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07財政状況資料集（財政比較分析表及び歳出比較分析表）\31年度決算分\20211008〆　令和元年度財政状況資料集の作成について（2回目）\回答\"/>
    </mc:Choice>
  </mc:AlternateContent>
  <bookViews>
    <workbookView xWindow="0" yWindow="0" windowWidth="18495" windowHeight="480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<sst xmlns="http://schemas.openxmlformats.org/spreadsheetml/2006/main" count="1110" uniqueCount="610">
  <si>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</si>
  <si>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</si>
  <si>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</si>
  <si>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</si>
  <si>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</si>
  <si>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</si>
  <si>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</si>
  <si>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</si>
  <si>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</si>
  <si>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</si>
  <si>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</si>
  <si>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</si>
  <si>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</si>
  <si>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</si>
  <si>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</si>
  <si>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</si>
  <si>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</si>
  <si>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</si>
  <si>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</si>
  <si>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</si>
  <si>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</si>
  <si>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</si>
  <si>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</si>
  <si>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</si>
  <si>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</si>
  <si>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</si>
  <si>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</si>
  <si>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</si>
  <si>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</si>
  <si>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</si>
  <si>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</si>
  <si>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</si>
  <si>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</si>
  <si>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</si>
  <si>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</si>
  <si>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</si>
  <si>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</si>
  <si>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</si>
  <si>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</si>
  <si>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</si>
  <si>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</si>
  <si>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</si>
  <si>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</si>
  <si>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</si>
  <si>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</si>
  <si>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</si>
  <si>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</si>
  <si>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</si>
  <si>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</si>
  <si>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</si>
  <si>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</si>
  <si>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</si>
  <si>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</si>
  <si>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</si>
  <si>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</si>
  <si>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</si>
  <si>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</si>
  <si>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</si>
  <si>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</si>
  <si>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</si>
  <si>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</si>
  <si>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</si>
  <si>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</si>
  <si>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</si>
  <si>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</si>
  <si>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</si>
  <si>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</si>
  <si>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</si>
  <si>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</si>
  <si>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</si>
  <si>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</si>
  <si>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</si>
  <si>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</si>
  <si>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</si>
  <si>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</si>
  <si>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</si>
  <si>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</si>
  <si>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</si>
  <si>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</si>
  <si>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</si>
  <si>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</si>
  <si>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</si>
  <si>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</si>
  <si>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</si>
  <si>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</si>
  <si>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</si>
  <si>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</si>
  <si>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</si>
  <si>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</si>
  <si>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</si>
  <si>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</si>
  <si>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</si>
  <si>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</si>
  <si>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</si>
  <si>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</si>
  <si>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</si>
  <si>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</si>
  <si>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</si>
  <si>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</si>
  <si>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</si>
  <si>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</si>
  <si>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</si>
  <si>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</si>
  <si>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</si>
  <si>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</si>
  <si>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</si>
  <si>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</si>
  <si>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</si>
  <si>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</si>
  <si>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</si>
  <si>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</si>
  <si>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</si>
  <si>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</si>
  <si>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</si>
  <si>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</si>
  <si>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</si>
  <si>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</si>
  <si>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</si>
  <si>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</si>
  <si>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</si>
  <si>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</si>
  <si>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</si>
  <si>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</si>
  <si>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</si>
  <si>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</si>
  <si>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</si>
  <si>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</si>
  <si>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</si>
  <si>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</si>
  <si>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</si>
  <si>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</si>
  <si>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</si>
  <si>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</si>
  <si>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</si>
  <si>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</si>
  <si>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</si>
  <si>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</si>
  <si>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</si>
  <si>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</si>
  <si>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</si>
  <si>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</si>
  <si>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</si>
  <si>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</si>
  <si>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</si>
  <si>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</si>
  <si>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</si>
  <si>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</si>
  <si>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</si>
  <si>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</si>
  <si>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</si>
  <si>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</si>
  <si>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</si>
  <si>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</si>
  <si>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</si>
  <si>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</si>
  <si>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</si>
  <si>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</si>
  <si>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</si>
  <si>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</si>
  <si>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</si>
  <si>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</si>
  <si>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</si>
  <si>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</si>
  <si>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</si>
  <si>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</si>
  <si>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</si>
  <si>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</si>
  <si>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</si>
  <si>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</si>
  <si>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</si>
  <si>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</si>
  <si>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</si>
  <si>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</si>
  <si>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</si>
  <si>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</si>
  <si>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</si>
  <si>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</si>
  <si>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</si>
  <si>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</si>
  <si>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</si>
  <si>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</si>
  <si>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</si>
  <si>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</si>
  <si>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</si>
  <si>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</si>
  <si>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</si>
  <si>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</si>
  <si>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</si>
  <si>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</si>
  <si>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</si>
  <si>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</si>
  <si>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</si>
  <si>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</si>
  <si>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</si>
  <si>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</si>
  <si>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</si>
  <si>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</si>
  <si>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</si>
  <si>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</si>
  <si>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</si>
  <si>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</si>
  <si>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</si>
  <si>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</si>
  <si>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</si>
  <si>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</si>
  <si>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</si>
  <si>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</si>
  <si>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</si>
  <si>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</si>
  <si>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</si>
  <si>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</si>
  <si>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</si>
  <si>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</si>
  <si>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</si>
  <si>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</si>
  <si>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</si>
  <si>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</si>
  <si>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</si>
  <si>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</si>
  <si>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</si>
  <si>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</si>
  <si>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</si>
  <si>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</si>
  <si>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</si>
  <si>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</si>
  <si>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</si>
  <si>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</si>
  <si>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</si>
  <si>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</si>
  <si>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</si>
  <si>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</si>
  <si>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</si>
  <si>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</si>
  <si>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</si>
  <si>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</si>
  <si>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</si>
  <si>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</si>
  <si>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</si>
  <si>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</si>
  <si>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</si>
  <si>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</si>
  <si>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</si>
  <si>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</si>
  <si>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</si>
  <si>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</si>
  <si>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</si>
  <si>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</si>
  <si>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</si>
  <si>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</si>
  <si>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</si>
  <si>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</si>
  <si>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</si>
  <si>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</si>
  <si>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</si>
  <si>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</si>
  <si>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</si>
  <si>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</si>
  <si>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</si>
  <si>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</si>
  <si>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</si>
  <si>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</si>
  <si>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</si>
  <si>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</si>
  <si>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</si>
  <si>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</si>
  <si>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</si>
  <si>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</si>
  <si>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</si>
  <si>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</si>
  <si>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</si>
  <si>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</si>
  <si>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</si>
  <si>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</si>
  <si>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</si>
  <si>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</si>
  <si>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</si>
  <si>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</si>
  <si>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</si>
  <si>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</si>
  <si>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</si>
  <si>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</si>
  <si>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</si>
  <si>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</si>
  <si>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</si>
  <si>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</si>
  <si>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</si>
  <si>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</si>
  <si>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</si>
  <si>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</si>
  <si>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</si>
  <si>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</si>
  <si>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</si>
  <si>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</si>
  <si>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</si>
  <si>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</si>
  <si>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</si>
  <si>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</si>
  <si>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</si>
  <si>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</si>
  <si>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</si>
  <si>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</si>
  <si>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</si>
  <si>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</si>
  <si>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</si>
  <si>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</si>
  <si>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</si>
  <si>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</si>
  <si>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</si>
  <si>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</si>
  <si>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</si>
  <si>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</si>
  <si>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</si>
  <si>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</si>
  <si>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</si>
  <si>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</si>
  <si>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</si>
  <si>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</si>
  <si>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</si>
  <si>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</si>
  <si>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</si>
  <si>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</si>
  <si>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</si>
  <si>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</si>
  <si>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</si>
  <si>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</si>
  <si>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</si>
  <si>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</si>
  <si>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</si>
  <si>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</si>
  <si>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</si>
  <si>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</si>
  <si>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</si>
  <si>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</si>
  <si>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</si>
  <si>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</si>
  <si>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</si>
  <si>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</si>
  <si>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</si>
  <si>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</si>
  <si>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</si>
  <si>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</si>
  <si>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</si>
  <si>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</si>
  <si>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</si>
  <si>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</si>
  <si>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</si>
  <si>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</si>
  <si>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</si>
  <si>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</si>
  <si>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</si>
  <si>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</si>
  <si>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</si>
  <si>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</si>
  <si>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</si>
  <si>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</si>
  <si>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</si>
  <si>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</si>
  <si>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</si>
  <si>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</si>
  <si>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</si>
  <si>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</si>
  <si>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</si>
  <si>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</si>
  <si>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</si>
  <si>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</si>
  <si>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</si>
  <si>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</si>
  <si>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</si>
  <si>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</si>
  <si>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</si>
  <si>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</si>
  <si>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</si>
  <si>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</si>
  <si>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</si>
  <si>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</si>
  <si>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</si>
  <si>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</si>
  <si>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</si>
  <si>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</si>
  <si>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</si>
  <si>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</si>
  <si>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</si>
  <si>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</si>
  <si>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</si>
  <si>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</si>
  <si>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</si>
  <si>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</si>
  <si>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</si>
  <si>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</si>
  <si>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</si>
  <si>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</si>
  <si>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</si>
  <si>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</si>
  <si>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</si>
  <si>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</si>
  <si>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</si>
  <si>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</si>
  <si>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</si>
  <si>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</si>
  <si>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</si>
  <si>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</si>
  <si>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</si>
  <si>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</si>
  <si>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</si>
  <si>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</si>
  <si>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</si>
  <si>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</si>
  <si>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</si>
  <si>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</si>
  <si>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</si>
  <si>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</si>
  <si>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</si>
  <si>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</si>
  <si>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</si>
  <si>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</si>
  <si>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</si>
  <si>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</si>
  <si>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</si>
  <si>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</si>
  <si>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</si>
  <si>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</si>
  <si>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</si>
  <si>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</si>
  <si>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</si>
  <si>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</si>
  <si>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</si>
  <si>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</si>
  <si>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</si>
  <si>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</si>
  <si>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</si>
  <si>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</si>
  <si>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</si>
  <si>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</si>
  <si>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</si>
  <si>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</si>
  <si>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</si>
  <si>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</si>
  <si>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</si>
  <si>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</si>
  <si>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</si>
  <si>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</si>
  <si>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</si>
  <si>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</si>
  <si>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</si>
  <si>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</si>
  <si>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</si>
  <si>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</si>
  <si>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</si>
  <si>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</si>
  <si>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</si>
  <si>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</si>
  <si>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</si>
  <si>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</si>
  <si>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</si>
  <si>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</si>
  <si>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</si>
  <si>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</si>
  <si>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</si>
  <si>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</si>
  <si>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</si>
  <si>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</si>
  <si>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</si>
  <si>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</si>
  <si>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</si>
  <si>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</si>
  <si>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</si>
  <si>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</si>
  <si>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</si>
  <si>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</si>
  <si>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</si>
  <si>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</si>
  <si>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</si>
  <si>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</si>
  <si>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</si>
  <si>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</si>
  <si>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</si>
  <si>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</si>
  <si>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</si>
  <si>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</si>
  <si>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</si>
  <si>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</si>
  <si>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</si>
  <si>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</si>
  <si>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</si>
  <si>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</si>
  <si>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</si>
  <si>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</si>
  <si>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</si>
  <si>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</si>
  <si>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</si>
  <si>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</si>
  <si>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</si>
  <si>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</si>
  <si>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</si>
  <si>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</si>
  <si>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</si>
  <si>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</si>
  <si>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</si>
  <si>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</si>
  <si>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</si>
  <si>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</si>
  <si>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</si>
  <si>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</si>
  <si>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</si>
  <si>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</si>
  <si>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</si>
  <si>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</si>
  <si>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</si>
  <si>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</si>
  <si>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</si>
  <si>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</si>
  <si>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</si>
  <si>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</si>
  <si>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</si>
  <si>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</si>
  <si>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</si>
  <si>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</si>
  <si>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</si>
  <si>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</si>
  <si>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</si>
  <si>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</si>
  <si>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</si>
  <si>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</si>
  <si>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</si>
  <si>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</si>
  <si>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</si>
  <si>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</si>
  <si>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</si>
  <si>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</si>
  <si>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</si>
  <si>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</si>
  <si>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</si>
  <si>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</si>
  <si>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</si>
  <si>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</si>
  <si>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</si>
  <si>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</si>
  <si>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</si>
  <si>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</si>
  <si>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</si>
  <si>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</si>
  <si>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</si>
  <si>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</si>
  <si>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</si>
  <si>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</si>
  <si>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</si>
  <si>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</si>
  <si>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</si>
  <si>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</si>
  <si>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</si>
  <si>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</si>
  <si>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</si>
  <si>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</si>
  <si>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</si>
  <si>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</si>
  <si>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</si>
  <si>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</si>
  <si>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</si>
  <si>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</si>
  <si>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3.41</t>
  </si>
  <si>
    <t>▲ 3.51</t>
  </si>
  <si>
    <t>病院事業会計</t>
  </si>
  <si>
    <t>一般会計</t>
  </si>
  <si>
    <t>介護保険特別会計</t>
  </si>
  <si>
    <t>下水道事業会計</t>
  </si>
  <si>
    <t>土地区画整理事業特別会計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</si>
  <si>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</si>
  <si>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</si>
  <si>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</si>
  <si>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</si>
  <si>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</si>
  <si>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</si>
  <si>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</si>
  <si>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</si>
  <si>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</si>
  <si>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</si>
  <si>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</si>
  <si>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</si>
  <si>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</si>
  <si>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</si>
  <si>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</si>
  <si>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</si>
  <si>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</si>
  <si>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</si>
  <si>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</si>
  <si>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</si>
  <si>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</si>
  <si>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</si>
  <si>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</si>
  <si>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いなぎグリーンウェルネス財団</t>
    <rPh sb="12" eb="14">
      <t>ザイダン</t>
    </rPh>
    <phoneticPr fontId="2"/>
  </si>
  <si>
    <t>稲城市土地開発公社</t>
    <rPh sb="0" eb="3">
      <t>イナギシ</t>
    </rPh>
    <rPh sb="3" eb="9">
      <t>トチカイハツコウシャ</t>
    </rPh>
    <phoneticPr fontId="2"/>
  </si>
  <si>
    <t>-</t>
    <phoneticPr fontId="2"/>
  </si>
  <si>
    <t>公共施設整備基金</t>
    <rPh sb="0" eb="4">
      <t>コウキョウシセツ</t>
    </rPh>
    <rPh sb="4" eb="8">
      <t>セイビキキン</t>
    </rPh>
    <phoneticPr fontId="5"/>
  </si>
  <si>
    <t>緑化推進基金</t>
    <rPh sb="0" eb="2">
      <t>リョクカ</t>
    </rPh>
    <rPh sb="2" eb="6">
      <t>スイシンキキン</t>
    </rPh>
    <phoneticPr fontId="5"/>
  </si>
  <si>
    <t>長寿社会福祉基金</t>
    <rPh sb="0" eb="4">
      <t>チョウジュシャカイ</t>
    </rPh>
    <rPh sb="4" eb="6">
      <t>フクシ</t>
    </rPh>
    <rPh sb="6" eb="8">
      <t>キキン</t>
    </rPh>
    <phoneticPr fontId="5"/>
  </si>
  <si>
    <t>まちづくり推進事業基金</t>
    <rPh sb="5" eb="9">
      <t>スイシンジギョウ</t>
    </rPh>
    <rPh sb="9" eb="11">
      <t>キキン</t>
    </rPh>
    <phoneticPr fontId="5"/>
  </si>
  <si>
    <t>庁舎建設基金</t>
    <rPh sb="0" eb="2">
      <t>チョウシャ</t>
    </rPh>
    <rPh sb="2" eb="4">
      <t>ケンセツ</t>
    </rPh>
    <rPh sb="4" eb="6">
      <t>キキン</t>
    </rPh>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</si>
  <si>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</si>
  <si>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</si>
  <si>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</si>
  <si>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</si>
  <si>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</si>
  <si>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</si>
  <si>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</si>
  <si>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</si>
  <si>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</si>
  <si>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</si>
  <si>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す。また、実質公債費比率は、類似団体平均値に比べ低い数値ですが、今後も新規施設の建設やこれまで建設してきた施設の改修等に地方債の借り入れを予定していますので上昇する見通しです。</t>
    <phoneticPr fontId="5"/>
  </si>
  <si>
    <t>実質公債費比率</t>
    <phoneticPr fontId="5"/>
  </si>
  <si>
    <t>将来負担比率について、平成28年度は、病院事業会計において経常利益がなく企業債の償還に係る繰出基準額約30億円がそのまま将来負担額となり平成27年度と比べて大きく増となりました。平成30年度は、平成29年度に引き続き病院事業会計における経常利益があったことによる公営企業債等繰入見込額の減の一方で、地方債現在高の増により平成29年度と比べて増となりました。平成31年度は、病院事業会計の経常利益があったことによる公営企業債等繰入見込額の減や、学校買取費の一部完済による債務負担行為に基づく支出予定額の減により、平成30年度に比べて減となりました。将来負担比率は、これまで建設してきた施設等の整備や改修等に市債の借入や基金の活用を予定しているため、今後大きくなると予想されます。そのような中で、有形固定資産減価償却率については、施設の老朽化が進んでいくと大きくなってしまうので、計画的に効率・効果的な修繕や改修等を実施していきます。</t>
    <rPh sb="0" eb="6">
      <t>ショウライフタンヒリツ</t>
    </rPh>
    <rPh sb="178" eb="180">
      <t>ヘイセイ</t>
    </rPh>
    <rPh sb="182" eb="184">
      <t>ネンド</t>
    </rPh>
    <rPh sb="186" eb="192">
      <t>ビョウインジギョウカイケイ</t>
    </rPh>
    <rPh sb="193" eb="197">
      <t>ケイジョウリエキ</t>
    </rPh>
    <rPh sb="221" eb="223">
      <t>ガッコウ</t>
    </rPh>
    <rPh sb="223" eb="226">
      <t>カイトリヒ</t>
    </rPh>
    <rPh sb="227" eb="229">
      <t>イチブ</t>
    </rPh>
    <rPh sb="229" eb="231">
      <t>カンサイ</t>
    </rPh>
    <rPh sb="234" eb="240">
      <t>サイムフタンコウイ</t>
    </rPh>
    <rPh sb="241" eb="242">
      <t>モト</t>
    </rPh>
    <rPh sb="244" eb="246">
      <t>シシュツ</t>
    </rPh>
    <rPh sb="246" eb="249">
      <t>ヨテイガク</t>
    </rPh>
    <rPh sb="250" eb="251">
      <t>ゲン</t>
    </rPh>
    <rPh sb="255" eb="257">
      <t>ヘイセイ</t>
    </rPh>
    <rPh sb="259" eb="261">
      <t>ネンド</t>
    </rPh>
    <rPh sb="262" eb="263">
      <t>クラ</t>
    </rPh>
    <rPh sb="265" eb="26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</si>
</sst>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A947-43A1-B88C-5FD062B464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80513</c:v>
                </c:pt>
                <c:pt idx="1">
                  <c:v>73534</c:v>
                </c:pt>
                <c:pt idx="2">
                  <c:v>52733</c:v>
                </c:pt>
                <c:pt idx="3">
                  <c:v>70353</c:v>
                </c:pt>
                <c:pt idx="4">
                  <c:v>46945</c:v>
                </c:pt>
              </c:numCache>
            </c:numRef>
          </c:val>
          <c:smooth val="0"/>
          <c:extLst>
            <c:ext xmlns:c16="http://schemas.microsoft.com/office/drawing/2014/chart" uri="{C3380CC4-5D6E-409C-BE32-E72D297353CC}">
              <c16:uniqueId val="{00000001-A947-43A1-B88C-5FD062B464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3.77</c:v>
                </c:pt>
                <c:pt idx="1">
                  <c:v>3.29</c:v>
                </c:pt>
                <c:pt idx="2">
                  <c:v>4.22</c:v>
                </c:pt>
                <c:pt idx="3">
                  <c:v>4.5599999999999996</c:v>
                </c:pt>
                <c:pt idx="4">
                  <c:v>5.54</c:v>
                </c:pt>
              </c:numCache>
            </c:numRef>
          </c:val>
          <c:extLst>
            <c:ext xmlns:c16="http://schemas.microsoft.com/office/drawing/2014/chart" uri="{C3380CC4-5D6E-409C-BE32-E72D297353CC}">
              <c16:uniqueId val="{00000000-4A68-42C2-8DBE-5BD089DD0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18.760000000000002</c:v>
                </c:pt>
                <c:pt idx="1">
                  <c:v>15.42</c:v>
                </c:pt>
                <c:pt idx="2">
                  <c:v>15.11</c:v>
                </c:pt>
                <c:pt idx="3">
                  <c:v>15.62</c:v>
                </c:pt>
                <c:pt idx="4">
                  <c:v>16.02</c:v>
                </c:pt>
              </c:numCache>
            </c:numRef>
          </c:val>
          <c:extLst>
            <c:ext xmlns:c16="http://schemas.microsoft.com/office/drawing/2014/chart" uri="{C3380CC4-5D6E-409C-BE32-E72D297353CC}">
              <c16:uniqueId val="{00000001-4A68-42C2-8DBE-5BD089DD0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-3.41</c:v>
                </c:pt>
                <c:pt idx="1">
                  <c:v>-3.51</c:v>
                </c:pt>
                <c:pt idx="2">
                  <c:v>0.85</c:v>
                </c:pt>
                <c:pt idx="3">
                  <c:v>0.95</c:v>
                </c:pt>
                <c:pt idx="4">
                  <c:v>1.43</c:v>
                </c:pt>
              </c:numCache>
            </c:numRef>
          </c:val>
          <c:smooth val="0"/>
          <c:extLst>
            <c:ext xmlns:c16="http://schemas.microsoft.com/office/drawing/2014/chart" uri="{C3380CC4-5D6E-409C-BE32-E72D297353CC}">
              <c16:uniqueId val="{00000002-4A68-42C2-8DBE-5BD089DD0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0.63</c:v>
                </c:pt>
                <c:pt idx="8">
                  <c:v>0</c:v>
                </c:pt>
                <c:pt idx="9">
                  <c:v>0</c:v>
                </c:pt>
              </c:numCache>
            </c:numRef>
          </c:val>
          <c:extLst>
            <c:ext xmlns:c16="http://schemas.microsoft.com/office/drawing/2014/chart" uri="{C3380CC4-5D6E-409C-BE32-E72D297353CC}">
              <c16:uniqueId val="{00000000-1C59-4FB2-9E58-84886017A4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59-4FB2-9E58-84886017A4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59-4FB2-9E58-84886017A44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C59-4FB2-9E58-84886017A44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0.49</c:v>
                </c:pt>
                <c:pt idx="2">
                  <c:v>#N/A</c:v>
                </c:pt>
                <c:pt idx="3">
                  <c:v>0.45</c:v>
                </c:pt>
                <c:pt idx="4">
                  <c:v>#N/A</c:v>
                </c:pt>
                <c:pt idx="5">
                  <c:v>0</c:v>
                </c:pt>
                <c:pt idx="6">
                  <c:v>#N/A</c:v>
                </c:pt>
                <c:pt idx="7">
                  <c:v>0</c:v>
                </c:pt>
                <c:pt idx="8">
                  <c:v>#N/A</c:v>
                </c:pt>
                <c:pt idx="9">
                  <c:v>0</c:v>
                </c:pt>
              </c:numCache>
            </c:numRef>
          </c:val>
          <c:extLst>
            <c:ext xmlns:c16="http://schemas.microsoft.com/office/drawing/2014/chart" uri="{C3380CC4-5D6E-409C-BE32-E72D297353CC}">
              <c16:uniqueId val="{00000004-1C59-4FB2-9E58-84886017A444}"/>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C59-4FB2-9E58-84886017A44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6-1C59-4FB2-9E58-84886017A44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1.6</c:v>
                </c:pt>
                <c:pt idx="4">
                  <c:v>#N/A</c:v>
                </c:pt>
                <c:pt idx="5">
                  <c:v>0.93</c:v>
                </c:pt>
                <c:pt idx="6">
                  <c:v>#N/A</c:v>
                </c:pt>
                <c:pt idx="7">
                  <c:v>0.77</c:v>
                </c:pt>
                <c:pt idx="8">
                  <c:v>#N/A</c:v>
                </c:pt>
                <c:pt idx="9">
                  <c:v>1.07</c:v>
                </c:pt>
              </c:numCache>
            </c:numRef>
          </c:val>
          <c:extLst>
            <c:ext xmlns:c16="http://schemas.microsoft.com/office/drawing/2014/chart" uri="{C3380CC4-5D6E-409C-BE32-E72D297353CC}">
              <c16:uniqueId val="{00000007-1C59-4FB2-9E58-84886017A4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3.76</c:v>
                </c:pt>
                <c:pt idx="2">
                  <c:v>#N/A</c:v>
                </c:pt>
                <c:pt idx="3">
                  <c:v>3.28</c:v>
                </c:pt>
                <c:pt idx="4">
                  <c:v>#N/A</c:v>
                </c:pt>
                <c:pt idx="5">
                  <c:v>4.21</c:v>
                </c:pt>
                <c:pt idx="6">
                  <c:v>#N/A</c:v>
                </c:pt>
                <c:pt idx="7">
                  <c:v>4.55</c:v>
                </c:pt>
                <c:pt idx="8">
                  <c:v>#N/A</c:v>
                </c:pt>
                <c:pt idx="9">
                  <c:v>5.54</c:v>
                </c:pt>
              </c:numCache>
            </c:numRef>
          </c:val>
          <c:extLst>
            <c:ext xmlns:c16="http://schemas.microsoft.com/office/drawing/2014/chart" uri="{C3380CC4-5D6E-409C-BE32-E72D297353CC}">
              <c16:uniqueId val="{00000008-1C59-4FB2-9E58-84886017A44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9.2799999999999994</c:v>
                </c:pt>
                <c:pt idx="2">
                  <c:v>#N/A</c:v>
                </c:pt>
                <c:pt idx="3">
                  <c:v>8.9499999999999993</c:v>
                </c:pt>
                <c:pt idx="4">
                  <c:v>#N/A</c:v>
                </c:pt>
                <c:pt idx="5">
                  <c:v>7.17</c:v>
                </c:pt>
                <c:pt idx="6">
                  <c:v>#N/A</c:v>
                </c:pt>
                <c:pt idx="7">
                  <c:v>6.75</c:v>
                </c:pt>
                <c:pt idx="8">
                  <c:v>#N/A</c:v>
                </c:pt>
                <c:pt idx="9">
                  <c:v>5.63</c:v>
                </c:pt>
              </c:numCache>
            </c:numRef>
          </c:val>
          <c:extLst>
            <c:ext xmlns:c16="http://schemas.microsoft.com/office/drawing/2014/chart" uri="{C3380CC4-5D6E-409C-BE32-E72D297353CC}">
              <c16:uniqueId val="{00000009-1C59-4FB2-9E58-84886017A4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2351</c:v>
                </c:pt>
                <c:pt idx="5">
                  <c:v>2441</c:v>
                </c:pt>
                <c:pt idx="8">
                  <c:v>2370</c:v>
                </c:pt>
                <c:pt idx="11">
                  <c:v>2394</c:v>
                </c:pt>
                <c:pt idx="14">
                  <c:v>2344</c:v>
                </c:pt>
              </c:numCache>
            </c:numRef>
          </c:val>
          <c:extLst>
            <c:ext xmlns:c16="http://schemas.microsoft.com/office/drawing/2014/chart" uri="{C3380CC4-5D6E-409C-BE32-E72D297353CC}">
              <c16:uniqueId val="{00000000-D2BE-45FA-8242-EA357446D0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BE-45FA-8242-EA357446D0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274</c:v>
                </c:pt>
                <c:pt idx="6">
                  <c:v>353</c:v>
                </c:pt>
                <c:pt idx="9">
                  <c:v>548</c:v>
                </c:pt>
                <c:pt idx="12">
                  <c:v>421</c:v>
                </c:pt>
              </c:numCache>
            </c:numRef>
          </c:val>
          <c:extLst>
            <c:ext xmlns:c16="http://schemas.microsoft.com/office/drawing/2014/chart" uri="{C3380CC4-5D6E-409C-BE32-E72D297353CC}">
              <c16:uniqueId val="{00000002-D2BE-45FA-8242-EA357446D0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9</c:v>
                </c:pt>
                <c:pt idx="6">
                  <c:v>17</c:v>
                </c:pt>
                <c:pt idx="9">
                  <c:v>21</c:v>
                </c:pt>
                <c:pt idx="12">
                  <c:v>29</c:v>
                </c:pt>
              </c:numCache>
            </c:numRef>
          </c:val>
          <c:extLst>
            <c:ext xmlns:c16="http://schemas.microsoft.com/office/drawing/2014/chart" uri="{C3380CC4-5D6E-409C-BE32-E72D297353CC}">
              <c16:uniqueId val="{00000003-D2BE-45FA-8242-EA357446D0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c:v>
                </c:pt>
                <c:pt idx="3">
                  <c:v>381</c:v>
                </c:pt>
                <c:pt idx="6">
                  <c:v>390</c:v>
                </c:pt>
                <c:pt idx="9">
                  <c:v>303</c:v>
                </c:pt>
                <c:pt idx="12">
                  <c:v>363</c:v>
                </c:pt>
              </c:numCache>
            </c:numRef>
          </c:val>
          <c:extLst>
            <c:ext xmlns:c16="http://schemas.microsoft.com/office/drawing/2014/chart" uri="{C3380CC4-5D6E-409C-BE32-E72D297353CC}">
              <c16:uniqueId val="{00000004-D2BE-45FA-8242-EA357446D0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BE-45FA-8242-EA357446D0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BE-45FA-8242-EA357446D0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1973</c:v>
                </c:pt>
                <c:pt idx="3">
                  <c:v>2119</c:v>
                </c:pt>
                <c:pt idx="6">
                  <c:v>2085</c:v>
                </c:pt>
                <c:pt idx="9">
                  <c:v>1999</c:v>
                </c:pt>
                <c:pt idx="12">
                  <c:v>1942</c:v>
                </c:pt>
              </c:numCache>
            </c:numRef>
          </c:val>
          <c:extLst>
            <c:ext xmlns:c16="http://schemas.microsoft.com/office/drawing/2014/chart" uri="{C3380CC4-5D6E-409C-BE32-E72D297353CC}">
              <c16:uniqueId val="{00000007-D2BE-45FA-8242-EA357446D0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c:v>
                </c:pt>
                <c:pt idx="2">
                  <c:v>#N/A</c:v>
                </c:pt>
                <c:pt idx="3">
                  <c:v>#N/A</c:v>
                </c:pt>
                <c:pt idx="4">
                  <c:v>342</c:v>
                </c:pt>
                <c:pt idx="5">
                  <c:v>#N/A</c:v>
                </c:pt>
                <c:pt idx="6">
                  <c:v>#N/A</c:v>
                </c:pt>
                <c:pt idx="7">
                  <c:v>475</c:v>
                </c:pt>
                <c:pt idx="8">
                  <c:v>#N/A</c:v>
                </c:pt>
                <c:pt idx="9">
                  <c:v>#N/A</c:v>
                </c:pt>
                <c:pt idx="10">
                  <c:v>477</c:v>
                </c:pt>
                <c:pt idx="11">
                  <c:v>#N/A</c:v>
                </c:pt>
                <c:pt idx="12">
                  <c:v>#N/A</c:v>
                </c:pt>
                <c:pt idx="13">
                  <c:v>411</c:v>
                </c:pt>
                <c:pt idx="14">
                  <c:v>#N/A</c:v>
                </c:pt>
              </c:numCache>
            </c:numRef>
          </c:val>
          <c:smooth val="0"/>
          <c:extLst>
            <c:ext xmlns:c16="http://schemas.microsoft.com/office/drawing/2014/chart" uri="{C3380CC4-5D6E-409C-BE32-E72D297353CC}">
              <c16:uniqueId val="{00000008-D2BE-45FA-8242-EA357446D0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20874</c:v>
                </c:pt>
                <c:pt idx="5">
                  <c:v>20014</c:v>
                </c:pt>
                <c:pt idx="8">
                  <c:v>19303</c:v>
                </c:pt>
                <c:pt idx="11">
                  <c:v>18627</c:v>
                </c:pt>
                <c:pt idx="14">
                  <c:v>17496</c:v>
                </c:pt>
              </c:numCache>
            </c:numRef>
          </c:val>
          <c:extLst>
            <c:ext xmlns:c16="http://schemas.microsoft.com/office/drawing/2014/chart" uri="{C3380CC4-5D6E-409C-BE32-E72D297353CC}">
              <c16:uniqueId val="{00000000-E40E-4899-95DA-820B308FEB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6442</c:v>
                </c:pt>
                <c:pt idx="5">
                  <c:v>5713</c:v>
                </c:pt>
                <c:pt idx="8">
                  <c:v>5370</c:v>
                </c:pt>
                <c:pt idx="11">
                  <c:v>5267</c:v>
                </c:pt>
                <c:pt idx="14">
                  <c:v>5123</c:v>
                </c:pt>
              </c:numCache>
            </c:numRef>
          </c:val>
          <c:extLst>
            <c:ext xmlns:c16="http://schemas.microsoft.com/office/drawing/2014/chart" uri="{C3380CC4-5D6E-409C-BE32-E72D297353CC}">
              <c16:uniqueId val="{00000001-E40E-4899-95DA-820B308FEB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7225</c:v>
                </c:pt>
                <c:pt idx="5">
                  <c:v>6110</c:v>
                </c:pt>
                <c:pt idx="8">
                  <c:v>6002</c:v>
                </c:pt>
                <c:pt idx="11">
                  <c:v>6266</c:v>
                </c:pt>
                <c:pt idx="14">
                  <c:v>6563</c:v>
                </c:pt>
              </c:numCache>
            </c:numRef>
          </c:val>
          <c:extLst>
            <c:ext xmlns:c16="http://schemas.microsoft.com/office/drawing/2014/chart" uri="{C3380CC4-5D6E-409C-BE32-E72D297353CC}">
              <c16:uniqueId val="{00000002-E40E-4899-95DA-820B308FEB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0E-4899-95DA-820B308FEB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0E-4899-95DA-820B308FEB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0E-4899-95DA-820B308FEB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2299</c:v>
                </c:pt>
                <c:pt idx="3">
                  <c:v>2302</c:v>
                </c:pt>
                <c:pt idx="6">
                  <c:v>2229</c:v>
                </c:pt>
                <c:pt idx="9">
                  <c:v>2305</c:v>
                </c:pt>
                <c:pt idx="12">
                  <c:v>2316</c:v>
                </c:pt>
              </c:numCache>
            </c:numRef>
          </c:val>
          <c:extLst>
            <c:ext xmlns:c16="http://schemas.microsoft.com/office/drawing/2014/chart" uri="{C3380CC4-5D6E-409C-BE32-E72D297353CC}">
              <c16:uniqueId val="{00000006-E40E-4899-95DA-820B308FEB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c:v>
                </c:pt>
                <c:pt idx="3">
                  <c:v>287</c:v>
                </c:pt>
                <c:pt idx="6">
                  <c:v>254</c:v>
                </c:pt>
                <c:pt idx="9">
                  <c:v>227</c:v>
                </c:pt>
                <c:pt idx="12">
                  <c:v>199</c:v>
                </c:pt>
              </c:numCache>
            </c:numRef>
          </c:val>
          <c:extLst>
            <c:ext xmlns:c16="http://schemas.microsoft.com/office/drawing/2014/chart" uri="{C3380CC4-5D6E-409C-BE32-E72D297353CC}">
              <c16:uniqueId val="{00000007-E40E-4899-95DA-820B308FEB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3436</c:v>
                </c:pt>
                <c:pt idx="3">
                  <c:v>5307</c:v>
                </c:pt>
                <c:pt idx="6">
                  <c:v>3016</c:v>
                </c:pt>
                <c:pt idx="9">
                  <c:v>2660</c:v>
                </c:pt>
                <c:pt idx="12">
                  <c:v>2462</c:v>
                </c:pt>
              </c:numCache>
            </c:numRef>
          </c:val>
          <c:extLst>
            <c:ext xmlns:c16="http://schemas.microsoft.com/office/drawing/2014/chart" uri="{C3380CC4-5D6E-409C-BE32-E72D297353CC}">
              <c16:uniqueId val="{00000008-E40E-4899-95DA-820B308FEB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8512</c:v>
                </c:pt>
                <c:pt idx="3">
                  <c:v>7643</c:v>
                </c:pt>
                <c:pt idx="6">
                  <c:v>6770</c:v>
                </c:pt>
                <c:pt idx="9">
                  <c:v>6122</c:v>
                </c:pt>
                <c:pt idx="12">
                  <c:v>5354</c:v>
                </c:pt>
              </c:numCache>
            </c:numRef>
          </c:val>
          <c:extLst>
            <c:ext xmlns:c16="http://schemas.microsoft.com/office/drawing/2014/chart" uri="{C3380CC4-5D6E-409C-BE32-E72D297353CC}">
              <c16:uniqueId val="{00000009-E40E-4899-95DA-820B308FEB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23061</c:v>
                </c:pt>
                <c:pt idx="3">
                  <c:v>23617</c:v>
                </c:pt>
                <c:pt idx="6">
                  <c:v>23084</c:v>
                </c:pt>
                <c:pt idx="9">
                  <c:v>24123</c:v>
                </c:pt>
                <c:pt idx="12">
                  <c:v>24026</c:v>
                </c:pt>
              </c:numCache>
            </c:numRef>
          </c:val>
          <c:extLst>
            <c:ext xmlns:c16="http://schemas.microsoft.com/office/drawing/2014/chart" uri="{C3380CC4-5D6E-409C-BE32-E72D297353CC}">
              <c16:uniqueId val="{0000000A-E40E-4899-95DA-820B308FEB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2975</c:v>
                </c:pt>
                <c:pt idx="2">
                  <c:v>#N/A</c:v>
                </c:pt>
                <c:pt idx="3">
                  <c:v>#N/A</c:v>
                </c:pt>
                <c:pt idx="4">
                  <c:v>7320</c:v>
                </c:pt>
                <c:pt idx="5">
                  <c:v>#N/A</c:v>
                </c:pt>
                <c:pt idx="6">
                  <c:v>#N/A</c:v>
                </c:pt>
                <c:pt idx="7">
                  <c:v>4677</c:v>
                </c:pt>
                <c:pt idx="8">
                  <c:v>#N/A</c:v>
                </c:pt>
                <c:pt idx="9">
                  <c:v>#N/A</c:v>
                </c:pt>
                <c:pt idx="10">
                  <c:v>5279</c:v>
                </c:pt>
                <c:pt idx="11">
                  <c:v>#N/A</c:v>
                </c:pt>
                <c:pt idx="12">
                  <c:v>#N/A</c:v>
                </c:pt>
                <c:pt idx="13">
                  <c:v>5175</c:v>
                </c:pt>
                <c:pt idx="14">
                  <c:v>#N/A</c:v>
                </c:pt>
              </c:numCache>
            </c:numRef>
          </c:val>
          <c:smooth val="0"/>
          <c:extLst>
            <c:ext xmlns:c16="http://schemas.microsoft.com/office/drawing/2014/chart" uri="{C3380CC4-5D6E-409C-BE32-E72D297353CC}">
              <c16:uniqueId val="{0000000B-E40E-4899-95DA-820B308FEB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2635</c:v>
                </c:pt>
                <c:pt idx="1">
                  <c:v>2739</c:v>
                </c:pt>
                <c:pt idx="2">
                  <c:v>2815</c:v>
                </c:pt>
              </c:numCache>
            </c:numRef>
          </c:val>
          <c:extLst>
            <c:ext xmlns:c16="http://schemas.microsoft.com/office/drawing/2014/chart" uri="{C3380CC4-5D6E-409C-BE32-E72D297353CC}">
              <c16:uniqueId val="{00000000-4598-4FA2-90B7-C54AAD807F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598-4FA2-90B7-C54AAD807F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2481</c:v>
                </c:pt>
                <c:pt idx="1">
                  <c:v>2525</c:v>
                </c:pt>
                <c:pt idx="2">
                  <c:v>2644</c:v>
                </c:pt>
              </c:numCache>
            </c:numRef>
          </c:val>
          <c:extLst>
            <c:ext xmlns:c16="http://schemas.microsoft.com/office/drawing/2014/chart" uri="{C3380CC4-5D6E-409C-BE32-E72D297353CC}">
              <c16:uniqueId val="{00000002-4598-4FA2-90B7-C54AAD807F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{53FAA6A1-68CE-4CC5-A76C-798FE5CD570E}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6E-4E71-9BA7-3C04D5C67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{34232C9B-0405-44FD-93BD-A9C012551ACB}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6E-4E71-9BA7-3C04D5C67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{0CD843A8-0827-425A-A595-DE84D5A66034}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6E-4E71-9BA7-3C04D5C67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{C2ED62DD-4B4D-473C-833D-123F214DE446}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6E-4E71-9BA7-3C04D5C67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{2D20C75D-E74F-40DD-B2D1-F171DC8AA301}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6E-4E71-9BA7-3C04D5C672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{BA79F953-5776-4A94-80E7-690CF1635264}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6E-4E71-9BA7-3C04D5C67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{D79C2B99-C570-495D-9639-2BF74F81DF9C}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6E-4E71-9BA7-3C04D5C67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{6202B631-867C-499F-B936-7FBBDA7A9360}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6E-4E71-9BA7-3C04D5C67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{A6BA7087-BA3B-45BC-9FB2-5FFA25408FC1}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6E-4E71-9BA7-3C04D5C67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59.7</c:v>
                </c:pt>
                <c:pt idx="16">
                  <c:v>61.8</c:v>
                </c:pt>
                <c:pt idx="24">
                  <c:v>63.5</c:v>
                </c:pt>
                <c:pt idx="32">
                  <c:v>65.3</c:v>
                </c:pt>
              </c:numCache>
            </c:numRef>
          </c:xVal>
          <c:yVal>
            <c:numRef>
              <c:f>公会計指標分析・財政指標組合せ分析表!$BP$51:$DC$51</c:f>
              <c:numCache>
                <c:formatCode>#,##0.0;"▲ "#,##0.0</c:formatCode>
                <c:ptCount val="40"/>
                <c:pt idx="0">
                  <c:v>19.7</c:v>
                </c:pt>
                <c:pt idx="8">
                  <c:v>47.9</c:v>
                </c:pt>
                <c:pt idx="16">
                  <c:v>30.1</c:v>
                </c:pt>
                <c:pt idx="24">
                  <c:v>33.700000000000003</c:v>
                </c:pt>
                <c:pt idx="32">
                  <c:v>32.799999999999997</c:v>
                </c:pt>
              </c:numCache>
            </c:numRef>
          </c:yVal>
          <c:smooth val="0"/>
          <c:extLst>
            <c:ext xmlns:c16="http://schemas.microsoft.com/office/drawing/2014/chart" uri="{C3380CC4-5D6E-409C-BE32-E72D297353CC}">
              <c16:uniqueId val="{00000009-0A6E-4E71-9BA7-3C04D5C672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{49B3429D-40AF-4A93-AA46-2F8D3E1464B5}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6E-4E71-9BA7-3C04D5C672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{64961648-3258-46D5-8FA9-2DA592F81871}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6E-4E71-9BA7-3C04D5C67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{12153142-BACB-4162-BFB8-0F383025C253}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6E-4E71-9BA7-3C04D5C67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{B466918A-E0EF-4647-834C-70B1CAA46C53}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6E-4E71-9BA7-3C04D5C67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{F5BCFAFF-5235-40B9-9E94-045ED6A872ED}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6E-4E71-9BA7-3C04D5C672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{DC7522C7-8C26-44C6-B31A-74736B094F9C}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6E-4E71-9BA7-3C04D5C67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{85AA3C87-B040-42CA-8B8E-BDB0AB7E5B91}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6E-4E71-9BA7-3C04D5C67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{78B2B6CF-07B2-4581-B01C-51CED5E3275A}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6E-4E71-9BA7-3C04D5C67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{FF3ADE57-CA98-4C14-80D3-CCABCA98D65C}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6E-4E71-9BA7-3C04D5C67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0A6E-4E71-9BA7-3C04D5C67225}"/>
            </c:ext>
          </c:extLst>
        </c:ser>
        <c:dLbls>
          <c:showLegendKey val="0"/>
          <c:showVal val="1"/>
          <c:showCatName val="0"/>
          <c:showSerName val="0"/>
          <c:showPercent val="0"/>
          <c:showBubbleSize val="0"/>
        </c:dLbls>
        <c:axId val="46179840"/>
        <c:axId val="46181760"/>
      </c:scatterChart>
      <c:valAx>
        <c:axId val="46179840"/>
        <c:scaling>
          <c:orientation val="minMax"/>
          <c:max val="66.19999999999998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{1034C8C9-FABD-4D1B-9E97-0ACE9D5760AC}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19-4C58-89C6-1B23D3C6A9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{9EEF8C39-4F28-4FF3-BBE7-8396E1AE5C76}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19-4C58-89C6-1B23D3C6A9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{59F02764-B07A-4BD3-B60A-6B67E3BCABF1}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19-4C58-89C6-1B23D3C6A9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{269A2519-E6C7-4BD2-8377-3F83ACA7E2C3}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19-4C58-89C6-1B23D3C6A9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{DB843411-B61B-4174-9E4C-D9CCA4CD6D1C}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19-4C58-89C6-1B23D3C6A95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{CB941ADD-EDB3-4271-A896-F85CAD63A7E2}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19-4C58-89C6-1B23D3C6A95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{496FDA20-82FA-4ABA-A1E5-528DA9ACD43F}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19-4C58-89C6-1B23D3C6A950}"/>
                </c:ext>
              </c:extLst>
            </c:dLbl>
            <c:dLbl>
              <c:idx val="24"/>
              <c:layout>
                <c:manualLayout>
                  <c:x val="0"/>
                  <c:y val="-9.4447797017207253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{47361281-66F6-4770-BAEF-CE60A5F374ED}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19-4C58-89C6-1B23D3C6A950}"/>
                </c:ext>
              </c:extLst>
            </c:dLbl>
            <c:dLbl>
              <c:idx val="32"/>
              <c:layout>
                <c:manualLayout>
                  <c:x val="0"/>
                  <c:y val="9.4447797017206455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{AA32014D-DE0E-46B0-98D5-1CBC0FE48A33}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19-4C58-89C6-1B23D3C6A9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1.3</c:v>
                </c:pt>
                <c:pt idx="16">
                  <c:v>2.1</c:v>
                </c:pt>
                <c:pt idx="24">
                  <c:v>2.7</c:v>
                </c:pt>
                <c:pt idx="32">
                  <c:v>2.9</c:v>
                </c:pt>
              </c:numCache>
            </c:numRef>
          </c:xVal>
          <c:yVal>
            <c:numRef>
              <c:f>公会計指標分析・財政指標組合せ分析表!$BP$73:$DC$73</c:f>
              <c:numCache>
                <c:formatCode>#,##0.0;"▲ "#,##0.0</c:formatCode>
                <c:ptCount val="40"/>
                <c:pt idx="0">
                  <c:v>19.7</c:v>
                </c:pt>
                <c:pt idx="8">
                  <c:v>47.9</c:v>
                </c:pt>
                <c:pt idx="16">
                  <c:v>30.1</c:v>
                </c:pt>
                <c:pt idx="24">
                  <c:v>33.700000000000003</c:v>
                </c:pt>
                <c:pt idx="32">
                  <c:v>32.799999999999997</c:v>
                </c:pt>
              </c:numCache>
            </c:numRef>
          </c:yVal>
          <c:smooth val="0"/>
          <c:extLst>
            <c:ext xmlns:c16="http://schemas.microsoft.com/office/drawing/2014/chart" uri="{C3380CC4-5D6E-409C-BE32-E72D297353CC}">
              <c16:uniqueId val="{00000009-F019-4C58-89C6-1B23D3C6A9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{704ABB90-E1E9-490D-AE58-9F65218CBC74}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19-4C58-89C6-1B23D3C6A9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{56ACEB42-FAA8-45F4-8A98-4BA153382D00}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19-4C58-89C6-1B23D3C6A9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{357EEFD5-B6EF-47B7-9E2F-DA42D58E738A}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19-4C58-89C6-1B23D3C6A9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{788D6840-B5A6-4A73-BBD8-A85F4388B872}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19-4C58-89C6-1B23D3C6A9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{21EE36B3-FEF7-4384-9CFD-60D645D6A6C2}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19-4C58-89C6-1B23D3C6A95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{C6231C92-E6A5-42B5-9F71-B079140E84BC}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19-4C58-89C6-1B23D3C6A95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{1C803C75-16A3-4B9F-8500-B793A9AF0F8A}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19-4C58-89C6-1B23D3C6A95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{10DB947A-BAD8-410D-914F-ADE7DBDB3588}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19-4C58-89C6-1B23D3C6A95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{B2119D03-DD59-4DEC-A127-75091F539462}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19-4C58-89C6-1B23D3C6A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F019-4C58-89C6-1B23D3C6A950}"/>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元利償還金は、臨時財政対策債や学校買取費等の一部完済により、前年度と比べて減となった。</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債務負担行為に基づく支出額は、</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事業（債務負担行為に係るもの）に都道府県支出金を充当したことで公債費に準ずる債務負担行為が減となったことなど</a:t>
          </a:r>
          <a:r>
            <a:rPr kumimoji="1" lang="ja-JP" altLang="ja-JP" sz="1100">
              <a:solidFill>
                <a:schemeClr val="dk1"/>
              </a:solidFill>
              <a:effectLst/>
              <a:latin typeface="+mn-lt"/>
              <a:ea typeface="+mn-ea"/>
              <a:cs typeface="+mn-cs"/>
            </a:rPr>
            <a:t>により、前年度と比べて</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今後も適債事業を見極めることにより、義務的経費である公債費を抑制するよう努める。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新しい小学校の建設事業やその他の都市基盤整備に伴う起債等により、平成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年度から将来負担比率の数値が発生している。</a:t>
          </a:r>
          <a:endParaRPr lang="ja-JP" altLang="ja-JP" sz="1400">
            <a:effectLst/>
          </a:endParaRPr>
        </a:p>
        <a:p>
          <a:r>
            <a:rPr kumimoji="1" lang="ja-JP" altLang="ja-JP" sz="1100">
              <a:solidFill>
                <a:schemeClr val="dk1"/>
              </a:solidFill>
              <a:effectLst/>
              <a:latin typeface="+mn-lt"/>
              <a:ea typeface="+mn-ea"/>
              <a:cs typeface="+mn-cs"/>
            </a:rPr>
            <a:t>病院事業会計の経常利益があったことによる公営企業債等繰入見込額の減や、一部完済による学校買取費（五省協定）の減による債務負担行為に基づく支出予定額が減となった</a:t>
          </a:r>
          <a:r>
            <a:rPr kumimoji="1" lang="ja-JP" altLang="en-US" sz="1100">
              <a:solidFill>
                <a:schemeClr val="dk1"/>
              </a:solidFill>
              <a:effectLst/>
              <a:latin typeface="+mn-lt"/>
              <a:ea typeface="+mn-ea"/>
              <a:cs typeface="+mn-cs"/>
            </a:rPr>
            <a:t>こと等</a:t>
          </a:r>
          <a:r>
            <a:rPr kumimoji="1" lang="ja-JP" altLang="ja-JP" sz="1100">
              <a:solidFill>
                <a:schemeClr val="dk1"/>
              </a:solidFill>
              <a:effectLst/>
              <a:latin typeface="+mn-lt"/>
              <a:ea typeface="+mn-ea"/>
              <a:cs typeface="+mn-cs"/>
            </a:rPr>
            <a:t>により、将来負担比率（分子）は</a:t>
          </a:r>
          <a:r>
            <a:rPr kumimoji="1" lang="ja-JP" altLang="en-US" sz="1100">
              <a:solidFill>
                <a:schemeClr val="dk1"/>
              </a:solidFill>
              <a:effectLst/>
              <a:latin typeface="+mn-lt"/>
              <a:ea typeface="+mn-ea"/>
              <a:cs typeface="+mn-cs"/>
            </a:rPr>
            <a:t>減とな</a:t>
          </a:r>
          <a:r>
            <a:rPr kumimoji="1" lang="ja-JP" altLang="ja-JP" sz="1100">
              <a:solidFill>
                <a:schemeClr val="dk1"/>
              </a:solidFill>
              <a:effectLst/>
              <a:latin typeface="+mn-lt"/>
              <a:ea typeface="+mn-ea"/>
              <a:cs typeface="+mn-cs"/>
            </a:rPr>
            <a:t>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・公共施設整備基金について</a:t>
          </a:r>
          <a:r>
            <a:rPr kumimoji="1" lang="ja-JP" altLang="en-US" sz="1400">
              <a:solidFill>
                <a:schemeClr val="dk1"/>
              </a:solidFill>
              <a:effectLst/>
              <a:latin typeface="+mn-lt"/>
              <a:ea typeface="+mn-ea"/>
              <a:cs typeface="+mn-cs"/>
            </a:rPr>
            <a:t>庁舎駐車場用地買収</a:t>
          </a:r>
          <a:r>
            <a:rPr kumimoji="1" lang="ja-JP" altLang="ja-JP" sz="1400">
              <a:solidFill>
                <a:schemeClr val="dk1"/>
              </a:solidFill>
              <a:effectLst/>
              <a:latin typeface="+mn-lt"/>
              <a:ea typeface="+mn-ea"/>
              <a:cs typeface="+mn-cs"/>
            </a:rPr>
            <a:t>に充当するために</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百万円を取り崩した一方で、</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百万円を積み立て、</a:t>
          </a:r>
          <a:r>
            <a:rPr kumimoji="1" lang="ja-JP" altLang="en-US" sz="1400">
              <a:solidFill>
                <a:schemeClr val="dk1"/>
              </a:solidFill>
              <a:effectLst/>
              <a:latin typeface="+mn-lt"/>
              <a:ea typeface="+mn-ea"/>
              <a:cs typeface="+mn-cs"/>
            </a:rPr>
            <a:t>森林環境譲与税</a:t>
          </a:r>
          <a:r>
            <a:rPr kumimoji="1" lang="ja-JP" altLang="ja-JP" sz="1400">
              <a:solidFill>
                <a:schemeClr val="dk1"/>
              </a:solidFill>
              <a:effectLst/>
              <a:latin typeface="+mn-lt"/>
              <a:ea typeface="+mn-ea"/>
              <a:cs typeface="+mn-cs"/>
            </a:rPr>
            <a:t>基金についても</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百万円、財政調整基金についても</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百万円を積み立てたこと等により、基金全体としては</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95</a:t>
          </a:r>
          <a:r>
            <a:rPr kumimoji="1" lang="ja-JP" altLang="ja-JP" sz="1400">
              <a:solidFill>
                <a:schemeClr val="dk1"/>
              </a:solidFill>
              <a:effectLst/>
              <a:latin typeface="+mn-lt"/>
              <a:ea typeface="+mn-ea"/>
              <a:cs typeface="+mn-cs"/>
            </a:rPr>
            <a:t>百万円の増となった。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・都市基盤整備の推進、公共施設の老朽化、待機児童対策及び人口増に伴う行政需要増等に対応するため、公共施設整備基金を効果的に活用していく。</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緑化推進基金については、平成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年度に目標額の</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億円に達したことから効果的に活用していく。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・公共施設整備基金：公共施設の整備</a:t>
          </a:r>
          <a:endParaRPr lang="ja-JP" altLang="ja-JP" sz="1600">
            <a:effectLst/>
          </a:endParaRPr>
        </a:p>
        <a:p>
          <a:r>
            <a:rPr kumimoji="1" lang="ja-JP" altLang="ja-JP" sz="1200">
              <a:solidFill>
                <a:schemeClr val="dk1"/>
              </a:solidFill>
              <a:effectLst/>
              <a:latin typeface="+mn-lt"/>
              <a:ea typeface="+mn-ea"/>
              <a:cs typeface="+mn-cs"/>
            </a:rPr>
            <a:t>・庁舎建設基金：庁舎の建設</a:t>
          </a:r>
          <a:endParaRPr lang="ja-JP" altLang="ja-JP" sz="1600">
            <a:effectLst/>
          </a:endParaRPr>
        </a:p>
        <a:p>
          <a:r>
            <a:rPr kumimoji="1" lang="ja-JP" altLang="ja-JP" sz="1200">
              <a:solidFill>
                <a:schemeClr val="dk1"/>
              </a:solidFill>
              <a:effectLst/>
              <a:latin typeface="+mn-lt"/>
              <a:ea typeface="+mn-ea"/>
              <a:cs typeface="+mn-cs"/>
            </a:rPr>
            <a:t>・都市計画事業資金積立基金：都市計画事業</a:t>
          </a:r>
          <a:endParaRPr lang="ja-JP" altLang="ja-JP" sz="1600">
            <a:effectLst/>
          </a:endParaRPr>
        </a:p>
        <a:p>
          <a:r>
            <a:rPr kumimoji="1" lang="ja-JP" altLang="ja-JP" sz="1200">
              <a:solidFill>
                <a:schemeClr val="dk1"/>
              </a:solidFill>
              <a:effectLst/>
              <a:latin typeface="+mn-lt"/>
              <a:ea typeface="+mn-ea"/>
              <a:cs typeface="+mn-cs"/>
            </a:rPr>
            <a:t>・緑化推進基金：緑化の推進を図る事業</a:t>
          </a:r>
          <a:endParaRPr lang="ja-JP" altLang="ja-JP" sz="1600">
            <a:effectLst/>
          </a:endParaRPr>
        </a:p>
        <a:p>
          <a:r>
            <a:rPr kumimoji="1" lang="ja-JP" altLang="ja-JP" sz="1200">
              <a:solidFill>
                <a:schemeClr val="dk1"/>
              </a:solidFill>
              <a:effectLst/>
              <a:latin typeface="+mn-lt"/>
              <a:ea typeface="+mn-ea"/>
              <a:cs typeface="+mn-cs"/>
            </a:rPr>
            <a:t>・まちづくり推進事業基金：まちづくりを推進するための事業</a:t>
          </a:r>
          <a:endParaRPr lang="ja-JP" altLang="ja-JP" sz="1600">
            <a:effectLst/>
          </a:endParaRPr>
        </a:p>
        <a:p>
          <a:r>
            <a:rPr kumimoji="1" lang="ja-JP" altLang="ja-JP" sz="1200">
              <a:solidFill>
                <a:schemeClr val="dk1"/>
              </a:solidFill>
              <a:effectLst/>
              <a:latin typeface="+mn-lt"/>
              <a:ea typeface="+mn-ea"/>
              <a:cs typeface="+mn-cs"/>
            </a:rPr>
            <a:t>・長寿社会福祉基金：長寿社会に備えて在宅福祉の向上、健康づくり、ボランティア活動の活発化等</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・森林環境譲与税基金：森林の整備及びその促進に関する施策</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a:t>
          </a:r>
          <a:r>
            <a:rPr kumimoji="1" lang="ja-JP" altLang="en-US" sz="1200">
              <a:solidFill>
                <a:schemeClr val="dk1"/>
              </a:solidFill>
              <a:effectLst/>
              <a:latin typeface="+mn-lt"/>
              <a:ea typeface="+mn-ea"/>
              <a:cs typeface="+mn-cs"/>
            </a:rPr>
            <a:t>庁舎駐車場用地買収</a:t>
          </a:r>
          <a:r>
            <a:rPr kumimoji="1" lang="ja-JP" altLang="ja-JP" sz="1200">
              <a:solidFill>
                <a:schemeClr val="dk1"/>
              </a:solidFill>
              <a:effectLst/>
              <a:latin typeface="+mn-lt"/>
              <a:ea typeface="+mn-ea"/>
              <a:cs typeface="+mn-cs"/>
            </a:rPr>
            <a:t>に充当するために</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百万円を取り崩した一方で、</a:t>
          </a:r>
          <a:r>
            <a:rPr kumimoji="1" lang="ja-JP" altLang="ja-JP" sz="1200" u="none">
              <a:solidFill>
                <a:sysClr val="windowText" lastClr="000000"/>
              </a:solidFill>
              <a:effectLst/>
              <a:latin typeface="+mn-lt"/>
              <a:ea typeface="+mn-ea"/>
              <a:cs typeface="+mn-cs"/>
            </a:rPr>
            <a:t>公園駐車場の収益</a:t>
          </a:r>
          <a:r>
            <a:rPr kumimoji="1" lang="ja-JP" altLang="ja-JP" sz="1200">
              <a:solidFill>
                <a:schemeClr val="dk1"/>
              </a:solidFill>
              <a:effectLst/>
              <a:latin typeface="+mn-lt"/>
              <a:ea typeface="+mn-ea"/>
              <a:cs typeface="+mn-cs"/>
            </a:rPr>
            <a:t>等で</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百万円を積み立てたたことにより</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百万円の増。</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・森林環境譲与税基金：譲与額全額を積み立てたことによる増</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公共施設整備基金：公園駐車場の収益分については、今後公園及び駐車場の整備更新等の費用に充てていく。その他については、都市基盤整備の推進、公共施設の老朽化等に対応するため、効果的に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・過年度に収入し財政調整基金に積み立てた指定寄附金を寄附目的の事業に充当するため等に</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百万円を取り崩した一方で、決算剰余金等を</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百万円積み立てたため、前年度と比べて</a:t>
          </a:r>
          <a:r>
            <a:rPr kumimoji="1" lang="en-US" altLang="ja-JP" sz="1400">
              <a:solidFill>
                <a:schemeClr val="dk1"/>
              </a:solidFill>
              <a:effectLst/>
              <a:latin typeface="+mn-lt"/>
              <a:ea typeface="+mn-ea"/>
              <a:cs typeface="+mn-cs"/>
            </a:rPr>
            <a:t>76</a:t>
          </a:r>
          <a:r>
            <a:rPr kumimoji="1" lang="ja-JP" altLang="ja-JP" sz="1400">
              <a:solidFill>
                <a:schemeClr val="dk1"/>
              </a:solidFill>
              <a:effectLst/>
              <a:latin typeface="+mn-lt"/>
              <a:ea typeface="+mn-ea"/>
              <a:cs typeface="+mn-cs"/>
            </a:rPr>
            <a:t>百万円の増となった。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・経済変動による減収や災害時などの急な財政支出が必要なときに備えるため、標準財政規模の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％以上を確保するよう努めていく。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稲城市では、人口増加に伴い新規施設の建設等を行ってきました。しかしながら、公共施設等の多くは老朽化が進んでいるため、有形固定資産減価償却率は増加傾向にあります。施設の修繕、長寿命化を進めるとともに施設更新の方針等を検討し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83" name="楕円 82"/>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84" name="有形固定資産減価償却率該当値テキスト"/>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5" name="楕円 84"/>
        <xdr:cNvSpPr/>
      </xdr:nvSpPr>
      <xdr:spPr>
        <a:xfrm>
          <a:off x="4000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92256</xdr:rowOff>
    </xdr:to>
    <xdr:cxnSp macro="">
      <xdr:nvCxnSpPr>
        <xdr:cNvPr id="86" name="直線コネクタ 85"/>
        <xdr:cNvCxnSpPr/>
      </xdr:nvCxnSpPr>
      <xdr:spPr>
        <a:xfrm>
          <a:off x="4051300" y="629466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87" name="楕円 86"/>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32</xdr:row>
      <xdr:rowOff>36739</xdr:rowOff>
    </xdr:to>
    <xdr:cxnSp macro="">
      <xdr:nvCxnSpPr>
        <xdr:cNvPr id="88" name="直線コネクタ 87"/>
        <xdr:cNvCxnSpPr/>
      </xdr:nvCxnSpPr>
      <xdr:spPr>
        <a:xfrm>
          <a:off x="3289300" y="624223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9" name="楕円 88"/>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155756</xdr:rowOff>
    </xdr:to>
    <xdr:cxnSp macro="">
      <xdr:nvCxnSpPr>
        <xdr:cNvPr id="90" name="直線コネクタ 89"/>
        <xdr:cNvCxnSpPr/>
      </xdr:nvCxnSpPr>
      <xdr:spPr>
        <a:xfrm>
          <a:off x="2527300" y="617746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21681</xdr:rowOff>
    </xdr:from>
    <xdr:to>
      <xdr:col>7</xdr:col>
      <xdr:colOff>187325</xdr:colOff>
      <xdr:row>31</xdr:row>
      <xdr:rowOff>123281</xdr:rowOff>
    </xdr:to>
    <xdr:sp macro="" textlink="">
      <xdr:nvSpPr>
        <xdr:cNvPr id="91" name="楕円 90"/>
        <xdr:cNvSpPr/>
      </xdr:nvSpPr>
      <xdr:spPr>
        <a:xfrm>
          <a:off x="1714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72481</xdr:rowOff>
    </xdr:from>
    <xdr:to>
      <xdr:col>11</xdr:col>
      <xdr:colOff>136525</xdr:colOff>
      <xdr:row>31</xdr:row>
      <xdr:rowOff>90986</xdr:rowOff>
    </xdr:to>
    <xdr:cxnSp macro="">
      <xdr:nvCxnSpPr>
        <xdr:cNvPr id="92" name="直線コネクタ 91"/>
        <xdr:cNvCxnSpPr/>
      </xdr:nvCxnSpPr>
      <xdr:spPr>
        <a:xfrm>
          <a:off x="1765300" y="615895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7" name="n_1mainValue有形固定資産減価償却率"/>
        <xdr:cNvSpPr txBox="1"/>
      </xdr:nvSpPr>
      <xdr:spPr>
        <a:xfrm>
          <a:off x="38360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98" name="n_2mainValue有形固定資産減価償却率"/>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158313</xdr:rowOff>
    </xdr:from>
    <xdr:ext cx="405111" cy="259045"/>
    <xdr:sp macro="" textlink="">
      <xdr:nvSpPr>
        <xdr:cNvPr id="99" name="n_3mainValue有形固定資産減価償却率"/>
        <xdr:cNvSpPr txBox="1"/>
      </xdr:nvSpPr>
      <xdr:spPr>
        <a:xfrm>
          <a:off x="23247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114408</xdr:rowOff>
    </xdr:from>
    <xdr:ext cx="405111" cy="259045"/>
    <xdr:sp macro="" textlink="">
      <xdr:nvSpPr>
        <xdr:cNvPr id="100" name="n_4mainValue有形固定資産減価償却率"/>
        <xdr:cNvSpPr txBox="1"/>
      </xdr:nvSpPr>
      <xdr:spPr>
        <a:xfrm>
          <a:off x="1562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他の団体と比較して平均的な水準にあるといえます。今後も将来負担が過度にならないよう注視し財政運営を行っていきます。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171076</xdr:rowOff>
    </xdr:from>
    <xdr:to>
      <xdr:col>76</xdr:col>
      <xdr:colOff>73025</xdr:colOff>
      <xdr:row>30</xdr:row>
      <xdr:rowOff>101226</xdr:rowOff>
    </xdr:to>
    <xdr:sp macro="" textlink="">
      <xdr:nvSpPr>
        <xdr:cNvPr id="145" name="楕円 144"/>
        <xdr:cNvSpPr/>
      </xdr:nvSpPr>
      <xdr:spPr>
        <a:xfrm>
          <a:off x="14744700" y="5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22503</xdr:rowOff>
    </xdr:from>
    <xdr:ext cx="469744" cy="259045"/>
    <xdr:sp macro="" textlink="">
      <xdr:nvSpPr>
        <xdr:cNvPr id="146" name="債務償還比率該当値テキスト"/>
        <xdr:cNvSpPr txBox="1"/>
      </xdr:nvSpPr>
      <xdr:spPr>
        <a:xfrm>
          <a:off x="14846300" y="57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144328</xdr:rowOff>
    </xdr:from>
    <xdr:to>
      <xdr:col>72</xdr:col>
      <xdr:colOff>123825</xdr:colOff>
      <xdr:row>30</xdr:row>
      <xdr:rowOff>74478</xdr:rowOff>
    </xdr:to>
    <xdr:sp macro="" textlink="">
      <xdr:nvSpPr>
        <xdr:cNvPr id="147" name="楕円 146"/>
        <xdr:cNvSpPr/>
      </xdr:nvSpPr>
      <xdr:spPr>
        <a:xfrm>
          <a:off x="14033500" y="5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23678</xdr:rowOff>
    </xdr:from>
    <xdr:to>
      <xdr:col>76</xdr:col>
      <xdr:colOff>22225</xdr:colOff>
      <xdr:row>30</xdr:row>
      <xdr:rowOff>50426</xdr:rowOff>
    </xdr:to>
    <xdr:cxnSp macro="">
      <xdr:nvCxnSpPr>
        <xdr:cNvPr id="148" name="直線コネクタ 147"/>
        <xdr:cNvCxnSpPr/>
      </xdr:nvCxnSpPr>
      <xdr:spPr>
        <a:xfrm>
          <a:off x="14084300" y="5938703"/>
          <a:ext cx="7112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46524</xdr:rowOff>
    </xdr:from>
    <xdr:to>
      <xdr:col>68</xdr:col>
      <xdr:colOff>123825</xdr:colOff>
      <xdr:row>30</xdr:row>
      <xdr:rowOff>148124</xdr:rowOff>
    </xdr:to>
    <xdr:sp macro="" textlink="">
      <xdr:nvSpPr>
        <xdr:cNvPr id="149" name="楕円 148"/>
        <xdr:cNvSpPr/>
      </xdr:nvSpPr>
      <xdr:spPr>
        <a:xfrm>
          <a:off x="13271500" y="59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23678</xdr:rowOff>
    </xdr:from>
    <xdr:to>
      <xdr:col>72</xdr:col>
      <xdr:colOff>73025</xdr:colOff>
      <xdr:row>30</xdr:row>
      <xdr:rowOff>97324</xdr:rowOff>
    </xdr:to>
    <xdr:cxnSp macro="">
      <xdr:nvCxnSpPr>
        <xdr:cNvPr id="150" name="直線コネクタ 149"/>
        <xdr:cNvCxnSpPr/>
      </xdr:nvCxnSpPr>
      <xdr:spPr>
        <a:xfrm flipV="1">
          <a:off x="13322300" y="5938703"/>
          <a:ext cx="7620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22006</xdr:rowOff>
    </xdr:from>
    <xdr:to>
      <xdr:col>64</xdr:col>
      <xdr:colOff>123825</xdr:colOff>
      <xdr:row>31</xdr:row>
      <xdr:rowOff>123606</xdr:rowOff>
    </xdr:to>
    <xdr:sp macro="" textlink="">
      <xdr:nvSpPr>
        <xdr:cNvPr id="151" name="楕円 150"/>
        <xdr:cNvSpPr/>
      </xdr:nvSpPr>
      <xdr:spPr>
        <a:xfrm>
          <a:off x="12509500" y="61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97324</xdr:rowOff>
    </xdr:from>
    <xdr:to>
      <xdr:col>68</xdr:col>
      <xdr:colOff>73025</xdr:colOff>
      <xdr:row>31</xdr:row>
      <xdr:rowOff>72806</xdr:rowOff>
    </xdr:to>
    <xdr:cxnSp macro="">
      <xdr:nvCxnSpPr>
        <xdr:cNvPr id="152" name="直線コネクタ 151"/>
        <xdr:cNvCxnSpPr/>
      </xdr:nvCxnSpPr>
      <xdr:spPr>
        <a:xfrm flipV="1">
          <a:off x="12560300" y="6012349"/>
          <a:ext cx="762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166158</xdr:rowOff>
    </xdr:from>
    <xdr:to>
      <xdr:col>60</xdr:col>
      <xdr:colOff>123825</xdr:colOff>
      <xdr:row>30</xdr:row>
      <xdr:rowOff>96308</xdr:rowOff>
    </xdr:to>
    <xdr:sp macro="" textlink="">
      <xdr:nvSpPr>
        <xdr:cNvPr id="153" name="楕円 152"/>
        <xdr:cNvSpPr/>
      </xdr:nvSpPr>
      <xdr:spPr>
        <a:xfrm>
          <a:off x="11747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45508</xdr:rowOff>
    </xdr:from>
    <xdr:to>
      <xdr:col>64</xdr:col>
      <xdr:colOff>73025</xdr:colOff>
      <xdr:row>31</xdr:row>
      <xdr:rowOff>72806</xdr:rowOff>
    </xdr:to>
    <xdr:cxnSp macro="">
      <xdr:nvCxnSpPr>
        <xdr:cNvPr id="154" name="直線コネクタ 153"/>
        <xdr:cNvCxnSpPr/>
      </xdr:nvCxnSpPr>
      <xdr:spPr>
        <a:xfrm>
          <a:off x="11798300" y="5960533"/>
          <a:ext cx="762000" cy="1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91005</xdr:rowOff>
    </xdr:from>
    <xdr:ext cx="469744" cy="259045"/>
    <xdr:sp macro="" textlink="">
      <xdr:nvSpPr>
        <xdr:cNvPr id="159" name="n_1mainValue債務償還比率"/>
        <xdr:cNvSpPr txBox="1"/>
      </xdr:nvSpPr>
      <xdr:spPr>
        <a:xfrm>
          <a:off x="13836727" y="56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164651</xdr:rowOff>
    </xdr:from>
    <xdr:ext cx="469744" cy="259045"/>
    <xdr:sp macro="" textlink="">
      <xdr:nvSpPr>
        <xdr:cNvPr id="160" name="n_2mainValue債務償還比率"/>
        <xdr:cNvSpPr txBox="1"/>
      </xdr:nvSpPr>
      <xdr:spPr>
        <a:xfrm>
          <a:off x="13087427" y="573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114733</xdr:rowOff>
    </xdr:from>
    <xdr:ext cx="469744" cy="259045"/>
    <xdr:sp macro="" textlink="">
      <xdr:nvSpPr>
        <xdr:cNvPr id="161" name="n_3mainValue債務償還比率"/>
        <xdr:cNvSpPr txBox="1"/>
      </xdr:nvSpPr>
      <xdr:spPr>
        <a:xfrm>
          <a:off x="12325427" y="62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112835</xdr:rowOff>
    </xdr:from>
    <xdr:ext cx="469744" cy="259045"/>
    <xdr:sp macro="" textlink="">
      <xdr:nvSpPr>
        <xdr:cNvPr id="162" name="n_4mainValue債務償還比率"/>
        <xdr:cNvSpPr txBox="1"/>
      </xdr:nvSpPr>
      <xdr:spPr>
        <a:xfrm>
          <a:off x="115634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18869</xdr:rowOff>
    </xdr:from>
    <xdr:to>
      <xdr:col>24</xdr:col>
      <xdr:colOff>114300</xdr:colOff>
      <xdr:row>42</xdr:row>
      <xdr:rowOff>120469</xdr:rowOff>
    </xdr:to>
    <xdr:sp macro="" textlink="">
      <xdr:nvSpPr>
        <xdr:cNvPr id="74" name="楕円 73"/>
        <xdr:cNvSpPr/>
      </xdr:nvSpPr>
      <xdr:spPr>
        <a:xfrm>
          <a:off x="45847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105246</xdr:rowOff>
    </xdr:from>
    <xdr:ext cx="405111" cy="259045"/>
    <xdr:sp macro="" textlink="">
      <xdr:nvSpPr>
        <xdr:cNvPr id="75" name="【道路】&#10;有形固定資産減価償却率該当値テキスト"/>
        <xdr:cNvSpPr txBox="1"/>
      </xdr:nvSpPr>
      <xdr:spPr>
        <a:xfrm>
          <a:off x="4673600" y="713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13970</xdr:rowOff>
    </xdr:from>
    <xdr:to>
      <xdr:col>20</xdr:col>
      <xdr:colOff>38100</xdr:colOff>
      <xdr:row>42</xdr:row>
      <xdr:rowOff>115570</xdr:rowOff>
    </xdr:to>
    <xdr:sp macro="" textlink="">
      <xdr:nvSpPr>
        <xdr:cNvPr id="76" name="楕円 75"/>
        <xdr:cNvSpPr/>
      </xdr:nvSpPr>
      <xdr:spPr>
        <a:xfrm>
          <a:off x="3746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64770</xdr:rowOff>
    </xdr:from>
    <xdr:to>
      <xdr:col>24</xdr:col>
      <xdr:colOff>63500</xdr:colOff>
      <xdr:row>42</xdr:row>
      <xdr:rowOff>69669</xdr:rowOff>
    </xdr:to>
    <xdr:cxnSp macro="">
      <xdr:nvCxnSpPr>
        <xdr:cNvPr id="77" name="直線コネクタ 76"/>
        <xdr:cNvCxnSpPr/>
      </xdr:nvCxnSpPr>
      <xdr:spPr>
        <a:xfrm>
          <a:off x="3797300" y="72656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4173</xdr:rowOff>
    </xdr:from>
    <xdr:to>
      <xdr:col>15</xdr:col>
      <xdr:colOff>101600</xdr:colOff>
      <xdr:row>42</xdr:row>
      <xdr:rowOff>105773</xdr:rowOff>
    </xdr:to>
    <xdr:sp macro="" textlink="">
      <xdr:nvSpPr>
        <xdr:cNvPr id="78" name="楕円 77"/>
        <xdr:cNvSpPr/>
      </xdr:nvSpPr>
      <xdr:spPr>
        <a:xfrm>
          <a:off x="2857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54973</xdr:rowOff>
    </xdr:from>
    <xdr:to>
      <xdr:col>19</xdr:col>
      <xdr:colOff>177800</xdr:colOff>
      <xdr:row>42</xdr:row>
      <xdr:rowOff>64770</xdr:rowOff>
    </xdr:to>
    <xdr:cxnSp macro="">
      <xdr:nvCxnSpPr>
        <xdr:cNvPr id="79" name="直線コネクタ 78"/>
        <xdr:cNvCxnSpPr/>
      </xdr:nvCxnSpPr>
      <xdr:spPr>
        <a:xfrm>
          <a:off x="2908300" y="72558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167459</xdr:rowOff>
    </xdr:from>
    <xdr:to>
      <xdr:col>10</xdr:col>
      <xdr:colOff>165100</xdr:colOff>
      <xdr:row>42</xdr:row>
      <xdr:rowOff>97609</xdr:rowOff>
    </xdr:to>
    <xdr:sp macro="" textlink="">
      <xdr:nvSpPr>
        <xdr:cNvPr id="80" name="楕円 79"/>
        <xdr:cNvSpPr/>
      </xdr:nvSpPr>
      <xdr:spPr>
        <a:xfrm>
          <a:off x="1968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46809</xdr:rowOff>
    </xdr:from>
    <xdr:to>
      <xdr:col>15</xdr:col>
      <xdr:colOff>50800</xdr:colOff>
      <xdr:row>42</xdr:row>
      <xdr:rowOff>54973</xdr:rowOff>
    </xdr:to>
    <xdr:cxnSp macro="">
      <xdr:nvCxnSpPr>
        <xdr:cNvPr id="81" name="直線コネクタ 80"/>
        <xdr:cNvCxnSpPr/>
      </xdr:nvCxnSpPr>
      <xdr:spPr>
        <a:xfrm>
          <a:off x="2019300" y="72477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159294</xdr:rowOff>
    </xdr:from>
    <xdr:to>
      <xdr:col>6</xdr:col>
      <xdr:colOff>38100</xdr:colOff>
      <xdr:row>35</xdr:row>
      <xdr:rowOff>89444</xdr:rowOff>
    </xdr:to>
    <xdr:sp macro="" textlink="">
      <xdr:nvSpPr>
        <xdr:cNvPr id="82" name="楕円 81"/>
        <xdr:cNvSpPr/>
      </xdr:nvSpPr>
      <xdr:spPr>
        <a:xfrm>
          <a:off x="1079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38644</xdr:rowOff>
    </xdr:from>
    <xdr:to>
      <xdr:col>10</xdr:col>
      <xdr:colOff>114300</xdr:colOff>
      <xdr:row>42</xdr:row>
      <xdr:rowOff>46809</xdr:rowOff>
    </xdr:to>
    <xdr:cxnSp macro="">
      <xdr:nvCxnSpPr>
        <xdr:cNvPr id="83" name="直線コネクタ 82"/>
        <xdr:cNvCxnSpPr/>
      </xdr:nvCxnSpPr>
      <xdr:spPr>
        <a:xfrm>
          <a:off x="1130300" y="6039394"/>
          <a:ext cx="889000" cy="120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87" name="n_4aveValue【道路】&#10;有形固定資産減価償却率"/>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106697</xdr:rowOff>
    </xdr:from>
    <xdr:ext cx="405111" cy="259045"/>
    <xdr:sp macro="" textlink="">
      <xdr:nvSpPr>
        <xdr:cNvPr id="88" name="n_1mainValue【道路】&#10;有形固定資産減価償却率"/>
        <xdr:cNvSpPr txBox="1"/>
      </xdr:nvSpPr>
      <xdr:spPr>
        <a:xfrm>
          <a:off x="3582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96900</xdr:rowOff>
    </xdr:from>
    <xdr:ext cx="405111" cy="259045"/>
    <xdr:sp macro="" textlink="">
      <xdr:nvSpPr>
        <xdr:cNvPr id="89" name="n_2mainValue【道路】&#10;有形固定資産減価償却率"/>
        <xdr:cNvSpPr txBox="1"/>
      </xdr:nvSpPr>
      <xdr:spPr>
        <a:xfrm>
          <a:off x="2705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88736</xdr:rowOff>
    </xdr:from>
    <xdr:ext cx="405111" cy="259045"/>
    <xdr:sp macro="" textlink="">
      <xdr:nvSpPr>
        <xdr:cNvPr id="90" name="n_3mainValue【道路】&#10;有形固定資産減価償却率"/>
        <xdr:cNvSpPr txBox="1"/>
      </xdr:nvSpPr>
      <xdr:spPr>
        <a:xfrm>
          <a:off x="1816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105971</xdr:rowOff>
    </xdr:from>
    <xdr:ext cx="405111" cy="259045"/>
    <xdr:sp macro="" textlink="">
      <xdr:nvSpPr>
        <xdr:cNvPr id="91" name="n_4mainValue【道路】&#10;有形固定資産減価償却率"/>
        <xdr:cNvSpPr txBox="1"/>
      </xdr:nvSpPr>
      <xdr:spPr>
        <a:xfrm>
          <a:off x="927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61519</xdr:rowOff>
    </xdr:from>
    <xdr:to>
      <xdr:col>55</xdr:col>
      <xdr:colOff>50800</xdr:colOff>
      <xdr:row>41</xdr:row>
      <xdr:rowOff>163119</xdr:rowOff>
    </xdr:to>
    <xdr:sp macro="" textlink="">
      <xdr:nvSpPr>
        <xdr:cNvPr id="131" name="楕円 130"/>
        <xdr:cNvSpPr/>
      </xdr:nvSpPr>
      <xdr:spPr>
        <a:xfrm>
          <a:off x="104267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147896</xdr:rowOff>
    </xdr:from>
    <xdr:ext cx="469744" cy="259045"/>
    <xdr:sp macro="" textlink="">
      <xdr:nvSpPr>
        <xdr:cNvPr id="132" name="【道路】&#10;一人当たり延長該当値テキスト"/>
        <xdr:cNvSpPr txBox="1"/>
      </xdr:nvSpPr>
      <xdr:spPr>
        <a:xfrm>
          <a:off x="10515600" y="70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60490</xdr:rowOff>
    </xdr:from>
    <xdr:to>
      <xdr:col>50</xdr:col>
      <xdr:colOff>165100</xdr:colOff>
      <xdr:row>41</xdr:row>
      <xdr:rowOff>162090</xdr:rowOff>
    </xdr:to>
    <xdr:sp macro="" textlink="">
      <xdr:nvSpPr>
        <xdr:cNvPr id="133" name="楕円 132"/>
        <xdr:cNvSpPr/>
      </xdr:nvSpPr>
      <xdr:spPr>
        <a:xfrm>
          <a:off x="9588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111290</xdr:rowOff>
    </xdr:from>
    <xdr:to>
      <xdr:col>55</xdr:col>
      <xdr:colOff>0</xdr:colOff>
      <xdr:row>41</xdr:row>
      <xdr:rowOff>112319</xdr:rowOff>
    </xdr:to>
    <xdr:cxnSp macro="">
      <xdr:nvCxnSpPr>
        <xdr:cNvPr id="134" name="直線コネクタ 133"/>
        <xdr:cNvCxnSpPr/>
      </xdr:nvCxnSpPr>
      <xdr:spPr>
        <a:xfrm>
          <a:off x="9639300" y="714074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59766</xdr:rowOff>
    </xdr:from>
    <xdr:to>
      <xdr:col>46</xdr:col>
      <xdr:colOff>38100</xdr:colOff>
      <xdr:row>41</xdr:row>
      <xdr:rowOff>161366</xdr:rowOff>
    </xdr:to>
    <xdr:sp macro="" textlink="">
      <xdr:nvSpPr>
        <xdr:cNvPr id="135" name="楕円 134"/>
        <xdr:cNvSpPr/>
      </xdr:nvSpPr>
      <xdr:spPr>
        <a:xfrm>
          <a:off x="8699500" y="7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110566</xdr:rowOff>
    </xdr:from>
    <xdr:to>
      <xdr:col>50</xdr:col>
      <xdr:colOff>114300</xdr:colOff>
      <xdr:row>41</xdr:row>
      <xdr:rowOff>111290</xdr:rowOff>
    </xdr:to>
    <xdr:cxnSp macro="">
      <xdr:nvCxnSpPr>
        <xdr:cNvPr id="136" name="直線コネクタ 135"/>
        <xdr:cNvCxnSpPr/>
      </xdr:nvCxnSpPr>
      <xdr:spPr>
        <a:xfrm>
          <a:off x="8750300" y="7140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59271</xdr:rowOff>
    </xdr:from>
    <xdr:to>
      <xdr:col>41</xdr:col>
      <xdr:colOff>101600</xdr:colOff>
      <xdr:row>41</xdr:row>
      <xdr:rowOff>160871</xdr:rowOff>
    </xdr:to>
    <xdr:sp macro="" textlink="">
      <xdr:nvSpPr>
        <xdr:cNvPr id="137" name="楕円 136"/>
        <xdr:cNvSpPr/>
      </xdr:nvSpPr>
      <xdr:spPr>
        <a:xfrm>
          <a:off x="7810500" y="70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110071</xdr:rowOff>
    </xdr:from>
    <xdr:to>
      <xdr:col>45</xdr:col>
      <xdr:colOff>177800</xdr:colOff>
      <xdr:row>41</xdr:row>
      <xdr:rowOff>110566</xdr:rowOff>
    </xdr:to>
    <xdr:cxnSp macro="">
      <xdr:nvCxnSpPr>
        <xdr:cNvPr id="138" name="直線コネクタ 137"/>
        <xdr:cNvCxnSpPr/>
      </xdr:nvCxnSpPr>
      <xdr:spPr>
        <a:xfrm>
          <a:off x="7861300" y="713952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154787</xdr:rowOff>
    </xdr:from>
    <xdr:to>
      <xdr:col>36</xdr:col>
      <xdr:colOff>165100</xdr:colOff>
      <xdr:row>39</xdr:row>
      <xdr:rowOff>84937</xdr:rowOff>
    </xdr:to>
    <xdr:sp macro="" textlink="">
      <xdr:nvSpPr>
        <xdr:cNvPr id="139" name="楕円 138"/>
        <xdr:cNvSpPr/>
      </xdr:nvSpPr>
      <xdr:spPr>
        <a:xfrm>
          <a:off x="69215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34137</xdr:rowOff>
    </xdr:from>
    <xdr:to>
      <xdr:col>41</xdr:col>
      <xdr:colOff>50800</xdr:colOff>
      <xdr:row>41</xdr:row>
      <xdr:rowOff>110071</xdr:rowOff>
    </xdr:to>
    <xdr:cxnSp macro="">
      <xdr:nvCxnSpPr>
        <xdr:cNvPr id="140" name="直線コネクタ 139"/>
        <xdr:cNvCxnSpPr/>
      </xdr:nvCxnSpPr>
      <xdr:spPr>
        <a:xfrm>
          <a:off x="6972300" y="6720687"/>
          <a:ext cx="889000" cy="4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153217</xdr:rowOff>
    </xdr:from>
    <xdr:ext cx="469744" cy="259045"/>
    <xdr:sp macro="" textlink="">
      <xdr:nvSpPr>
        <xdr:cNvPr id="145" name="n_1mainValue【道路】&#10;一人当たり延長"/>
        <xdr:cNvSpPr txBox="1"/>
      </xdr:nvSpPr>
      <xdr:spPr>
        <a:xfrm>
          <a:off x="93917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152493</xdr:rowOff>
    </xdr:from>
    <xdr:ext cx="469744" cy="259045"/>
    <xdr:sp macro="" textlink="">
      <xdr:nvSpPr>
        <xdr:cNvPr id="146" name="n_2mainValue【道路】&#10;一人当たり延長"/>
        <xdr:cNvSpPr txBox="1"/>
      </xdr:nvSpPr>
      <xdr:spPr>
        <a:xfrm>
          <a:off x="8515427" y="71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151998</xdr:rowOff>
    </xdr:from>
    <xdr:ext cx="469744" cy="259045"/>
    <xdr:sp macro="" textlink="">
      <xdr:nvSpPr>
        <xdr:cNvPr id="147" name="n_3mainValue【道路】&#10;一人当たり延長"/>
        <xdr:cNvSpPr txBox="1"/>
      </xdr:nvSpPr>
      <xdr:spPr>
        <a:xfrm>
          <a:off x="7626427" y="71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76064</xdr:rowOff>
    </xdr:from>
    <xdr:ext cx="534377" cy="259045"/>
    <xdr:sp macro="" textlink="">
      <xdr:nvSpPr>
        <xdr:cNvPr id="148" name="n_4mainValue【道路】&#10;一人当たり延長"/>
        <xdr:cNvSpPr txBox="1"/>
      </xdr:nvSpPr>
      <xdr:spPr>
        <a:xfrm>
          <a:off x="6705111" y="676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4" name="フローチャート: 判断 183"/>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90" name="楕円 189"/>
        <xdr:cNvSpPr/>
      </xdr:nvSpPr>
      <xdr:spPr>
        <a:xfrm>
          <a:off x="4584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71681</xdr:rowOff>
    </xdr:from>
    <xdr:ext cx="405111" cy="259045"/>
    <xdr:sp macro="" textlink="">
      <xdr:nvSpPr>
        <xdr:cNvPr id="191" name="【橋りょう・トンネル】&#10;有形固定資産減価償却率該当値テキスト"/>
        <xdr:cNvSpPr txBox="1"/>
      </xdr:nvSpPr>
      <xdr:spPr>
        <a:xfrm>
          <a:off x="4673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92" name="楕円 191"/>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99604</xdr:rowOff>
    </xdr:to>
    <xdr:cxnSp macro="">
      <xdr:nvCxnSpPr>
        <xdr:cNvPr id="193" name="直線コネクタ 192"/>
        <xdr:cNvCxnSpPr/>
      </xdr:nvCxnSpPr>
      <xdr:spPr>
        <a:xfrm>
          <a:off x="3797300" y="10187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164737</xdr:rowOff>
    </xdr:from>
    <xdr:to>
      <xdr:col>15</xdr:col>
      <xdr:colOff>101600</xdr:colOff>
      <xdr:row>59</xdr:row>
      <xdr:rowOff>94887</xdr:rowOff>
    </xdr:to>
    <xdr:sp macro="" textlink="">
      <xdr:nvSpPr>
        <xdr:cNvPr id="194" name="楕円 193"/>
        <xdr:cNvSpPr/>
      </xdr:nvSpPr>
      <xdr:spPr>
        <a:xfrm>
          <a:off x="2857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71846</xdr:rowOff>
    </xdr:to>
    <xdr:cxnSp macro="">
      <xdr:nvCxnSpPr>
        <xdr:cNvPr id="195" name="直線コネクタ 194"/>
        <xdr:cNvCxnSpPr/>
      </xdr:nvCxnSpPr>
      <xdr:spPr>
        <a:xfrm>
          <a:off x="2908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6" name="楕円 19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44087</xdr:rowOff>
    </xdr:to>
    <xdr:cxnSp macro="">
      <xdr:nvCxnSpPr>
        <xdr:cNvPr id="197" name="直線コネクタ 196"/>
        <xdr:cNvCxnSpPr/>
      </xdr:nvCxnSpPr>
      <xdr:spPr>
        <a:xfrm>
          <a:off x="2019300" y="101302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8" name="楕円 197"/>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14696</xdr:rowOff>
    </xdr:to>
    <xdr:cxnSp macro="">
      <xdr:nvCxnSpPr>
        <xdr:cNvPr id="199" name="直線コネクタ 198"/>
        <xdr:cNvCxnSpPr/>
      </xdr:nvCxnSpPr>
      <xdr:spPr>
        <a:xfrm>
          <a:off x="1130300" y="101041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3"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4" name="n_1main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111414</xdr:rowOff>
    </xdr:from>
    <xdr:ext cx="405111" cy="259045"/>
    <xdr:sp macro="" textlink="">
      <xdr:nvSpPr>
        <xdr:cNvPr id="205" name="n_2mainValue【橋りょう・トンネル】&#10;有形固定資産減価償却率"/>
        <xdr:cNvSpPr txBox="1"/>
      </xdr:nvSpPr>
      <xdr:spPr>
        <a:xfrm>
          <a:off x="2705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6"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7" name="n_4main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41" name="フローチャート: 判断 240"/>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125702</xdr:rowOff>
    </xdr:from>
    <xdr:to>
      <xdr:col>55</xdr:col>
      <xdr:colOff>50800</xdr:colOff>
      <xdr:row>64</xdr:row>
      <xdr:rowOff>55852</xdr:rowOff>
    </xdr:to>
    <xdr:sp macro="" textlink="">
      <xdr:nvSpPr>
        <xdr:cNvPr id="247" name="楕円 246"/>
        <xdr:cNvSpPr/>
      </xdr:nvSpPr>
      <xdr:spPr>
        <a:xfrm>
          <a:off x="10426700" y="109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40629</xdr:rowOff>
    </xdr:from>
    <xdr:ext cx="534377" cy="259045"/>
    <xdr:sp macro="" textlink="">
      <xdr:nvSpPr>
        <xdr:cNvPr id="248" name="【橋りょう・トンネル】&#10;一人当たり有形固定資産（償却資産）額該当値テキスト"/>
        <xdr:cNvSpPr txBox="1"/>
      </xdr:nvSpPr>
      <xdr:spPr>
        <a:xfrm>
          <a:off x="10515600" y="108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124951</xdr:rowOff>
    </xdr:from>
    <xdr:to>
      <xdr:col>50</xdr:col>
      <xdr:colOff>165100</xdr:colOff>
      <xdr:row>64</xdr:row>
      <xdr:rowOff>55101</xdr:rowOff>
    </xdr:to>
    <xdr:sp macro="" textlink="">
      <xdr:nvSpPr>
        <xdr:cNvPr id="249" name="楕円 248"/>
        <xdr:cNvSpPr/>
      </xdr:nvSpPr>
      <xdr:spPr>
        <a:xfrm>
          <a:off x="95885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4301</xdr:rowOff>
    </xdr:from>
    <xdr:to>
      <xdr:col>55</xdr:col>
      <xdr:colOff>0</xdr:colOff>
      <xdr:row>64</xdr:row>
      <xdr:rowOff>5052</xdr:rowOff>
    </xdr:to>
    <xdr:cxnSp macro="">
      <xdr:nvCxnSpPr>
        <xdr:cNvPr id="250" name="直線コネクタ 249"/>
        <xdr:cNvCxnSpPr/>
      </xdr:nvCxnSpPr>
      <xdr:spPr>
        <a:xfrm>
          <a:off x="9639300" y="1097710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124416</xdr:rowOff>
    </xdr:from>
    <xdr:to>
      <xdr:col>46</xdr:col>
      <xdr:colOff>38100</xdr:colOff>
      <xdr:row>64</xdr:row>
      <xdr:rowOff>54566</xdr:rowOff>
    </xdr:to>
    <xdr:sp macro="" textlink="">
      <xdr:nvSpPr>
        <xdr:cNvPr id="251" name="楕円 250"/>
        <xdr:cNvSpPr/>
      </xdr:nvSpPr>
      <xdr:spPr>
        <a:xfrm>
          <a:off x="8699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3766</xdr:rowOff>
    </xdr:from>
    <xdr:to>
      <xdr:col>50</xdr:col>
      <xdr:colOff>114300</xdr:colOff>
      <xdr:row>64</xdr:row>
      <xdr:rowOff>4301</xdr:rowOff>
    </xdr:to>
    <xdr:cxnSp macro="">
      <xdr:nvCxnSpPr>
        <xdr:cNvPr id="252" name="直線コネクタ 251"/>
        <xdr:cNvCxnSpPr/>
      </xdr:nvCxnSpPr>
      <xdr:spPr>
        <a:xfrm>
          <a:off x="8750300" y="1097656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123489</xdr:rowOff>
    </xdr:from>
    <xdr:to>
      <xdr:col>41</xdr:col>
      <xdr:colOff>101600</xdr:colOff>
      <xdr:row>64</xdr:row>
      <xdr:rowOff>53639</xdr:rowOff>
    </xdr:to>
    <xdr:sp macro="" textlink="">
      <xdr:nvSpPr>
        <xdr:cNvPr id="253" name="楕円 252"/>
        <xdr:cNvSpPr/>
      </xdr:nvSpPr>
      <xdr:spPr>
        <a:xfrm>
          <a:off x="7810500" y="10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2839</xdr:rowOff>
    </xdr:from>
    <xdr:to>
      <xdr:col>45</xdr:col>
      <xdr:colOff>177800</xdr:colOff>
      <xdr:row>64</xdr:row>
      <xdr:rowOff>3766</xdr:rowOff>
    </xdr:to>
    <xdr:cxnSp macro="">
      <xdr:nvCxnSpPr>
        <xdr:cNvPr id="254" name="直線コネクタ 253"/>
        <xdr:cNvCxnSpPr/>
      </xdr:nvCxnSpPr>
      <xdr:spPr>
        <a:xfrm>
          <a:off x="7861300" y="109756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122383</xdr:rowOff>
    </xdr:from>
    <xdr:to>
      <xdr:col>36</xdr:col>
      <xdr:colOff>165100</xdr:colOff>
      <xdr:row>64</xdr:row>
      <xdr:rowOff>52533</xdr:rowOff>
    </xdr:to>
    <xdr:sp macro="" textlink="">
      <xdr:nvSpPr>
        <xdr:cNvPr id="255" name="楕円 254"/>
        <xdr:cNvSpPr/>
      </xdr:nvSpPr>
      <xdr:spPr>
        <a:xfrm>
          <a:off x="6921500" y="10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1733</xdr:rowOff>
    </xdr:from>
    <xdr:to>
      <xdr:col>41</xdr:col>
      <xdr:colOff>50800</xdr:colOff>
      <xdr:row>64</xdr:row>
      <xdr:rowOff>2839</xdr:rowOff>
    </xdr:to>
    <xdr:cxnSp macro="">
      <xdr:nvCxnSpPr>
        <xdr:cNvPr id="256" name="直線コネクタ 255"/>
        <xdr:cNvCxnSpPr/>
      </xdr:nvCxnSpPr>
      <xdr:spPr>
        <a:xfrm>
          <a:off x="6972300" y="109745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60" name="n_4aveValue【橋りょう・トンネル】&#10;一人当たり有形固定資産（償却資産）額"/>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46228</xdr:rowOff>
    </xdr:from>
    <xdr:ext cx="534377" cy="259045"/>
    <xdr:sp macro="" textlink="">
      <xdr:nvSpPr>
        <xdr:cNvPr id="261" name="n_1mainValue【橋りょう・トンネル】&#10;一人当たり有形固定資産（償却資産）額"/>
        <xdr:cNvSpPr txBox="1"/>
      </xdr:nvSpPr>
      <xdr:spPr>
        <a:xfrm>
          <a:off x="9359411" y="11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45693</xdr:rowOff>
    </xdr:from>
    <xdr:ext cx="534377" cy="259045"/>
    <xdr:sp macro="" textlink="">
      <xdr:nvSpPr>
        <xdr:cNvPr id="262" name="n_2mainValue【橋りょう・トンネル】&#10;一人当たり有形固定資産（償却資産）額"/>
        <xdr:cNvSpPr txBox="1"/>
      </xdr:nvSpPr>
      <xdr:spPr>
        <a:xfrm>
          <a:off x="84831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44766</xdr:rowOff>
    </xdr:from>
    <xdr:ext cx="534377" cy="259045"/>
    <xdr:sp macro="" textlink="">
      <xdr:nvSpPr>
        <xdr:cNvPr id="263" name="n_3mainValue【橋りょう・トンネル】&#10;一人当たり有形固定資産（償却資産）額"/>
        <xdr:cNvSpPr txBox="1"/>
      </xdr:nvSpPr>
      <xdr:spPr>
        <a:xfrm>
          <a:off x="7594111" y="110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43660</xdr:rowOff>
    </xdr:from>
    <xdr:ext cx="534377" cy="259045"/>
    <xdr:sp macro="" textlink="">
      <xdr:nvSpPr>
        <xdr:cNvPr id="264" name="n_4mainValue【橋りょう・トンネル】&#10;一人当たり有形固定資産（償却資産）額"/>
        <xdr:cNvSpPr txBox="1"/>
      </xdr:nvSpPr>
      <xdr:spPr>
        <a:xfrm>
          <a:off x="6705111" y="11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22" name="直線コネクタ 3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4" name="直線コネクタ 3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28" name="フローチャート: 判断 3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29" name="フローチャート: 判断 3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30" name="フローチャート: 判断 3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31" name="フローチャート: 判断 3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32" name="フローチャート: 判断 33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338" name="楕円 337"/>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75673</xdr:rowOff>
    </xdr:from>
    <xdr:ext cx="405111" cy="259045"/>
    <xdr:sp macro="" textlink="">
      <xdr:nvSpPr>
        <xdr:cNvPr id="339" name="【認定こども園・幼稚園・保育所】&#10;有形固定資産減価償却率該当値テキスト"/>
        <xdr:cNvSpPr txBox="1"/>
      </xdr:nvSpPr>
      <xdr:spPr>
        <a:xfrm>
          <a:off x="16357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40" name="楕円 339"/>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148046</xdr:rowOff>
    </xdr:to>
    <xdr:cxnSp macro="">
      <xdr:nvCxnSpPr>
        <xdr:cNvPr id="341" name="直線コネクタ 340"/>
        <xdr:cNvCxnSpPr/>
      </xdr:nvCxnSpPr>
      <xdr:spPr>
        <a:xfrm>
          <a:off x="15481300" y="69701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42" name="楕円 341"/>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112123</xdr:rowOff>
    </xdr:to>
    <xdr:cxnSp macro="">
      <xdr:nvCxnSpPr>
        <xdr:cNvPr id="343" name="直線コネクタ 342"/>
        <xdr:cNvCxnSpPr/>
      </xdr:nvCxnSpPr>
      <xdr:spPr>
        <a:xfrm>
          <a:off x="14592300" y="693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344" name="楕円 343"/>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76200</xdr:rowOff>
    </xdr:to>
    <xdr:cxnSp macro="">
      <xdr:nvCxnSpPr>
        <xdr:cNvPr id="345" name="直線コネクタ 344"/>
        <xdr:cNvCxnSpPr/>
      </xdr:nvCxnSpPr>
      <xdr:spPr>
        <a:xfrm>
          <a:off x="13703300" y="68868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125004</xdr:rowOff>
    </xdr:from>
    <xdr:to>
      <xdr:col>67</xdr:col>
      <xdr:colOff>101600</xdr:colOff>
      <xdr:row>40</xdr:row>
      <xdr:rowOff>55154</xdr:rowOff>
    </xdr:to>
    <xdr:sp macro="" textlink="">
      <xdr:nvSpPr>
        <xdr:cNvPr id="346" name="楕円 345"/>
        <xdr:cNvSpPr/>
      </xdr:nvSpPr>
      <xdr:spPr>
        <a:xfrm>
          <a:off x="1276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xdr:rowOff>
    </xdr:from>
    <xdr:to>
      <xdr:col>71</xdr:col>
      <xdr:colOff>177800</xdr:colOff>
      <xdr:row>40</xdr:row>
      <xdr:rowOff>28847</xdr:rowOff>
    </xdr:to>
    <xdr:cxnSp macro="">
      <xdr:nvCxnSpPr>
        <xdr:cNvPr id="347" name="直線コネクタ 346"/>
        <xdr:cNvCxnSpPr/>
      </xdr:nvCxnSpPr>
      <xdr:spPr>
        <a:xfrm>
          <a:off x="12814300" y="68623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51"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52" name="n_1mainValue【認定こども園・幼稚園・保育所】&#10;有形固定資産減価償却率"/>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53"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354" name="n_3mainValue【認定こども園・幼稚園・保育所】&#10;有形固定資産減価償却率"/>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46281</xdr:rowOff>
    </xdr:from>
    <xdr:ext cx="405111" cy="259045"/>
    <xdr:sp macro="" textlink="">
      <xdr:nvSpPr>
        <xdr:cNvPr id="355" name="n_4mainValue【認定こども園・幼稚園・保育所】&#10;有形固定資産減価償却率"/>
        <xdr:cNvSpPr txBox="1"/>
      </xdr:nvSpPr>
      <xdr:spPr>
        <a:xfrm>
          <a:off x="12611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77" name="直線コネクタ 3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81" name="直線コネクタ 3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4" name="フローチャート: 判断 3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85" name="フローチャート: 判断 3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86" name="フローチャート: 判断 3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387" name="フローチャート: 判断 3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93" name="楕円 39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39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95" name="楕円 39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96" name="直線コネクタ 395"/>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397" name="楕円 396"/>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398" name="直線コネクタ 397"/>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144780</xdr:rowOff>
    </xdr:to>
    <xdr:cxnSp macro="">
      <xdr:nvCxnSpPr>
        <xdr:cNvPr id="400" name="直線コネクタ 399"/>
        <xdr:cNvCxnSpPr/>
      </xdr:nvCxnSpPr>
      <xdr:spPr>
        <a:xfrm>
          <a:off x="19545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01" name="楕円 400"/>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402" name="直線コネクタ 401"/>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0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0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10"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3" name="直線コネクタ 4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5" name="直線コネクタ 4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8"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39" name="フローチャート: 判断 4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0" name="フローチャート: 判断 4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1" name="フローチャート: 判断 4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2" name="フローチャート: 判断 4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443" name="フローチャート: 判断 442"/>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49" name="楕円 448"/>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50"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451" name="楕円 450"/>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114300</xdr:rowOff>
    </xdr:to>
    <xdr:cxnSp macro="">
      <xdr:nvCxnSpPr>
        <xdr:cNvPr id="452" name="直線コネクタ 451"/>
        <xdr:cNvCxnSpPr/>
      </xdr:nvCxnSpPr>
      <xdr:spPr>
        <a:xfrm>
          <a:off x="15481300" y="100195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xdr:rowOff>
    </xdr:from>
    <xdr:to>
      <xdr:col>76</xdr:col>
      <xdr:colOff>165100</xdr:colOff>
      <xdr:row>58</xdr:row>
      <xdr:rowOff>110236</xdr:rowOff>
    </xdr:to>
    <xdr:sp macro="" textlink="">
      <xdr:nvSpPr>
        <xdr:cNvPr id="453" name="楕円 452"/>
        <xdr:cNvSpPr/>
      </xdr:nvSpPr>
      <xdr:spPr>
        <a:xfrm>
          <a:off x="14541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59436</xdr:rowOff>
    </xdr:from>
    <xdr:to>
      <xdr:col>81</xdr:col>
      <xdr:colOff>50800</xdr:colOff>
      <xdr:row>58</xdr:row>
      <xdr:rowOff>75438</xdr:rowOff>
    </xdr:to>
    <xdr:cxnSp macro="">
      <xdr:nvCxnSpPr>
        <xdr:cNvPr id="454" name="直線コネクタ 453"/>
        <xdr:cNvCxnSpPr/>
      </xdr:nvCxnSpPr>
      <xdr:spPr>
        <a:xfrm>
          <a:off x="14592300" y="100035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129794</xdr:rowOff>
    </xdr:from>
    <xdr:to>
      <xdr:col>72</xdr:col>
      <xdr:colOff>38100</xdr:colOff>
      <xdr:row>58</xdr:row>
      <xdr:rowOff>59944</xdr:rowOff>
    </xdr:to>
    <xdr:sp macro="" textlink="">
      <xdr:nvSpPr>
        <xdr:cNvPr id="455" name="楕円 454"/>
        <xdr:cNvSpPr/>
      </xdr:nvSpPr>
      <xdr:spPr>
        <a:xfrm>
          <a:off x="13652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xdr:rowOff>
    </xdr:from>
    <xdr:to>
      <xdr:col>76</xdr:col>
      <xdr:colOff>114300</xdr:colOff>
      <xdr:row>58</xdr:row>
      <xdr:rowOff>59436</xdr:rowOff>
    </xdr:to>
    <xdr:cxnSp macro="">
      <xdr:nvCxnSpPr>
        <xdr:cNvPr id="456" name="直線コネクタ 455"/>
        <xdr:cNvCxnSpPr/>
      </xdr:nvCxnSpPr>
      <xdr:spPr>
        <a:xfrm>
          <a:off x="13703300" y="9953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24638</xdr:rowOff>
    </xdr:from>
    <xdr:to>
      <xdr:col>67</xdr:col>
      <xdr:colOff>101600</xdr:colOff>
      <xdr:row>59</xdr:row>
      <xdr:rowOff>126238</xdr:rowOff>
    </xdr:to>
    <xdr:sp macro="" textlink="">
      <xdr:nvSpPr>
        <xdr:cNvPr id="457" name="楕円 456"/>
        <xdr:cNvSpPr/>
      </xdr:nvSpPr>
      <xdr:spPr>
        <a:xfrm>
          <a:off x="1276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xdr:rowOff>
    </xdr:from>
    <xdr:to>
      <xdr:col>71</xdr:col>
      <xdr:colOff>177800</xdr:colOff>
      <xdr:row>59</xdr:row>
      <xdr:rowOff>75438</xdr:rowOff>
    </xdr:to>
    <xdr:cxnSp macro="">
      <xdr:nvCxnSpPr>
        <xdr:cNvPr id="458" name="直線コネクタ 457"/>
        <xdr:cNvCxnSpPr/>
      </xdr:nvCxnSpPr>
      <xdr:spPr>
        <a:xfrm flipV="1">
          <a:off x="12814300" y="995324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59"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0"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1"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462" name="n_4ave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463" name="n_1mainValue【学校施設】&#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126763</xdr:rowOff>
    </xdr:from>
    <xdr:ext cx="405111" cy="259045"/>
    <xdr:sp macro="" textlink="">
      <xdr:nvSpPr>
        <xdr:cNvPr id="464" name="n_2mainValue【学校施設】&#10;有形固定資産減価償却率"/>
        <xdr:cNvSpPr txBox="1"/>
      </xdr:nvSpPr>
      <xdr:spPr>
        <a:xfrm>
          <a:off x="14389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76471</xdr:rowOff>
    </xdr:from>
    <xdr:ext cx="405111" cy="259045"/>
    <xdr:sp macro="" textlink="">
      <xdr:nvSpPr>
        <xdr:cNvPr id="465" name="n_3mainValue【学校施設】&#10;有形固定資産減価償却率"/>
        <xdr:cNvSpPr txBox="1"/>
      </xdr:nvSpPr>
      <xdr:spPr>
        <a:xfrm>
          <a:off x="13500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117365</xdr:rowOff>
    </xdr:from>
    <xdr:ext cx="405111" cy="259045"/>
    <xdr:sp macro="" textlink="">
      <xdr:nvSpPr>
        <xdr:cNvPr id="466" name="n_4mainValue【学校施設】&#10;有形固定資産減価償却率"/>
        <xdr:cNvSpPr txBox="1"/>
      </xdr:nvSpPr>
      <xdr:spPr>
        <a:xfrm>
          <a:off x="12611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0" name="直線コネクタ 4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2" name="直線コネクタ 4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4" name="直線コネクタ 4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6" name="フローチャート: 判断 4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7" name="フローチャート: 判断 4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8" name="フローチャート: 判断 4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99" name="フローチャート: 判断 4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0" name="フローチャート: 判断 499"/>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117411</xdr:rowOff>
    </xdr:from>
    <xdr:to>
      <xdr:col>116</xdr:col>
      <xdr:colOff>114300</xdr:colOff>
      <xdr:row>63</xdr:row>
      <xdr:rowOff>47561</xdr:rowOff>
    </xdr:to>
    <xdr:sp macro="" textlink="">
      <xdr:nvSpPr>
        <xdr:cNvPr id="506" name="楕円 505"/>
        <xdr:cNvSpPr/>
      </xdr:nvSpPr>
      <xdr:spPr>
        <a:xfrm>
          <a:off x="221107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07"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08" name="楕円 507"/>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168211</xdr:rowOff>
    </xdr:from>
    <xdr:to>
      <xdr:col>116</xdr:col>
      <xdr:colOff>63500</xdr:colOff>
      <xdr:row>63</xdr:row>
      <xdr:rowOff>16002</xdr:rowOff>
    </xdr:to>
    <xdr:cxnSp macro="">
      <xdr:nvCxnSpPr>
        <xdr:cNvPr id="509" name="直線コネクタ 508"/>
        <xdr:cNvCxnSpPr/>
      </xdr:nvCxnSpPr>
      <xdr:spPr>
        <a:xfrm flipV="1">
          <a:off x="21323300" y="10798111"/>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134938</xdr:rowOff>
    </xdr:from>
    <xdr:to>
      <xdr:col>107</xdr:col>
      <xdr:colOff>101600</xdr:colOff>
      <xdr:row>63</xdr:row>
      <xdr:rowOff>65088</xdr:rowOff>
    </xdr:to>
    <xdr:sp macro="" textlink="">
      <xdr:nvSpPr>
        <xdr:cNvPr id="510" name="楕円 509"/>
        <xdr:cNvSpPr/>
      </xdr:nvSpPr>
      <xdr:spPr>
        <a:xfrm>
          <a:off x="20383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14288</xdr:rowOff>
    </xdr:from>
    <xdr:to>
      <xdr:col>111</xdr:col>
      <xdr:colOff>177800</xdr:colOff>
      <xdr:row>63</xdr:row>
      <xdr:rowOff>16002</xdr:rowOff>
    </xdr:to>
    <xdr:cxnSp macro="">
      <xdr:nvCxnSpPr>
        <xdr:cNvPr id="511" name="直線コネクタ 510"/>
        <xdr:cNvCxnSpPr/>
      </xdr:nvCxnSpPr>
      <xdr:spPr>
        <a:xfrm>
          <a:off x="20434300" y="108156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115506</xdr:rowOff>
    </xdr:from>
    <xdr:to>
      <xdr:col>102</xdr:col>
      <xdr:colOff>165100</xdr:colOff>
      <xdr:row>63</xdr:row>
      <xdr:rowOff>45656</xdr:rowOff>
    </xdr:to>
    <xdr:sp macro="" textlink="">
      <xdr:nvSpPr>
        <xdr:cNvPr id="512" name="楕円 511"/>
        <xdr:cNvSpPr/>
      </xdr:nvSpPr>
      <xdr:spPr>
        <a:xfrm>
          <a:off x="19494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166306</xdr:rowOff>
    </xdr:from>
    <xdr:to>
      <xdr:col>107</xdr:col>
      <xdr:colOff>50800</xdr:colOff>
      <xdr:row>63</xdr:row>
      <xdr:rowOff>14288</xdr:rowOff>
    </xdr:to>
    <xdr:cxnSp macro="">
      <xdr:nvCxnSpPr>
        <xdr:cNvPr id="513" name="直線コネクタ 512"/>
        <xdr:cNvCxnSpPr/>
      </xdr:nvCxnSpPr>
      <xdr:spPr>
        <a:xfrm>
          <a:off x="19545300" y="10796206"/>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133414</xdr:rowOff>
    </xdr:from>
    <xdr:to>
      <xdr:col>98</xdr:col>
      <xdr:colOff>38100</xdr:colOff>
      <xdr:row>63</xdr:row>
      <xdr:rowOff>63564</xdr:rowOff>
    </xdr:to>
    <xdr:sp macro="" textlink="">
      <xdr:nvSpPr>
        <xdr:cNvPr id="514" name="楕円 513"/>
        <xdr:cNvSpPr/>
      </xdr:nvSpPr>
      <xdr:spPr>
        <a:xfrm>
          <a:off x="18605500" y="107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166306</xdr:rowOff>
    </xdr:from>
    <xdr:to>
      <xdr:col>102</xdr:col>
      <xdr:colOff>114300</xdr:colOff>
      <xdr:row>63</xdr:row>
      <xdr:rowOff>12764</xdr:rowOff>
    </xdr:to>
    <xdr:cxnSp macro="">
      <xdr:nvCxnSpPr>
        <xdr:cNvPr id="515" name="直線コネクタ 514"/>
        <xdr:cNvCxnSpPr/>
      </xdr:nvCxnSpPr>
      <xdr:spPr>
        <a:xfrm flipV="1">
          <a:off x="18656300" y="1079620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19"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520" name="n_1mainValue【学校施設】&#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56215</xdr:rowOff>
    </xdr:from>
    <xdr:ext cx="469744" cy="259045"/>
    <xdr:sp macro="" textlink="">
      <xdr:nvSpPr>
        <xdr:cNvPr id="521" name="n_2mainValue【学校施設】&#10;一人当たり面積"/>
        <xdr:cNvSpPr txBox="1"/>
      </xdr:nvSpPr>
      <xdr:spPr>
        <a:xfrm>
          <a:off x="201994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36783</xdr:rowOff>
    </xdr:from>
    <xdr:ext cx="469744" cy="259045"/>
    <xdr:sp macro="" textlink="">
      <xdr:nvSpPr>
        <xdr:cNvPr id="522" name="n_3mainValue【学校施設】&#10;一人当たり面積"/>
        <xdr:cNvSpPr txBox="1"/>
      </xdr:nvSpPr>
      <xdr:spPr>
        <a:xfrm>
          <a:off x="193104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54691</xdr:rowOff>
    </xdr:from>
    <xdr:ext cx="469744" cy="259045"/>
    <xdr:sp macro="" textlink="">
      <xdr:nvSpPr>
        <xdr:cNvPr id="523" name="n_4mainValue【学校施設】&#10;一人当たり面積"/>
        <xdr:cNvSpPr txBox="1"/>
      </xdr:nvSpPr>
      <xdr:spPr>
        <a:xfrm>
          <a:off x="18421427" y="1085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49" name="直線コネクタ 5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1" name="直線コネクタ 5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3" name="直線コネクタ 5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5" name="フローチャート: 判断 5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6" name="フローチャート: 判断 5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7" name="フローチャート: 判断 5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8" name="フローチャート: 判断 5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59" name="フローチャート: 判断 558"/>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565" name="楕円 564"/>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35940</xdr:rowOff>
    </xdr:from>
    <xdr:ext cx="405111" cy="259045"/>
    <xdr:sp macro="" textlink="">
      <xdr:nvSpPr>
        <xdr:cNvPr id="566" name="【児童館】&#10;有形固定資産減価償却率該当値テキスト"/>
        <xdr:cNvSpPr txBox="1"/>
      </xdr:nvSpPr>
      <xdr:spPr>
        <a:xfrm>
          <a:off x="16357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567" name="楕円 566"/>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108313</xdr:rowOff>
    </xdr:to>
    <xdr:cxnSp macro="">
      <xdr:nvCxnSpPr>
        <xdr:cNvPr id="568" name="直線コネクタ 567"/>
        <xdr:cNvCxnSpPr/>
      </xdr:nvCxnSpPr>
      <xdr:spPr>
        <a:xfrm>
          <a:off x="15481300" y="14648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569" name="楕円 568"/>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41366</xdr:rowOff>
    </xdr:from>
    <xdr:to>
      <xdr:col>81</xdr:col>
      <xdr:colOff>50800</xdr:colOff>
      <xdr:row>85</xdr:row>
      <xdr:rowOff>75656</xdr:rowOff>
    </xdr:to>
    <xdr:cxnSp macro="">
      <xdr:nvCxnSpPr>
        <xdr:cNvPr id="570" name="直線コネクタ 569"/>
        <xdr:cNvCxnSpPr/>
      </xdr:nvCxnSpPr>
      <xdr:spPr>
        <a:xfrm>
          <a:off x="14592300" y="1461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571" name="楕円 570"/>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41366</xdr:rowOff>
    </xdr:to>
    <xdr:cxnSp macro="">
      <xdr:nvCxnSpPr>
        <xdr:cNvPr id="572" name="直線コネクタ 571"/>
        <xdr:cNvCxnSpPr/>
      </xdr:nvCxnSpPr>
      <xdr:spPr>
        <a:xfrm>
          <a:off x="13703300" y="145819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41184</xdr:rowOff>
    </xdr:from>
    <xdr:to>
      <xdr:col>67</xdr:col>
      <xdr:colOff>101600</xdr:colOff>
      <xdr:row>84</xdr:row>
      <xdr:rowOff>142784</xdr:rowOff>
    </xdr:to>
    <xdr:sp macro="" textlink="">
      <xdr:nvSpPr>
        <xdr:cNvPr id="573" name="楕円 572"/>
        <xdr:cNvSpPr/>
      </xdr:nvSpPr>
      <xdr:spPr>
        <a:xfrm>
          <a:off x="12763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91984</xdr:rowOff>
    </xdr:from>
    <xdr:to>
      <xdr:col>71</xdr:col>
      <xdr:colOff>177800</xdr:colOff>
      <xdr:row>85</xdr:row>
      <xdr:rowOff>8708</xdr:rowOff>
    </xdr:to>
    <xdr:cxnSp macro="">
      <xdr:nvCxnSpPr>
        <xdr:cNvPr id="574" name="直線コネクタ 573"/>
        <xdr:cNvCxnSpPr/>
      </xdr:nvCxnSpPr>
      <xdr:spPr>
        <a:xfrm>
          <a:off x="12814300" y="144937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76"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578"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117583</xdr:rowOff>
    </xdr:from>
    <xdr:ext cx="405111" cy="259045"/>
    <xdr:sp macro="" textlink="">
      <xdr:nvSpPr>
        <xdr:cNvPr id="579" name="n_1mainValue【児童館】&#10;有形固定資産減価償却率"/>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580"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581" name="n_3mainValue【児童館】&#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133911</xdr:rowOff>
    </xdr:from>
    <xdr:ext cx="405111" cy="259045"/>
    <xdr:sp macro="" textlink="">
      <xdr:nvSpPr>
        <xdr:cNvPr id="582" name="n_4mainValue【児童館】&#10;有形固定資産減価償却率"/>
        <xdr:cNvSpPr txBox="1"/>
      </xdr:nvSpPr>
      <xdr:spPr>
        <a:xfrm>
          <a:off x="12611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4" name="直線コネクタ 6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6" name="直線コネクタ 6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0" name="フローチャート: 判断 6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1" name="フローチャート: 判断 6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2" name="フローチャート: 判断 6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3" name="フローチャート: 判断 6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14" name="フローチャート: 判断 613"/>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20" name="楕円 619"/>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621" name="【児童館】&#10;一人当たり面積該当値テキスト"/>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22" name="楕円 621"/>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623" name="直線コネクタ 622"/>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24" name="楕円 623"/>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625" name="直線コネクタ 624"/>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626" name="楕円 625"/>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627" name="直線コネクタ 626"/>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628" name="楕円 627"/>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49530</xdr:rowOff>
    </xdr:to>
    <xdr:cxnSp macro="">
      <xdr:nvCxnSpPr>
        <xdr:cNvPr id="629" name="直線コネクタ 628"/>
        <xdr:cNvCxnSpPr/>
      </xdr:nvCxnSpPr>
      <xdr:spPr>
        <a:xfrm>
          <a:off x="18656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33"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634"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635" name="n_2mainValue【児童館】&#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636" name="n_3mainValue【児童館】&#10;一人当たり面積"/>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91457</xdr:rowOff>
    </xdr:from>
    <xdr:ext cx="469744" cy="259045"/>
    <xdr:sp macro="" textlink="">
      <xdr:nvSpPr>
        <xdr:cNvPr id="637" name="n_4mainValue【児童館】&#10;一人当たり面積"/>
        <xdr:cNvSpPr txBox="1"/>
      </xdr:nvSpPr>
      <xdr:spPr>
        <a:xfrm>
          <a:off x="18421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3" name="直線コネクタ 6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69" name="フローチャート: 判断 6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0" name="フローチャート: 判断 6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1" name="フローチャート: 判断 6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3" name="フローチャート: 判断 67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679" name="楕円 678"/>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680" name="【公民館】&#10;有形固定資産減価償却率該当値テキスト"/>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81" name="楕円 680"/>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77832</xdr:rowOff>
    </xdr:to>
    <xdr:cxnSp macro="">
      <xdr:nvCxnSpPr>
        <xdr:cNvPr id="682" name="直線コネクタ 681"/>
        <xdr:cNvCxnSpPr/>
      </xdr:nvCxnSpPr>
      <xdr:spPr>
        <a:xfrm>
          <a:off x="15481300" y="182188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83" name="楕円 682"/>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45176</xdr:rowOff>
    </xdr:to>
    <xdr:cxnSp macro="">
      <xdr:nvCxnSpPr>
        <xdr:cNvPr id="684" name="直線コネクタ 683"/>
        <xdr:cNvCxnSpPr/>
      </xdr:nvCxnSpPr>
      <xdr:spPr>
        <a:xfrm>
          <a:off x="14592300" y="1818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685" name="楕円 684"/>
        <xdr:cNvSpPr/>
      </xdr:nvSpPr>
      <xdr:spPr>
        <a:xfrm>
          <a:off x="1365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12519</xdr:rowOff>
    </xdr:to>
    <xdr:cxnSp macro="">
      <xdr:nvCxnSpPr>
        <xdr:cNvPr id="686" name="直線コネクタ 685"/>
        <xdr:cNvCxnSpPr/>
      </xdr:nvCxnSpPr>
      <xdr:spPr>
        <a:xfrm>
          <a:off x="13703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687" name="楕円 686"/>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152944</xdr:rowOff>
    </xdr:to>
    <xdr:cxnSp macro="">
      <xdr:nvCxnSpPr>
        <xdr:cNvPr id="688" name="直線コネクタ 687"/>
        <xdr:cNvCxnSpPr/>
      </xdr:nvCxnSpPr>
      <xdr:spPr>
        <a:xfrm>
          <a:off x="12814300" y="181062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90"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1"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92"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3" name="n_1mainValue【公民館】&#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94" name="n_2mainValue【公民館】&#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23421</xdr:rowOff>
    </xdr:from>
    <xdr:ext cx="405111" cy="259045"/>
    <xdr:sp macro="" textlink="">
      <xdr:nvSpPr>
        <xdr:cNvPr id="695" name="n_3mainValue【公民館】&#10;有形固定資産減価償却率"/>
        <xdr:cNvSpPr txBox="1"/>
      </xdr:nvSpPr>
      <xdr:spPr>
        <a:xfrm>
          <a:off x="13500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main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2" name="直線コネクタ 7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4" name="直線コネクタ 7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6" name="直線コネクタ 7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8" name="フローチャート: 判断 7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29" name="フローチャート: 判断 7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0" name="フローチャート: 判断 7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1" name="フローチャート: 判断 7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732" name="フローチャート: 判断 731"/>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738" name="楕円 737"/>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739" name="【公民館】&#10;一人当たり面積該当値テキスト"/>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0" name="楕円 739"/>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20682</xdr:rowOff>
    </xdr:to>
    <xdr:cxnSp macro="">
      <xdr:nvCxnSpPr>
        <xdr:cNvPr id="741" name="直線コネクタ 740"/>
        <xdr:cNvCxnSpPr/>
      </xdr:nvCxnSpPr>
      <xdr:spPr>
        <a:xfrm flipV="1">
          <a:off x="21323300" y="185176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2" name="楕円 741"/>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743" name="直線コネクタ 742"/>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44" name="楕円 743"/>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20682</xdr:rowOff>
    </xdr:to>
    <xdr:cxnSp macro="">
      <xdr:nvCxnSpPr>
        <xdr:cNvPr id="745" name="直線コネクタ 744"/>
        <xdr:cNvCxnSpPr/>
      </xdr:nvCxnSpPr>
      <xdr:spPr>
        <a:xfrm>
          <a:off x="19545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746" name="楕円 745"/>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17418</xdr:rowOff>
    </xdr:to>
    <xdr:cxnSp macro="">
      <xdr:nvCxnSpPr>
        <xdr:cNvPr id="747" name="直線コネクタ 746"/>
        <xdr:cNvCxnSpPr/>
      </xdr:nvCxnSpPr>
      <xdr:spPr>
        <a:xfrm>
          <a:off x="18656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751"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2"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3"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754" name="n_3mainValue【公民館】&#10;一人当たり面積"/>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755" name="n_4mainValue【公民館】&#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道路の有形固定資産減価償却率については、平成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年度までは底地の金額を含めた金額に対して有形固定資産減価償却率を算出していましたが、平成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年度以降からは工作物（インフラ資産）の道路の金額のみを対象として算出しています。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橋梁については、個別計画があるものはその方針に従い、個別計画のないものは、橋梁の重要度や劣化状況に応じて優先度をつけて改修・更新します。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学校施設の有形固定資産減価償却率については、平成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年度に稲城第二小学校及び稲城第一中学校の大規模改修工事をおこなったこと等により平成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年度に比べ減となりました。平成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城第三中学校の大規模改修工事をおこなったこと等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年度は小・中学校の体育館に空調設備を設置したこと等により、他の施設に比べ増加の割合はやや低くなりました。今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後も、計画的に効率・効果的な修繕や改修等を実施していきます。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5"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30480</xdr:rowOff>
    </xdr:to>
    <xdr:cxnSp macro="">
      <xdr:nvCxnSpPr>
        <xdr:cNvPr id="77" name="直線コネクタ 76"/>
        <xdr:cNvCxnSpPr/>
      </xdr:nvCxnSpPr>
      <xdr:spPr>
        <a:xfrm>
          <a:off x="3797300" y="6511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167640</xdr:rowOff>
    </xdr:to>
    <xdr:cxnSp macro="">
      <xdr:nvCxnSpPr>
        <xdr:cNvPr id="79" name="直線コネクタ 78"/>
        <xdr:cNvCxnSpPr/>
      </xdr:nvCxnSpPr>
      <xdr:spPr>
        <a:xfrm>
          <a:off x="2908300" y="647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121739</xdr:rowOff>
    </xdr:from>
    <xdr:to>
      <xdr:col>6</xdr:col>
      <xdr:colOff>38100</xdr:colOff>
      <xdr:row>37</xdr:row>
      <xdr:rowOff>51889</xdr:rowOff>
    </xdr:to>
    <xdr:sp macro="" textlink="">
      <xdr:nvSpPr>
        <xdr:cNvPr id="82" name="楕円 81"/>
        <xdr:cNvSpPr/>
      </xdr:nvSpPr>
      <xdr:spPr>
        <a:xfrm>
          <a:off x="1079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1089</xdr:rowOff>
    </xdr:from>
    <xdr:to>
      <xdr:col>10</xdr:col>
      <xdr:colOff>114300</xdr:colOff>
      <xdr:row>37</xdr:row>
      <xdr:rowOff>100693</xdr:rowOff>
    </xdr:to>
    <xdr:cxnSp macro="">
      <xdr:nvCxnSpPr>
        <xdr:cNvPr id="83" name="直線コネクタ 82"/>
        <xdr:cNvCxnSpPr/>
      </xdr:nvCxnSpPr>
      <xdr:spPr>
        <a:xfrm>
          <a:off x="1130300" y="634473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91" name="n_4main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xdr:rowOff>
    </xdr:from>
    <xdr:to>
      <xdr:col>55</xdr:col>
      <xdr:colOff>50800</xdr:colOff>
      <xdr:row>39</xdr:row>
      <xdr:rowOff>109855</xdr:rowOff>
    </xdr:to>
    <xdr:sp macro="" textlink="">
      <xdr:nvSpPr>
        <xdr:cNvPr id="127" name="楕円 126"/>
        <xdr:cNvSpPr/>
      </xdr:nvSpPr>
      <xdr:spPr>
        <a:xfrm>
          <a:off x="10426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31132</xdr:rowOff>
    </xdr:from>
    <xdr:ext cx="469744" cy="259045"/>
    <xdr:sp macro="" textlink="">
      <xdr:nvSpPr>
        <xdr:cNvPr id="128" name="【図書館】&#10;一人当たり面積該当値テキスト"/>
        <xdr:cNvSpPr txBox="1"/>
      </xdr:nvSpPr>
      <xdr:spPr>
        <a:xfrm>
          <a:off x="10515600"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9" name="楕円 128"/>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59055</xdr:rowOff>
    </xdr:from>
    <xdr:to>
      <xdr:col>55</xdr:col>
      <xdr:colOff>0</xdr:colOff>
      <xdr:row>39</xdr:row>
      <xdr:rowOff>64770</xdr:rowOff>
    </xdr:to>
    <xdr:cxnSp macro="">
      <xdr:nvCxnSpPr>
        <xdr:cNvPr id="130" name="直線コネクタ 129"/>
        <xdr:cNvCxnSpPr/>
      </xdr:nvCxnSpPr>
      <xdr:spPr>
        <a:xfrm flipV="1">
          <a:off x="9639300" y="674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31" name="楕円 130"/>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64770</xdr:rowOff>
    </xdr:to>
    <xdr:cxnSp macro="">
      <xdr:nvCxnSpPr>
        <xdr:cNvPr id="132" name="直線コネクタ 131"/>
        <xdr:cNvCxnSpPr/>
      </xdr:nvCxnSpPr>
      <xdr:spPr>
        <a:xfrm>
          <a:off x="8750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59055</xdr:rowOff>
    </xdr:to>
    <xdr:cxnSp macro="">
      <xdr:nvCxnSpPr>
        <xdr:cNvPr id="134" name="直線コネクタ 133"/>
        <xdr:cNvCxnSpPr/>
      </xdr:nvCxnSpPr>
      <xdr:spPr>
        <a:xfrm>
          <a:off x="7861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5" name="楕円 134"/>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53340</xdr:rowOff>
    </xdr:from>
    <xdr:to>
      <xdr:col>41</xdr:col>
      <xdr:colOff>50800</xdr:colOff>
      <xdr:row>39</xdr:row>
      <xdr:rowOff>59055</xdr:rowOff>
    </xdr:to>
    <xdr:cxnSp macro="">
      <xdr:nvCxnSpPr>
        <xdr:cNvPr id="136" name="直線コネクタ 135"/>
        <xdr:cNvCxnSpPr/>
      </xdr:nvCxnSpPr>
      <xdr:spPr>
        <a:xfrm>
          <a:off x="6972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0" name="n_4ave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1" name="n_1main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126382</xdr:rowOff>
    </xdr:from>
    <xdr:ext cx="469744" cy="259045"/>
    <xdr:sp macro="" textlink="">
      <xdr:nvSpPr>
        <xdr:cNvPr id="142" name="n_2mainValue【図書館】&#10;一人当たり面積"/>
        <xdr:cNvSpPr txBox="1"/>
      </xdr:nvSpPr>
      <xdr:spPr>
        <a:xfrm>
          <a:off x="8515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4"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9" name="フローチャート: 判断 178"/>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185" name="楕円 184"/>
        <xdr:cNvSpPr/>
      </xdr:nvSpPr>
      <xdr:spPr>
        <a:xfrm>
          <a:off x="4584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8272</xdr:rowOff>
    </xdr:from>
    <xdr:ext cx="405111" cy="259045"/>
    <xdr:sp macro="" textlink="">
      <xdr:nvSpPr>
        <xdr:cNvPr id="186" name="【体育館・プール】&#10;有形固定資産減価償却率該当値テキスト"/>
        <xdr:cNvSpPr txBox="1"/>
      </xdr:nvSpPr>
      <xdr:spPr>
        <a:xfrm>
          <a:off x="4673600"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7" name="楕円 18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36195</xdr:rowOff>
    </xdr:to>
    <xdr:cxnSp macro="">
      <xdr:nvCxnSpPr>
        <xdr:cNvPr id="188" name="直線コネクタ 187"/>
        <xdr:cNvCxnSpPr/>
      </xdr:nvCxnSpPr>
      <xdr:spPr>
        <a:xfrm>
          <a:off x="3797300" y="102831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89" name="楕円 188"/>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167640</xdr:rowOff>
    </xdr:to>
    <xdr:cxnSp macro="">
      <xdr:nvCxnSpPr>
        <xdr:cNvPr id="190" name="直線コネクタ 189"/>
        <xdr:cNvCxnSpPr/>
      </xdr:nvCxnSpPr>
      <xdr:spPr>
        <a:xfrm>
          <a:off x="2908300" y="1024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1" name="楕円 190"/>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127635</xdr:rowOff>
    </xdr:to>
    <xdr:cxnSp macro="">
      <xdr:nvCxnSpPr>
        <xdr:cNvPr id="192" name="直線コネクタ 191"/>
        <xdr:cNvCxnSpPr/>
      </xdr:nvCxnSpPr>
      <xdr:spPr>
        <a:xfrm>
          <a:off x="2019300" y="10201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3" name="楕円 192"/>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85725</xdr:rowOff>
    </xdr:to>
    <xdr:cxnSp macro="">
      <xdr:nvCxnSpPr>
        <xdr:cNvPr id="194" name="直線コネクタ 193"/>
        <xdr:cNvCxnSpPr/>
      </xdr:nvCxnSpPr>
      <xdr:spPr>
        <a:xfrm>
          <a:off x="1130300" y="1008507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98"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99" name="n_1main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0" name="n_2mainValue【体育館・プー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1"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2" name="n_4mainValue【体育館・プール】&#10;有形固定資産減価償却率"/>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8" name="フローチャート: 判断 237"/>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68399</xdr:rowOff>
    </xdr:from>
    <xdr:to>
      <xdr:col>55</xdr:col>
      <xdr:colOff>50800</xdr:colOff>
      <xdr:row>63</xdr:row>
      <xdr:rowOff>169999</xdr:rowOff>
    </xdr:to>
    <xdr:sp macro="" textlink="">
      <xdr:nvSpPr>
        <xdr:cNvPr id="244" name="楕円 243"/>
        <xdr:cNvSpPr/>
      </xdr:nvSpPr>
      <xdr:spPr>
        <a:xfrm>
          <a:off x="10426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46826</xdr:rowOff>
    </xdr:from>
    <xdr:ext cx="469744" cy="259045"/>
    <xdr:sp macro="" textlink="">
      <xdr:nvSpPr>
        <xdr:cNvPr id="245" name="【体育館・プール】&#10;一人当たり面積該当値テキスト"/>
        <xdr:cNvSpPr txBox="1"/>
      </xdr:nvSpPr>
      <xdr:spPr>
        <a:xfrm>
          <a:off x="10515600"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65133</xdr:rowOff>
    </xdr:from>
    <xdr:to>
      <xdr:col>50</xdr:col>
      <xdr:colOff>165100</xdr:colOff>
      <xdr:row>63</xdr:row>
      <xdr:rowOff>166733</xdr:rowOff>
    </xdr:to>
    <xdr:sp macro="" textlink="">
      <xdr:nvSpPr>
        <xdr:cNvPr id="246" name="楕円 245"/>
        <xdr:cNvSpPr/>
      </xdr:nvSpPr>
      <xdr:spPr>
        <a:xfrm>
          <a:off x="958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115933</xdr:rowOff>
    </xdr:from>
    <xdr:to>
      <xdr:col>55</xdr:col>
      <xdr:colOff>0</xdr:colOff>
      <xdr:row>63</xdr:row>
      <xdr:rowOff>119199</xdr:rowOff>
    </xdr:to>
    <xdr:cxnSp macro="">
      <xdr:nvCxnSpPr>
        <xdr:cNvPr id="247" name="直線コネクタ 246"/>
        <xdr:cNvCxnSpPr/>
      </xdr:nvCxnSpPr>
      <xdr:spPr>
        <a:xfrm>
          <a:off x="9639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65133</xdr:rowOff>
    </xdr:from>
    <xdr:to>
      <xdr:col>46</xdr:col>
      <xdr:colOff>38100</xdr:colOff>
      <xdr:row>63</xdr:row>
      <xdr:rowOff>166733</xdr:rowOff>
    </xdr:to>
    <xdr:sp macro="" textlink="">
      <xdr:nvSpPr>
        <xdr:cNvPr id="248" name="楕円 247"/>
        <xdr:cNvSpPr/>
      </xdr:nvSpPr>
      <xdr:spPr>
        <a:xfrm>
          <a:off x="869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115933</xdr:rowOff>
    </xdr:from>
    <xdr:to>
      <xdr:col>50</xdr:col>
      <xdr:colOff>114300</xdr:colOff>
      <xdr:row>63</xdr:row>
      <xdr:rowOff>115933</xdr:rowOff>
    </xdr:to>
    <xdr:cxnSp macro="">
      <xdr:nvCxnSpPr>
        <xdr:cNvPr id="249" name="直線コネクタ 248"/>
        <xdr:cNvCxnSpPr/>
      </xdr:nvCxnSpPr>
      <xdr:spPr>
        <a:xfrm>
          <a:off x="8750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0" name="楕円 249"/>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115933</xdr:rowOff>
    </xdr:to>
    <xdr:cxnSp macro="">
      <xdr:nvCxnSpPr>
        <xdr:cNvPr id="251" name="直線コネクタ 250"/>
        <xdr:cNvCxnSpPr/>
      </xdr:nvCxnSpPr>
      <xdr:spPr>
        <a:xfrm>
          <a:off x="7861300" y="109156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73297</xdr:rowOff>
    </xdr:from>
    <xdr:to>
      <xdr:col>36</xdr:col>
      <xdr:colOff>165100</xdr:colOff>
      <xdr:row>64</xdr:row>
      <xdr:rowOff>3447</xdr:rowOff>
    </xdr:to>
    <xdr:sp macro="" textlink="">
      <xdr:nvSpPr>
        <xdr:cNvPr id="252" name="楕円 251"/>
        <xdr:cNvSpPr/>
      </xdr:nvSpPr>
      <xdr:spPr>
        <a:xfrm>
          <a:off x="692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124097</xdr:rowOff>
    </xdr:to>
    <xdr:cxnSp macro="">
      <xdr:nvCxnSpPr>
        <xdr:cNvPr id="253" name="直線コネクタ 252"/>
        <xdr:cNvCxnSpPr/>
      </xdr:nvCxnSpPr>
      <xdr:spPr>
        <a:xfrm flipV="1">
          <a:off x="6972300" y="1091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7"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157860</xdr:rowOff>
    </xdr:from>
    <xdr:ext cx="469744" cy="259045"/>
    <xdr:sp macro="" textlink="">
      <xdr:nvSpPr>
        <xdr:cNvPr id="258" name="n_1mainValue【体育館・プール】&#10;一人当たり面積"/>
        <xdr:cNvSpPr txBox="1"/>
      </xdr:nvSpPr>
      <xdr:spPr>
        <a:xfrm>
          <a:off x="9391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157860</xdr:rowOff>
    </xdr:from>
    <xdr:ext cx="469744" cy="259045"/>
    <xdr:sp macro="" textlink="">
      <xdr:nvSpPr>
        <xdr:cNvPr id="259" name="n_2mainValue【体育館・プール】&#10;一人当たり面積"/>
        <xdr:cNvSpPr txBox="1"/>
      </xdr:nvSpPr>
      <xdr:spPr>
        <a:xfrm>
          <a:off x="8515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0"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166024</xdr:rowOff>
    </xdr:from>
    <xdr:ext cx="469744" cy="259045"/>
    <xdr:sp macro="" textlink="">
      <xdr:nvSpPr>
        <xdr:cNvPr id="261" name="n_4mainValue【体育館・プール】&#10;一人当たり面積"/>
        <xdr:cNvSpPr txBox="1"/>
      </xdr:nvSpPr>
      <xdr:spPr>
        <a:xfrm>
          <a:off x="6737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19" name="直線コネクタ 318"/>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1" name="直線コネクタ 32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22"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23" name="直線コネクタ 322"/>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24"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25" name="フローチャート: 判断 324"/>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26" name="フローチャート: 判断 325"/>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7" name="フローチャート: 判断 326"/>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28" name="フローチャート: 判断 327"/>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9" name="フローチャート: 判断 3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335" name="楕円 334"/>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336" name="【一般廃棄物処理施設】&#10;有形固定資産減価償却率該当値テキスト"/>
        <xdr:cNvSpPr txBox="1"/>
      </xdr:nvSpPr>
      <xdr:spPr>
        <a:xfrm>
          <a:off x="16357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337" name="楕円 336"/>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4354</xdr:rowOff>
    </xdr:to>
    <xdr:cxnSp macro="">
      <xdr:nvCxnSpPr>
        <xdr:cNvPr id="338" name="直線コネクタ 337"/>
        <xdr:cNvCxnSpPr/>
      </xdr:nvCxnSpPr>
      <xdr:spPr>
        <a:xfrm>
          <a:off x="15481300" y="66566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339" name="楕円 338"/>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141515</xdr:rowOff>
    </xdr:to>
    <xdr:cxnSp macro="">
      <xdr:nvCxnSpPr>
        <xdr:cNvPr id="340" name="直線コネクタ 339"/>
        <xdr:cNvCxnSpPr/>
      </xdr:nvCxnSpPr>
      <xdr:spPr>
        <a:xfrm>
          <a:off x="14592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41" name="楕円 340"/>
        <xdr:cNvSpPr/>
      </xdr:nvSpPr>
      <xdr:spPr>
        <a:xfrm>
          <a:off x="13652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38</xdr:row>
      <xdr:rowOff>105591</xdr:rowOff>
    </xdr:to>
    <xdr:cxnSp macro="">
      <xdr:nvCxnSpPr>
        <xdr:cNvPr id="342" name="直線コネクタ 341"/>
        <xdr:cNvCxnSpPr/>
      </xdr:nvCxnSpPr>
      <xdr:spPr>
        <a:xfrm>
          <a:off x="13703300" y="65831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macro="" textlink="">
      <xdr:nvSpPr>
        <xdr:cNvPr id="343" name="楕円 342"/>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68035</xdr:rowOff>
    </xdr:from>
    <xdr:to>
      <xdr:col>71</xdr:col>
      <xdr:colOff>177800</xdr:colOff>
      <xdr:row>38</xdr:row>
      <xdr:rowOff>85997</xdr:rowOff>
    </xdr:to>
    <xdr:cxnSp macro="">
      <xdr:nvCxnSpPr>
        <xdr:cNvPr id="344" name="直線コネクタ 343"/>
        <xdr:cNvCxnSpPr/>
      </xdr:nvCxnSpPr>
      <xdr:spPr>
        <a:xfrm flipV="1">
          <a:off x="12814300" y="65831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345"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46"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347"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349" name="n_1main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350" name="n_2mainValue【一般廃棄物処理施設】&#10;有形固定資産減価償却率"/>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main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macro="" textlink="">
      <xdr:nvSpPr>
        <xdr:cNvPr id="352" name="n_4mainValue【一般廃棄物処理施設】&#10;有形固定資産減価償却率"/>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6" name="テキスト ボックス 3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376" name="直線コネクタ 375"/>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77"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78" name="直線コネクタ 377"/>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379"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380" name="直線コネクタ 379"/>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381"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382" name="フローチャート: 判断 381"/>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383" name="フローチャート: 判断 382"/>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384" name="フローチャート: 判断 383"/>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385" name="フローチャート: 判断 384"/>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386" name="フローチャート: 判断 385"/>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4971</xdr:rowOff>
    </xdr:from>
    <xdr:to>
      <xdr:col>116</xdr:col>
      <xdr:colOff>114300</xdr:colOff>
      <xdr:row>40</xdr:row>
      <xdr:rowOff>106571</xdr:rowOff>
    </xdr:to>
    <xdr:sp macro="" textlink="">
      <xdr:nvSpPr>
        <xdr:cNvPr id="392" name="楕円 391"/>
        <xdr:cNvSpPr/>
      </xdr:nvSpPr>
      <xdr:spPr>
        <a:xfrm>
          <a:off x="22110700" y="68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154848</xdr:rowOff>
    </xdr:from>
    <xdr:ext cx="534377" cy="259045"/>
    <xdr:sp macro="" textlink="">
      <xdr:nvSpPr>
        <xdr:cNvPr id="393" name="【一般廃棄物処理施設】&#10;一人当たり有形固定資産（償却資産）額該当値テキスト"/>
        <xdr:cNvSpPr txBox="1"/>
      </xdr:nvSpPr>
      <xdr:spPr>
        <a:xfrm>
          <a:off x="22199600" y="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32563</xdr:rowOff>
    </xdr:from>
    <xdr:to>
      <xdr:col>112</xdr:col>
      <xdr:colOff>38100</xdr:colOff>
      <xdr:row>40</xdr:row>
      <xdr:rowOff>134163</xdr:rowOff>
    </xdr:to>
    <xdr:sp macro="" textlink="">
      <xdr:nvSpPr>
        <xdr:cNvPr id="394" name="楕円 393"/>
        <xdr:cNvSpPr/>
      </xdr:nvSpPr>
      <xdr:spPr>
        <a:xfrm>
          <a:off x="21272500" y="6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55771</xdr:rowOff>
    </xdr:from>
    <xdr:to>
      <xdr:col>116</xdr:col>
      <xdr:colOff>63500</xdr:colOff>
      <xdr:row>40</xdr:row>
      <xdr:rowOff>83363</xdr:rowOff>
    </xdr:to>
    <xdr:cxnSp macro="">
      <xdr:nvCxnSpPr>
        <xdr:cNvPr id="395" name="直線コネクタ 394"/>
        <xdr:cNvCxnSpPr/>
      </xdr:nvCxnSpPr>
      <xdr:spPr>
        <a:xfrm flipV="1">
          <a:off x="21323300" y="6913771"/>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60254</xdr:rowOff>
    </xdr:from>
    <xdr:to>
      <xdr:col>107</xdr:col>
      <xdr:colOff>101600</xdr:colOff>
      <xdr:row>40</xdr:row>
      <xdr:rowOff>161854</xdr:rowOff>
    </xdr:to>
    <xdr:sp macro="" textlink="">
      <xdr:nvSpPr>
        <xdr:cNvPr id="396" name="楕円 395"/>
        <xdr:cNvSpPr/>
      </xdr:nvSpPr>
      <xdr:spPr>
        <a:xfrm>
          <a:off x="20383500" y="6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83363</xdr:rowOff>
    </xdr:from>
    <xdr:to>
      <xdr:col>111</xdr:col>
      <xdr:colOff>177800</xdr:colOff>
      <xdr:row>40</xdr:row>
      <xdr:rowOff>111054</xdr:rowOff>
    </xdr:to>
    <xdr:cxnSp macro="">
      <xdr:nvCxnSpPr>
        <xdr:cNvPr id="397" name="直線コネクタ 396"/>
        <xdr:cNvCxnSpPr/>
      </xdr:nvCxnSpPr>
      <xdr:spPr>
        <a:xfrm flipV="1">
          <a:off x="20434300" y="6941363"/>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73551</xdr:rowOff>
    </xdr:from>
    <xdr:to>
      <xdr:col>102</xdr:col>
      <xdr:colOff>165100</xdr:colOff>
      <xdr:row>41</xdr:row>
      <xdr:rowOff>3701</xdr:rowOff>
    </xdr:to>
    <xdr:sp macro="" textlink="">
      <xdr:nvSpPr>
        <xdr:cNvPr id="398" name="楕円 397"/>
        <xdr:cNvSpPr/>
      </xdr:nvSpPr>
      <xdr:spPr>
        <a:xfrm>
          <a:off x="19494500" y="6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111054</xdr:rowOff>
    </xdr:from>
    <xdr:to>
      <xdr:col>107</xdr:col>
      <xdr:colOff>50800</xdr:colOff>
      <xdr:row>40</xdr:row>
      <xdr:rowOff>124351</xdr:rowOff>
    </xdr:to>
    <xdr:cxnSp macro="">
      <xdr:nvCxnSpPr>
        <xdr:cNvPr id="399" name="直線コネクタ 398"/>
        <xdr:cNvCxnSpPr/>
      </xdr:nvCxnSpPr>
      <xdr:spPr>
        <a:xfrm flipV="1">
          <a:off x="19545300" y="696905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90193</xdr:rowOff>
    </xdr:from>
    <xdr:to>
      <xdr:col>98</xdr:col>
      <xdr:colOff>38100</xdr:colOff>
      <xdr:row>41</xdr:row>
      <xdr:rowOff>20343</xdr:rowOff>
    </xdr:to>
    <xdr:sp macro="" textlink="">
      <xdr:nvSpPr>
        <xdr:cNvPr id="400" name="楕円 399"/>
        <xdr:cNvSpPr/>
      </xdr:nvSpPr>
      <xdr:spPr>
        <a:xfrm>
          <a:off x="18605500" y="69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124351</xdr:rowOff>
    </xdr:from>
    <xdr:to>
      <xdr:col>102</xdr:col>
      <xdr:colOff>114300</xdr:colOff>
      <xdr:row>40</xdr:row>
      <xdr:rowOff>140993</xdr:rowOff>
    </xdr:to>
    <xdr:cxnSp macro="">
      <xdr:nvCxnSpPr>
        <xdr:cNvPr id="401" name="直線コネクタ 400"/>
        <xdr:cNvCxnSpPr/>
      </xdr:nvCxnSpPr>
      <xdr:spPr>
        <a:xfrm flipV="1">
          <a:off x="18656300" y="698235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0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0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0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405" name="n_4aveValue【一般廃棄物処理施設】&#10;一人当たり有形固定資産（償却資産）額"/>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125290</xdr:rowOff>
    </xdr:from>
    <xdr:ext cx="534377" cy="259045"/>
    <xdr:sp macro="" textlink="">
      <xdr:nvSpPr>
        <xdr:cNvPr id="406" name="n_1mainValue【一般廃棄物処理施設】&#10;一人当たり有形固定資産（償却資産）額"/>
        <xdr:cNvSpPr txBox="1"/>
      </xdr:nvSpPr>
      <xdr:spPr>
        <a:xfrm>
          <a:off x="21043411" y="69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152981</xdr:rowOff>
    </xdr:from>
    <xdr:ext cx="534377" cy="259045"/>
    <xdr:sp macro="" textlink="">
      <xdr:nvSpPr>
        <xdr:cNvPr id="407" name="n_2mainValue【一般廃棄物処理施設】&#10;一人当たり有形固定資産（償却資産）額"/>
        <xdr:cNvSpPr txBox="1"/>
      </xdr:nvSpPr>
      <xdr:spPr>
        <a:xfrm>
          <a:off x="20167111" y="7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166278</xdr:rowOff>
    </xdr:from>
    <xdr:ext cx="534377" cy="259045"/>
    <xdr:sp macro="" textlink="">
      <xdr:nvSpPr>
        <xdr:cNvPr id="408" name="n_3mainValue【一般廃棄物処理施設】&#10;一人当たり有形固定資産（償却資産）額"/>
        <xdr:cNvSpPr txBox="1"/>
      </xdr:nvSpPr>
      <xdr:spPr>
        <a:xfrm>
          <a:off x="19278111" y="7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11470</xdr:rowOff>
    </xdr:from>
    <xdr:ext cx="534377" cy="259045"/>
    <xdr:sp macro="" textlink="">
      <xdr:nvSpPr>
        <xdr:cNvPr id="409" name="n_4mainValue【一般廃棄物処理施設】&#10;一人当たり有形固定資産（償却資産）額"/>
        <xdr:cNvSpPr txBox="1"/>
      </xdr:nvSpPr>
      <xdr:spPr>
        <a:xfrm>
          <a:off x="18389111" y="70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435" name="直線コネクタ 434"/>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436"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437" name="直線コネクタ 436"/>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438"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439" name="直線コネクタ 438"/>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40"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41" name="フローチャート: 判断 440"/>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442" name="フローチャート: 判断 441"/>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43" name="フローチャート: 判断 44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44" name="フローチャート: 判断 443"/>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45" name="フローチャート: 判断 4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30843</xdr:rowOff>
    </xdr:from>
    <xdr:to>
      <xdr:col>85</xdr:col>
      <xdr:colOff>177800</xdr:colOff>
      <xdr:row>64</xdr:row>
      <xdr:rowOff>132443</xdr:rowOff>
    </xdr:to>
    <xdr:sp macro="" textlink="">
      <xdr:nvSpPr>
        <xdr:cNvPr id="451" name="楕円 450"/>
        <xdr:cNvSpPr/>
      </xdr:nvSpPr>
      <xdr:spPr>
        <a:xfrm>
          <a:off x="16268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117220</xdr:rowOff>
    </xdr:from>
    <xdr:ext cx="405111" cy="259045"/>
    <xdr:sp macro="" textlink="">
      <xdr:nvSpPr>
        <xdr:cNvPr id="452" name="【保健センター・保健所】&#10;有形固定資産減価償却率該当値テキスト"/>
        <xdr:cNvSpPr txBox="1"/>
      </xdr:nvSpPr>
      <xdr:spPr>
        <a:xfrm>
          <a:off x="16357600" y="109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24312</xdr:rowOff>
    </xdr:from>
    <xdr:to>
      <xdr:col>81</xdr:col>
      <xdr:colOff>101600</xdr:colOff>
      <xdr:row>64</xdr:row>
      <xdr:rowOff>125912</xdr:rowOff>
    </xdr:to>
    <xdr:sp macro="" textlink="">
      <xdr:nvSpPr>
        <xdr:cNvPr id="453" name="楕円 452"/>
        <xdr:cNvSpPr/>
      </xdr:nvSpPr>
      <xdr:spPr>
        <a:xfrm>
          <a:off x="15430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75112</xdr:rowOff>
    </xdr:from>
    <xdr:to>
      <xdr:col>85</xdr:col>
      <xdr:colOff>127000</xdr:colOff>
      <xdr:row>64</xdr:row>
      <xdr:rowOff>81643</xdr:rowOff>
    </xdr:to>
    <xdr:cxnSp macro="">
      <xdr:nvCxnSpPr>
        <xdr:cNvPr id="454" name="直線コネクタ 453"/>
        <xdr:cNvCxnSpPr/>
      </xdr:nvCxnSpPr>
      <xdr:spPr>
        <a:xfrm>
          <a:off x="15481300" y="110479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148409</xdr:rowOff>
    </xdr:from>
    <xdr:to>
      <xdr:col>76</xdr:col>
      <xdr:colOff>165100</xdr:colOff>
      <xdr:row>64</xdr:row>
      <xdr:rowOff>78559</xdr:rowOff>
    </xdr:to>
    <xdr:sp macro="" textlink="">
      <xdr:nvSpPr>
        <xdr:cNvPr id="455" name="楕円 454"/>
        <xdr:cNvSpPr/>
      </xdr:nvSpPr>
      <xdr:spPr>
        <a:xfrm>
          <a:off x="14541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27759</xdr:rowOff>
    </xdr:from>
    <xdr:to>
      <xdr:col>81</xdr:col>
      <xdr:colOff>50800</xdr:colOff>
      <xdr:row>64</xdr:row>
      <xdr:rowOff>75112</xdr:rowOff>
    </xdr:to>
    <xdr:cxnSp macro="">
      <xdr:nvCxnSpPr>
        <xdr:cNvPr id="456" name="直線コネクタ 455"/>
        <xdr:cNvCxnSpPr/>
      </xdr:nvCxnSpPr>
      <xdr:spPr>
        <a:xfrm>
          <a:off x="14592300" y="1100055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105954</xdr:rowOff>
    </xdr:from>
    <xdr:to>
      <xdr:col>72</xdr:col>
      <xdr:colOff>38100</xdr:colOff>
      <xdr:row>64</xdr:row>
      <xdr:rowOff>36104</xdr:rowOff>
    </xdr:to>
    <xdr:sp macro="" textlink="">
      <xdr:nvSpPr>
        <xdr:cNvPr id="457" name="楕円 456"/>
        <xdr:cNvSpPr/>
      </xdr:nvSpPr>
      <xdr:spPr>
        <a:xfrm>
          <a:off x="13652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156754</xdr:rowOff>
    </xdr:from>
    <xdr:to>
      <xdr:col>76</xdr:col>
      <xdr:colOff>114300</xdr:colOff>
      <xdr:row>64</xdr:row>
      <xdr:rowOff>27759</xdr:rowOff>
    </xdr:to>
    <xdr:cxnSp macro="">
      <xdr:nvCxnSpPr>
        <xdr:cNvPr id="458" name="直線コネクタ 457"/>
        <xdr:cNvCxnSpPr/>
      </xdr:nvCxnSpPr>
      <xdr:spPr>
        <a:xfrm>
          <a:off x="13703300" y="109581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117384</xdr:rowOff>
    </xdr:from>
    <xdr:to>
      <xdr:col>67</xdr:col>
      <xdr:colOff>101600</xdr:colOff>
      <xdr:row>64</xdr:row>
      <xdr:rowOff>47534</xdr:rowOff>
    </xdr:to>
    <xdr:sp macro="" textlink="">
      <xdr:nvSpPr>
        <xdr:cNvPr id="459" name="楕円 458"/>
        <xdr:cNvSpPr/>
      </xdr:nvSpPr>
      <xdr:spPr>
        <a:xfrm>
          <a:off x="12763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156754</xdr:rowOff>
    </xdr:from>
    <xdr:to>
      <xdr:col>71</xdr:col>
      <xdr:colOff>177800</xdr:colOff>
      <xdr:row>63</xdr:row>
      <xdr:rowOff>168184</xdr:rowOff>
    </xdr:to>
    <xdr:cxnSp macro="">
      <xdr:nvCxnSpPr>
        <xdr:cNvPr id="460" name="直線コネクタ 459"/>
        <xdr:cNvCxnSpPr/>
      </xdr:nvCxnSpPr>
      <xdr:spPr>
        <a:xfrm flipV="1">
          <a:off x="12814300" y="10958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461"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2"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63"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6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117039</xdr:rowOff>
    </xdr:from>
    <xdr:ext cx="405111" cy="259045"/>
    <xdr:sp macro="" textlink="">
      <xdr:nvSpPr>
        <xdr:cNvPr id="465" name="n_1mainValue【保健センター・保健所】&#10;有形固定資産減価償却率"/>
        <xdr:cNvSpPr txBox="1"/>
      </xdr:nvSpPr>
      <xdr:spPr>
        <a:xfrm>
          <a:off x="15266044" y="1108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69686</xdr:rowOff>
    </xdr:from>
    <xdr:ext cx="405111" cy="259045"/>
    <xdr:sp macro="" textlink="">
      <xdr:nvSpPr>
        <xdr:cNvPr id="466" name="n_2mainValue【保健センター・保健所】&#10;有形固定資産減価償却率"/>
        <xdr:cNvSpPr txBox="1"/>
      </xdr:nvSpPr>
      <xdr:spPr>
        <a:xfrm>
          <a:off x="143897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27231</xdr:rowOff>
    </xdr:from>
    <xdr:ext cx="405111" cy="259045"/>
    <xdr:sp macro="" textlink="">
      <xdr:nvSpPr>
        <xdr:cNvPr id="467" name="n_3mainValue【保健センター・保健所】&#10;有形固定資産減価償却率"/>
        <xdr:cNvSpPr txBox="1"/>
      </xdr:nvSpPr>
      <xdr:spPr>
        <a:xfrm>
          <a:off x="13500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38661</xdr:rowOff>
    </xdr:from>
    <xdr:ext cx="405111" cy="259045"/>
    <xdr:sp macro="" textlink="">
      <xdr:nvSpPr>
        <xdr:cNvPr id="468" name="n_4mainValue【保健センター・保健所】&#10;有形固定資産減価償却率"/>
        <xdr:cNvSpPr txBox="1"/>
      </xdr:nvSpPr>
      <xdr:spPr>
        <a:xfrm>
          <a:off x="12611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9" name="直線コネクタ 4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0" name="テキスト ボックス 4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3" name="直線コネクタ 4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4" name="テキスト ボックス 4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488" name="直線コネクタ 487"/>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489"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490" name="直線コネクタ 489"/>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9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92" name="直線コネクタ 49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493"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494" name="フローチャート: 判断 493"/>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495" name="フローチャート: 判断 494"/>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496" name="フローチャート: 判断 495"/>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497" name="フローチャート: 判断 496"/>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498" name="フローチャート: 判断 497"/>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137795</xdr:rowOff>
    </xdr:from>
    <xdr:to>
      <xdr:col>116</xdr:col>
      <xdr:colOff>114300</xdr:colOff>
      <xdr:row>63</xdr:row>
      <xdr:rowOff>67945</xdr:rowOff>
    </xdr:to>
    <xdr:sp macro="" textlink="">
      <xdr:nvSpPr>
        <xdr:cNvPr id="504" name="楕円 503"/>
        <xdr:cNvSpPr/>
      </xdr:nvSpPr>
      <xdr:spPr>
        <a:xfrm>
          <a:off x="22110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52722</xdr:rowOff>
    </xdr:from>
    <xdr:ext cx="469744" cy="259045"/>
    <xdr:sp macro="" textlink="">
      <xdr:nvSpPr>
        <xdr:cNvPr id="505" name="【保健センター・保健所】&#10;一人当たり面積該当値テキスト"/>
        <xdr:cNvSpPr txBox="1"/>
      </xdr:nvSpPr>
      <xdr:spPr>
        <a:xfrm>
          <a:off x="22199600" y="106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137795</xdr:rowOff>
    </xdr:from>
    <xdr:to>
      <xdr:col>112</xdr:col>
      <xdr:colOff>38100</xdr:colOff>
      <xdr:row>63</xdr:row>
      <xdr:rowOff>67945</xdr:rowOff>
    </xdr:to>
    <xdr:sp macro="" textlink="">
      <xdr:nvSpPr>
        <xdr:cNvPr id="506" name="楕円 505"/>
        <xdr:cNvSpPr/>
      </xdr:nvSpPr>
      <xdr:spPr>
        <a:xfrm>
          <a:off x="2127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17145</xdr:rowOff>
    </xdr:from>
    <xdr:to>
      <xdr:col>116</xdr:col>
      <xdr:colOff>63500</xdr:colOff>
      <xdr:row>63</xdr:row>
      <xdr:rowOff>17145</xdr:rowOff>
    </xdr:to>
    <xdr:cxnSp macro="">
      <xdr:nvCxnSpPr>
        <xdr:cNvPr id="507" name="直線コネクタ 506"/>
        <xdr:cNvCxnSpPr/>
      </xdr:nvCxnSpPr>
      <xdr:spPr>
        <a:xfrm>
          <a:off x="21323300" y="1081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508" name="楕円 507"/>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17145</xdr:rowOff>
    </xdr:from>
    <xdr:to>
      <xdr:col>111</xdr:col>
      <xdr:colOff>177800</xdr:colOff>
      <xdr:row>63</xdr:row>
      <xdr:rowOff>17145</xdr:rowOff>
    </xdr:to>
    <xdr:cxnSp macro="">
      <xdr:nvCxnSpPr>
        <xdr:cNvPr id="509" name="直線コネクタ 508"/>
        <xdr:cNvCxnSpPr/>
      </xdr:nvCxnSpPr>
      <xdr:spPr>
        <a:xfrm>
          <a:off x="20434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137795</xdr:rowOff>
    </xdr:from>
    <xdr:to>
      <xdr:col>102</xdr:col>
      <xdr:colOff>165100</xdr:colOff>
      <xdr:row>63</xdr:row>
      <xdr:rowOff>67945</xdr:rowOff>
    </xdr:to>
    <xdr:sp macro="" textlink="">
      <xdr:nvSpPr>
        <xdr:cNvPr id="510" name="楕円 509"/>
        <xdr:cNvSpPr/>
      </xdr:nvSpPr>
      <xdr:spPr>
        <a:xfrm>
          <a:off x="19494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17145</xdr:rowOff>
    </xdr:to>
    <xdr:cxnSp macro="">
      <xdr:nvCxnSpPr>
        <xdr:cNvPr id="511" name="直線コネクタ 510"/>
        <xdr:cNvCxnSpPr/>
      </xdr:nvCxnSpPr>
      <xdr:spPr>
        <a:xfrm>
          <a:off x="19545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137795</xdr:rowOff>
    </xdr:from>
    <xdr:to>
      <xdr:col>98</xdr:col>
      <xdr:colOff>38100</xdr:colOff>
      <xdr:row>63</xdr:row>
      <xdr:rowOff>67945</xdr:rowOff>
    </xdr:to>
    <xdr:sp macro="" textlink="">
      <xdr:nvSpPr>
        <xdr:cNvPr id="512" name="楕円 511"/>
        <xdr:cNvSpPr/>
      </xdr:nvSpPr>
      <xdr:spPr>
        <a:xfrm>
          <a:off x="18605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17145</xdr:rowOff>
    </xdr:from>
    <xdr:to>
      <xdr:col>102</xdr:col>
      <xdr:colOff>114300</xdr:colOff>
      <xdr:row>63</xdr:row>
      <xdr:rowOff>17145</xdr:rowOff>
    </xdr:to>
    <xdr:cxnSp macro="">
      <xdr:nvCxnSpPr>
        <xdr:cNvPr id="513" name="直線コネクタ 512"/>
        <xdr:cNvCxnSpPr/>
      </xdr:nvCxnSpPr>
      <xdr:spPr>
        <a:xfrm>
          <a:off x="18656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1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1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1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517"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59072</xdr:rowOff>
    </xdr:from>
    <xdr:ext cx="469744" cy="259045"/>
    <xdr:sp macro="" textlink="">
      <xdr:nvSpPr>
        <xdr:cNvPr id="518" name="n_1mainValue【保健センター・保健所】&#10;一人当たり面積"/>
        <xdr:cNvSpPr txBox="1"/>
      </xdr:nvSpPr>
      <xdr:spPr>
        <a:xfrm>
          <a:off x="21075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519" name="n_2mainValue【保健センター・保健所】&#10;一人当たり面積"/>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59072</xdr:rowOff>
    </xdr:from>
    <xdr:ext cx="469744" cy="259045"/>
    <xdr:sp macro="" textlink="">
      <xdr:nvSpPr>
        <xdr:cNvPr id="520" name="n_3mainValue【保健センター・保健所】&#10;一人当たり面積"/>
        <xdr:cNvSpPr txBox="1"/>
      </xdr:nvSpPr>
      <xdr:spPr>
        <a:xfrm>
          <a:off x="19310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59072</xdr:rowOff>
    </xdr:from>
    <xdr:ext cx="469744" cy="259045"/>
    <xdr:sp macro="" textlink="">
      <xdr:nvSpPr>
        <xdr:cNvPr id="521" name="n_4mainValue【保健センター・保健所】&#10;一人当たり面積"/>
        <xdr:cNvSpPr txBox="1"/>
      </xdr:nvSpPr>
      <xdr:spPr>
        <a:xfrm>
          <a:off x="18421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47" name="直線コネクタ 546"/>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48"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49" name="直線コネクタ 548"/>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5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51" name="直線コネクタ 55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552"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53" name="フローチャート: 判断 552"/>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54" name="フローチャート: 判断 553"/>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55" name="フローチャート: 判断 55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56" name="フローチャート: 判断 555"/>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57" name="フローチャート: 判断 556"/>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3" name="楕円 562"/>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564" name="【消防施設】&#10;有形固定資産減価償却率該当値テキスト"/>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565" name="楕円 564"/>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70757</xdr:rowOff>
    </xdr:to>
    <xdr:cxnSp macro="">
      <xdr:nvCxnSpPr>
        <xdr:cNvPr id="566" name="直線コネクタ 565"/>
        <xdr:cNvCxnSpPr/>
      </xdr:nvCxnSpPr>
      <xdr:spPr>
        <a:xfrm>
          <a:off x="15481300" y="140757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567" name="楕円 566"/>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82</xdr:row>
      <xdr:rowOff>16873</xdr:rowOff>
    </xdr:to>
    <xdr:cxnSp macro="">
      <xdr:nvCxnSpPr>
        <xdr:cNvPr id="568" name="直線コネクタ 567"/>
        <xdr:cNvCxnSpPr/>
      </xdr:nvCxnSpPr>
      <xdr:spPr>
        <a:xfrm>
          <a:off x="14592300" y="13923918"/>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569" name="楕円 568"/>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168729</xdr:rowOff>
    </xdr:from>
    <xdr:to>
      <xdr:col>76</xdr:col>
      <xdr:colOff>114300</xdr:colOff>
      <xdr:row>81</xdr:row>
      <xdr:rowOff>36468</xdr:rowOff>
    </xdr:to>
    <xdr:cxnSp macro="">
      <xdr:nvCxnSpPr>
        <xdr:cNvPr id="570" name="直線コネクタ 569"/>
        <xdr:cNvCxnSpPr/>
      </xdr:nvCxnSpPr>
      <xdr:spPr>
        <a:xfrm>
          <a:off x="13703300" y="13884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571" name="楕円 570"/>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168729</xdr:rowOff>
    </xdr:from>
    <xdr:to>
      <xdr:col>71</xdr:col>
      <xdr:colOff>177800</xdr:colOff>
      <xdr:row>83</xdr:row>
      <xdr:rowOff>91984</xdr:rowOff>
    </xdr:to>
    <xdr:cxnSp macro="">
      <xdr:nvCxnSpPr>
        <xdr:cNvPr id="572" name="直線コネクタ 571"/>
        <xdr:cNvCxnSpPr/>
      </xdr:nvCxnSpPr>
      <xdr:spPr>
        <a:xfrm flipV="1">
          <a:off x="12814300" y="13884729"/>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573"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574"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575"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76"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577" name="n_1mainValue【消防施設】&#10;有形固定資産減価償却率"/>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578" name="n_2main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579" name="n_3mainValue【消防施設】&#10;有形固定資産減価償却率"/>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159311</xdr:rowOff>
    </xdr:from>
    <xdr:ext cx="405111" cy="259045"/>
    <xdr:sp macro="" textlink="">
      <xdr:nvSpPr>
        <xdr:cNvPr id="580" name="n_4mainValue【消防施設】&#10;有形固定資産減価償却率"/>
        <xdr:cNvSpPr txBox="1"/>
      </xdr:nvSpPr>
      <xdr:spPr>
        <a:xfrm>
          <a:off x="12611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02" name="直線コネクタ 601"/>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4" name="直線コネクタ 60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05"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06" name="直線コネクタ 60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07"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08" name="フローチャート: 判断 607"/>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09" name="フローチャート: 判断 608"/>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10" name="フローチャート: 判断 60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11" name="フローチャート: 判断 610"/>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2" name="フローチャート: 判断 61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18" name="楕円 617"/>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19"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20" name="楕円 619"/>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621" name="直線コネクタ 620"/>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22" name="楕円 62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3" name="直線コネクタ 622"/>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24" name="楕円 623"/>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625" name="直線コネクタ 624"/>
        <xdr:cNvCxnSpPr/>
      </xdr:nvCxnSpPr>
      <xdr:spPr>
        <a:xfrm>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626" name="楕円 625"/>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40387</xdr:rowOff>
    </xdr:to>
    <xdr:cxnSp macro="">
      <xdr:nvCxnSpPr>
        <xdr:cNvPr id="627" name="直線コネクタ 626"/>
        <xdr:cNvCxnSpPr/>
      </xdr:nvCxnSpPr>
      <xdr:spPr>
        <a:xfrm flipV="1">
          <a:off x="18656300" y="14558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28"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29"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3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1"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32"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3"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34" name="n_3main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635"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61" name="直線コネクタ 660"/>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62"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63" name="直線コネクタ 662"/>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64"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65" name="直線コネクタ 664"/>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66"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67" name="フローチャート: 判断 666"/>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68" name="フローチャート: 判断 66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9" name="フローチャート: 判断 6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70" name="フローチャート: 判断 669"/>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1" name="フローチャート: 判断 67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77" name="楕円 676"/>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78"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79" name="楕円 678"/>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51707</xdr:rowOff>
    </xdr:to>
    <xdr:cxnSp macro="">
      <xdr:nvCxnSpPr>
        <xdr:cNvPr id="680" name="直線コネクタ 679"/>
        <xdr:cNvCxnSpPr/>
      </xdr:nvCxnSpPr>
      <xdr:spPr>
        <a:xfrm>
          <a:off x="15481300" y="182058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81" name="楕円 680"/>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32113</xdr:rowOff>
    </xdr:to>
    <xdr:cxnSp macro="">
      <xdr:nvCxnSpPr>
        <xdr:cNvPr id="682" name="直線コネクタ 681"/>
        <xdr:cNvCxnSpPr/>
      </xdr:nvCxnSpPr>
      <xdr:spPr>
        <a:xfrm>
          <a:off x="14592300" y="1816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683" name="楕円 682"/>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2721</xdr:rowOff>
    </xdr:to>
    <xdr:cxnSp macro="">
      <xdr:nvCxnSpPr>
        <xdr:cNvPr id="684" name="直線コネクタ 683"/>
        <xdr:cNvCxnSpPr/>
      </xdr:nvCxnSpPr>
      <xdr:spPr>
        <a:xfrm flipV="1">
          <a:off x="13703300" y="181682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85" name="楕円 684"/>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59871</xdr:rowOff>
    </xdr:to>
    <xdr:cxnSp macro="">
      <xdr:nvCxnSpPr>
        <xdr:cNvPr id="686" name="直線コネクタ 685"/>
        <xdr:cNvCxnSpPr/>
      </xdr:nvCxnSpPr>
      <xdr:spPr>
        <a:xfrm flipV="1">
          <a:off x="12814300" y="1817642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87"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8"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89"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90"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691" name="n_1mainValue【庁舎】&#10;有形固定資産減価償却率"/>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2" name="n_2mainValue【庁舎】&#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693" name="n_3mainValue【庁舎】&#10;有形固定資産減価償却率"/>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94" name="n_4mainValue【庁舎】&#10;有形固定資産減価償却率"/>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20" name="直線コネクタ 71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2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22" name="直線コネクタ 72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4" name="直線コネクタ 7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2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6" name="フローチャート: 判断 72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27" name="フローチャート: 判断 72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28" name="フローチャート: 判断 72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29" name="フローチャート: 判断 72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730" name="フローチャート: 判断 729"/>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736" name="楕円 735"/>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737"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738" name="楕円 737"/>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739" name="直線コネクタ 738"/>
        <xdr:cNvCxnSpPr/>
      </xdr:nvCxnSpPr>
      <xdr:spPr>
        <a:xfrm>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740" name="楕円 739"/>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58238</xdr:rowOff>
    </xdr:to>
    <xdr:cxnSp macro="">
      <xdr:nvCxnSpPr>
        <xdr:cNvPr id="741" name="直線コネクタ 740"/>
        <xdr:cNvCxnSpPr/>
      </xdr:nvCxnSpPr>
      <xdr:spPr>
        <a:xfrm>
          <a:off x="20434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42" name="楕円 741"/>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54973</xdr:rowOff>
    </xdr:to>
    <xdr:cxnSp macro="">
      <xdr:nvCxnSpPr>
        <xdr:cNvPr id="743" name="直線コネクタ 742"/>
        <xdr:cNvCxnSpPr/>
      </xdr:nvCxnSpPr>
      <xdr:spPr>
        <a:xfrm>
          <a:off x="19545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44" name="楕円 743"/>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48442</xdr:rowOff>
    </xdr:from>
    <xdr:to>
      <xdr:col>102</xdr:col>
      <xdr:colOff>114300</xdr:colOff>
      <xdr:row>107</xdr:row>
      <xdr:rowOff>51707</xdr:rowOff>
    </xdr:to>
    <xdr:cxnSp macro="">
      <xdr:nvCxnSpPr>
        <xdr:cNvPr id="745" name="直線コネクタ 744"/>
        <xdr:cNvCxnSpPr/>
      </xdr:nvCxnSpPr>
      <xdr:spPr>
        <a:xfrm>
          <a:off x="18656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46"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47"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48"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749"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750" name="n_1mainValue【庁舎】&#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751" name="n_2mainValue【庁舎】&#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2" name="n_3mainValue【庁舎】&#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3" name="n_4main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図書館、体育施設及び一般廃棄物処理施設の有形固定資産減価償却率については、ほぼ平均的な水準にあるといえます。今後も、計画的に一定規模の改修や更新を行います。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保健施設の有形固定資産減価償却率については、老朽化が進んでいるため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類似団体内平均値に比べ高い数値となっています。今後も、計画的に効率・効果的な修繕や改修等を実施していきます。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年度に上平尾消防出張所が開所したことにより、平成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年度に比べ減となりました。今後も、計画的に修繕などを実施し、施設の適切な維持保全を行います。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年度までは本庁舎そのものに対して有形固定資産減価償却率を算出していましたが、平成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年度以降からは耐震補強工事等を含めて算出しています。また、平成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年度は、庁舎駐車場等整備工事を行ったことにより、平成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solidFill>
                <a:schemeClr val="dk1"/>
              </a:solidFill>
              <a:effectLst/>
              <a:latin typeface="+mn-lt"/>
              <a:ea typeface="+mn-ea"/>
              <a:cs typeface="+mn-cs"/>
            </a:rPr>
            <a:t>令和元</a:t>
          </a:r>
          <a:r>
            <a:rPr kumimoji="1" lang="ja-JP" altLang="ja-JP" sz="1100" i="0">
              <a:solidFill>
                <a:schemeClr val="dk1"/>
              </a:solidFill>
              <a:effectLst/>
              <a:latin typeface="+mn-lt"/>
              <a:ea typeface="+mn-ea"/>
              <a:cs typeface="+mn-cs"/>
            </a:rPr>
            <a:t>年度は</a:t>
          </a:r>
          <a:r>
            <a:rPr kumimoji="1" lang="ja-JP" altLang="en-US" sz="1100" i="0">
              <a:solidFill>
                <a:schemeClr val="dk1"/>
              </a:solidFill>
              <a:effectLst/>
              <a:latin typeface="+mn-lt"/>
              <a:ea typeface="+mn-ea"/>
              <a:cs typeface="+mn-cs"/>
            </a:rPr>
            <a:t>市町村民税所得割の増</a:t>
          </a:r>
          <a:r>
            <a:rPr kumimoji="1" lang="ja-JP" altLang="ja-JP" sz="1100" i="0">
              <a:solidFill>
                <a:schemeClr val="dk1"/>
              </a:solidFill>
              <a:effectLst/>
              <a:latin typeface="+mn-lt"/>
              <a:ea typeface="+mn-ea"/>
              <a:cs typeface="+mn-cs"/>
            </a:rPr>
            <a:t>により基準財政収入額が</a:t>
          </a:r>
          <a:r>
            <a:rPr kumimoji="1" lang="ja-JP" altLang="en-US" sz="1100" i="0">
              <a:solidFill>
                <a:schemeClr val="dk1"/>
              </a:solidFill>
              <a:effectLst/>
              <a:latin typeface="+mn-lt"/>
              <a:ea typeface="+mn-ea"/>
              <a:cs typeface="+mn-cs"/>
            </a:rPr>
            <a:t>増</a:t>
          </a:r>
          <a:r>
            <a:rPr kumimoji="1" lang="ja-JP" altLang="ja-JP" sz="1100" i="0">
              <a:solidFill>
                <a:schemeClr val="dk1"/>
              </a:solidFill>
              <a:effectLst/>
              <a:latin typeface="+mn-lt"/>
              <a:ea typeface="+mn-ea"/>
              <a:cs typeface="+mn-cs"/>
            </a:rPr>
            <a:t>となったこと</a:t>
          </a:r>
          <a:r>
            <a:rPr kumimoji="1" lang="ja-JP" altLang="en-US" sz="1100" i="0">
              <a:solidFill>
                <a:schemeClr val="dk1"/>
              </a:solidFill>
              <a:effectLst/>
              <a:latin typeface="+mn-lt"/>
              <a:ea typeface="+mn-ea"/>
              <a:cs typeface="+mn-cs"/>
            </a:rPr>
            <a:t>や、公債費の減による基準財政需要額の減</a:t>
          </a:r>
          <a:r>
            <a:rPr kumimoji="1" lang="ja-JP" altLang="ja-JP" sz="1100" i="0">
              <a:solidFill>
                <a:schemeClr val="dk1"/>
              </a:solidFill>
              <a:effectLst/>
              <a:latin typeface="+mn-lt"/>
              <a:ea typeface="+mn-ea"/>
              <a:cs typeface="+mn-cs"/>
            </a:rPr>
            <a:t>により単年度の指数は</a:t>
          </a:r>
          <a:r>
            <a:rPr kumimoji="1" lang="en-US" altLang="ja-JP" sz="1100" i="0">
              <a:solidFill>
                <a:schemeClr val="dk1"/>
              </a:solidFill>
              <a:effectLst/>
              <a:latin typeface="+mn-lt"/>
              <a:ea typeface="+mn-ea"/>
              <a:cs typeface="+mn-cs"/>
            </a:rPr>
            <a:t>0.003</a:t>
          </a:r>
          <a:r>
            <a:rPr kumimoji="1" lang="ja-JP" altLang="en-US" sz="1100" i="0">
              <a:solidFill>
                <a:schemeClr val="dk1"/>
              </a:solidFill>
              <a:effectLst/>
              <a:latin typeface="+mn-lt"/>
              <a:ea typeface="+mn-ea"/>
              <a:cs typeface="+mn-cs"/>
            </a:rPr>
            <a:t>ポイントの増</a:t>
          </a:r>
          <a:r>
            <a:rPr kumimoji="1" lang="ja-JP" altLang="ja-JP" sz="1100" i="0">
              <a:solidFill>
                <a:schemeClr val="dk1"/>
              </a:solidFill>
              <a:effectLst/>
              <a:latin typeface="+mn-lt"/>
              <a:ea typeface="+mn-ea"/>
              <a:cs typeface="+mn-cs"/>
            </a:rPr>
            <a:t>となったが、３箇年平均では前年度と</a:t>
          </a:r>
          <a:r>
            <a:rPr kumimoji="1" lang="ja-JP" altLang="en-US" sz="1100" i="0">
              <a:solidFill>
                <a:schemeClr val="dk1"/>
              </a:solidFill>
              <a:effectLst/>
              <a:latin typeface="+mn-lt"/>
              <a:ea typeface="+mn-ea"/>
              <a:cs typeface="+mn-cs"/>
            </a:rPr>
            <a:t>同指数</a:t>
          </a:r>
          <a:r>
            <a:rPr kumimoji="1" lang="ja-JP" altLang="ja-JP" sz="1100" i="0">
              <a:solidFill>
                <a:schemeClr val="dk1"/>
              </a:solidFill>
              <a:effectLst/>
              <a:latin typeface="+mn-lt"/>
              <a:ea typeface="+mn-ea"/>
              <a:cs typeface="+mn-cs"/>
            </a:rPr>
            <a:t>となった。今後も人口の増加</a:t>
          </a:r>
          <a:r>
            <a:rPr kumimoji="1" lang="ja-JP" altLang="en-US" sz="1100" i="0">
              <a:solidFill>
                <a:schemeClr val="dk1"/>
              </a:solidFill>
              <a:effectLst/>
              <a:latin typeface="+mn-lt"/>
              <a:ea typeface="+mn-ea"/>
              <a:cs typeface="+mn-cs"/>
            </a:rPr>
            <a:t>に伴い</a:t>
          </a:r>
          <a:r>
            <a:rPr kumimoji="1" lang="ja-JP" altLang="ja-JP" sz="1100" i="0">
              <a:solidFill>
                <a:schemeClr val="dk1"/>
              </a:solidFill>
              <a:effectLst/>
              <a:latin typeface="+mn-lt"/>
              <a:ea typeface="+mn-ea"/>
              <a:cs typeface="+mn-cs"/>
            </a:rPr>
            <a:t>、基準財政収入額、基準財政需要額ともに増傾向が見込まれるが、</a:t>
          </a:r>
          <a:r>
            <a:rPr kumimoji="1" lang="ja-JP" altLang="ja-JP" sz="1100">
              <a:solidFill>
                <a:schemeClr val="dk1"/>
              </a:solidFill>
              <a:effectLst/>
              <a:latin typeface="+mn-lt"/>
              <a:ea typeface="+mn-ea"/>
              <a:cs typeface="+mn-cs"/>
            </a:rPr>
            <a:t>引き続き市税収納率の向上を図り、市税収入の確保に努めるとともに、働き方改革を推進することによる適正な人員配置等により、歳入確保及び歳出抑制に努める。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57150</xdr:rowOff>
    </xdr:to>
    <xdr:cxnSp macro="">
      <xdr:nvCxnSpPr>
        <xdr:cNvPr id="78" name="直線コネクタ 77"/>
        <xdr:cNvCxnSpPr/>
      </xdr:nvCxnSpPr>
      <xdr:spPr>
        <a:xfrm flipV="1">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歳入の経常一般財源においては、地方消費税交付金等の税連動交付金が減となったが、地方税や地方</a:t>
          </a:r>
          <a:r>
            <a:rPr kumimoji="1" lang="ja-JP" altLang="en-US" sz="1100">
              <a:solidFill>
                <a:schemeClr val="dk1"/>
              </a:solidFill>
              <a:effectLst/>
              <a:latin typeface="+mn-lt"/>
              <a:ea typeface="+mn-ea"/>
              <a:cs typeface="+mn-cs"/>
            </a:rPr>
            <a:t>特例交付金</a:t>
          </a:r>
          <a:r>
            <a:rPr kumimoji="1" lang="ja-JP" altLang="ja-JP" sz="1100">
              <a:solidFill>
                <a:schemeClr val="dk1"/>
              </a:solidFill>
              <a:effectLst/>
              <a:latin typeface="+mn-lt"/>
              <a:ea typeface="+mn-ea"/>
              <a:cs typeface="+mn-cs"/>
            </a:rPr>
            <a:t>が増となったため、総額としては増となった。一方、歳出の経常的経費充当一般財源においては、</a:t>
          </a:r>
          <a:r>
            <a:rPr kumimoji="1" lang="ja-JP" altLang="en-US" sz="1100">
              <a:solidFill>
                <a:schemeClr val="dk1"/>
              </a:solidFill>
              <a:effectLst/>
              <a:latin typeface="+mn-lt"/>
              <a:ea typeface="+mn-ea"/>
              <a:cs typeface="+mn-cs"/>
            </a:rPr>
            <a:t>人件費や繰出金等が増となったことにより増となった</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歳出ともに</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増が上回った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となった。今後も、事務事業の見直しをさらに進め、経常経費の削減を図る。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148336</xdr:rowOff>
    </xdr:to>
    <xdr:cxnSp macro="">
      <xdr:nvCxnSpPr>
        <xdr:cNvPr id="130" name="直線コネクタ 129"/>
        <xdr:cNvCxnSpPr/>
      </xdr:nvCxnSpPr>
      <xdr:spPr>
        <a:xfrm>
          <a:off x="4114800" y="1051026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61</xdr:row>
      <xdr:rowOff>157988</xdr:rowOff>
    </xdr:to>
    <xdr:cxnSp macro="">
      <xdr:nvCxnSpPr>
        <xdr:cNvPr id="133" name="直線コネクタ 132"/>
        <xdr:cNvCxnSpPr/>
      </xdr:nvCxnSpPr>
      <xdr:spPr>
        <a:xfrm flipV="1">
          <a:off x="3225800" y="105102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1016</xdr:rowOff>
    </xdr:to>
    <xdr:cxnSp macro="">
      <xdr:nvCxnSpPr>
        <xdr:cNvPr id="136" name="直線コネクタ 135"/>
        <xdr:cNvCxnSpPr/>
      </xdr:nvCxnSpPr>
      <xdr:spPr>
        <a:xfrm flipV="1">
          <a:off x="2336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62</xdr:row>
      <xdr:rowOff>1016</xdr:rowOff>
    </xdr:to>
    <xdr:cxnSp macro="">
      <xdr:nvCxnSpPr>
        <xdr:cNvPr id="139" name="直線コネクタ 138"/>
        <xdr:cNvCxnSpPr/>
      </xdr:nvCxnSpPr>
      <xdr:spPr>
        <a:xfrm>
          <a:off x="1447800" y="104137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4" name="テキスト ボックス 153"/>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6" name="テキスト ボックス 155"/>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7" name="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年度は、公立保育園の民営化に伴う引継ぎ保育等委託</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やシステム開発委託料</a:t>
          </a:r>
          <a:r>
            <a:rPr kumimoji="1" lang="ja-JP" altLang="en-US" sz="1100">
              <a:solidFill>
                <a:schemeClr val="dk1"/>
              </a:solidFill>
              <a:effectLst/>
              <a:latin typeface="+mn-lt"/>
              <a:ea typeface="+mn-ea"/>
              <a:cs typeface="+mn-cs"/>
            </a:rPr>
            <a:t>による物件費の増が影響し前年度比で増となったが、類似団体の平均を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年ぶりに下回る結果となった</a:t>
          </a:r>
          <a:r>
            <a:rPr kumimoji="1" lang="ja-JP" altLang="ja-JP" sz="1100">
              <a:solidFill>
                <a:schemeClr val="dk1"/>
              </a:solidFill>
              <a:effectLst/>
              <a:latin typeface="+mn-lt"/>
              <a:ea typeface="+mn-ea"/>
              <a:cs typeface="+mn-cs"/>
            </a:rPr>
            <a:t>。今後も、働き方改革を推進することによる適正な人員配置や事務事業評価に基づく事務事業の見直し等により、人件費・物件費等の適正化に努める。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149966</xdr:rowOff>
    </xdr:from>
    <xdr:to>
      <xdr:col>23</xdr:col>
      <xdr:colOff>133350</xdr:colOff>
      <xdr:row>83</xdr:row>
      <xdr:rowOff>11943</xdr:rowOff>
    </xdr:to>
    <xdr:cxnSp macro="">
      <xdr:nvCxnSpPr>
        <xdr:cNvPr id="191" name="直線コネクタ 190"/>
        <xdr:cNvCxnSpPr/>
      </xdr:nvCxnSpPr>
      <xdr:spPr>
        <a:xfrm>
          <a:off x="4114800" y="14208866"/>
          <a:ext cx="8382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149966</xdr:rowOff>
    </xdr:from>
    <xdr:to>
      <xdr:col>19</xdr:col>
      <xdr:colOff>133350</xdr:colOff>
      <xdr:row>82</xdr:row>
      <xdr:rowOff>154583</xdr:rowOff>
    </xdr:to>
    <xdr:cxnSp macro="">
      <xdr:nvCxnSpPr>
        <xdr:cNvPr id="194" name="直線コネクタ 193"/>
        <xdr:cNvCxnSpPr/>
      </xdr:nvCxnSpPr>
      <xdr:spPr>
        <a:xfrm flipV="1">
          <a:off x="3225800" y="14208866"/>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154583</xdr:rowOff>
    </xdr:from>
    <xdr:to>
      <xdr:col>15</xdr:col>
      <xdr:colOff>82550</xdr:colOff>
      <xdr:row>83</xdr:row>
      <xdr:rowOff>54107</xdr:rowOff>
    </xdr:to>
    <xdr:cxnSp macro="">
      <xdr:nvCxnSpPr>
        <xdr:cNvPr id="197" name="直線コネクタ 196"/>
        <xdr:cNvCxnSpPr/>
      </xdr:nvCxnSpPr>
      <xdr:spPr>
        <a:xfrm flipV="1">
          <a:off x="2336800" y="14213483"/>
          <a:ext cx="889000" cy="7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54107</xdr:rowOff>
    </xdr:from>
    <xdr:to>
      <xdr:col>11</xdr:col>
      <xdr:colOff>31750</xdr:colOff>
      <xdr:row>83</xdr:row>
      <xdr:rowOff>64965</xdr:rowOff>
    </xdr:to>
    <xdr:cxnSp macro="">
      <xdr:nvCxnSpPr>
        <xdr:cNvPr id="200" name="直線コネクタ 199"/>
        <xdr:cNvCxnSpPr/>
      </xdr:nvCxnSpPr>
      <xdr:spPr>
        <a:xfrm flipV="1">
          <a:off x="1447800" y="1428445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132593</xdr:rowOff>
    </xdr:from>
    <xdr:to>
      <xdr:col>23</xdr:col>
      <xdr:colOff>184150</xdr:colOff>
      <xdr:row>83</xdr:row>
      <xdr:rowOff>62743</xdr:rowOff>
    </xdr:to>
    <xdr:sp macro="" textlink="">
      <xdr:nvSpPr>
        <xdr:cNvPr id="210" name="楕円 209"/>
        <xdr:cNvSpPr/>
      </xdr:nvSpPr>
      <xdr:spPr>
        <a:xfrm>
          <a:off x="4902200" y="141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149120</xdr:rowOff>
    </xdr:from>
    <xdr:ext cx="762000" cy="259045"/>
    <xdr:sp macro="" textlink="">
      <xdr:nvSpPr>
        <xdr:cNvPr id="211" name="人件費・物件費等の状況該当値テキスト"/>
        <xdr:cNvSpPr txBox="1"/>
      </xdr:nvSpPr>
      <xdr:spPr>
        <a:xfrm>
          <a:off x="5041900" y="1403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99166</xdr:rowOff>
    </xdr:from>
    <xdr:to>
      <xdr:col>19</xdr:col>
      <xdr:colOff>184150</xdr:colOff>
      <xdr:row>83</xdr:row>
      <xdr:rowOff>29316</xdr:rowOff>
    </xdr:to>
    <xdr:sp macro="" textlink="">
      <xdr:nvSpPr>
        <xdr:cNvPr id="212" name="楕円 211"/>
        <xdr:cNvSpPr/>
      </xdr:nvSpPr>
      <xdr:spPr>
        <a:xfrm>
          <a:off x="4064000" y="141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14093</xdr:rowOff>
    </xdr:from>
    <xdr:ext cx="736600" cy="259045"/>
    <xdr:sp macro="" textlink="">
      <xdr:nvSpPr>
        <xdr:cNvPr id="213" name="テキスト ボックス 212"/>
        <xdr:cNvSpPr txBox="1"/>
      </xdr:nvSpPr>
      <xdr:spPr>
        <a:xfrm>
          <a:off x="3733800" y="1424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103783</xdr:rowOff>
    </xdr:from>
    <xdr:to>
      <xdr:col>15</xdr:col>
      <xdr:colOff>133350</xdr:colOff>
      <xdr:row>83</xdr:row>
      <xdr:rowOff>33933</xdr:rowOff>
    </xdr:to>
    <xdr:sp macro="" textlink="">
      <xdr:nvSpPr>
        <xdr:cNvPr id="214" name="楕円 213"/>
        <xdr:cNvSpPr/>
      </xdr:nvSpPr>
      <xdr:spPr>
        <a:xfrm>
          <a:off x="3175000" y="141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18710</xdr:rowOff>
    </xdr:from>
    <xdr:ext cx="762000" cy="259045"/>
    <xdr:sp macro="" textlink="">
      <xdr:nvSpPr>
        <xdr:cNvPr id="215" name="テキスト ボックス 214"/>
        <xdr:cNvSpPr txBox="1"/>
      </xdr:nvSpPr>
      <xdr:spPr>
        <a:xfrm>
          <a:off x="2844800" y="142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3307</xdr:rowOff>
    </xdr:from>
    <xdr:to>
      <xdr:col>11</xdr:col>
      <xdr:colOff>82550</xdr:colOff>
      <xdr:row>83</xdr:row>
      <xdr:rowOff>104907</xdr:rowOff>
    </xdr:to>
    <xdr:sp macro="" textlink="">
      <xdr:nvSpPr>
        <xdr:cNvPr id="216" name="楕円 215"/>
        <xdr:cNvSpPr/>
      </xdr:nvSpPr>
      <xdr:spPr>
        <a:xfrm>
          <a:off x="2286000" y="142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89684</xdr:rowOff>
    </xdr:from>
    <xdr:ext cx="762000" cy="259045"/>
    <xdr:sp macro="" textlink="">
      <xdr:nvSpPr>
        <xdr:cNvPr id="217" name="テキスト ボックス 216"/>
        <xdr:cNvSpPr txBox="1"/>
      </xdr:nvSpPr>
      <xdr:spPr>
        <a:xfrm>
          <a:off x="1955800" y="1432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14165</xdr:rowOff>
    </xdr:from>
    <xdr:to>
      <xdr:col>7</xdr:col>
      <xdr:colOff>31750</xdr:colOff>
      <xdr:row>83</xdr:row>
      <xdr:rowOff>115765</xdr:rowOff>
    </xdr:to>
    <xdr:sp macro="" textlink="">
      <xdr:nvSpPr>
        <xdr:cNvPr id="218" name="楕円 217"/>
        <xdr:cNvSpPr/>
      </xdr:nvSpPr>
      <xdr:spPr>
        <a:xfrm>
          <a:off x="1397000" y="142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125942</xdr:rowOff>
    </xdr:from>
    <xdr:ext cx="762000" cy="259045"/>
    <xdr:sp macro="" textlink="">
      <xdr:nvSpPr>
        <xdr:cNvPr id="219" name="テキスト ボックス 218"/>
        <xdr:cNvSpPr txBox="1"/>
      </xdr:nvSpPr>
      <xdr:spPr>
        <a:xfrm>
          <a:off x="1066800" y="1401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年で最も低い水準となった</a:t>
          </a:r>
          <a:r>
            <a:rPr kumimoji="1" lang="ja-JP" altLang="ja-JP" sz="1100">
              <a:solidFill>
                <a:schemeClr val="dk1"/>
              </a:solidFill>
              <a:effectLst/>
              <a:latin typeface="+mn-lt"/>
              <a:ea typeface="+mn-ea"/>
              <a:cs typeface="+mn-cs"/>
            </a:rPr>
            <a:t>。今後も東京都水準を上限として目標設定し、給与水準の適正化に努める。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56445</xdr:rowOff>
    </xdr:to>
    <xdr:cxnSp macro="">
      <xdr:nvCxnSpPr>
        <xdr:cNvPr id="253" name="直線コネクタ 252"/>
        <xdr:cNvCxnSpPr/>
      </xdr:nvCxnSpPr>
      <xdr:spPr>
        <a:xfrm flipV="1">
          <a:off x="16179800" y="151948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56445</xdr:rowOff>
    </xdr:to>
    <xdr:cxnSp macro="">
      <xdr:nvCxnSpPr>
        <xdr:cNvPr id="256" name="直線コネクタ 255"/>
        <xdr:cNvCxnSpPr/>
      </xdr:nvCxnSpPr>
      <xdr:spPr>
        <a:xfrm>
          <a:off x="15290800" y="152350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147461</xdr:rowOff>
    </xdr:from>
    <xdr:to>
      <xdr:col>72</xdr:col>
      <xdr:colOff>203200</xdr:colOff>
      <xdr:row>89</xdr:row>
      <xdr:rowOff>150284</xdr:rowOff>
    </xdr:to>
    <xdr:cxnSp macro="">
      <xdr:nvCxnSpPr>
        <xdr:cNvPr id="259" name="直線コネクタ 258"/>
        <xdr:cNvCxnSpPr/>
      </xdr:nvCxnSpPr>
      <xdr:spPr>
        <a:xfrm flipV="1">
          <a:off x="14401800" y="152350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150284</xdr:rowOff>
    </xdr:from>
    <xdr:to>
      <xdr:col>68</xdr:col>
      <xdr:colOff>152400</xdr:colOff>
      <xdr:row>90</xdr:row>
      <xdr:rowOff>32455</xdr:rowOff>
    </xdr:to>
    <xdr:cxnSp macro="">
      <xdr:nvCxnSpPr>
        <xdr:cNvPr id="262" name="直線コネクタ 261"/>
        <xdr:cNvCxnSpPr/>
      </xdr:nvCxnSpPr>
      <xdr:spPr>
        <a:xfrm flipV="1">
          <a:off x="13512800" y="154093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5" name="フローチャート: 判断 264"/>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58155</xdr:rowOff>
    </xdr:from>
    <xdr:ext cx="762000" cy="259045"/>
    <xdr:sp macro="" textlink="">
      <xdr:nvSpPr>
        <xdr:cNvPr id="266" name="テキスト ボックス 265"/>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2" name="楕円 271"/>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73" name="給与水準   （国との比較）該当値テキスト"/>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4" name="楕円 273"/>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5" name="テキスト ボックス 274"/>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76" name="楕円 275"/>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77" name="テキスト ボックス 276"/>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78" name="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79" name="テキスト ボックス 27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153105</xdr:rowOff>
    </xdr:from>
    <xdr:to>
      <xdr:col>64</xdr:col>
      <xdr:colOff>152400</xdr:colOff>
      <xdr:row>90</xdr:row>
      <xdr:rowOff>83255</xdr:rowOff>
    </xdr:to>
    <xdr:sp macro="" textlink="">
      <xdr:nvSpPr>
        <xdr:cNvPr id="280" name="楕円 279"/>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68032</xdr:rowOff>
    </xdr:from>
    <xdr:ext cx="762000" cy="259045"/>
    <xdr:sp macro="" textlink="">
      <xdr:nvSpPr>
        <xdr:cNvPr id="281" name="テキスト ボックス 280"/>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0.17</a:t>
          </a:r>
          <a:r>
            <a:rPr kumimoji="1" lang="ja-JP" altLang="en-US" sz="1100">
              <a:solidFill>
                <a:schemeClr val="dk1"/>
              </a:solidFill>
              <a:effectLst/>
              <a:latin typeface="+mn-lt"/>
              <a:ea typeface="+mn-ea"/>
              <a:cs typeface="+mn-cs"/>
            </a:rPr>
            <a:t>人減</a:t>
          </a:r>
          <a:r>
            <a:rPr kumimoji="1" lang="ja-JP" altLang="ja-JP" sz="1100">
              <a:solidFill>
                <a:schemeClr val="dk1"/>
              </a:solidFill>
              <a:effectLst/>
              <a:latin typeface="+mn-lt"/>
              <a:ea typeface="+mn-ea"/>
              <a:cs typeface="+mn-cs"/>
            </a:rPr>
            <a:t>となり、全国市平均を</a:t>
          </a:r>
          <a:r>
            <a:rPr kumimoji="1" lang="en-US" altLang="ja-JP" sz="1100">
              <a:solidFill>
                <a:schemeClr val="dk1"/>
              </a:solidFill>
              <a:effectLst/>
              <a:latin typeface="+mn-lt"/>
              <a:ea typeface="+mn-ea"/>
              <a:cs typeface="+mn-cs"/>
            </a:rPr>
            <a:t>2.48</a:t>
          </a:r>
          <a:r>
            <a:rPr kumimoji="1" lang="ja-JP" altLang="en-US" sz="1100">
              <a:solidFill>
                <a:schemeClr val="dk1"/>
              </a:solidFill>
              <a:effectLst/>
              <a:latin typeface="+mn-lt"/>
              <a:ea typeface="+mn-ea"/>
              <a:cs typeface="+mn-cs"/>
            </a:rPr>
            <a:t>人下</a:t>
          </a:r>
          <a:r>
            <a:rPr kumimoji="1" lang="ja-JP" altLang="ja-JP" sz="1100">
              <a:solidFill>
                <a:schemeClr val="dk1"/>
              </a:solidFill>
              <a:effectLst/>
              <a:latin typeface="+mn-lt"/>
              <a:ea typeface="+mn-ea"/>
              <a:cs typeface="+mn-cs"/>
            </a:rPr>
            <a:t>回り、類似団体平均と比べても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回った。今後も</a:t>
          </a:r>
          <a:r>
            <a:rPr kumimoji="1" lang="ja-JP" altLang="en-US" sz="1100">
              <a:solidFill>
                <a:schemeClr val="dk1"/>
              </a:solidFill>
              <a:effectLst/>
              <a:latin typeface="+mn-lt"/>
              <a:ea typeface="+mn-ea"/>
              <a:cs typeface="+mn-cs"/>
            </a:rPr>
            <a:t>民間委託の推進や事務事業の見直し等により、簡素で効率的な執行体制の構築に努める。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15346</xdr:rowOff>
    </xdr:from>
    <xdr:to>
      <xdr:col>81</xdr:col>
      <xdr:colOff>44450</xdr:colOff>
      <xdr:row>60</xdr:row>
      <xdr:rowOff>49530</xdr:rowOff>
    </xdr:to>
    <xdr:cxnSp macro="">
      <xdr:nvCxnSpPr>
        <xdr:cNvPr id="316" name="直線コネクタ 315"/>
        <xdr:cNvCxnSpPr/>
      </xdr:nvCxnSpPr>
      <xdr:spPr>
        <a:xfrm flipV="1">
          <a:off x="16179800" y="10302346"/>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61595</xdr:rowOff>
    </xdr:to>
    <xdr:cxnSp macro="">
      <xdr:nvCxnSpPr>
        <xdr:cNvPr id="319" name="直線コネクタ 318"/>
        <xdr:cNvCxnSpPr/>
      </xdr:nvCxnSpPr>
      <xdr:spPr>
        <a:xfrm flipV="1">
          <a:off x="15290800" y="1033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67628</xdr:rowOff>
    </xdr:to>
    <xdr:cxnSp macro="">
      <xdr:nvCxnSpPr>
        <xdr:cNvPr id="322" name="直線コネクタ 321"/>
        <xdr:cNvCxnSpPr/>
      </xdr:nvCxnSpPr>
      <xdr:spPr>
        <a:xfrm flipV="1">
          <a:off x="14401800" y="103485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83714</xdr:rowOff>
    </xdr:to>
    <xdr:cxnSp macro="">
      <xdr:nvCxnSpPr>
        <xdr:cNvPr id="325" name="直線コネクタ 324"/>
        <xdr:cNvCxnSpPr/>
      </xdr:nvCxnSpPr>
      <xdr:spPr>
        <a:xfrm flipV="1">
          <a:off x="13512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28" name="フローチャート: 判断 327"/>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29" name="テキスト ボックス 328"/>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135996</xdr:rowOff>
    </xdr:from>
    <xdr:to>
      <xdr:col>81</xdr:col>
      <xdr:colOff>95250</xdr:colOff>
      <xdr:row>60</xdr:row>
      <xdr:rowOff>66146</xdr:rowOff>
    </xdr:to>
    <xdr:sp macro="" textlink="">
      <xdr:nvSpPr>
        <xdr:cNvPr id="335" name="楕円 334"/>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152523</xdr:rowOff>
    </xdr:from>
    <xdr:ext cx="762000" cy="259045"/>
    <xdr:sp macro="" textlink="">
      <xdr:nvSpPr>
        <xdr:cNvPr id="336" name="定員管理の状況該当値テキスト"/>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37" name="楕円 336"/>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38" name="テキスト ボックス 337"/>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39" name="楕円 338"/>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0" name="テキスト ボックス 339"/>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1" name="楕円 340"/>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42" name="テキスト ボックス 341"/>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43" name="楕円 342"/>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44" name="テキスト ボックス 343"/>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ポイント増となり、全国平均及び類似団体平均を下回った。その要因としては、元利償還金の額は減となったが、</a:t>
          </a:r>
          <a:r>
            <a:rPr kumimoji="1" lang="ja-JP" altLang="en-US" sz="1100">
              <a:solidFill>
                <a:schemeClr val="dk1"/>
              </a:solidFill>
              <a:effectLst/>
              <a:latin typeface="+mn-lt"/>
              <a:ea typeface="+mn-ea"/>
              <a:cs typeface="+mn-cs"/>
            </a:rPr>
            <a:t>下水道事業の地方公営企業法の一部適用に伴い、純元利償還金算入額が増加したことによる公営企業債に係る繰入金が増</a:t>
          </a:r>
          <a:r>
            <a:rPr kumimoji="1" lang="ja-JP" altLang="ja-JP" sz="1100">
              <a:solidFill>
                <a:schemeClr val="dk1"/>
              </a:solidFill>
              <a:effectLst/>
              <a:latin typeface="+mn-lt"/>
              <a:ea typeface="+mn-ea"/>
              <a:cs typeface="+mn-cs"/>
            </a:rPr>
            <a:t>となったため等による。今後も適債事業を見極めることにより、義務的経費である公債費を極力抑制するよう努める。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129540</xdr:rowOff>
    </xdr:to>
    <xdr:cxnSp macro="">
      <xdr:nvCxnSpPr>
        <xdr:cNvPr id="377" name="直線コネクタ 376"/>
        <xdr:cNvCxnSpPr/>
      </xdr:nvCxnSpPr>
      <xdr:spPr>
        <a:xfrm>
          <a:off x="16179800" y="68000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113454</xdr:rowOff>
    </xdr:to>
    <xdr:cxnSp macro="">
      <xdr:nvCxnSpPr>
        <xdr:cNvPr id="380" name="直線コネクタ 379"/>
        <xdr:cNvCxnSpPr/>
      </xdr:nvCxnSpPr>
      <xdr:spPr>
        <a:xfrm>
          <a:off x="15290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65194</xdr:rowOff>
    </xdr:to>
    <xdr:cxnSp macro="">
      <xdr:nvCxnSpPr>
        <xdr:cNvPr id="383" name="直線コネクタ 382"/>
        <xdr:cNvCxnSpPr/>
      </xdr:nvCxnSpPr>
      <xdr:spPr>
        <a:xfrm>
          <a:off x="14401800" y="668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24977</xdr:rowOff>
    </xdr:to>
    <xdr:cxnSp macro="">
      <xdr:nvCxnSpPr>
        <xdr:cNvPr id="386" name="直線コネクタ 385"/>
        <xdr:cNvCxnSpPr/>
      </xdr:nvCxnSpPr>
      <xdr:spPr>
        <a:xfrm flipV="1">
          <a:off x="13512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89" name="フローチャート: 判断 38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0" name="テキスト ボックス 38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6" name="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8" name="楕円 397"/>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9" name="テキスト ボックス 398"/>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0" name="楕円 399"/>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1" name="テキスト ボックス 400"/>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2" name="楕円 401"/>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3" name="テキスト ボックス 402"/>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4" name="楕円 403"/>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5" name="テキスト ボックス 404"/>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、全国平均及び類似団体平均</a:t>
          </a:r>
          <a:r>
            <a:rPr kumimoji="1" lang="ja-JP" altLang="en-US" sz="1100">
              <a:solidFill>
                <a:schemeClr val="dk1"/>
              </a:solidFill>
              <a:effectLst/>
              <a:latin typeface="+mn-lt"/>
              <a:ea typeface="+mn-ea"/>
              <a:cs typeface="+mn-cs"/>
            </a:rPr>
            <a:t>を以前</a:t>
          </a:r>
          <a:r>
            <a:rPr kumimoji="1" lang="ja-JP" altLang="ja-JP" sz="1100">
              <a:solidFill>
                <a:schemeClr val="dk1"/>
              </a:solidFill>
              <a:effectLst/>
              <a:latin typeface="+mn-lt"/>
              <a:ea typeface="+mn-ea"/>
              <a:cs typeface="+mn-cs"/>
            </a:rPr>
            <a:t>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その要因としては、市が負担すべき企業債の額は着実に減少し、充当可能基金も増となっているが、</a:t>
          </a:r>
          <a:r>
            <a:rPr kumimoji="1" lang="ja-JP" altLang="en-US" sz="1100" i="0">
              <a:solidFill>
                <a:schemeClr val="dk1"/>
              </a:solidFill>
              <a:effectLst/>
              <a:latin typeface="+mn-lt"/>
              <a:ea typeface="+mn-ea"/>
              <a:cs typeface="+mn-cs"/>
            </a:rPr>
            <a:t>学校買取費等により</a:t>
          </a:r>
          <a:r>
            <a:rPr kumimoji="1" lang="ja-JP" altLang="ja-JP" sz="1100" i="0">
              <a:solidFill>
                <a:schemeClr val="dk1"/>
              </a:solidFill>
              <a:effectLst/>
              <a:latin typeface="+mn-lt"/>
              <a:ea typeface="+mn-ea"/>
              <a:cs typeface="+mn-cs"/>
            </a:rPr>
            <a:t>地方債現在高</a:t>
          </a:r>
          <a:r>
            <a:rPr kumimoji="1" lang="ja-JP" altLang="en-US" sz="1100" i="0">
              <a:solidFill>
                <a:schemeClr val="dk1"/>
              </a:solidFill>
              <a:effectLst/>
              <a:latin typeface="+mn-lt"/>
              <a:ea typeface="+mn-ea"/>
              <a:cs typeface="+mn-cs"/>
            </a:rPr>
            <a:t>が大きい</a:t>
          </a:r>
          <a:r>
            <a:rPr kumimoji="1" lang="ja-JP" altLang="ja-JP" sz="1100" i="0">
              <a:solidFill>
                <a:schemeClr val="dk1"/>
              </a:solidFill>
              <a:effectLst/>
              <a:latin typeface="+mn-lt"/>
              <a:ea typeface="+mn-ea"/>
              <a:cs typeface="+mn-cs"/>
            </a:rPr>
            <a:t>ことによる。今後も引き続き、適債事業を見極め、将来負担の軽減に努める。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24486</xdr:rowOff>
    </xdr:from>
    <xdr:to>
      <xdr:col>81</xdr:col>
      <xdr:colOff>44450</xdr:colOff>
      <xdr:row>16</xdr:row>
      <xdr:rowOff>33172</xdr:rowOff>
    </xdr:to>
    <xdr:cxnSp macro="">
      <xdr:nvCxnSpPr>
        <xdr:cNvPr id="437" name="直線コネクタ 436"/>
        <xdr:cNvCxnSpPr/>
      </xdr:nvCxnSpPr>
      <xdr:spPr>
        <a:xfrm flipV="1">
          <a:off x="16179800" y="276768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33172</xdr:rowOff>
    </xdr:to>
    <xdr:cxnSp macro="">
      <xdr:nvCxnSpPr>
        <xdr:cNvPr id="440" name="直線コネクタ 439"/>
        <xdr:cNvCxnSpPr/>
      </xdr:nvCxnSpPr>
      <xdr:spPr>
        <a:xfrm>
          <a:off x="15290800" y="27416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170231</xdr:rowOff>
    </xdr:to>
    <xdr:cxnSp macro="">
      <xdr:nvCxnSpPr>
        <xdr:cNvPr id="443" name="直線コネクタ 442"/>
        <xdr:cNvCxnSpPr/>
      </xdr:nvCxnSpPr>
      <xdr:spPr>
        <a:xfrm flipV="1">
          <a:off x="14401800" y="2741625"/>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5" name="テキスト ボックス 444"/>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69494</xdr:rowOff>
    </xdr:from>
    <xdr:to>
      <xdr:col>68</xdr:col>
      <xdr:colOff>152400</xdr:colOff>
      <xdr:row>16</xdr:row>
      <xdr:rowOff>170231</xdr:rowOff>
    </xdr:to>
    <xdr:cxnSp macro="">
      <xdr:nvCxnSpPr>
        <xdr:cNvPr id="446" name="直線コネクタ 445"/>
        <xdr:cNvCxnSpPr/>
      </xdr:nvCxnSpPr>
      <xdr:spPr>
        <a:xfrm>
          <a:off x="13512800" y="2641244"/>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9" name="フローチャート: 判断 448"/>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0" name="テキスト ボックス 449"/>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6" name="楕円 455"/>
        <xdr:cNvSpPr/>
      </xdr:nvSpPr>
      <xdr:spPr>
        <a:xfrm>
          <a:off x="16967200" y="27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117213</xdr:rowOff>
    </xdr:from>
    <xdr:ext cx="762000" cy="259045"/>
    <xdr:sp macro="" textlink="">
      <xdr:nvSpPr>
        <xdr:cNvPr id="457" name="将来負担の状況該当値テキスト"/>
        <xdr:cNvSpPr txBox="1"/>
      </xdr:nvSpPr>
      <xdr:spPr>
        <a:xfrm>
          <a:off x="17106900" y="26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153822</xdr:rowOff>
    </xdr:from>
    <xdr:to>
      <xdr:col>77</xdr:col>
      <xdr:colOff>95250</xdr:colOff>
      <xdr:row>16</xdr:row>
      <xdr:rowOff>83972</xdr:rowOff>
    </xdr:to>
    <xdr:sp macro="" textlink="">
      <xdr:nvSpPr>
        <xdr:cNvPr id="458" name="楕円 457"/>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68749</xdr:rowOff>
    </xdr:from>
    <xdr:ext cx="736600" cy="259045"/>
    <xdr:sp macro="" textlink="">
      <xdr:nvSpPr>
        <xdr:cNvPr id="459" name="テキスト ボックス 458"/>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60" name="楕円 459"/>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59402</xdr:rowOff>
    </xdr:from>
    <xdr:ext cx="762000" cy="259045"/>
    <xdr:sp macro="" textlink="">
      <xdr:nvSpPr>
        <xdr:cNvPr id="461" name="テキスト ボックス 460"/>
        <xdr:cNvSpPr txBox="1"/>
      </xdr:nvSpPr>
      <xdr:spPr>
        <a:xfrm>
          <a:off x="14909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119431</xdr:rowOff>
    </xdr:from>
    <xdr:to>
      <xdr:col>68</xdr:col>
      <xdr:colOff>203200</xdr:colOff>
      <xdr:row>17</xdr:row>
      <xdr:rowOff>49581</xdr:rowOff>
    </xdr:to>
    <xdr:sp macro="" textlink="">
      <xdr:nvSpPr>
        <xdr:cNvPr id="462" name="楕円 461"/>
        <xdr:cNvSpPr/>
      </xdr:nvSpPr>
      <xdr:spPr>
        <a:xfrm>
          <a:off x="14351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34358</xdr:rowOff>
    </xdr:from>
    <xdr:ext cx="762000" cy="259045"/>
    <xdr:sp macro="" textlink="">
      <xdr:nvSpPr>
        <xdr:cNvPr id="463" name="テキスト ボックス 462"/>
        <xdr:cNvSpPr txBox="1"/>
      </xdr:nvSpPr>
      <xdr:spPr>
        <a:xfrm>
          <a:off x="14020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18694</xdr:rowOff>
    </xdr:from>
    <xdr:to>
      <xdr:col>64</xdr:col>
      <xdr:colOff>152400</xdr:colOff>
      <xdr:row>15</xdr:row>
      <xdr:rowOff>120294</xdr:rowOff>
    </xdr:to>
    <xdr:sp macro="" textlink="">
      <xdr:nvSpPr>
        <xdr:cNvPr id="464" name="楕円 463"/>
        <xdr:cNvSpPr/>
      </xdr:nvSpPr>
      <xdr:spPr>
        <a:xfrm>
          <a:off x="13462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130471</xdr:rowOff>
    </xdr:from>
    <xdr:ext cx="762000" cy="259045"/>
    <xdr:sp macro="" textlink="">
      <xdr:nvSpPr>
        <xdr:cNvPr id="465" name="テキスト ボックス 464"/>
        <xdr:cNvSpPr txBox="1"/>
      </xdr:nvSpPr>
      <xdr:spPr>
        <a:xfrm>
          <a:off x="13131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一般職給料や時間外勤務手当の増等</a:t>
          </a:r>
          <a:r>
            <a:rPr kumimoji="1" lang="ja-JP" altLang="ja-JP" sz="1100">
              <a:solidFill>
                <a:schemeClr val="dk1"/>
              </a:solidFill>
              <a:effectLst/>
              <a:latin typeface="+mn-lt"/>
              <a:ea typeface="+mn-ea"/>
              <a:cs typeface="+mn-cs"/>
            </a:rPr>
            <a:t>により、前年度と比べて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、全国平均、東京都平均及び類似団体平均を上回った。</a:t>
          </a:r>
          <a:endParaRPr lang="ja-JP" altLang="ja-JP">
            <a:effectLst/>
          </a:endParaRPr>
        </a:p>
        <a:p>
          <a:r>
            <a:rPr kumimoji="1" lang="ja-JP" altLang="ja-JP" sz="1100">
              <a:solidFill>
                <a:schemeClr val="dk1"/>
              </a:solidFill>
              <a:effectLst/>
              <a:latin typeface="+mn-lt"/>
              <a:ea typeface="+mn-ea"/>
              <a:cs typeface="+mn-cs"/>
            </a:rPr>
            <a:t>今後も働き方改革を推進することによる適正な人員配置等の行政改革を進め、人件費を抑えるよう努める。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35560</xdr:rowOff>
    </xdr:to>
    <xdr:cxnSp macro="">
      <xdr:nvCxnSpPr>
        <xdr:cNvPr id="66" name="直線コネクタ 65"/>
        <xdr:cNvCxnSpPr/>
      </xdr:nvCxnSpPr>
      <xdr:spPr>
        <a:xfrm>
          <a:off x="3987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168910</xdr:rowOff>
    </xdr:to>
    <xdr:cxnSp macro="">
      <xdr:nvCxnSpPr>
        <xdr:cNvPr id="69" name="直線コネクタ 68"/>
        <xdr:cNvCxnSpPr/>
      </xdr:nvCxnSpPr>
      <xdr:spPr>
        <a:xfrm flipV="1">
          <a:off x="3098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20320</xdr:rowOff>
    </xdr:to>
    <xdr:cxnSp macro="">
      <xdr:nvCxnSpPr>
        <xdr:cNvPr id="72" name="直線コネクタ 71"/>
        <xdr:cNvCxnSpPr/>
      </xdr:nvCxnSpPr>
      <xdr:spPr>
        <a:xfrm flipV="1">
          <a:off x="2209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20320</xdr:rowOff>
    </xdr:to>
    <xdr:cxnSp macro="">
      <xdr:nvCxnSpPr>
        <xdr:cNvPr id="75" name="直線コネクタ 74"/>
        <xdr:cNvCxnSpPr/>
      </xdr:nvCxnSpPr>
      <xdr:spPr>
        <a:xfrm>
          <a:off x="1320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指定ごみ収集袋の購入費及び小中学校パソコン機器賃借料の増</a:t>
          </a:r>
          <a:r>
            <a:rPr kumimoji="1" lang="ja-JP" altLang="ja-JP" sz="1100">
              <a:solidFill>
                <a:schemeClr val="dk1"/>
              </a:solidFill>
              <a:effectLst/>
              <a:latin typeface="+mn-lt"/>
              <a:ea typeface="+mn-ea"/>
              <a:cs typeface="+mn-cs"/>
            </a:rPr>
            <a:t>等により、前年度と比べて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53522</xdr:rowOff>
    </xdr:to>
    <xdr:cxnSp macro="">
      <xdr:nvCxnSpPr>
        <xdr:cNvPr id="129" name="直線コネクタ 128"/>
        <xdr:cNvCxnSpPr/>
      </xdr:nvCxnSpPr>
      <xdr:spPr>
        <a:xfrm>
          <a:off x="15671800" y="3278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75293</xdr:rowOff>
    </xdr:to>
    <xdr:cxnSp macro="">
      <xdr:nvCxnSpPr>
        <xdr:cNvPr id="132" name="直線コネクタ 131"/>
        <xdr:cNvCxnSpPr/>
      </xdr:nvCxnSpPr>
      <xdr:spPr>
        <a:xfrm flipV="1">
          <a:off x="14782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107950</xdr:rowOff>
    </xdr:to>
    <xdr:cxnSp macro="">
      <xdr:nvCxnSpPr>
        <xdr:cNvPr id="135" name="直線コネクタ 134"/>
        <xdr:cNvCxnSpPr/>
      </xdr:nvCxnSpPr>
      <xdr:spPr>
        <a:xfrm flipV="1">
          <a:off x="13893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19</xdr:row>
      <xdr:rowOff>107950</xdr:rowOff>
    </xdr:to>
    <xdr:cxnSp macro="">
      <xdr:nvCxnSpPr>
        <xdr:cNvPr id="138" name="直線コネクタ 137"/>
        <xdr:cNvCxnSpPr/>
      </xdr:nvCxnSpPr>
      <xdr:spPr>
        <a:xfrm>
          <a:off x="13004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8" name="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年度は、障害福祉費をはじめとする社会福祉費や児童福祉費の増</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全国平均、東京都平均及び類似団体平均を上回っ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。その要因としては、子育て世代である比較的若い年齢層の世帯が多いこと等が挙げられ、今後も扶助費の増が見込まれるが、施設及び施策の充実を図りつつ、特定財源の確保等に努める。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66040</xdr:rowOff>
    </xdr:from>
    <xdr:to>
      <xdr:col>24</xdr:col>
      <xdr:colOff>25400</xdr:colOff>
      <xdr:row>58</xdr:row>
      <xdr:rowOff>81280</xdr:rowOff>
    </xdr:to>
    <xdr:cxnSp macro="">
      <xdr:nvCxnSpPr>
        <xdr:cNvPr id="190" name="直線コネクタ 189"/>
        <xdr:cNvCxnSpPr/>
      </xdr:nvCxnSpPr>
      <xdr:spPr>
        <a:xfrm>
          <a:off x="3987800" y="1001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66040</xdr:rowOff>
    </xdr:from>
    <xdr:to>
      <xdr:col>19</xdr:col>
      <xdr:colOff>187325</xdr:colOff>
      <xdr:row>58</xdr:row>
      <xdr:rowOff>81280</xdr:rowOff>
    </xdr:to>
    <xdr:cxnSp macro="">
      <xdr:nvCxnSpPr>
        <xdr:cNvPr id="193" name="直線コネクタ 192"/>
        <xdr:cNvCxnSpPr/>
      </xdr:nvCxnSpPr>
      <xdr:spPr>
        <a:xfrm flipV="1">
          <a:off x="3098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134620</xdr:rowOff>
    </xdr:to>
    <xdr:cxnSp macro="">
      <xdr:nvCxnSpPr>
        <xdr:cNvPr id="196" name="直線コネクタ 195"/>
        <xdr:cNvCxnSpPr/>
      </xdr:nvCxnSpPr>
      <xdr:spPr>
        <a:xfrm flipV="1">
          <a:off x="2209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134620</xdr:rowOff>
    </xdr:to>
    <xdr:cxnSp macro="">
      <xdr:nvCxnSpPr>
        <xdr:cNvPr id="199" name="直線コネクタ 198"/>
        <xdr:cNvCxnSpPr/>
      </xdr:nvCxnSpPr>
      <xdr:spPr>
        <a:xfrm>
          <a:off x="1320800" y="991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209" name="楕円 208"/>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2557</xdr:rowOff>
    </xdr:from>
    <xdr:ext cx="762000" cy="259045"/>
    <xdr:sp macro="" textlink="">
      <xdr:nvSpPr>
        <xdr:cNvPr id="210"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xdr:rowOff>
    </xdr:from>
    <xdr:to>
      <xdr:col>20</xdr:col>
      <xdr:colOff>38100</xdr:colOff>
      <xdr:row>58</xdr:row>
      <xdr:rowOff>116840</xdr:rowOff>
    </xdr:to>
    <xdr:sp macro="" textlink="">
      <xdr:nvSpPr>
        <xdr:cNvPr id="211" name="楕円 210"/>
        <xdr:cNvSpPr/>
      </xdr:nvSpPr>
      <xdr:spPr>
        <a:xfrm>
          <a:off x="3937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101617</xdr:rowOff>
    </xdr:from>
    <xdr:ext cx="736600" cy="259045"/>
    <xdr:sp macro="" textlink="">
      <xdr:nvSpPr>
        <xdr:cNvPr id="212" name="テキスト ボックス 211"/>
        <xdr:cNvSpPr txBox="1"/>
      </xdr:nvSpPr>
      <xdr:spPr>
        <a:xfrm>
          <a:off x="3606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3" name="楕円 212"/>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4" name="テキスト ボックス 21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83820</xdr:rowOff>
    </xdr:from>
    <xdr:to>
      <xdr:col>11</xdr:col>
      <xdr:colOff>60325</xdr:colOff>
      <xdr:row>59</xdr:row>
      <xdr:rowOff>13970</xdr:rowOff>
    </xdr:to>
    <xdr:sp macro="" textlink="">
      <xdr:nvSpPr>
        <xdr:cNvPr id="215" name="楕円 214"/>
        <xdr:cNvSpPr/>
      </xdr:nvSpPr>
      <xdr:spPr>
        <a:xfrm>
          <a:off x="2159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170197</xdr:rowOff>
    </xdr:from>
    <xdr:ext cx="762000" cy="259045"/>
    <xdr:sp macro="" textlink="">
      <xdr:nvSpPr>
        <xdr:cNvPr id="216" name="テキスト ボックス 215"/>
        <xdr:cNvSpPr txBox="1"/>
      </xdr:nvSpPr>
      <xdr:spPr>
        <a:xfrm>
          <a:off x="1828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東京都平均及び類似団体平均を大きく下回った。要因としては、特別会計の運営が概ね健全であり、繰出金が抑えられていることが挙げられるが、高齢化の進展に伴い、国民健康保険事業や介護保険などの繰出金の増が見込まれるため、保険税（料）の見直し等により、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119380</xdr:rowOff>
    </xdr:to>
    <xdr:cxnSp macro="">
      <xdr:nvCxnSpPr>
        <xdr:cNvPr id="251" name="直線コネクタ 250"/>
        <xdr:cNvCxnSpPr/>
      </xdr:nvCxnSpPr>
      <xdr:spPr>
        <a:xfrm>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157480</xdr:rowOff>
    </xdr:to>
    <xdr:cxnSp macro="">
      <xdr:nvCxnSpPr>
        <xdr:cNvPr id="254" name="直線コネクタ 253"/>
        <xdr:cNvCxnSpPr/>
      </xdr:nvCxnSpPr>
      <xdr:spPr>
        <a:xfrm flipV="1">
          <a:off x="14782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157480</xdr:rowOff>
    </xdr:to>
    <xdr:cxnSp macro="">
      <xdr:nvCxnSpPr>
        <xdr:cNvPr id="257" name="直線コネクタ 256"/>
        <xdr:cNvCxnSpPr/>
      </xdr:nvCxnSpPr>
      <xdr:spPr>
        <a:xfrm>
          <a:off x="13893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111760</xdr:rowOff>
    </xdr:to>
    <xdr:cxnSp macro="">
      <xdr:nvCxnSpPr>
        <xdr:cNvPr id="260" name="直線コネクタ 259"/>
        <xdr:cNvCxnSpPr/>
      </xdr:nvCxnSpPr>
      <xdr:spPr>
        <a:xfrm>
          <a:off x="13004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70" name="楕円 269"/>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71"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2" name="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4" name="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6" name="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8" name="楕円 277"/>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9" name="テキスト ボックス 278"/>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私立幼稚園就園奨励費等補助金、企業誘致奨励金及び下水道事業会計負担金及び補助金</a:t>
          </a:r>
          <a:r>
            <a:rPr kumimoji="1" lang="ja-JP" altLang="ja-JP" sz="1100">
              <a:solidFill>
                <a:schemeClr val="dk1"/>
              </a:solidFill>
              <a:effectLst/>
              <a:latin typeface="+mn-lt"/>
              <a:ea typeface="+mn-ea"/>
              <a:cs typeface="+mn-cs"/>
            </a:rPr>
            <a:t>の増等により、前年度と比べて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ポイントの増となったが、全国平均、東京都平均及び類似団体平均を下回った。今後も各種団体への負担金及び補助金の適正化等に努める。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99242</xdr:rowOff>
    </xdr:from>
    <xdr:to>
      <xdr:col>82</xdr:col>
      <xdr:colOff>107950</xdr:colOff>
      <xdr:row>35</xdr:row>
      <xdr:rowOff>131899</xdr:rowOff>
    </xdr:to>
    <xdr:cxnSp macro="">
      <xdr:nvCxnSpPr>
        <xdr:cNvPr id="313" name="直線コネクタ 312"/>
        <xdr:cNvCxnSpPr/>
      </xdr:nvCxnSpPr>
      <xdr:spPr>
        <a:xfrm>
          <a:off x="15671800" y="60999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99242</xdr:rowOff>
    </xdr:to>
    <xdr:cxnSp macro="">
      <xdr:nvCxnSpPr>
        <xdr:cNvPr id="316" name="直線コネクタ 315"/>
        <xdr:cNvCxnSpPr/>
      </xdr:nvCxnSpPr>
      <xdr:spPr>
        <a:xfrm>
          <a:off x="14782800" y="60869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86178</xdr:rowOff>
    </xdr:to>
    <xdr:cxnSp macro="">
      <xdr:nvCxnSpPr>
        <xdr:cNvPr id="319" name="直線コネクタ 318"/>
        <xdr:cNvCxnSpPr/>
      </xdr:nvCxnSpPr>
      <xdr:spPr>
        <a:xfrm>
          <a:off x="13893800" y="6060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60053</xdr:rowOff>
    </xdr:from>
    <xdr:to>
      <xdr:col>69</xdr:col>
      <xdr:colOff>92075</xdr:colOff>
      <xdr:row>35</xdr:row>
      <xdr:rowOff>105773</xdr:rowOff>
    </xdr:to>
    <xdr:cxnSp macro="">
      <xdr:nvCxnSpPr>
        <xdr:cNvPr id="322" name="直線コネクタ 321"/>
        <xdr:cNvCxnSpPr/>
      </xdr:nvCxnSpPr>
      <xdr:spPr>
        <a:xfrm flipV="1">
          <a:off x="13004800" y="6060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81099</xdr:rowOff>
    </xdr:from>
    <xdr:to>
      <xdr:col>82</xdr:col>
      <xdr:colOff>158750</xdr:colOff>
      <xdr:row>36</xdr:row>
      <xdr:rowOff>11249</xdr:rowOff>
    </xdr:to>
    <xdr:sp macro="" textlink="">
      <xdr:nvSpPr>
        <xdr:cNvPr id="332" name="楕円 331"/>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97626</xdr:rowOff>
    </xdr:from>
    <xdr:ext cx="762000" cy="259045"/>
    <xdr:sp macro="" textlink="">
      <xdr:nvSpPr>
        <xdr:cNvPr id="333" name="補助費等該当値テキスト"/>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48442</xdr:rowOff>
    </xdr:from>
    <xdr:to>
      <xdr:col>78</xdr:col>
      <xdr:colOff>120650</xdr:colOff>
      <xdr:row>35</xdr:row>
      <xdr:rowOff>150042</xdr:rowOff>
    </xdr:to>
    <xdr:sp macro="" textlink="">
      <xdr:nvSpPr>
        <xdr:cNvPr id="334" name="楕円 333"/>
        <xdr:cNvSpPr/>
      </xdr:nvSpPr>
      <xdr:spPr>
        <a:xfrm>
          <a:off x="15621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160219</xdr:rowOff>
    </xdr:from>
    <xdr:ext cx="736600" cy="259045"/>
    <xdr:sp macro="" textlink="">
      <xdr:nvSpPr>
        <xdr:cNvPr id="335" name="テキスト ボックス 334"/>
        <xdr:cNvSpPr txBox="1"/>
      </xdr:nvSpPr>
      <xdr:spPr>
        <a:xfrm>
          <a:off x="15290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6" name="楕円 335"/>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7" name="テキスト ボックス 336"/>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9253</xdr:rowOff>
    </xdr:from>
    <xdr:to>
      <xdr:col>69</xdr:col>
      <xdr:colOff>142875</xdr:colOff>
      <xdr:row>35</xdr:row>
      <xdr:rowOff>110853</xdr:rowOff>
    </xdr:to>
    <xdr:sp macro="" textlink="">
      <xdr:nvSpPr>
        <xdr:cNvPr id="338" name="楕円 337"/>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121030</xdr:rowOff>
    </xdr:from>
    <xdr:ext cx="762000" cy="259045"/>
    <xdr:sp macro="" textlink="">
      <xdr:nvSpPr>
        <xdr:cNvPr id="339" name="テキスト ボックス 338"/>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54973</xdr:rowOff>
    </xdr:from>
    <xdr:to>
      <xdr:col>65</xdr:col>
      <xdr:colOff>53975</xdr:colOff>
      <xdr:row>35</xdr:row>
      <xdr:rowOff>156573</xdr:rowOff>
    </xdr:to>
    <xdr:sp macro="" textlink="">
      <xdr:nvSpPr>
        <xdr:cNvPr id="340" name="楕円 339"/>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166750</xdr:rowOff>
    </xdr:from>
    <xdr:ext cx="762000" cy="259045"/>
    <xdr:sp macro="" textlink="">
      <xdr:nvSpPr>
        <xdr:cNvPr id="341" name="テキスト ボックス 340"/>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年度は、臨時財政対策債や学校買取費等の一部完済により元利償還金が減となったため、経常収支比率としては前年度と比べて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全国平均及び類似団体平均と比べると低い水準にあるが、東京都平均を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ポイント上回るため、今後も適債事業を見極めることにより、起債を極力抑制するよう努める。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62230</xdr:rowOff>
    </xdr:to>
    <xdr:cxnSp macro="">
      <xdr:nvCxnSpPr>
        <xdr:cNvPr id="374" name="直線コネクタ 373"/>
        <xdr:cNvCxnSpPr/>
      </xdr:nvCxnSpPr>
      <xdr:spPr>
        <a:xfrm flipV="1">
          <a:off x="3987800" y="1291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107950</xdr:rowOff>
    </xdr:to>
    <xdr:cxnSp macro="">
      <xdr:nvCxnSpPr>
        <xdr:cNvPr id="377" name="直線コネクタ 376"/>
        <xdr:cNvCxnSpPr/>
      </xdr:nvCxnSpPr>
      <xdr:spPr>
        <a:xfrm flipV="1">
          <a:off x="3098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107950</xdr:rowOff>
    </xdr:to>
    <xdr:cxnSp macro="">
      <xdr:nvCxnSpPr>
        <xdr:cNvPr id="380" name="直線コネクタ 379"/>
        <xdr:cNvCxnSpPr/>
      </xdr:nvCxnSpPr>
      <xdr:spPr>
        <a:xfrm>
          <a:off x="2209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107950</xdr:rowOff>
    </xdr:to>
    <xdr:cxnSp macro="">
      <xdr:nvCxnSpPr>
        <xdr:cNvPr id="383" name="直線コネクタ 382"/>
        <xdr:cNvCxnSpPr/>
      </xdr:nvCxnSpPr>
      <xdr:spPr>
        <a:xfrm>
          <a:off x="1320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3" name="楕円 392"/>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4"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5" name="楕円 394"/>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6" name="テキスト ボックス 395"/>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9" name="楕円 398"/>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0" name="テキスト ボックス 399"/>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401" name="楕円 400"/>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402" name="テキスト ボックス 40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維持補修費の減の一方で、人件費、繰出金、補助費等、物件費及び扶助費が増となったことにより、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。今後も施策を充実させつつ、財政を圧迫しないような運営に努める。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163576</xdr:rowOff>
    </xdr:to>
    <xdr:cxnSp macro="">
      <xdr:nvCxnSpPr>
        <xdr:cNvPr id="433" name="直線コネクタ 432"/>
        <xdr:cNvCxnSpPr/>
      </xdr:nvCxnSpPr>
      <xdr:spPr>
        <a:xfrm>
          <a:off x="15671800" y="134406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140715</xdr:rowOff>
    </xdr:to>
    <xdr:cxnSp macro="">
      <xdr:nvCxnSpPr>
        <xdr:cNvPr id="436" name="直線コネクタ 435"/>
        <xdr:cNvCxnSpPr/>
      </xdr:nvCxnSpPr>
      <xdr:spPr>
        <a:xfrm flipV="1">
          <a:off x="14782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78</xdr:row>
      <xdr:rowOff>154432</xdr:rowOff>
    </xdr:to>
    <xdr:cxnSp macro="">
      <xdr:nvCxnSpPr>
        <xdr:cNvPr id="439" name="直線コネクタ 438"/>
        <xdr:cNvCxnSpPr/>
      </xdr:nvCxnSpPr>
      <xdr:spPr>
        <a:xfrm flipV="1">
          <a:off x="13893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154432</xdr:rowOff>
    </xdr:to>
    <xdr:cxnSp macro="">
      <xdr:nvCxnSpPr>
        <xdr:cNvPr id="442" name="直線コネクタ 441"/>
        <xdr:cNvCxnSpPr/>
      </xdr:nvCxnSpPr>
      <xdr:spPr>
        <a:xfrm>
          <a:off x="13004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2" name="楕円 451"/>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3"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4" name="楕円 453"/>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5" name="テキスト ボックス 454"/>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6" name="楕円 455"/>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7" name="テキスト ボックス 456"/>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8" name="楕円 457"/>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9" name="テキスト ボックス 458"/>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0" name="楕円 459"/>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1" name="テキスト ボックス 460"/>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101454</xdr:rowOff>
    </xdr:from>
    <xdr:to>
      <xdr:col>29</xdr:col>
      <xdr:colOff>127000</xdr:colOff>
      <xdr:row>17</xdr:row>
      <xdr:rowOff>114313</xdr:rowOff>
    </xdr:to>
    <xdr:cxnSp macro="">
      <xdr:nvCxnSpPr>
        <xdr:cNvPr id="50" name="直線コネクタ 49"/>
        <xdr:cNvCxnSpPr/>
      </xdr:nvCxnSpPr>
      <xdr:spPr bwMode="auto">
        <a:xfrm>
          <a:off x="5003800" y="3063729"/>
          <a:ext cx="6477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101454</xdr:rowOff>
    </xdr:from>
    <xdr:to>
      <xdr:col>26</xdr:col>
      <xdr:colOff>50800</xdr:colOff>
      <xdr:row>17</xdr:row>
      <xdr:rowOff>127933</xdr:rowOff>
    </xdr:to>
    <xdr:cxnSp macro="">
      <xdr:nvCxnSpPr>
        <xdr:cNvPr id="53" name="直線コネクタ 52"/>
        <xdr:cNvCxnSpPr/>
      </xdr:nvCxnSpPr>
      <xdr:spPr bwMode="auto">
        <a:xfrm flipV="1">
          <a:off x="4305300" y="3063729"/>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106064</xdr:rowOff>
    </xdr:from>
    <xdr:to>
      <xdr:col>22</xdr:col>
      <xdr:colOff>114300</xdr:colOff>
      <xdr:row>17</xdr:row>
      <xdr:rowOff>127933</xdr:rowOff>
    </xdr:to>
    <xdr:cxnSp macro="">
      <xdr:nvCxnSpPr>
        <xdr:cNvPr id="56" name="直線コネクタ 55"/>
        <xdr:cNvCxnSpPr/>
      </xdr:nvCxnSpPr>
      <xdr:spPr bwMode="auto">
        <a:xfrm>
          <a:off x="3606800" y="3068339"/>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86614</xdr:rowOff>
    </xdr:from>
    <xdr:to>
      <xdr:col>18</xdr:col>
      <xdr:colOff>177800</xdr:colOff>
      <xdr:row>17</xdr:row>
      <xdr:rowOff>106064</xdr:rowOff>
    </xdr:to>
    <xdr:cxnSp macro="">
      <xdr:nvCxnSpPr>
        <xdr:cNvPr id="59" name="直線コネクタ 58"/>
        <xdr:cNvCxnSpPr/>
      </xdr:nvCxnSpPr>
      <xdr:spPr bwMode="auto">
        <a:xfrm>
          <a:off x="2908300" y="3048889"/>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63513</xdr:rowOff>
    </xdr:from>
    <xdr:to>
      <xdr:col>29</xdr:col>
      <xdr:colOff>177800</xdr:colOff>
      <xdr:row>17</xdr:row>
      <xdr:rowOff>165113</xdr:rowOff>
    </xdr:to>
    <xdr:sp macro="" textlink="">
      <xdr:nvSpPr>
        <xdr:cNvPr id="69" name="楕円 68"/>
        <xdr:cNvSpPr/>
      </xdr:nvSpPr>
      <xdr:spPr bwMode="auto">
        <a:xfrm>
          <a:off x="5600700" y="302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35590</xdr:rowOff>
    </xdr:from>
    <xdr:ext cx="762000" cy="259045"/>
    <xdr:sp macro="" textlink="">
      <xdr:nvSpPr>
        <xdr:cNvPr id="70" name="人口1人当たり決算額の推移該当値テキスト130"/>
        <xdr:cNvSpPr txBox="1"/>
      </xdr:nvSpPr>
      <xdr:spPr>
        <a:xfrm>
          <a:off x="5740400" y="29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50654</xdr:rowOff>
    </xdr:from>
    <xdr:to>
      <xdr:col>26</xdr:col>
      <xdr:colOff>101600</xdr:colOff>
      <xdr:row>17</xdr:row>
      <xdr:rowOff>152254</xdr:rowOff>
    </xdr:to>
    <xdr:sp macro="" textlink="">
      <xdr:nvSpPr>
        <xdr:cNvPr id="71" name="楕円 70"/>
        <xdr:cNvSpPr/>
      </xdr:nvSpPr>
      <xdr:spPr bwMode="auto">
        <a:xfrm>
          <a:off x="4953000" y="301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137031</xdr:rowOff>
    </xdr:from>
    <xdr:ext cx="736600" cy="259045"/>
    <xdr:sp macro="" textlink="">
      <xdr:nvSpPr>
        <xdr:cNvPr id="72" name="テキスト ボックス 71"/>
        <xdr:cNvSpPr txBox="1"/>
      </xdr:nvSpPr>
      <xdr:spPr>
        <a:xfrm>
          <a:off x="4622800" y="309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77133</xdr:rowOff>
    </xdr:from>
    <xdr:to>
      <xdr:col>22</xdr:col>
      <xdr:colOff>165100</xdr:colOff>
      <xdr:row>18</xdr:row>
      <xdr:rowOff>7283</xdr:rowOff>
    </xdr:to>
    <xdr:sp macro="" textlink="">
      <xdr:nvSpPr>
        <xdr:cNvPr id="73" name="楕円 72"/>
        <xdr:cNvSpPr/>
      </xdr:nvSpPr>
      <xdr:spPr bwMode="auto">
        <a:xfrm>
          <a:off x="4254500" y="30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163510</xdr:rowOff>
    </xdr:from>
    <xdr:ext cx="762000" cy="259045"/>
    <xdr:sp macro="" textlink="">
      <xdr:nvSpPr>
        <xdr:cNvPr id="74" name="テキスト ボックス 73"/>
        <xdr:cNvSpPr txBox="1"/>
      </xdr:nvSpPr>
      <xdr:spPr>
        <a:xfrm>
          <a:off x="3924300" y="312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55264</xdr:rowOff>
    </xdr:from>
    <xdr:to>
      <xdr:col>19</xdr:col>
      <xdr:colOff>38100</xdr:colOff>
      <xdr:row>17</xdr:row>
      <xdr:rowOff>156864</xdr:rowOff>
    </xdr:to>
    <xdr:sp macro="" textlink="">
      <xdr:nvSpPr>
        <xdr:cNvPr id="75" name="楕円 74"/>
        <xdr:cNvSpPr/>
      </xdr:nvSpPr>
      <xdr:spPr bwMode="auto">
        <a:xfrm>
          <a:off x="3556000" y="301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141641</xdr:rowOff>
    </xdr:from>
    <xdr:ext cx="762000" cy="259045"/>
    <xdr:sp macro="" textlink="">
      <xdr:nvSpPr>
        <xdr:cNvPr id="76" name="テキスト ボックス 75"/>
        <xdr:cNvSpPr txBox="1"/>
      </xdr:nvSpPr>
      <xdr:spPr>
        <a:xfrm>
          <a:off x="3225800" y="31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35814</xdr:rowOff>
    </xdr:from>
    <xdr:to>
      <xdr:col>15</xdr:col>
      <xdr:colOff>101600</xdr:colOff>
      <xdr:row>17</xdr:row>
      <xdr:rowOff>137414</xdr:rowOff>
    </xdr:to>
    <xdr:sp macro="" textlink="">
      <xdr:nvSpPr>
        <xdr:cNvPr id="77" name="楕円 76"/>
        <xdr:cNvSpPr/>
      </xdr:nvSpPr>
      <xdr:spPr bwMode="auto">
        <a:xfrm>
          <a:off x="2857500" y="299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122191</xdr:rowOff>
    </xdr:from>
    <xdr:ext cx="762000" cy="259045"/>
    <xdr:sp macro="" textlink="">
      <xdr:nvSpPr>
        <xdr:cNvPr id="78" name="テキスト ボックス 77"/>
        <xdr:cNvSpPr txBox="1"/>
      </xdr:nvSpPr>
      <xdr:spPr>
        <a:xfrm>
          <a:off x="2527300" y="308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159396</xdr:rowOff>
    </xdr:from>
    <xdr:to>
      <xdr:col>29</xdr:col>
      <xdr:colOff>127000</xdr:colOff>
      <xdr:row>37</xdr:row>
      <xdr:rowOff>12504</xdr:rowOff>
    </xdr:to>
    <xdr:cxnSp macro="">
      <xdr:nvCxnSpPr>
        <xdr:cNvPr id="113" name="直線コネクタ 112"/>
        <xdr:cNvCxnSpPr/>
      </xdr:nvCxnSpPr>
      <xdr:spPr bwMode="auto">
        <a:xfrm>
          <a:off x="5003800" y="7112646"/>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158057</xdr:rowOff>
    </xdr:from>
    <xdr:to>
      <xdr:col>26</xdr:col>
      <xdr:colOff>50800</xdr:colOff>
      <xdr:row>36</xdr:row>
      <xdr:rowOff>159396</xdr:rowOff>
    </xdr:to>
    <xdr:cxnSp macro="">
      <xdr:nvCxnSpPr>
        <xdr:cNvPr id="116" name="直線コネクタ 115"/>
        <xdr:cNvCxnSpPr/>
      </xdr:nvCxnSpPr>
      <xdr:spPr bwMode="auto">
        <a:xfrm>
          <a:off x="4305300" y="7111307"/>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158057</xdr:rowOff>
    </xdr:from>
    <xdr:to>
      <xdr:col>22</xdr:col>
      <xdr:colOff>114300</xdr:colOff>
      <xdr:row>37</xdr:row>
      <xdr:rowOff>33927</xdr:rowOff>
    </xdr:to>
    <xdr:cxnSp macro="">
      <xdr:nvCxnSpPr>
        <xdr:cNvPr id="119" name="直線コネクタ 118"/>
        <xdr:cNvCxnSpPr/>
      </xdr:nvCxnSpPr>
      <xdr:spPr bwMode="auto">
        <a:xfrm flipV="1">
          <a:off x="3606800" y="7111307"/>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33927</xdr:rowOff>
    </xdr:from>
    <xdr:to>
      <xdr:col>18</xdr:col>
      <xdr:colOff>177800</xdr:colOff>
      <xdr:row>37</xdr:row>
      <xdr:rowOff>103519</xdr:rowOff>
    </xdr:to>
    <xdr:cxnSp macro="">
      <xdr:nvCxnSpPr>
        <xdr:cNvPr id="122" name="直線コネクタ 121"/>
        <xdr:cNvCxnSpPr/>
      </xdr:nvCxnSpPr>
      <xdr:spPr bwMode="auto">
        <a:xfrm flipV="1">
          <a:off x="2908300" y="7158627"/>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133154</xdr:rowOff>
    </xdr:from>
    <xdr:to>
      <xdr:col>29</xdr:col>
      <xdr:colOff>177800</xdr:colOff>
      <xdr:row>37</xdr:row>
      <xdr:rowOff>63304</xdr:rowOff>
    </xdr:to>
    <xdr:sp macro="" textlink="">
      <xdr:nvSpPr>
        <xdr:cNvPr id="132" name="楕円 131"/>
        <xdr:cNvSpPr/>
      </xdr:nvSpPr>
      <xdr:spPr bwMode="auto">
        <a:xfrm>
          <a:off x="56007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105231</xdr:rowOff>
    </xdr:from>
    <xdr:ext cx="762000" cy="259045"/>
    <xdr:sp macro="" textlink="">
      <xdr:nvSpPr>
        <xdr:cNvPr id="133" name="人口1人当たり決算額の推移該当値テキスト445"/>
        <xdr:cNvSpPr txBox="1"/>
      </xdr:nvSpPr>
      <xdr:spPr>
        <a:xfrm>
          <a:off x="5740400" y="705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108596</xdr:rowOff>
    </xdr:from>
    <xdr:to>
      <xdr:col>26</xdr:col>
      <xdr:colOff>101600</xdr:colOff>
      <xdr:row>37</xdr:row>
      <xdr:rowOff>38746</xdr:rowOff>
    </xdr:to>
    <xdr:sp macro="" textlink="">
      <xdr:nvSpPr>
        <xdr:cNvPr id="134" name="楕円 133"/>
        <xdr:cNvSpPr/>
      </xdr:nvSpPr>
      <xdr:spPr bwMode="auto">
        <a:xfrm>
          <a:off x="49530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23523</xdr:rowOff>
    </xdr:from>
    <xdr:ext cx="736600" cy="259045"/>
    <xdr:sp macro="" textlink="">
      <xdr:nvSpPr>
        <xdr:cNvPr id="135" name="テキスト ボックス 134"/>
        <xdr:cNvSpPr txBox="1"/>
      </xdr:nvSpPr>
      <xdr:spPr>
        <a:xfrm>
          <a:off x="4622800" y="714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107257</xdr:rowOff>
    </xdr:from>
    <xdr:to>
      <xdr:col>22</xdr:col>
      <xdr:colOff>165100</xdr:colOff>
      <xdr:row>37</xdr:row>
      <xdr:rowOff>37407</xdr:rowOff>
    </xdr:to>
    <xdr:sp macro="" textlink="">
      <xdr:nvSpPr>
        <xdr:cNvPr id="136" name="楕円 135"/>
        <xdr:cNvSpPr/>
      </xdr:nvSpPr>
      <xdr:spPr bwMode="auto">
        <a:xfrm>
          <a:off x="42545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22184</xdr:rowOff>
    </xdr:from>
    <xdr:ext cx="762000" cy="259045"/>
    <xdr:sp macro="" textlink="">
      <xdr:nvSpPr>
        <xdr:cNvPr id="137" name="テキスト ボックス 136"/>
        <xdr:cNvSpPr txBox="1"/>
      </xdr:nvSpPr>
      <xdr:spPr>
        <a:xfrm>
          <a:off x="3924300" y="71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154577</xdr:rowOff>
    </xdr:from>
    <xdr:to>
      <xdr:col>19</xdr:col>
      <xdr:colOff>38100</xdr:colOff>
      <xdr:row>37</xdr:row>
      <xdr:rowOff>84727</xdr:rowOff>
    </xdr:to>
    <xdr:sp macro="" textlink="">
      <xdr:nvSpPr>
        <xdr:cNvPr id="138" name="楕円 137"/>
        <xdr:cNvSpPr/>
      </xdr:nvSpPr>
      <xdr:spPr bwMode="auto">
        <a:xfrm>
          <a:off x="3556000" y="710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69504</xdr:rowOff>
    </xdr:from>
    <xdr:ext cx="762000" cy="259045"/>
    <xdr:sp macro="" textlink="">
      <xdr:nvSpPr>
        <xdr:cNvPr id="139" name="テキスト ボックス 138"/>
        <xdr:cNvSpPr txBox="1"/>
      </xdr:nvSpPr>
      <xdr:spPr>
        <a:xfrm>
          <a:off x="3225800" y="7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52719</xdr:rowOff>
    </xdr:from>
    <xdr:to>
      <xdr:col>15</xdr:col>
      <xdr:colOff>101600</xdr:colOff>
      <xdr:row>37</xdr:row>
      <xdr:rowOff>154319</xdr:rowOff>
    </xdr:to>
    <xdr:sp macro="" textlink="">
      <xdr:nvSpPr>
        <xdr:cNvPr id="140" name="楕円 139"/>
        <xdr:cNvSpPr/>
      </xdr:nvSpPr>
      <xdr:spPr bwMode="auto">
        <a:xfrm>
          <a:off x="2857500" y="717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139096</xdr:rowOff>
    </xdr:from>
    <xdr:ext cx="762000" cy="259045"/>
    <xdr:sp macro="" textlink="">
      <xdr:nvSpPr>
        <xdr:cNvPr id="141" name="テキスト ボックス 140"/>
        <xdr:cNvSpPr txBox="1"/>
      </xdr:nvSpPr>
      <xdr:spPr>
        <a:xfrm>
          <a:off x="2527300" y="72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71844</xdr:rowOff>
    </xdr:from>
    <xdr:to>
      <xdr:col>24</xdr:col>
      <xdr:colOff>63500</xdr:colOff>
      <xdr:row>37</xdr:row>
      <xdr:rowOff>77806</xdr:rowOff>
    </xdr:to>
    <xdr:cxnSp macro="">
      <xdr:nvCxnSpPr>
        <xdr:cNvPr id="61" name="直線コネクタ 60"/>
        <xdr:cNvCxnSpPr/>
      </xdr:nvCxnSpPr>
      <xdr:spPr>
        <a:xfrm flipV="1">
          <a:off x="3797300" y="6415494"/>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77806</xdr:rowOff>
    </xdr:from>
    <xdr:to>
      <xdr:col>19</xdr:col>
      <xdr:colOff>177800</xdr:colOff>
      <xdr:row>37</xdr:row>
      <xdr:rowOff>80740</xdr:rowOff>
    </xdr:to>
    <xdr:cxnSp macro="">
      <xdr:nvCxnSpPr>
        <xdr:cNvPr id="64" name="直線コネクタ 63"/>
        <xdr:cNvCxnSpPr/>
      </xdr:nvCxnSpPr>
      <xdr:spPr>
        <a:xfrm flipV="1">
          <a:off x="2908300" y="64214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72720</xdr:rowOff>
    </xdr:from>
    <xdr:to>
      <xdr:col>15</xdr:col>
      <xdr:colOff>50800</xdr:colOff>
      <xdr:row>37</xdr:row>
      <xdr:rowOff>80740</xdr:rowOff>
    </xdr:to>
    <xdr:cxnSp macro="">
      <xdr:nvCxnSpPr>
        <xdr:cNvPr id="67" name="直線コネクタ 66"/>
        <xdr:cNvCxnSpPr/>
      </xdr:nvCxnSpPr>
      <xdr:spPr>
        <a:xfrm>
          <a:off x="2019300" y="641637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57290</xdr:rowOff>
    </xdr:from>
    <xdr:to>
      <xdr:col>10</xdr:col>
      <xdr:colOff>114300</xdr:colOff>
      <xdr:row>37</xdr:row>
      <xdr:rowOff>72720</xdr:rowOff>
    </xdr:to>
    <xdr:cxnSp macro="">
      <xdr:nvCxnSpPr>
        <xdr:cNvPr id="70" name="直線コネクタ 69"/>
        <xdr:cNvCxnSpPr/>
      </xdr:nvCxnSpPr>
      <xdr:spPr>
        <a:xfrm>
          <a:off x="1130300" y="640094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21044</xdr:rowOff>
    </xdr:from>
    <xdr:to>
      <xdr:col>24</xdr:col>
      <xdr:colOff>114300</xdr:colOff>
      <xdr:row>37</xdr:row>
      <xdr:rowOff>122644</xdr:rowOff>
    </xdr:to>
    <xdr:sp macro="" textlink="">
      <xdr:nvSpPr>
        <xdr:cNvPr id="80" name="楕円 79"/>
        <xdr:cNvSpPr/>
      </xdr:nvSpPr>
      <xdr:spPr>
        <a:xfrm>
          <a:off x="45847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170921</xdr:rowOff>
    </xdr:from>
    <xdr:ext cx="534377" cy="259045"/>
    <xdr:sp macro="" textlink="">
      <xdr:nvSpPr>
        <xdr:cNvPr id="81" name="人件費該当値テキスト"/>
        <xdr:cNvSpPr txBox="1"/>
      </xdr:nvSpPr>
      <xdr:spPr>
        <a:xfrm>
          <a:off x="4686300" y="63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27006</xdr:rowOff>
    </xdr:from>
    <xdr:to>
      <xdr:col>20</xdr:col>
      <xdr:colOff>38100</xdr:colOff>
      <xdr:row>37</xdr:row>
      <xdr:rowOff>128606</xdr:rowOff>
    </xdr:to>
    <xdr:sp macro="" textlink="">
      <xdr:nvSpPr>
        <xdr:cNvPr id="82" name="楕円 81"/>
        <xdr:cNvSpPr/>
      </xdr:nvSpPr>
      <xdr:spPr>
        <a:xfrm>
          <a:off x="3746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119733</xdr:rowOff>
    </xdr:from>
    <xdr:ext cx="534377" cy="259045"/>
    <xdr:sp macro="" textlink="">
      <xdr:nvSpPr>
        <xdr:cNvPr id="83" name="テキスト ボックス 82"/>
        <xdr:cNvSpPr txBox="1"/>
      </xdr:nvSpPr>
      <xdr:spPr>
        <a:xfrm>
          <a:off x="3530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29940</xdr:rowOff>
    </xdr:from>
    <xdr:to>
      <xdr:col>15</xdr:col>
      <xdr:colOff>101600</xdr:colOff>
      <xdr:row>37</xdr:row>
      <xdr:rowOff>131540</xdr:rowOff>
    </xdr:to>
    <xdr:sp macro="" textlink="">
      <xdr:nvSpPr>
        <xdr:cNvPr id="84" name="楕円 83"/>
        <xdr:cNvSpPr/>
      </xdr:nvSpPr>
      <xdr:spPr>
        <a:xfrm>
          <a:off x="2857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122667</xdr:rowOff>
    </xdr:from>
    <xdr:ext cx="534377" cy="259045"/>
    <xdr:sp macro="" textlink="">
      <xdr:nvSpPr>
        <xdr:cNvPr id="85" name="テキスト ボックス 84"/>
        <xdr:cNvSpPr txBox="1"/>
      </xdr:nvSpPr>
      <xdr:spPr>
        <a:xfrm>
          <a:off x="2641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21920</xdr:rowOff>
    </xdr:from>
    <xdr:to>
      <xdr:col>10</xdr:col>
      <xdr:colOff>165100</xdr:colOff>
      <xdr:row>37</xdr:row>
      <xdr:rowOff>123520</xdr:rowOff>
    </xdr:to>
    <xdr:sp macro="" textlink="">
      <xdr:nvSpPr>
        <xdr:cNvPr id="86" name="楕円 85"/>
        <xdr:cNvSpPr/>
      </xdr:nvSpPr>
      <xdr:spPr>
        <a:xfrm>
          <a:off x="1968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114647</xdr:rowOff>
    </xdr:from>
    <xdr:ext cx="534377" cy="259045"/>
    <xdr:sp macro="" textlink="">
      <xdr:nvSpPr>
        <xdr:cNvPr id="87" name="テキスト ボックス 86"/>
        <xdr:cNvSpPr txBox="1"/>
      </xdr:nvSpPr>
      <xdr:spPr>
        <a:xfrm>
          <a:off x="1752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6490</xdr:rowOff>
    </xdr:from>
    <xdr:to>
      <xdr:col>6</xdr:col>
      <xdr:colOff>38100</xdr:colOff>
      <xdr:row>37</xdr:row>
      <xdr:rowOff>108090</xdr:rowOff>
    </xdr:to>
    <xdr:sp macro="" textlink="">
      <xdr:nvSpPr>
        <xdr:cNvPr id="88" name="楕円 87"/>
        <xdr:cNvSpPr/>
      </xdr:nvSpPr>
      <xdr:spPr>
        <a:xfrm>
          <a:off x="1079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99217</xdr:rowOff>
    </xdr:from>
    <xdr:ext cx="534377" cy="259045"/>
    <xdr:sp macro="" textlink="">
      <xdr:nvSpPr>
        <xdr:cNvPr id="89" name="テキスト ボックス 88"/>
        <xdr:cNvSpPr txBox="1"/>
      </xdr:nvSpPr>
      <xdr:spPr>
        <a:xfrm>
          <a:off x="863111" y="64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67976</xdr:rowOff>
    </xdr:from>
    <xdr:to>
      <xdr:col>24</xdr:col>
      <xdr:colOff>63500</xdr:colOff>
      <xdr:row>55</xdr:row>
      <xdr:rowOff>126384</xdr:rowOff>
    </xdr:to>
    <xdr:cxnSp macro="">
      <xdr:nvCxnSpPr>
        <xdr:cNvPr id="123" name="直線コネクタ 122"/>
        <xdr:cNvCxnSpPr/>
      </xdr:nvCxnSpPr>
      <xdr:spPr>
        <a:xfrm flipV="1">
          <a:off x="3797300" y="9497726"/>
          <a:ext cx="8382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120412</xdr:rowOff>
    </xdr:from>
    <xdr:to>
      <xdr:col>19</xdr:col>
      <xdr:colOff>177800</xdr:colOff>
      <xdr:row>55</xdr:row>
      <xdr:rowOff>126384</xdr:rowOff>
    </xdr:to>
    <xdr:cxnSp macro="">
      <xdr:nvCxnSpPr>
        <xdr:cNvPr id="126" name="直線コネクタ 125"/>
        <xdr:cNvCxnSpPr/>
      </xdr:nvCxnSpPr>
      <xdr:spPr>
        <a:xfrm>
          <a:off x="2908300" y="9550162"/>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36287</xdr:rowOff>
    </xdr:from>
    <xdr:to>
      <xdr:col>15</xdr:col>
      <xdr:colOff>50800</xdr:colOff>
      <xdr:row>55</xdr:row>
      <xdr:rowOff>120412</xdr:rowOff>
    </xdr:to>
    <xdr:cxnSp macro="">
      <xdr:nvCxnSpPr>
        <xdr:cNvPr id="129" name="直線コネクタ 128"/>
        <xdr:cNvCxnSpPr/>
      </xdr:nvCxnSpPr>
      <xdr:spPr>
        <a:xfrm>
          <a:off x="2019300" y="9466037"/>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13913</xdr:rowOff>
    </xdr:from>
    <xdr:to>
      <xdr:col>10</xdr:col>
      <xdr:colOff>114300</xdr:colOff>
      <xdr:row>55</xdr:row>
      <xdr:rowOff>36287</xdr:rowOff>
    </xdr:to>
    <xdr:cxnSp macro="">
      <xdr:nvCxnSpPr>
        <xdr:cNvPr id="132" name="直線コネクタ 131"/>
        <xdr:cNvCxnSpPr/>
      </xdr:nvCxnSpPr>
      <xdr:spPr>
        <a:xfrm>
          <a:off x="1130300" y="9443663"/>
          <a:ext cx="889000" cy="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17176</xdr:rowOff>
    </xdr:from>
    <xdr:to>
      <xdr:col>24</xdr:col>
      <xdr:colOff>114300</xdr:colOff>
      <xdr:row>55</xdr:row>
      <xdr:rowOff>118776</xdr:rowOff>
    </xdr:to>
    <xdr:sp macro="" textlink="">
      <xdr:nvSpPr>
        <xdr:cNvPr id="142" name="楕円 141"/>
        <xdr:cNvSpPr/>
      </xdr:nvSpPr>
      <xdr:spPr>
        <a:xfrm>
          <a:off x="4584700" y="94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40053</xdr:rowOff>
    </xdr:from>
    <xdr:ext cx="534377" cy="259045"/>
    <xdr:sp macro="" textlink="">
      <xdr:nvSpPr>
        <xdr:cNvPr id="143" name="物件費該当値テキスト"/>
        <xdr:cNvSpPr txBox="1"/>
      </xdr:nvSpPr>
      <xdr:spPr>
        <a:xfrm>
          <a:off x="4686300" y="92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75584</xdr:rowOff>
    </xdr:from>
    <xdr:to>
      <xdr:col>20</xdr:col>
      <xdr:colOff>38100</xdr:colOff>
      <xdr:row>56</xdr:row>
      <xdr:rowOff>5734</xdr:rowOff>
    </xdr:to>
    <xdr:sp macro="" textlink="">
      <xdr:nvSpPr>
        <xdr:cNvPr id="144" name="楕円 143"/>
        <xdr:cNvSpPr/>
      </xdr:nvSpPr>
      <xdr:spPr>
        <a:xfrm>
          <a:off x="3746500" y="95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22261</xdr:rowOff>
    </xdr:from>
    <xdr:ext cx="534377" cy="259045"/>
    <xdr:sp macro="" textlink="">
      <xdr:nvSpPr>
        <xdr:cNvPr id="145" name="テキスト ボックス 144"/>
        <xdr:cNvSpPr txBox="1"/>
      </xdr:nvSpPr>
      <xdr:spPr>
        <a:xfrm>
          <a:off x="3530111" y="9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69612</xdr:rowOff>
    </xdr:from>
    <xdr:to>
      <xdr:col>15</xdr:col>
      <xdr:colOff>101600</xdr:colOff>
      <xdr:row>55</xdr:row>
      <xdr:rowOff>171212</xdr:rowOff>
    </xdr:to>
    <xdr:sp macro="" textlink="">
      <xdr:nvSpPr>
        <xdr:cNvPr id="146" name="楕円 145"/>
        <xdr:cNvSpPr/>
      </xdr:nvSpPr>
      <xdr:spPr>
        <a:xfrm>
          <a:off x="2857500" y="94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16289</xdr:rowOff>
    </xdr:from>
    <xdr:ext cx="534377" cy="259045"/>
    <xdr:sp macro="" textlink="">
      <xdr:nvSpPr>
        <xdr:cNvPr id="147" name="テキスト ボックス 146"/>
        <xdr:cNvSpPr txBox="1"/>
      </xdr:nvSpPr>
      <xdr:spPr>
        <a:xfrm>
          <a:off x="2641111" y="92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156937</xdr:rowOff>
    </xdr:from>
    <xdr:to>
      <xdr:col>10</xdr:col>
      <xdr:colOff>165100</xdr:colOff>
      <xdr:row>55</xdr:row>
      <xdr:rowOff>87087</xdr:rowOff>
    </xdr:to>
    <xdr:sp macro="" textlink="">
      <xdr:nvSpPr>
        <xdr:cNvPr id="148" name="楕円 147"/>
        <xdr:cNvSpPr/>
      </xdr:nvSpPr>
      <xdr:spPr>
        <a:xfrm>
          <a:off x="1968500" y="94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103614</xdr:rowOff>
    </xdr:from>
    <xdr:ext cx="534377" cy="259045"/>
    <xdr:sp macro="" textlink="">
      <xdr:nvSpPr>
        <xdr:cNvPr id="149" name="テキスト ボックス 148"/>
        <xdr:cNvSpPr txBox="1"/>
      </xdr:nvSpPr>
      <xdr:spPr>
        <a:xfrm>
          <a:off x="1752111" y="91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134563</xdr:rowOff>
    </xdr:from>
    <xdr:to>
      <xdr:col>6</xdr:col>
      <xdr:colOff>38100</xdr:colOff>
      <xdr:row>55</xdr:row>
      <xdr:rowOff>64713</xdr:rowOff>
    </xdr:to>
    <xdr:sp macro="" textlink="">
      <xdr:nvSpPr>
        <xdr:cNvPr id="150" name="楕円 149"/>
        <xdr:cNvSpPr/>
      </xdr:nvSpPr>
      <xdr:spPr>
        <a:xfrm>
          <a:off x="1079500" y="93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55840</xdr:rowOff>
    </xdr:from>
    <xdr:ext cx="534377" cy="259045"/>
    <xdr:sp macro="" textlink="">
      <xdr:nvSpPr>
        <xdr:cNvPr id="151" name="テキスト ボックス 150"/>
        <xdr:cNvSpPr txBox="1"/>
      </xdr:nvSpPr>
      <xdr:spPr>
        <a:xfrm>
          <a:off x="863111" y="94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85933</xdr:rowOff>
    </xdr:from>
    <xdr:to>
      <xdr:col>24</xdr:col>
      <xdr:colOff>63500</xdr:colOff>
      <xdr:row>78</xdr:row>
      <xdr:rowOff>86528</xdr:rowOff>
    </xdr:to>
    <xdr:cxnSp macro="">
      <xdr:nvCxnSpPr>
        <xdr:cNvPr id="178" name="直線コネクタ 177"/>
        <xdr:cNvCxnSpPr/>
      </xdr:nvCxnSpPr>
      <xdr:spPr>
        <a:xfrm flipV="1">
          <a:off x="3797300" y="13459033"/>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66456</xdr:rowOff>
    </xdr:from>
    <xdr:to>
      <xdr:col>19</xdr:col>
      <xdr:colOff>177800</xdr:colOff>
      <xdr:row>78</xdr:row>
      <xdr:rowOff>86528</xdr:rowOff>
    </xdr:to>
    <xdr:cxnSp macro="">
      <xdr:nvCxnSpPr>
        <xdr:cNvPr id="181" name="直線コネクタ 180"/>
        <xdr:cNvCxnSpPr/>
      </xdr:nvCxnSpPr>
      <xdr:spPr>
        <a:xfrm>
          <a:off x="2908300" y="13439556"/>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23479</xdr:rowOff>
    </xdr:from>
    <xdr:to>
      <xdr:col>15</xdr:col>
      <xdr:colOff>50800</xdr:colOff>
      <xdr:row>78</xdr:row>
      <xdr:rowOff>66456</xdr:rowOff>
    </xdr:to>
    <xdr:cxnSp macro="">
      <xdr:nvCxnSpPr>
        <xdr:cNvPr id="184" name="直線コネクタ 183"/>
        <xdr:cNvCxnSpPr/>
      </xdr:nvCxnSpPr>
      <xdr:spPr>
        <a:xfrm>
          <a:off x="2019300" y="1339657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23479</xdr:rowOff>
    </xdr:from>
    <xdr:to>
      <xdr:col>10</xdr:col>
      <xdr:colOff>114300</xdr:colOff>
      <xdr:row>78</xdr:row>
      <xdr:rowOff>60285</xdr:rowOff>
    </xdr:to>
    <xdr:cxnSp macro="">
      <xdr:nvCxnSpPr>
        <xdr:cNvPr id="187" name="直線コネクタ 186"/>
        <xdr:cNvCxnSpPr/>
      </xdr:nvCxnSpPr>
      <xdr:spPr>
        <a:xfrm flipV="1">
          <a:off x="1130300" y="1339657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35133</xdr:rowOff>
    </xdr:from>
    <xdr:to>
      <xdr:col>24</xdr:col>
      <xdr:colOff>114300</xdr:colOff>
      <xdr:row>78</xdr:row>
      <xdr:rowOff>136733</xdr:rowOff>
    </xdr:to>
    <xdr:sp macro="" textlink="">
      <xdr:nvSpPr>
        <xdr:cNvPr id="197" name="楕円 196"/>
        <xdr:cNvSpPr/>
      </xdr:nvSpPr>
      <xdr:spPr>
        <a:xfrm>
          <a:off x="45847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121510</xdr:rowOff>
    </xdr:from>
    <xdr:ext cx="469744" cy="259045"/>
    <xdr:sp macro="" textlink="">
      <xdr:nvSpPr>
        <xdr:cNvPr id="198" name="維持補修費該当値テキスト"/>
        <xdr:cNvSpPr txBox="1"/>
      </xdr:nvSpPr>
      <xdr:spPr>
        <a:xfrm>
          <a:off x="4686300" y="133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35728</xdr:rowOff>
    </xdr:from>
    <xdr:to>
      <xdr:col>20</xdr:col>
      <xdr:colOff>38100</xdr:colOff>
      <xdr:row>78</xdr:row>
      <xdr:rowOff>137328</xdr:rowOff>
    </xdr:to>
    <xdr:sp macro="" textlink="">
      <xdr:nvSpPr>
        <xdr:cNvPr id="199" name="楕円 198"/>
        <xdr:cNvSpPr/>
      </xdr:nvSpPr>
      <xdr:spPr>
        <a:xfrm>
          <a:off x="3746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128455</xdr:rowOff>
    </xdr:from>
    <xdr:ext cx="469744" cy="259045"/>
    <xdr:sp macro="" textlink="">
      <xdr:nvSpPr>
        <xdr:cNvPr id="200" name="テキスト ボックス 199"/>
        <xdr:cNvSpPr txBox="1"/>
      </xdr:nvSpPr>
      <xdr:spPr>
        <a:xfrm>
          <a:off x="3562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15656</xdr:rowOff>
    </xdr:from>
    <xdr:to>
      <xdr:col>15</xdr:col>
      <xdr:colOff>101600</xdr:colOff>
      <xdr:row>78</xdr:row>
      <xdr:rowOff>117256</xdr:rowOff>
    </xdr:to>
    <xdr:sp macro="" textlink="">
      <xdr:nvSpPr>
        <xdr:cNvPr id="201" name="楕円 200"/>
        <xdr:cNvSpPr/>
      </xdr:nvSpPr>
      <xdr:spPr>
        <a:xfrm>
          <a:off x="2857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108383</xdr:rowOff>
    </xdr:from>
    <xdr:ext cx="469744" cy="259045"/>
    <xdr:sp macro="" textlink="">
      <xdr:nvSpPr>
        <xdr:cNvPr id="202" name="テキスト ボックス 201"/>
        <xdr:cNvSpPr txBox="1"/>
      </xdr:nvSpPr>
      <xdr:spPr>
        <a:xfrm>
          <a:off x="2673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144129</xdr:rowOff>
    </xdr:from>
    <xdr:to>
      <xdr:col>10</xdr:col>
      <xdr:colOff>165100</xdr:colOff>
      <xdr:row>78</xdr:row>
      <xdr:rowOff>74279</xdr:rowOff>
    </xdr:to>
    <xdr:sp macro="" textlink="">
      <xdr:nvSpPr>
        <xdr:cNvPr id="203" name="楕円 202"/>
        <xdr:cNvSpPr/>
      </xdr:nvSpPr>
      <xdr:spPr>
        <a:xfrm>
          <a:off x="1968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65406</xdr:rowOff>
    </xdr:from>
    <xdr:ext cx="469744" cy="259045"/>
    <xdr:sp macro="" textlink="">
      <xdr:nvSpPr>
        <xdr:cNvPr id="204" name="テキスト ボックス 203"/>
        <xdr:cNvSpPr txBox="1"/>
      </xdr:nvSpPr>
      <xdr:spPr>
        <a:xfrm>
          <a:off x="1784428" y="134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9485</xdr:rowOff>
    </xdr:from>
    <xdr:to>
      <xdr:col>6</xdr:col>
      <xdr:colOff>38100</xdr:colOff>
      <xdr:row>78</xdr:row>
      <xdr:rowOff>111085</xdr:rowOff>
    </xdr:to>
    <xdr:sp macro="" textlink="">
      <xdr:nvSpPr>
        <xdr:cNvPr id="205" name="楕円 204"/>
        <xdr:cNvSpPr/>
      </xdr:nvSpPr>
      <xdr:spPr>
        <a:xfrm>
          <a:off x="1079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102212</xdr:rowOff>
    </xdr:from>
    <xdr:ext cx="469744" cy="259045"/>
    <xdr:sp macro="" textlink="">
      <xdr:nvSpPr>
        <xdr:cNvPr id="206" name="テキスト ボックス 205"/>
        <xdr:cNvSpPr txBox="1"/>
      </xdr:nvSpPr>
      <xdr:spPr>
        <a:xfrm>
          <a:off x="895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94311</xdr:rowOff>
    </xdr:from>
    <xdr:to>
      <xdr:col>24</xdr:col>
      <xdr:colOff>63500</xdr:colOff>
      <xdr:row>95</xdr:row>
      <xdr:rowOff>166636</xdr:rowOff>
    </xdr:to>
    <xdr:cxnSp macro="">
      <xdr:nvCxnSpPr>
        <xdr:cNvPr id="236" name="直線コネクタ 235"/>
        <xdr:cNvCxnSpPr/>
      </xdr:nvCxnSpPr>
      <xdr:spPr>
        <a:xfrm flipV="1">
          <a:off x="3797300" y="16382061"/>
          <a:ext cx="8382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162395</xdr:rowOff>
    </xdr:from>
    <xdr:to>
      <xdr:col>19</xdr:col>
      <xdr:colOff>177800</xdr:colOff>
      <xdr:row>95</xdr:row>
      <xdr:rowOff>166636</xdr:rowOff>
    </xdr:to>
    <xdr:cxnSp macro="">
      <xdr:nvCxnSpPr>
        <xdr:cNvPr id="239" name="直線コネクタ 238"/>
        <xdr:cNvCxnSpPr/>
      </xdr:nvCxnSpPr>
      <xdr:spPr>
        <a:xfrm>
          <a:off x="2908300" y="16450145"/>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157163</xdr:rowOff>
    </xdr:from>
    <xdr:to>
      <xdr:col>15</xdr:col>
      <xdr:colOff>50800</xdr:colOff>
      <xdr:row>95</xdr:row>
      <xdr:rowOff>162395</xdr:rowOff>
    </xdr:to>
    <xdr:cxnSp macro="">
      <xdr:nvCxnSpPr>
        <xdr:cNvPr id="242" name="直線コネクタ 241"/>
        <xdr:cNvCxnSpPr/>
      </xdr:nvCxnSpPr>
      <xdr:spPr>
        <a:xfrm>
          <a:off x="2019300" y="164449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157163</xdr:rowOff>
    </xdr:from>
    <xdr:to>
      <xdr:col>10</xdr:col>
      <xdr:colOff>114300</xdr:colOff>
      <xdr:row>96</xdr:row>
      <xdr:rowOff>32829</xdr:rowOff>
    </xdr:to>
    <xdr:cxnSp macro="">
      <xdr:nvCxnSpPr>
        <xdr:cNvPr id="245" name="直線コネクタ 244"/>
        <xdr:cNvCxnSpPr/>
      </xdr:nvCxnSpPr>
      <xdr:spPr>
        <a:xfrm flipV="1">
          <a:off x="1130300" y="16444913"/>
          <a:ext cx="8890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43511</xdr:rowOff>
    </xdr:from>
    <xdr:to>
      <xdr:col>24</xdr:col>
      <xdr:colOff>114300</xdr:colOff>
      <xdr:row>95</xdr:row>
      <xdr:rowOff>145111</xdr:rowOff>
    </xdr:to>
    <xdr:sp macro="" textlink="">
      <xdr:nvSpPr>
        <xdr:cNvPr id="255" name="楕円 254"/>
        <xdr:cNvSpPr/>
      </xdr:nvSpPr>
      <xdr:spPr>
        <a:xfrm>
          <a:off x="4584700" y="1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66388</xdr:rowOff>
    </xdr:from>
    <xdr:ext cx="599010" cy="259045"/>
    <xdr:sp macro="" textlink="">
      <xdr:nvSpPr>
        <xdr:cNvPr id="256" name="扶助費該当値テキスト"/>
        <xdr:cNvSpPr txBox="1"/>
      </xdr:nvSpPr>
      <xdr:spPr>
        <a:xfrm>
          <a:off x="4686300" y="1618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115836</xdr:rowOff>
    </xdr:from>
    <xdr:to>
      <xdr:col>20</xdr:col>
      <xdr:colOff>38100</xdr:colOff>
      <xdr:row>96</xdr:row>
      <xdr:rowOff>45986</xdr:rowOff>
    </xdr:to>
    <xdr:sp macro="" textlink="">
      <xdr:nvSpPr>
        <xdr:cNvPr id="257" name="楕円 256"/>
        <xdr:cNvSpPr/>
      </xdr:nvSpPr>
      <xdr:spPr>
        <a:xfrm>
          <a:off x="37465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62513</xdr:rowOff>
    </xdr:from>
    <xdr:ext cx="599010" cy="259045"/>
    <xdr:sp macro="" textlink="">
      <xdr:nvSpPr>
        <xdr:cNvPr id="258" name="テキスト ボックス 257"/>
        <xdr:cNvSpPr txBox="1"/>
      </xdr:nvSpPr>
      <xdr:spPr>
        <a:xfrm>
          <a:off x="3497795" y="161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111595</xdr:rowOff>
    </xdr:from>
    <xdr:to>
      <xdr:col>15</xdr:col>
      <xdr:colOff>101600</xdr:colOff>
      <xdr:row>96</xdr:row>
      <xdr:rowOff>41745</xdr:rowOff>
    </xdr:to>
    <xdr:sp macro="" textlink="">
      <xdr:nvSpPr>
        <xdr:cNvPr id="259" name="楕円 258"/>
        <xdr:cNvSpPr/>
      </xdr:nvSpPr>
      <xdr:spPr>
        <a:xfrm>
          <a:off x="2857500" y="163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58272</xdr:rowOff>
    </xdr:from>
    <xdr:ext cx="599010" cy="259045"/>
    <xdr:sp macro="" textlink="">
      <xdr:nvSpPr>
        <xdr:cNvPr id="260" name="テキスト ボックス 259"/>
        <xdr:cNvSpPr txBox="1"/>
      </xdr:nvSpPr>
      <xdr:spPr>
        <a:xfrm>
          <a:off x="2608795" y="161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106363</xdr:rowOff>
    </xdr:from>
    <xdr:to>
      <xdr:col>10</xdr:col>
      <xdr:colOff>165100</xdr:colOff>
      <xdr:row>96</xdr:row>
      <xdr:rowOff>36513</xdr:rowOff>
    </xdr:to>
    <xdr:sp macro="" textlink="">
      <xdr:nvSpPr>
        <xdr:cNvPr id="261" name="楕円 260"/>
        <xdr:cNvSpPr/>
      </xdr:nvSpPr>
      <xdr:spPr>
        <a:xfrm>
          <a:off x="1968500" y="163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53040</xdr:rowOff>
    </xdr:from>
    <xdr:ext cx="599010" cy="259045"/>
    <xdr:sp macro="" textlink="">
      <xdr:nvSpPr>
        <xdr:cNvPr id="262" name="テキスト ボックス 261"/>
        <xdr:cNvSpPr txBox="1"/>
      </xdr:nvSpPr>
      <xdr:spPr>
        <a:xfrm>
          <a:off x="1719795" y="161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153479</xdr:rowOff>
    </xdr:from>
    <xdr:to>
      <xdr:col>6</xdr:col>
      <xdr:colOff>38100</xdr:colOff>
      <xdr:row>96</xdr:row>
      <xdr:rowOff>83629</xdr:rowOff>
    </xdr:to>
    <xdr:sp macro="" textlink="">
      <xdr:nvSpPr>
        <xdr:cNvPr id="263" name="楕円 262"/>
        <xdr:cNvSpPr/>
      </xdr:nvSpPr>
      <xdr:spPr>
        <a:xfrm>
          <a:off x="1079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100156</xdr:rowOff>
    </xdr:from>
    <xdr:ext cx="599010" cy="259045"/>
    <xdr:sp macro="" textlink="">
      <xdr:nvSpPr>
        <xdr:cNvPr id="264" name="テキスト ボックス 263"/>
        <xdr:cNvSpPr txBox="1"/>
      </xdr:nvSpPr>
      <xdr:spPr>
        <a:xfrm>
          <a:off x="830795" y="1621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111868</xdr:rowOff>
    </xdr:from>
    <xdr:to>
      <xdr:col>55</xdr:col>
      <xdr:colOff>0</xdr:colOff>
      <xdr:row>37</xdr:row>
      <xdr:rowOff>42259</xdr:rowOff>
    </xdr:to>
    <xdr:cxnSp macro="">
      <xdr:nvCxnSpPr>
        <xdr:cNvPr id="297" name="直線コネクタ 296"/>
        <xdr:cNvCxnSpPr/>
      </xdr:nvCxnSpPr>
      <xdr:spPr>
        <a:xfrm flipV="1">
          <a:off x="9639300" y="6284068"/>
          <a:ext cx="8382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42259</xdr:rowOff>
    </xdr:from>
    <xdr:to>
      <xdr:col>50</xdr:col>
      <xdr:colOff>114300</xdr:colOff>
      <xdr:row>37</xdr:row>
      <xdr:rowOff>61447</xdr:rowOff>
    </xdr:to>
    <xdr:cxnSp macro="">
      <xdr:nvCxnSpPr>
        <xdr:cNvPr id="300" name="直線コネクタ 299"/>
        <xdr:cNvCxnSpPr/>
      </xdr:nvCxnSpPr>
      <xdr:spPr>
        <a:xfrm flipV="1">
          <a:off x="8750300" y="6385909"/>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47631</xdr:rowOff>
    </xdr:from>
    <xdr:to>
      <xdr:col>45</xdr:col>
      <xdr:colOff>177800</xdr:colOff>
      <xdr:row>37</xdr:row>
      <xdr:rowOff>61447</xdr:rowOff>
    </xdr:to>
    <xdr:cxnSp macro="">
      <xdr:nvCxnSpPr>
        <xdr:cNvPr id="303" name="直線コネクタ 302"/>
        <xdr:cNvCxnSpPr/>
      </xdr:nvCxnSpPr>
      <xdr:spPr>
        <a:xfrm>
          <a:off x="7861300" y="6391281"/>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163217</xdr:rowOff>
    </xdr:from>
    <xdr:to>
      <xdr:col>41</xdr:col>
      <xdr:colOff>50800</xdr:colOff>
      <xdr:row>37</xdr:row>
      <xdr:rowOff>47631</xdr:rowOff>
    </xdr:to>
    <xdr:cxnSp macro="">
      <xdr:nvCxnSpPr>
        <xdr:cNvPr id="306" name="直線コネクタ 305"/>
        <xdr:cNvCxnSpPr/>
      </xdr:nvCxnSpPr>
      <xdr:spPr>
        <a:xfrm>
          <a:off x="6972300" y="6335417"/>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61068</xdr:rowOff>
    </xdr:from>
    <xdr:to>
      <xdr:col>55</xdr:col>
      <xdr:colOff>50800</xdr:colOff>
      <xdr:row>36</xdr:row>
      <xdr:rowOff>162668</xdr:rowOff>
    </xdr:to>
    <xdr:sp macro="" textlink="">
      <xdr:nvSpPr>
        <xdr:cNvPr id="316" name="楕円 315"/>
        <xdr:cNvSpPr/>
      </xdr:nvSpPr>
      <xdr:spPr>
        <a:xfrm>
          <a:off x="104267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39495</xdr:rowOff>
    </xdr:from>
    <xdr:ext cx="534377" cy="259045"/>
    <xdr:sp macro="" textlink="">
      <xdr:nvSpPr>
        <xdr:cNvPr id="317" name="補助費等該当値テキスト"/>
        <xdr:cNvSpPr txBox="1"/>
      </xdr:nvSpPr>
      <xdr:spPr>
        <a:xfrm>
          <a:off x="10528300" y="62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162909</xdr:rowOff>
    </xdr:from>
    <xdr:to>
      <xdr:col>50</xdr:col>
      <xdr:colOff>165100</xdr:colOff>
      <xdr:row>37</xdr:row>
      <xdr:rowOff>93059</xdr:rowOff>
    </xdr:to>
    <xdr:sp macro="" textlink="">
      <xdr:nvSpPr>
        <xdr:cNvPr id="318" name="楕円 317"/>
        <xdr:cNvSpPr/>
      </xdr:nvSpPr>
      <xdr:spPr>
        <a:xfrm>
          <a:off x="95885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84186</xdr:rowOff>
    </xdr:from>
    <xdr:ext cx="534377" cy="259045"/>
    <xdr:sp macro="" textlink="">
      <xdr:nvSpPr>
        <xdr:cNvPr id="319" name="テキスト ボックス 318"/>
        <xdr:cNvSpPr txBox="1"/>
      </xdr:nvSpPr>
      <xdr:spPr>
        <a:xfrm>
          <a:off x="9372111" y="64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10647</xdr:rowOff>
    </xdr:from>
    <xdr:to>
      <xdr:col>46</xdr:col>
      <xdr:colOff>38100</xdr:colOff>
      <xdr:row>37</xdr:row>
      <xdr:rowOff>112247</xdr:rowOff>
    </xdr:to>
    <xdr:sp macro="" textlink="">
      <xdr:nvSpPr>
        <xdr:cNvPr id="320" name="楕円 319"/>
        <xdr:cNvSpPr/>
      </xdr:nvSpPr>
      <xdr:spPr>
        <a:xfrm>
          <a:off x="8699500" y="63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103374</xdr:rowOff>
    </xdr:from>
    <xdr:ext cx="534377" cy="259045"/>
    <xdr:sp macro="" textlink="">
      <xdr:nvSpPr>
        <xdr:cNvPr id="321" name="テキスト ボックス 320"/>
        <xdr:cNvSpPr txBox="1"/>
      </xdr:nvSpPr>
      <xdr:spPr>
        <a:xfrm>
          <a:off x="8483111" y="64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168281</xdr:rowOff>
    </xdr:from>
    <xdr:to>
      <xdr:col>41</xdr:col>
      <xdr:colOff>101600</xdr:colOff>
      <xdr:row>37</xdr:row>
      <xdr:rowOff>98431</xdr:rowOff>
    </xdr:to>
    <xdr:sp macro="" textlink="">
      <xdr:nvSpPr>
        <xdr:cNvPr id="322" name="楕円 321"/>
        <xdr:cNvSpPr/>
      </xdr:nvSpPr>
      <xdr:spPr>
        <a:xfrm>
          <a:off x="7810500" y="6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89558</xdr:rowOff>
    </xdr:from>
    <xdr:ext cx="534377" cy="259045"/>
    <xdr:sp macro="" textlink="">
      <xdr:nvSpPr>
        <xdr:cNvPr id="323" name="テキスト ボックス 322"/>
        <xdr:cNvSpPr txBox="1"/>
      </xdr:nvSpPr>
      <xdr:spPr>
        <a:xfrm>
          <a:off x="7594111" y="6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112417</xdr:rowOff>
    </xdr:from>
    <xdr:to>
      <xdr:col>36</xdr:col>
      <xdr:colOff>165100</xdr:colOff>
      <xdr:row>37</xdr:row>
      <xdr:rowOff>42567</xdr:rowOff>
    </xdr:to>
    <xdr:sp macro="" textlink="">
      <xdr:nvSpPr>
        <xdr:cNvPr id="324" name="楕円 323"/>
        <xdr:cNvSpPr/>
      </xdr:nvSpPr>
      <xdr:spPr>
        <a:xfrm>
          <a:off x="6921500" y="62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33694</xdr:rowOff>
    </xdr:from>
    <xdr:ext cx="534377" cy="259045"/>
    <xdr:sp macro="" textlink="">
      <xdr:nvSpPr>
        <xdr:cNvPr id="325" name="テキスト ボックス 324"/>
        <xdr:cNvSpPr txBox="1"/>
      </xdr:nvSpPr>
      <xdr:spPr>
        <a:xfrm>
          <a:off x="6705111" y="63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22710</xdr:rowOff>
    </xdr:from>
    <xdr:to>
      <xdr:col>55</xdr:col>
      <xdr:colOff>0</xdr:colOff>
      <xdr:row>57</xdr:row>
      <xdr:rowOff>29629</xdr:rowOff>
    </xdr:to>
    <xdr:cxnSp macro="">
      <xdr:nvCxnSpPr>
        <xdr:cNvPr id="354" name="直線コネクタ 353"/>
        <xdr:cNvCxnSpPr/>
      </xdr:nvCxnSpPr>
      <xdr:spPr>
        <a:xfrm>
          <a:off x="9639300" y="9623910"/>
          <a:ext cx="838200" cy="17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22710</xdr:rowOff>
    </xdr:from>
    <xdr:to>
      <xdr:col>50</xdr:col>
      <xdr:colOff>114300</xdr:colOff>
      <xdr:row>56</xdr:row>
      <xdr:rowOff>156975</xdr:rowOff>
    </xdr:to>
    <xdr:cxnSp macro="">
      <xdr:nvCxnSpPr>
        <xdr:cNvPr id="357" name="直線コネクタ 356"/>
        <xdr:cNvCxnSpPr/>
      </xdr:nvCxnSpPr>
      <xdr:spPr>
        <a:xfrm flipV="1">
          <a:off x="8750300" y="9623910"/>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169921</xdr:rowOff>
    </xdr:from>
    <xdr:to>
      <xdr:col>45</xdr:col>
      <xdr:colOff>177800</xdr:colOff>
      <xdr:row>56</xdr:row>
      <xdr:rowOff>156975</xdr:rowOff>
    </xdr:to>
    <xdr:cxnSp macro="">
      <xdr:nvCxnSpPr>
        <xdr:cNvPr id="360" name="直線コネクタ 359"/>
        <xdr:cNvCxnSpPr/>
      </xdr:nvCxnSpPr>
      <xdr:spPr>
        <a:xfrm>
          <a:off x="7861300" y="9599671"/>
          <a:ext cx="889000" cy="1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116741</xdr:rowOff>
    </xdr:from>
    <xdr:to>
      <xdr:col>41</xdr:col>
      <xdr:colOff>50800</xdr:colOff>
      <xdr:row>55</xdr:row>
      <xdr:rowOff>169921</xdr:rowOff>
    </xdr:to>
    <xdr:cxnSp macro="">
      <xdr:nvCxnSpPr>
        <xdr:cNvPr id="363" name="直線コネクタ 362"/>
        <xdr:cNvCxnSpPr/>
      </xdr:nvCxnSpPr>
      <xdr:spPr>
        <a:xfrm>
          <a:off x="6972300" y="9546491"/>
          <a:ext cx="889000" cy="5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150279</xdr:rowOff>
    </xdr:from>
    <xdr:to>
      <xdr:col>55</xdr:col>
      <xdr:colOff>50800</xdr:colOff>
      <xdr:row>57</xdr:row>
      <xdr:rowOff>80429</xdr:rowOff>
    </xdr:to>
    <xdr:sp macro="" textlink="">
      <xdr:nvSpPr>
        <xdr:cNvPr id="373" name="楕円 372"/>
        <xdr:cNvSpPr/>
      </xdr:nvSpPr>
      <xdr:spPr>
        <a:xfrm>
          <a:off x="104267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xdr:rowOff>
    </xdr:from>
    <xdr:ext cx="534377" cy="259045"/>
    <xdr:sp macro="" textlink="">
      <xdr:nvSpPr>
        <xdr:cNvPr id="374" name="普通建設事業費該当値テキスト"/>
        <xdr:cNvSpPr txBox="1"/>
      </xdr:nvSpPr>
      <xdr:spPr>
        <a:xfrm>
          <a:off x="10528300" y="96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143360</xdr:rowOff>
    </xdr:from>
    <xdr:to>
      <xdr:col>50</xdr:col>
      <xdr:colOff>165100</xdr:colOff>
      <xdr:row>56</xdr:row>
      <xdr:rowOff>73510</xdr:rowOff>
    </xdr:to>
    <xdr:sp macro="" textlink="">
      <xdr:nvSpPr>
        <xdr:cNvPr id="375" name="楕円 374"/>
        <xdr:cNvSpPr/>
      </xdr:nvSpPr>
      <xdr:spPr>
        <a:xfrm>
          <a:off x="9588500" y="9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90037</xdr:rowOff>
    </xdr:from>
    <xdr:ext cx="534377" cy="259045"/>
    <xdr:sp macro="" textlink="">
      <xdr:nvSpPr>
        <xdr:cNvPr id="376" name="テキスト ボックス 375"/>
        <xdr:cNvSpPr txBox="1"/>
      </xdr:nvSpPr>
      <xdr:spPr>
        <a:xfrm>
          <a:off x="9372111" y="93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106175</xdr:rowOff>
    </xdr:from>
    <xdr:to>
      <xdr:col>46</xdr:col>
      <xdr:colOff>38100</xdr:colOff>
      <xdr:row>57</xdr:row>
      <xdr:rowOff>36325</xdr:rowOff>
    </xdr:to>
    <xdr:sp macro="" textlink="">
      <xdr:nvSpPr>
        <xdr:cNvPr id="377" name="楕円 376"/>
        <xdr:cNvSpPr/>
      </xdr:nvSpPr>
      <xdr:spPr>
        <a:xfrm>
          <a:off x="8699500" y="97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52852</xdr:rowOff>
    </xdr:from>
    <xdr:ext cx="534377" cy="259045"/>
    <xdr:sp macro="" textlink="">
      <xdr:nvSpPr>
        <xdr:cNvPr id="378" name="テキスト ボックス 377"/>
        <xdr:cNvSpPr txBox="1"/>
      </xdr:nvSpPr>
      <xdr:spPr>
        <a:xfrm>
          <a:off x="8483111" y="94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119121</xdr:rowOff>
    </xdr:from>
    <xdr:to>
      <xdr:col>41</xdr:col>
      <xdr:colOff>101600</xdr:colOff>
      <xdr:row>56</xdr:row>
      <xdr:rowOff>49271</xdr:rowOff>
    </xdr:to>
    <xdr:sp macro="" textlink="">
      <xdr:nvSpPr>
        <xdr:cNvPr id="379" name="楕円 378"/>
        <xdr:cNvSpPr/>
      </xdr:nvSpPr>
      <xdr:spPr>
        <a:xfrm>
          <a:off x="7810500" y="9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65798</xdr:rowOff>
    </xdr:from>
    <xdr:ext cx="534377" cy="259045"/>
    <xdr:sp macro="" textlink="">
      <xdr:nvSpPr>
        <xdr:cNvPr id="380" name="テキスト ボックス 379"/>
        <xdr:cNvSpPr txBox="1"/>
      </xdr:nvSpPr>
      <xdr:spPr>
        <a:xfrm>
          <a:off x="7594111" y="93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65941</xdr:rowOff>
    </xdr:from>
    <xdr:to>
      <xdr:col>36</xdr:col>
      <xdr:colOff>165100</xdr:colOff>
      <xdr:row>55</xdr:row>
      <xdr:rowOff>167541</xdr:rowOff>
    </xdr:to>
    <xdr:sp macro="" textlink="">
      <xdr:nvSpPr>
        <xdr:cNvPr id="381" name="楕円 380"/>
        <xdr:cNvSpPr/>
      </xdr:nvSpPr>
      <xdr:spPr>
        <a:xfrm>
          <a:off x="6921500" y="94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158668</xdr:rowOff>
    </xdr:from>
    <xdr:ext cx="534377" cy="259045"/>
    <xdr:sp macro="" textlink="">
      <xdr:nvSpPr>
        <xdr:cNvPr id="382" name="テキスト ボックス 381"/>
        <xdr:cNvSpPr txBox="1"/>
      </xdr:nvSpPr>
      <xdr:spPr>
        <a:xfrm>
          <a:off x="6705111" y="958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52845</xdr:rowOff>
    </xdr:from>
    <xdr:to>
      <xdr:col>55</xdr:col>
      <xdr:colOff>0</xdr:colOff>
      <xdr:row>77</xdr:row>
      <xdr:rowOff>118300</xdr:rowOff>
    </xdr:to>
    <xdr:cxnSp macro="">
      <xdr:nvCxnSpPr>
        <xdr:cNvPr id="411" name="直線コネクタ 410"/>
        <xdr:cNvCxnSpPr/>
      </xdr:nvCxnSpPr>
      <xdr:spPr>
        <a:xfrm>
          <a:off x="9639300" y="13254495"/>
          <a:ext cx="8382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52845</xdr:rowOff>
    </xdr:from>
    <xdr:to>
      <xdr:col>50</xdr:col>
      <xdr:colOff>114300</xdr:colOff>
      <xdr:row>77</xdr:row>
      <xdr:rowOff>75006</xdr:rowOff>
    </xdr:to>
    <xdr:cxnSp macro="">
      <xdr:nvCxnSpPr>
        <xdr:cNvPr id="414" name="直線コネクタ 413"/>
        <xdr:cNvCxnSpPr/>
      </xdr:nvCxnSpPr>
      <xdr:spPr>
        <a:xfrm flipV="1">
          <a:off x="8750300" y="13254495"/>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75006</xdr:rowOff>
    </xdr:from>
    <xdr:to>
      <xdr:col>45</xdr:col>
      <xdr:colOff>177800</xdr:colOff>
      <xdr:row>78</xdr:row>
      <xdr:rowOff>87528</xdr:rowOff>
    </xdr:to>
    <xdr:cxnSp macro="">
      <xdr:nvCxnSpPr>
        <xdr:cNvPr id="417" name="直線コネクタ 416"/>
        <xdr:cNvCxnSpPr/>
      </xdr:nvCxnSpPr>
      <xdr:spPr>
        <a:xfrm flipV="1">
          <a:off x="7861300" y="13276656"/>
          <a:ext cx="889000" cy="1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87528</xdr:rowOff>
    </xdr:from>
    <xdr:to>
      <xdr:col>41</xdr:col>
      <xdr:colOff>50800</xdr:colOff>
      <xdr:row>79</xdr:row>
      <xdr:rowOff>44450</xdr:rowOff>
    </xdr:to>
    <xdr:cxnSp macro="">
      <xdr:nvCxnSpPr>
        <xdr:cNvPr id="420" name="直線コネクタ 419"/>
        <xdr:cNvCxnSpPr/>
      </xdr:nvCxnSpPr>
      <xdr:spPr>
        <a:xfrm flipV="1">
          <a:off x="6972300" y="13460628"/>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67500</xdr:rowOff>
    </xdr:from>
    <xdr:to>
      <xdr:col>55</xdr:col>
      <xdr:colOff>50800</xdr:colOff>
      <xdr:row>77</xdr:row>
      <xdr:rowOff>169100</xdr:rowOff>
    </xdr:to>
    <xdr:sp macro="" textlink="">
      <xdr:nvSpPr>
        <xdr:cNvPr id="430" name="楕円 429"/>
        <xdr:cNvSpPr/>
      </xdr:nvSpPr>
      <xdr:spPr>
        <a:xfrm>
          <a:off x="10426700" y="132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90377</xdr:rowOff>
    </xdr:from>
    <xdr:ext cx="534377" cy="259045"/>
    <xdr:sp macro="" textlink="">
      <xdr:nvSpPr>
        <xdr:cNvPr id="431" name="普通建設事業費 （ うち新規整備　）該当値テキスト"/>
        <xdr:cNvSpPr txBox="1"/>
      </xdr:nvSpPr>
      <xdr:spPr>
        <a:xfrm>
          <a:off x="10528300" y="131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2045</xdr:rowOff>
    </xdr:from>
    <xdr:to>
      <xdr:col>50</xdr:col>
      <xdr:colOff>165100</xdr:colOff>
      <xdr:row>77</xdr:row>
      <xdr:rowOff>103645</xdr:rowOff>
    </xdr:to>
    <xdr:sp macro="" textlink="">
      <xdr:nvSpPr>
        <xdr:cNvPr id="432" name="楕円 431"/>
        <xdr:cNvSpPr/>
      </xdr:nvSpPr>
      <xdr:spPr>
        <a:xfrm>
          <a:off x="9588500" y="132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120172</xdr:rowOff>
    </xdr:from>
    <xdr:ext cx="534377" cy="259045"/>
    <xdr:sp macro="" textlink="">
      <xdr:nvSpPr>
        <xdr:cNvPr id="433" name="テキスト ボックス 432"/>
        <xdr:cNvSpPr txBox="1"/>
      </xdr:nvSpPr>
      <xdr:spPr>
        <a:xfrm>
          <a:off x="9372111" y="12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24206</xdr:rowOff>
    </xdr:from>
    <xdr:to>
      <xdr:col>46</xdr:col>
      <xdr:colOff>38100</xdr:colOff>
      <xdr:row>77</xdr:row>
      <xdr:rowOff>125806</xdr:rowOff>
    </xdr:to>
    <xdr:sp macro="" textlink="">
      <xdr:nvSpPr>
        <xdr:cNvPr id="434" name="楕円 433"/>
        <xdr:cNvSpPr/>
      </xdr:nvSpPr>
      <xdr:spPr>
        <a:xfrm>
          <a:off x="8699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142333</xdr:rowOff>
    </xdr:from>
    <xdr:ext cx="534377" cy="259045"/>
    <xdr:sp macro="" textlink="">
      <xdr:nvSpPr>
        <xdr:cNvPr id="435" name="テキスト ボックス 434"/>
        <xdr:cNvSpPr txBox="1"/>
      </xdr:nvSpPr>
      <xdr:spPr>
        <a:xfrm>
          <a:off x="8483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36728</xdr:rowOff>
    </xdr:from>
    <xdr:to>
      <xdr:col>41</xdr:col>
      <xdr:colOff>101600</xdr:colOff>
      <xdr:row>78</xdr:row>
      <xdr:rowOff>138328</xdr:rowOff>
    </xdr:to>
    <xdr:sp macro="" textlink="">
      <xdr:nvSpPr>
        <xdr:cNvPr id="436" name="楕円 435"/>
        <xdr:cNvSpPr/>
      </xdr:nvSpPr>
      <xdr:spPr>
        <a:xfrm>
          <a:off x="7810500" y="13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129455</xdr:rowOff>
    </xdr:from>
    <xdr:ext cx="534377" cy="259045"/>
    <xdr:sp macro="" textlink="">
      <xdr:nvSpPr>
        <xdr:cNvPr id="437" name="テキスト ボックス 436"/>
        <xdr:cNvSpPr txBox="1"/>
      </xdr:nvSpPr>
      <xdr:spPr>
        <a:xfrm>
          <a:off x="7594111" y="135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152082</xdr:rowOff>
    </xdr:from>
    <xdr:to>
      <xdr:col>55</xdr:col>
      <xdr:colOff>0</xdr:colOff>
      <xdr:row>98</xdr:row>
      <xdr:rowOff>27115</xdr:rowOff>
    </xdr:to>
    <xdr:cxnSp macro="">
      <xdr:nvCxnSpPr>
        <xdr:cNvPr id="468" name="直線コネクタ 467"/>
        <xdr:cNvCxnSpPr/>
      </xdr:nvCxnSpPr>
      <xdr:spPr>
        <a:xfrm>
          <a:off x="9639300" y="16611282"/>
          <a:ext cx="838200" cy="2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152082</xdr:rowOff>
    </xdr:from>
    <xdr:to>
      <xdr:col>50</xdr:col>
      <xdr:colOff>114300</xdr:colOff>
      <xdr:row>97</xdr:row>
      <xdr:rowOff>119659</xdr:rowOff>
    </xdr:to>
    <xdr:cxnSp macro="">
      <xdr:nvCxnSpPr>
        <xdr:cNvPr id="471" name="直線コネクタ 470"/>
        <xdr:cNvCxnSpPr/>
      </xdr:nvCxnSpPr>
      <xdr:spPr>
        <a:xfrm flipV="1">
          <a:off x="8750300" y="16611282"/>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19819</xdr:rowOff>
    </xdr:from>
    <xdr:to>
      <xdr:col>45</xdr:col>
      <xdr:colOff>177800</xdr:colOff>
      <xdr:row>97</xdr:row>
      <xdr:rowOff>119659</xdr:rowOff>
    </xdr:to>
    <xdr:cxnSp macro="">
      <xdr:nvCxnSpPr>
        <xdr:cNvPr id="474" name="直線コネクタ 473"/>
        <xdr:cNvCxnSpPr/>
      </xdr:nvCxnSpPr>
      <xdr:spPr>
        <a:xfrm>
          <a:off x="7861300" y="16136119"/>
          <a:ext cx="889000" cy="6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61461</xdr:rowOff>
    </xdr:from>
    <xdr:to>
      <xdr:col>41</xdr:col>
      <xdr:colOff>50800</xdr:colOff>
      <xdr:row>94</xdr:row>
      <xdr:rowOff>19819</xdr:rowOff>
    </xdr:to>
    <xdr:cxnSp macro="">
      <xdr:nvCxnSpPr>
        <xdr:cNvPr id="477" name="直線コネクタ 476"/>
        <xdr:cNvCxnSpPr/>
      </xdr:nvCxnSpPr>
      <xdr:spPr>
        <a:xfrm>
          <a:off x="6972300" y="15663411"/>
          <a:ext cx="889000" cy="4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82644</xdr:rowOff>
    </xdr:from>
    <xdr:ext cx="534377" cy="259045"/>
    <xdr:sp macro="" textlink="">
      <xdr:nvSpPr>
        <xdr:cNvPr id="481" name="テキスト ボックス 480"/>
        <xdr:cNvSpPr txBox="1"/>
      </xdr:nvSpPr>
      <xdr:spPr>
        <a:xfrm>
          <a:off x="6705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147765</xdr:rowOff>
    </xdr:from>
    <xdr:to>
      <xdr:col>55</xdr:col>
      <xdr:colOff>50800</xdr:colOff>
      <xdr:row>98</xdr:row>
      <xdr:rowOff>77915</xdr:rowOff>
    </xdr:to>
    <xdr:sp macro="" textlink="">
      <xdr:nvSpPr>
        <xdr:cNvPr id="487" name="楕円 486"/>
        <xdr:cNvSpPr/>
      </xdr:nvSpPr>
      <xdr:spPr>
        <a:xfrm>
          <a:off x="104267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126192</xdr:rowOff>
    </xdr:from>
    <xdr:ext cx="469744" cy="259045"/>
    <xdr:sp macro="" textlink="">
      <xdr:nvSpPr>
        <xdr:cNvPr id="488" name="普通建設事業費 （ うち更新整備　）該当値テキスト"/>
        <xdr:cNvSpPr txBox="1"/>
      </xdr:nvSpPr>
      <xdr:spPr>
        <a:xfrm>
          <a:off x="10528300" y="1675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101282</xdr:rowOff>
    </xdr:from>
    <xdr:to>
      <xdr:col>50</xdr:col>
      <xdr:colOff>165100</xdr:colOff>
      <xdr:row>97</xdr:row>
      <xdr:rowOff>31432</xdr:rowOff>
    </xdr:to>
    <xdr:sp macro="" textlink="">
      <xdr:nvSpPr>
        <xdr:cNvPr id="489" name="楕円 488"/>
        <xdr:cNvSpPr/>
      </xdr:nvSpPr>
      <xdr:spPr>
        <a:xfrm>
          <a:off x="9588500" y="16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22559</xdr:rowOff>
    </xdr:from>
    <xdr:ext cx="534377" cy="259045"/>
    <xdr:sp macro="" textlink="">
      <xdr:nvSpPr>
        <xdr:cNvPr id="490" name="テキスト ボックス 489"/>
        <xdr:cNvSpPr txBox="1"/>
      </xdr:nvSpPr>
      <xdr:spPr>
        <a:xfrm>
          <a:off x="9372111" y="166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68859</xdr:rowOff>
    </xdr:from>
    <xdr:to>
      <xdr:col>46</xdr:col>
      <xdr:colOff>38100</xdr:colOff>
      <xdr:row>97</xdr:row>
      <xdr:rowOff>170459</xdr:rowOff>
    </xdr:to>
    <xdr:sp macro="" textlink="">
      <xdr:nvSpPr>
        <xdr:cNvPr id="491" name="楕円 490"/>
        <xdr:cNvSpPr/>
      </xdr:nvSpPr>
      <xdr:spPr>
        <a:xfrm>
          <a:off x="8699500" y="166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161586</xdr:rowOff>
    </xdr:from>
    <xdr:ext cx="534377" cy="259045"/>
    <xdr:sp macro="" textlink="">
      <xdr:nvSpPr>
        <xdr:cNvPr id="492" name="テキスト ボックス 491"/>
        <xdr:cNvSpPr txBox="1"/>
      </xdr:nvSpPr>
      <xdr:spPr>
        <a:xfrm>
          <a:off x="8483111"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140469</xdr:rowOff>
    </xdr:from>
    <xdr:to>
      <xdr:col>41</xdr:col>
      <xdr:colOff>101600</xdr:colOff>
      <xdr:row>94</xdr:row>
      <xdr:rowOff>70619</xdr:rowOff>
    </xdr:to>
    <xdr:sp macro="" textlink="">
      <xdr:nvSpPr>
        <xdr:cNvPr id="493" name="楕円 492"/>
        <xdr:cNvSpPr/>
      </xdr:nvSpPr>
      <xdr:spPr>
        <a:xfrm>
          <a:off x="7810500" y="160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87146</xdr:rowOff>
    </xdr:from>
    <xdr:ext cx="534377" cy="259045"/>
    <xdr:sp macro="" textlink="">
      <xdr:nvSpPr>
        <xdr:cNvPr id="494" name="テキスト ボックス 493"/>
        <xdr:cNvSpPr txBox="1"/>
      </xdr:nvSpPr>
      <xdr:spPr>
        <a:xfrm>
          <a:off x="7594111" y="158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10661</xdr:rowOff>
    </xdr:from>
    <xdr:to>
      <xdr:col>36</xdr:col>
      <xdr:colOff>165100</xdr:colOff>
      <xdr:row>91</xdr:row>
      <xdr:rowOff>112261</xdr:rowOff>
    </xdr:to>
    <xdr:sp macro="" textlink="">
      <xdr:nvSpPr>
        <xdr:cNvPr id="495" name="楕円 494"/>
        <xdr:cNvSpPr/>
      </xdr:nvSpPr>
      <xdr:spPr>
        <a:xfrm>
          <a:off x="6921500" y="15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128788</xdr:rowOff>
    </xdr:from>
    <xdr:ext cx="534377" cy="259045"/>
    <xdr:sp macro="" textlink="">
      <xdr:nvSpPr>
        <xdr:cNvPr id="496" name="テキスト ボックス 495"/>
        <xdr:cNvSpPr txBox="1"/>
      </xdr:nvSpPr>
      <xdr:spPr>
        <a:xfrm>
          <a:off x="6705111" y="15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162103</xdr:rowOff>
    </xdr:from>
    <xdr:to>
      <xdr:col>85</xdr:col>
      <xdr:colOff>127000</xdr:colOff>
      <xdr:row>39</xdr:row>
      <xdr:rowOff>21513</xdr:rowOff>
    </xdr:to>
    <xdr:cxnSp macro="">
      <xdr:nvCxnSpPr>
        <xdr:cNvPr id="525" name="直線コネクタ 524"/>
        <xdr:cNvCxnSpPr/>
      </xdr:nvCxnSpPr>
      <xdr:spPr>
        <a:xfrm flipV="1">
          <a:off x="15481300" y="6677203"/>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21513</xdr:rowOff>
    </xdr:from>
    <xdr:to>
      <xdr:col>81</xdr:col>
      <xdr:colOff>50800</xdr:colOff>
      <xdr:row>39</xdr:row>
      <xdr:rowOff>34010</xdr:rowOff>
    </xdr:to>
    <xdr:cxnSp macro="">
      <xdr:nvCxnSpPr>
        <xdr:cNvPr id="528" name="直線コネクタ 527"/>
        <xdr:cNvCxnSpPr/>
      </xdr:nvCxnSpPr>
      <xdr:spPr>
        <a:xfrm flipV="1">
          <a:off x="14592300" y="670806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34010</xdr:rowOff>
    </xdr:from>
    <xdr:to>
      <xdr:col>76</xdr:col>
      <xdr:colOff>114300</xdr:colOff>
      <xdr:row>39</xdr:row>
      <xdr:rowOff>44450</xdr:rowOff>
    </xdr:to>
    <xdr:cxnSp macro="">
      <xdr:nvCxnSpPr>
        <xdr:cNvPr id="531" name="直線コネクタ 530"/>
        <xdr:cNvCxnSpPr/>
      </xdr:nvCxnSpPr>
      <xdr:spPr>
        <a:xfrm flipV="1">
          <a:off x="13703300" y="6720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111303</xdr:rowOff>
    </xdr:from>
    <xdr:to>
      <xdr:col>85</xdr:col>
      <xdr:colOff>177800</xdr:colOff>
      <xdr:row>39</xdr:row>
      <xdr:rowOff>41453</xdr:rowOff>
    </xdr:to>
    <xdr:sp macro="" textlink="">
      <xdr:nvSpPr>
        <xdr:cNvPr id="544" name="楕円 543"/>
        <xdr:cNvSpPr/>
      </xdr:nvSpPr>
      <xdr:spPr>
        <a:xfrm>
          <a:off x="162687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142163</xdr:rowOff>
    </xdr:from>
    <xdr:to>
      <xdr:col>81</xdr:col>
      <xdr:colOff>101600</xdr:colOff>
      <xdr:row>39</xdr:row>
      <xdr:rowOff>72313</xdr:rowOff>
    </xdr:to>
    <xdr:sp macro="" textlink="">
      <xdr:nvSpPr>
        <xdr:cNvPr id="546" name="楕円 545"/>
        <xdr:cNvSpPr/>
      </xdr:nvSpPr>
      <xdr:spPr>
        <a:xfrm>
          <a:off x="15430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63440</xdr:rowOff>
    </xdr:from>
    <xdr:ext cx="378565" cy="259045"/>
    <xdr:sp macro="" textlink="">
      <xdr:nvSpPr>
        <xdr:cNvPr id="547" name="テキスト ボックス 546"/>
        <xdr:cNvSpPr txBox="1"/>
      </xdr:nvSpPr>
      <xdr:spPr>
        <a:xfrm>
          <a:off x="15292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154660</xdr:rowOff>
    </xdr:from>
    <xdr:to>
      <xdr:col>76</xdr:col>
      <xdr:colOff>165100</xdr:colOff>
      <xdr:row>39</xdr:row>
      <xdr:rowOff>84810</xdr:rowOff>
    </xdr:to>
    <xdr:sp macro="" textlink="">
      <xdr:nvSpPr>
        <xdr:cNvPr id="548" name="楕円 547"/>
        <xdr:cNvSpPr/>
      </xdr:nvSpPr>
      <xdr:spPr>
        <a:xfrm>
          <a:off x="14541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75937</xdr:rowOff>
    </xdr:from>
    <xdr:ext cx="378565" cy="259045"/>
    <xdr:sp macro="" textlink="">
      <xdr:nvSpPr>
        <xdr:cNvPr id="549" name="テキスト ボックス 548"/>
        <xdr:cNvSpPr txBox="1"/>
      </xdr:nvSpPr>
      <xdr:spPr>
        <a:xfrm>
          <a:off x="14403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107150</xdr:rowOff>
    </xdr:from>
    <xdr:to>
      <xdr:col>85</xdr:col>
      <xdr:colOff>127000</xdr:colOff>
      <xdr:row>77</xdr:row>
      <xdr:rowOff>117881</xdr:rowOff>
    </xdr:to>
    <xdr:cxnSp macro="">
      <xdr:nvCxnSpPr>
        <xdr:cNvPr id="631" name="直線コネクタ 630"/>
        <xdr:cNvCxnSpPr/>
      </xdr:nvCxnSpPr>
      <xdr:spPr>
        <a:xfrm>
          <a:off x="15481300" y="1330880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92824</xdr:rowOff>
    </xdr:from>
    <xdr:to>
      <xdr:col>81</xdr:col>
      <xdr:colOff>50800</xdr:colOff>
      <xdr:row>77</xdr:row>
      <xdr:rowOff>107150</xdr:rowOff>
    </xdr:to>
    <xdr:cxnSp macro="">
      <xdr:nvCxnSpPr>
        <xdr:cNvPr id="634" name="直線コネクタ 633"/>
        <xdr:cNvCxnSpPr/>
      </xdr:nvCxnSpPr>
      <xdr:spPr>
        <a:xfrm>
          <a:off x="14592300" y="13294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85268</xdr:rowOff>
    </xdr:from>
    <xdr:to>
      <xdr:col>76</xdr:col>
      <xdr:colOff>114300</xdr:colOff>
      <xdr:row>77</xdr:row>
      <xdr:rowOff>92824</xdr:rowOff>
    </xdr:to>
    <xdr:cxnSp macro="">
      <xdr:nvCxnSpPr>
        <xdr:cNvPr id="637" name="直線コネクタ 636"/>
        <xdr:cNvCxnSpPr/>
      </xdr:nvCxnSpPr>
      <xdr:spPr>
        <a:xfrm>
          <a:off x="13703300" y="13286918"/>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85268</xdr:rowOff>
    </xdr:from>
    <xdr:to>
      <xdr:col>71</xdr:col>
      <xdr:colOff>177800</xdr:colOff>
      <xdr:row>77</xdr:row>
      <xdr:rowOff>100761</xdr:rowOff>
    </xdr:to>
    <xdr:cxnSp macro="">
      <xdr:nvCxnSpPr>
        <xdr:cNvPr id="640" name="直線コネクタ 639"/>
        <xdr:cNvCxnSpPr/>
      </xdr:nvCxnSpPr>
      <xdr:spPr>
        <a:xfrm flipV="1">
          <a:off x="12814300" y="13286918"/>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67081</xdr:rowOff>
    </xdr:from>
    <xdr:to>
      <xdr:col>85</xdr:col>
      <xdr:colOff>177800</xdr:colOff>
      <xdr:row>77</xdr:row>
      <xdr:rowOff>168681</xdr:rowOff>
    </xdr:to>
    <xdr:sp macro="" textlink="">
      <xdr:nvSpPr>
        <xdr:cNvPr id="650" name="楕円 649"/>
        <xdr:cNvSpPr/>
      </xdr:nvSpPr>
      <xdr:spPr>
        <a:xfrm>
          <a:off x="162687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153458</xdr:rowOff>
    </xdr:from>
    <xdr:ext cx="534377" cy="259045"/>
    <xdr:sp macro="" textlink="">
      <xdr:nvSpPr>
        <xdr:cNvPr id="651" name="公債費該当値テキスト"/>
        <xdr:cNvSpPr txBox="1"/>
      </xdr:nvSpPr>
      <xdr:spPr>
        <a:xfrm>
          <a:off x="16370300" y="131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56350</xdr:rowOff>
    </xdr:from>
    <xdr:to>
      <xdr:col>81</xdr:col>
      <xdr:colOff>101600</xdr:colOff>
      <xdr:row>77</xdr:row>
      <xdr:rowOff>157950</xdr:rowOff>
    </xdr:to>
    <xdr:sp macro="" textlink="">
      <xdr:nvSpPr>
        <xdr:cNvPr id="652" name="楕円 651"/>
        <xdr:cNvSpPr/>
      </xdr:nvSpPr>
      <xdr:spPr>
        <a:xfrm>
          <a:off x="15430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149077</xdr:rowOff>
    </xdr:from>
    <xdr:ext cx="534377" cy="259045"/>
    <xdr:sp macro="" textlink="">
      <xdr:nvSpPr>
        <xdr:cNvPr id="653" name="テキスト ボックス 652"/>
        <xdr:cNvSpPr txBox="1"/>
      </xdr:nvSpPr>
      <xdr:spPr>
        <a:xfrm>
          <a:off x="15214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42024</xdr:rowOff>
    </xdr:from>
    <xdr:to>
      <xdr:col>76</xdr:col>
      <xdr:colOff>165100</xdr:colOff>
      <xdr:row>77</xdr:row>
      <xdr:rowOff>143624</xdr:rowOff>
    </xdr:to>
    <xdr:sp macro="" textlink="">
      <xdr:nvSpPr>
        <xdr:cNvPr id="654" name="楕円 653"/>
        <xdr:cNvSpPr/>
      </xdr:nvSpPr>
      <xdr:spPr>
        <a:xfrm>
          <a:off x="14541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134751</xdr:rowOff>
    </xdr:from>
    <xdr:ext cx="534377" cy="259045"/>
    <xdr:sp macro="" textlink="">
      <xdr:nvSpPr>
        <xdr:cNvPr id="655" name="テキスト ボックス 654"/>
        <xdr:cNvSpPr txBox="1"/>
      </xdr:nvSpPr>
      <xdr:spPr>
        <a:xfrm>
          <a:off x="14325111" y="133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34468</xdr:rowOff>
    </xdr:from>
    <xdr:to>
      <xdr:col>72</xdr:col>
      <xdr:colOff>38100</xdr:colOff>
      <xdr:row>77</xdr:row>
      <xdr:rowOff>136068</xdr:rowOff>
    </xdr:to>
    <xdr:sp macro="" textlink="">
      <xdr:nvSpPr>
        <xdr:cNvPr id="656" name="楕円 655"/>
        <xdr:cNvSpPr/>
      </xdr:nvSpPr>
      <xdr:spPr>
        <a:xfrm>
          <a:off x="13652500" y="132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127195</xdr:rowOff>
    </xdr:from>
    <xdr:ext cx="534377" cy="259045"/>
    <xdr:sp macro="" textlink="">
      <xdr:nvSpPr>
        <xdr:cNvPr id="657" name="テキスト ボックス 656"/>
        <xdr:cNvSpPr txBox="1"/>
      </xdr:nvSpPr>
      <xdr:spPr>
        <a:xfrm>
          <a:off x="13436111" y="133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49961</xdr:rowOff>
    </xdr:from>
    <xdr:to>
      <xdr:col>67</xdr:col>
      <xdr:colOff>101600</xdr:colOff>
      <xdr:row>77</xdr:row>
      <xdr:rowOff>151561</xdr:rowOff>
    </xdr:to>
    <xdr:sp macro="" textlink="">
      <xdr:nvSpPr>
        <xdr:cNvPr id="658" name="楕円 657"/>
        <xdr:cNvSpPr/>
      </xdr:nvSpPr>
      <xdr:spPr>
        <a:xfrm>
          <a:off x="12763500" y="13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142688</xdr:rowOff>
    </xdr:from>
    <xdr:ext cx="534377" cy="259045"/>
    <xdr:sp macro="" textlink="">
      <xdr:nvSpPr>
        <xdr:cNvPr id="659" name="テキスト ボックス 658"/>
        <xdr:cNvSpPr txBox="1"/>
      </xdr:nvSpPr>
      <xdr:spPr>
        <a:xfrm>
          <a:off x="12547111" y="133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85933</xdr:rowOff>
    </xdr:from>
    <xdr:to>
      <xdr:col>85</xdr:col>
      <xdr:colOff>127000</xdr:colOff>
      <xdr:row>98</xdr:row>
      <xdr:rowOff>97958</xdr:rowOff>
    </xdr:to>
    <xdr:cxnSp macro="">
      <xdr:nvCxnSpPr>
        <xdr:cNvPr id="686" name="直線コネクタ 685"/>
        <xdr:cNvCxnSpPr/>
      </xdr:nvCxnSpPr>
      <xdr:spPr>
        <a:xfrm flipV="1">
          <a:off x="15481300" y="16888033"/>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97958</xdr:rowOff>
    </xdr:from>
    <xdr:to>
      <xdr:col>81</xdr:col>
      <xdr:colOff>50800</xdr:colOff>
      <xdr:row>98</xdr:row>
      <xdr:rowOff>123881</xdr:rowOff>
    </xdr:to>
    <xdr:cxnSp macro="">
      <xdr:nvCxnSpPr>
        <xdr:cNvPr id="689" name="直線コネクタ 688"/>
        <xdr:cNvCxnSpPr/>
      </xdr:nvCxnSpPr>
      <xdr:spPr>
        <a:xfrm flipV="1">
          <a:off x="14592300" y="16900058"/>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101364</xdr:rowOff>
    </xdr:from>
    <xdr:to>
      <xdr:col>76</xdr:col>
      <xdr:colOff>114300</xdr:colOff>
      <xdr:row>98</xdr:row>
      <xdr:rowOff>123881</xdr:rowOff>
    </xdr:to>
    <xdr:cxnSp macro="">
      <xdr:nvCxnSpPr>
        <xdr:cNvPr id="692" name="直線コネクタ 691"/>
        <xdr:cNvCxnSpPr/>
      </xdr:nvCxnSpPr>
      <xdr:spPr>
        <a:xfrm>
          <a:off x="13703300" y="16903464"/>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101364</xdr:rowOff>
    </xdr:from>
    <xdr:to>
      <xdr:col>71</xdr:col>
      <xdr:colOff>177800</xdr:colOff>
      <xdr:row>98</xdr:row>
      <xdr:rowOff>110074</xdr:rowOff>
    </xdr:to>
    <xdr:cxnSp macro="">
      <xdr:nvCxnSpPr>
        <xdr:cNvPr id="695" name="直線コネクタ 694"/>
        <xdr:cNvCxnSpPr/>
      </xdr:nvCxnSpPr>
      <xdr:spPr>
        <a:xfrm flipV="1">
          <a:off x="12814300" y="1690346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35133</xdr:rowOff>
    </xdr:from>
    <xdr:to>
      <xdr:col>85</xdr:col>
      <xdr:colOff>177800</xdr:colOff>
      <xdr:row>98</xdr:row>
      <xdr:rowOff>136733</xdr:rowOff>
    </xdr:to>
    <xdr:sp macro="" textlink="">
      <xdr:nvSpPr>
        <xdr:cNvPr id="705" name="楕円 704"/>
        <xdr:cNvSpPr/>
      </xdr:nvSpPr>
      <xdr:spPr>
        <a:xfrm>
          <a:off x="16268700" y="168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121510</xdr:rowOff>
    </xdr:from>
    <xdr:ext cx="469744" cy="259045"/>
    <xdr:sp macro="" textlink="">
      <xdr:nvSpPr>
        <xdr:cNvPr id="706" name="積立金該当値テキスト"/>
        <xdr:cNvSpPr txBox="1"/>
      </xdr:nvSpPr>
      <xdr:spPr>
        <a:xfrm>
          <a:off x="16370300" y="1675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47158</xdr:rowOff>
    </xdr:from>
    <xdr:to>
      <xdr:col>81</xdr:col>
      <xdr:colOff>101600</xdr:colOff>
      <xdr:row>98</xdr:row>
      <xdr:rowOff>148758</xdr:rowOff>
    </xdr:to>
    <xdr:sp macro="" textlink="">
      <xdr:nvSpPr>
        <xdr:cNvPr id="707" name="楕円 706"/>
        <xdr:cNvSpPr/>
      </xdr:nvSpPr>
      <xdr:spPr>
        <a:xfrm>
          <a:off x="15430500" y="168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139885</xdr:rowOff>
    </xdr:from>
    <xdr:ext cx="469744" cy="259045"/>
    <xdr:sp macro="" textlink="">
      <xdr:nvSpPr>
        <xdr:cNvPr id="708" name="テキスト ボックス 707"/>
        <xdr:cNvSpPr txBox="1"/>
      </xdr:nvSpPr>
      <xdr:spPr>
        <a:xfrm>
          <a:off x="15246428" y="1694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73081</xdr:rowOff>
    </xdr:from>
    <xdr:to>
      <xdr:col>76</xdr:col>
      <xdr:colOff>165100</xdr:colOff>
      <xdr:row>99</xdr:row>
      <xdr:rowOff>3231</xdr:rowOff>
    </xdr:to>
    <xdr:sp macro="" textlink="">
      <xdr:nvSpPr>
        <xdr:cNvPr id="709" name="楕円 708"/>
        <xdr:cNvSpPr/>
      </xdr:nvSpPr>
      <xdr:spPr>
        <a:xfrm>
          <a:off x="14541500" y="168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165808</xdr:rowOff>
    </xdr:from>
    <xdr:ext cx="378565" cy="259045"/>
    <xdr:sp macro="" textlink="">
      <xdr:nvSpPr>
        <xdr:cNvPr id="710" name="テキスト ボックス 709"/>
        <xdr:cNvSpPr txBox="1"/>
      </xdr:nvSpPr>
      <xdr:spPr>
        <a:xfrm>
          <a:off x="14403017" y="1696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50564</xdr:rowOff>
    </xdr:from>
    <xdr:to>
      <xdr:col>72</xdr:col>
      <xdr:colOff>38100</xdr:colOff>
      <xdr:row>98</xdr:row>
      <xdr:rowOff>152164</xdr:rowOff>
    </xdr:to>
    <xdr:sp macro="" textlink="">
      <xdr:nvSpPr>
        <xdr:cNvPr id="711" name="楕円 710"/>
        <xdr:cNvSpPr/>
      </xdr:nvSpPr>
      <xdr:spPr>
        <a:xfrm>
          <a:off x="13652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143291</xdr:rowOff>
    </xdr:from>
    <xdr:ext cx="469744" cy="259045"/>
    <xdr:sp macro="" textlink="">
      <xdr:nvSpPr>
        <xdr:cNvPr id="712" name="テキスト ボックス 711"/>
        <xdr:cNvSpPr txBox="1"/>
      </xdr:nvSpPr>
      <xdr:spPr>
        <a:xfrm>
          <a:off x="13468428" y="169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59274</xdr:rowOff>
    </xdr:from>
    <xdr:to>
      <xdr:col>67</xdr:col>
      <xdr:colOff>101600</xdr:colOff>
      <xdr:row>98</xdr:row>
      <xdr:rowOff>160874</xdr:rowOff>
    </xdr:to>
    <xdr:sp macro="" textlink="">
      <xdr:nvSpPr>
        <xdr:cNvPr id="713" name="楕円 712"/>
        <xdr:cNvSpPr/>
      </xdr:nvSpPr>
      <xdr:spPr>
        <a:xfrm>
          <a:off x="12763500" y="168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152001</xdr:rowOff>
    </xdr:from>
    <xdr:ext cx="469744" cy="259045"/>
    <xdr:sp macro="" textlink="">
      <xdr:nvSpPr>
        <xdr:cNvPr id="714" name="テキスト ボックス 713"/>
        <xdr:cNvSpPr txBox="1"/>
      </xdr:nvSpPr>
      <xdr:spPr>
        <a:xfrm>
          <a:off x="12579428" y="1695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78115</xdr:rowOff>
    </xdr:from>
    <xdr:to>
      <xdr:col>116</xdr:col>
      <xdr:colOff>63500</xdr:colOff>
      <xdr:row>77</xdr:row>
      <xdr:rowOff>149439</xdr:rowOff>
    </xdr:to>
    <xdr:cxnSp macro="">
      <xdr:nvCxnSpPr>
        <xdr:cNvPr id="856" name="直線コネクタ 855"/>
        <xdr:cNvCxnSpPr/>
      </xdr:nvCxnSpPr>
      <xdr:spPr>
        <a:xfrm>
          <a:off x="21323300" y="13279765"/>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78115</xdr:rowOff>
    </xdr:from>
    <xdr:to>
      <xdr:col>111</xdr:col>
      <xdr:colOff>177800</xdr:colOff>
      <xdr:row>78</xdr:row>
      <xdr:rowOff>9123</xdr:rowOff>
    </xdr:to>
    <xdr:cxnSp macro="">
      <xdr:nvCxnSpPr>
        <xdr:cNvPr id="859" name="直線コネクタ 858"/>
        <xdr:cNvCxnSpPr/>
      </xdr:nvCxnSpPr>
      <xdr:spPr>
        <a:xfrm flipV="1">
          <a:off x="20434300" y="13279765"/>
          <a:ext cx="8890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102690</xdr:rowOff>
    </xdr:from>
    <xdr:to>
      <xdr:col>107</xdr:col>
      <xdr:colOff>50800</xdr:colOff>
      <xdr:row>78</xdr:row>
      <xdr:rowOff>9123</xdr:rowOff>
    </xdr:to>
    <xdr:cxnSp macro="">
      <xdr:nvCxnSpPr>
        <xdr:cNvPr id="862" name="直線コネクタ 861"/>
        <xdr:cNvCxnSpPr/>
      </xdr:nvCxnSpPr>
      <xdr:spPr>
        <a:xfrm>
          <a:off x="19545300" y="13304340"/>
          <a:ext cx="889000" cy="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102690</xdr:rowOff>
    </xdr:from>
    <xdr:to>
      <xdr:col>102</xdr:col>
      <xdr:colOff>114300</xdr:colOff>
      <xdr:row>77</xdr:row>
      <xdr:rowOff>119926</xdr:rowOff>
    </xdr:to>
    <xdr:cxnSp macro="">
      <xdr:nvCxnSpPr>
        <xdr:cNvPr id="865" name="直線コネクタ 864"/>
        <xdr:cNvCxnSpPr/>
      </xdr:nvCxnSpPr>
      <xdr:spPr>
        <a:xfrm flipV="1">
          <a:off x="18656300" y="133043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98639</xdr:rowOff>
    </xdr:from>
    <xdr:to>
      <xdr:col>116</xdr:col>
      <xdr:colOff>114300</xdr:colOff>
      <xdr:row>78</xdr:row>
      <xdr:rowOff>28789</xdr:rowOff>
    </xdr:to>
    <xdr:sp macro="" textlink="">
      <xdr:nvSpPr>
        <xdr:cNvPr id="875" name="楕円 874"/>
        <xdr:cNvSpPr/>
      </xdr:nvSpPr>
      <xdr:spPr>
        <a:xfrm>
          <a:off x="221107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77066</xdr:rowOff>
    </xdr:from>
    <xdr:ext cx="534377" cy="259045"/>
    <xdr:sp macro="" textlink="">
      <xdr:nvSpPr>
        <xdr:cNvPr id="876" name="繰出金該当値テキスト"/>
        <xdr:cNvSpPr txBox="1"/>
      </xdr:nvSpPr>
      <xdr:spPr>
        <a:xfrm>
          <a:off x="22212300"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27315</xdr:rowOff>
    </xdr:from>
    <xdr:to>
      <xdr:col>112</xdr:col>
      <xdr:colOff>38100</xdr:colOff>
      <xdr:row>77</xdr:row>
      <xdr:rowOff>128915</xdr:rowOff>
    </xdr:to>
    <xdr:sp macro="" textlink="">
      <xdr:nvSpPr>
        <xdr:cNvPr id="877" name="楕円 876"/>
        <xdr:cNvSpPr/>
      </xdr:nvSpPr>
      <xdr:spPr>
        <a:xfrm>
          <a:off x="21272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120042</xdr:rowOff>
    </xdr:from>
    <xdr:ext cx="534377" cy="259045"/>
    <xdr:sp macro="" textlink="">
      <xdr:nvSpPr>
        <xdr:cNvPr id="878" name="テキスト ボックス 877"/>
        <xdr:cNvSpPr txBox="1"/>
      </xdr:nvSpPr>
      <xdr:spPr>
        <a:xfrm>
          <a:off x="21056111" y="133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129773</xdr:rowOff>
    </xdr:from>
    <xdr:to>
      <xdr:col>107</xdr:col>
      <xdr:colOff>101600</xdr:colOff>
      <xdr:row>78</xdr:row>
      <xdr:rowOff>59923</xdr:rowOff>
    </xdr:to>
    <xdr:sp macro="" textlink="">
      <xdr:nvSpPr>
        <xdr:cNvPr id="879" name="楕円 878"/>
        <xdr:cNvSpPr/>
      </xdr:nvSpPr>
      <xdr:spPr>
        <a:xfrm>
          <a:off x="20383500" y="133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51050</xdr:rowOff>
    </xdr:from>
    <xdr:ext cx="534377" cy="259045"/>
    <xdr:sp macro="" textlink="">
      <xdr:nvSpPr>
        <xdr:cNvPr id="880" name="テキスト ボックス 879"/>
        <xdr:cNvSpPr txBox="1"/>
      </xdr:nvSpPr>
      <xdr:spPr>
        <a:xfrm>
          <a:off x="20167111" y="134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51890</xdr:rowOff>
    </xdr:from>
    <xdr:to>
      <xdr:col>102</xdr:col>
      <xdr:colOff>165100</xdr:colOff>
      <xdr:row>77</xdr:row>
      <xdr:rowOff>153490</xdr:rowOff>
    </xdr:to>
    <xdr:sp macro="" textlink="">
      <xdr:nvSpPr>
        <xdr:cNvPr id="881" name="楕円 880"/>
        <xdr:cNvSpPr/>
      </xdr:nvSpPr>
      <xdr:spPr>
        <a:xfrm>
          <a:off x="19494500" y="132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144617</xdr:rowOff>
    </xdr:from>
    <xdr:ext cx="534377" cy="259045"/>
    <xdr:sp macro="" textlink="">
      <xdr:nvSpPr>
        <xdr:cNvPr id="882" name="テキスト ボックス 881"/>
        <xdr:cNvSpPr txBox="1"/>
      </xdr:nvSpPr>
      <xdr:spPr>
        <a:xfrm>
          <a:off x="19278111" y="133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69126</xdr:rowOff>
    </xdr:from>
    <xdr:to>
      <xdr:col>98</xdr:col>
      <xdr:colOff>38100</xdr:colOff>
      <xdr:row>77</xdr:row>
      <xdr:rowOff>170726</xdr:rowOff>
    </xdr:to>
    <xdr:sp macro="" textlink="">
      <xdr:nvSpPr>
        <xdr:cNvPr id="883" name="楕円 882"/>
        <xdr:cNvSpPr/>
      </xdr:nvSpPr>
      <xdr:spPr>
        <a:xfrm>
          <a:off x="18605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161853</xdr:rowOff>
    </xdr:from>
    <xdr:ext cx="534377" cy="259045"/>
    <xdr:sp macro="" textlink="">
      <xdr:nvSpPr>
        <xdr:cNvPr id="884" name="テキスト ボックス 883"/>
        <xdr:cNvSpPr txBox="1"/>
      </xdr:nvSpPr>
      <xdr:spPr>
        <a:xfrm>
          <a:off x="18389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360,565</a:t>
          </a:r>
          <a:r>
            <a:rPr kumimoji="1" lang="ja-JP" altLang="ja-JP" sz="1200">
              <a:solidFill>
                <a:schemeClr val="dk1"/>
              </a:solidFill>
              <a:effectLst/>
              <a:latin typeface="+mn-lt"/>
              <a:ea typeface="+mn-ea"/>
              <a:cs typeface="+mn-cs"/>
            </a:rPr>
            <a:t>円となり、前年度より</a:t>
          </a:r>
          <a:r>
            <a:rPr kumimoji="1" lang="en-US" altLang="ja-JP" sz="1200">
              <a:solidFill>
                <a:schemeClr val="dk1"/>
              </a:solidFill>
              <a:effectLst/>
              <a:latin typeface="+mn-lt"/>
              <a:ea typeface="+mn-ea"/>
              <a:cs typeface="+mn-cs"/>
            </a:rPr>
            <a:t>11,250</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年度住民一人当たり</a:t>
          </a:r>
          <a:r>
            <a:rPr kumimoji="1" lang="en-US" altLang="ja-JP" sz="1200">
              <a:solidFill>
                <a:schemeClr val="dk1"/>
              </a:solidFill>
              <a:effectLst/>
              <a:latin typeface="+mn-lt"/>
              <a:ea typeface="+mn-ea"/>
              <a:cs typeface="+mn-cs"/>
            </a:rPr>
            <a:t>371,185</a:t>
          </a:r>
          <a:r>
            <a:rPr kumimoji="1" lang="ja-JP" altLang="ja-JP" sz="1200">
              <a:solidFill>
                <a:schemeClr val="dk1"/>
              </a:solidFill>
              <a:effectLst/>
              <a:latin typeface="+mn-lt"/>
              <a:ea typeface="+mn-ea"/>
              <a:cs typeface="+mn-cs"/>
            </a:rPr>
            <a:t>円）</a:t>
          </a:r>
          <a:endParaRPr lang="ja-JP" altLang="ja-JP" sz="1600">
            <a:effectLst/>
          </a:endParaRPr>
        </a:p>
        <a:p>
          <a:r>
            <a:rPr kumimoji="1" lang="ja-JP" altLang="ja-JP" sz="1200">
              <a:solidFill>
                <a:schemeClr val="dk1"/>
              </a:solidFill>
              <a:effectLst/>
              <a:latin typeface="+mn-lt"/>
              <a:ea typeface="+mn-ea"/>
              <a:cs typeface="+mn-cs"/>
            </a:rPr>
            <a:t>扶助費は、子育て世代である比較的若い年齢層の世帯が多いこと等による児童福祉費の増や、障害福祉費とはじめとする社会福祉費等の増により前年度</a:t>
          </a:r>
          <a:r>
            <a:rPr kumimoji="1" lang="ja-JP" altLang="en-US" sz="1200">
              <a:solidFill>
                <a:schemeClr val="dk1"/>
              </a:solidFill>
              <a:effectLst/>
              <a:latin typeface="+mn-lt"/>
              <a:ea typeface="+mn-ea"/>
              <a:cs typeface="+mn-cs"/>
            </a:rPr>
            <a:t>から増となり</a:t>
          </a:r>
          <a:r>
            <a:rPr kumimoji="1" lang="ja-JP" altLang="ja-JP" sz="1200">
              <a:solidFill>
                <a:schemeClr val="dk1"/>
              </a:solidFill>
              <a:effectLst/>
              <a:latin typeface="+mn-lt"/>
              <a:ea typeface="+mn-ea"/>
              <a:cs typeface="+mn-cs"/>
            </a:rPr>
            <a:t>、全国平均及び類似団体平均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上回った。</a:t>
          </a:r>
          <a:endParaRPr lang="ja-JP" altLang="ja-JP" sz="1600">
            <a:effectLst/>
          </a:endParaRPr>
        </a:p>
        <a:p>
          <a:r>
            <a:rPr kumimoji="1" lang="ja-JP" altLang="ja-JP" sz="1200">
              <a:solidFill>
                <a:schemeClr val="dk1"/>
              </a:solidFill>
              <a:effectLst/>
              <a:latin typeface="+mn-lt"/>
              <a:ea typeface="+mn-ea"/>
              <a:cs typeface="+mn-cs"/>
            </a:rPr>
            <a:t>普通建設事業費は、第三中学校大規模改修等工事や第一調理場の建替移転に伴う用地買収費等</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により前年度を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回り、全国平均、東京都平均を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a:p>
          <a:r>
            <a:rPr kumimoji="1" lang="ja-JP" altLang="ja-JP" sz="1200">
              <a:solidFill>
                <a:schemeClr val="dk1"/>
              </a:solidFill>
              <a:effectLst/>
              <a:latin typeface="+mn-lt"/>
              <a:ea typeface="+mn-ea"/>
              <a:cs typeface="+mn-cs"/>
            </a:rPr>
            <a:t>物件費は、公立保育園の民営化に伴う引継ぎ保育等委託</a:t>
          </a:r>
          <a:r>
            <a:rPr kumimoji="1" lang="ja-JP" altLang="en-US" sz="1200">
              <a:solidFill>
                <a:schemeClr val="dk1"/>
              </a:solidFill>
              <a:effectLst/>
              <a:latin typeface="+mn-lt"/>
              <a:ea typeface="+mn-ea"/>
              <a:cs typeface="+mn-cs"/>
            </a:rPr>
            <a:t>料</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システム開発委託料</a:t>
          </a:r>
          <a:r>
            <a:rPr kumimoji="1" lang="ja-JP" altLang="ja-JP" sz="1200">
              <a:solidFill>
                <a:schemeClr val="dk1"/>
              </a:solidFill>
              <a:effectLst/>
              <a:latin typeface="+mn-lt"/>
              <a:ea typeface="+mn-ea"/>
              <a:cs typeface="+mn-cs"/>
            </a:rPr>
            <a:t>の増等により、前年度</a:t>
          </a:r>
          <a:r>
            <a:rPr kumimoji="1" lang="ja-JP" altLang="en-US" sz="1200">
              <a:solidFill>
                <a:schemeClr val="dk1"/>
              </a:solidFill>
              <a:effectLst/>
              <a:latin typeface="+mn-lt"/>
              <a:ea typeface="+mn-ea"/>
              <a:cs typeface="+mn-cs"/>
            </a:rPr>
            <a:t>から増となり</a:t>
          </a:r>
          <a:r>
            <a:rPr kumimoji="1" lang="ja-JP" altLang="ja-JP" sz="1200">
              <a:solidFill>
                <a:schemeClr val="dk1"/>
              </a:solidFill>
              <a:effectLst/>
              <a:latin typeface="+mn-lt"/>
              <a:ea typeface="+mn-ea"/>
              <a:cs typeface="+mn-cs"/>
            </a:rPr>
            <a:t>、類似団体平均を上回った。</a:t>
          </a:r>
          <a:endParaRPr lang="ja-JP" altLang="ja-JP" sz="1600">
            <a:effectLst/>
          </a:endParaRPr>
        </a:p>
        <a:p>
          <a:r>
            <a:rPr kumimoji="1" lang="ja-JP" altLang="ja-JP" sz="1200">
              <a:solidFill>
                <a:schemeClr val="dk1"/>
              </a:solidFill>
              <a:effectLst/>
              <a:latin typeface="+mn-lt"/>
              <a:ea typeface="+mn-ea"/>
              <a:cs typeface="+mn-cs"/>
            </a:rPr>
            <a:t>繰出金は、特別会計の運営が概ね健全であること</a:t>
          </a:r>
          <a:r>
            <a:rPr kumimoji="1" lang="ja-JP" altLang="en-US" sz="1200">
              <a:solidFill>
                <a:schemeClr val="dk1"/>
              </a:solidFill>
              <a:effectLst/>
              <a:latin typeface="+mn-lt"/>
              <a:ea typeface="+mn-ea"/>
              <a:cs typeface="+mn-cs"/>
            </a:rPr>
            <a:t>や下水道事業が地方公営企業法適用となったことによる補助費等への振り替えや国民健康保険事業の繰出金の減</a:t>
          </a:r>
          <a:r>
            <a:rPr kumimoji="1" lang="ja-JP" altLang="ja-JP" sz="1200">
              <a:solidFill>
                <a:schemeClr val="dk1"/>
              </a:solidFill>
              <a:effectLst/>
              <a:latin typeface="+mn-lt"/>
              <a:ea typeface="+mn-ea"/>
              <a:cs typeface="+mn-cs"/>
            </a:rPr>
            <a:t>等により、前年度</a:t>
          </a:r>
          <a:r>
            <a:rPr kumimoji="1" lang="ja-JP" altLang="en-US" sz="1200">
              <a:solidFill>
                <a:schemeClr val="dk1"/>
              </a:solidFill>
              <a:effectLst/>
              <a:latin typeface="+mn-lt"/>
              <a:ea typeface="+mn-ea"/>
              <a:cs typeface="+mn-cs"/>
            </a:rPr>
            <a:t>から減となり</a:t>
          </a:r>
          <a:r>
            <a:rPr kumimoji="1" lang="ja-JP" altLang="ja-JP" sz="1200">
              <a:solidFill>
                <a:schemeClr val="dk1"/>
              </a:solidFill>
              <a:effectLst/>
              <a:latin typeface="+mn-lt"/>
              <a:ea typeface="+mn-ea"/>
              <a:cs typeface="+mn-cs"/>
            </a:rPr>
            <a:t>、全国平均、東京都平均及び類似団体平均を下回った。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32715</xdr:rowOff>
    </xdr:to>
    <xdr:cxnSp macro="">
      <xdr:nvCxnSpPr>
        <xdr:cNvPr id="59" name="直線コネクタ 58"/>
        <xdr:cNvCxnSpPr/>
      </xdr:nvCxnSpPr>
      <xdr:spPr>
        <a:xfrm>
          <a:off x="3797300" y="5983631"/>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154331</xdr:rowOff>
    </xdr:from>
    <xdr:to>
      <xdr:col>19</xdr:col>
      <xdr:colOff>177800</xdr:colOff>
      <xdr:row>35</xdr:row>
      <xdr:rowOff>4826</xdr:rowOff>
    </xdr:to>
    <xdr:cxnSp macro="">
      <xdr:nvCxnSpPr>
        <xdr:cNvPr id="62" name="直線コネクタ 61"/>
        <xdr:cNvCxnSpPr/>
      </xdr:nvCxnSpPr>
      <xdr:spPr>
        <a:xfrm flipV="1">
          <a:off x="2908300" y="59836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155702</xdr:rowOff>
    </xdr:from>
    <xdr:to>
      <xdr:col>15</xdr:col>
      <xdr:colOff>50800</xdr:colOff>
      <xdr:row>35</xdr:row>
      <xdr:rowOff>4826</xdr:rowOff>
    </xdr:to>
    <xdr:cxnSp macro="">
      <xdr:nvCxnSpPr>
        <xdr:cNvPr id="65" name="直線コネクタ 64"/>
        <xdr:cNvCxnSpPr/>
      </xdr:nvCxnSpPr>
      <xdr:spPr>
        <a:xfrm>
          <a:off x="2019300" y="59850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27229</xdr:rowOff>
    </xdr:from>
    <xdr:to>
      <xdr:col>10</xdr:col>
      <xdr:colOff>114300</xdr:colOff>
      <xdr:row>34</xdr:row>
      <xdr:rowOff>155702</xdr:rowOff>
    </xdr:to>
    <xdr:cxnSp macro="">
      <xdr:nvCxnSpPr>
        <xdr:cNvPr id="68" name="直線コネクタ 67"/>
        <xdr:cNvCxnSpPr/>
      </xdr:nvCxnSpPr>
      <xdr:spPr>
        <a:xfrm>
          <a:off x="1130300" y="5856529"/>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153365</xdr:rowOff>
    </xdr:from>
    <xdr:to>
      <xdr:col>24</xdr:col>
      <xdr:colOff>114300</xdr:colOff>
      <xdr:row>35</xdr:row>
      <xdr:rowOff>83515</xdr:rowOff>
    </xdr:to>
    <xdr:sp macro="" textlink="">
      <xdr:nvSpPr>
        <xdr:cNvPr id="78" name="楕円 77"/>
        <xdr:cNvSpPr/>
      </xdr:nvSpPr>
      <xdr:spPr>
        <a:xfrm>
          <a:off x="45847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4792</xdr:rowOff>
    </xdr:from>
    <xdr:ext cx="469744" cy="259045"/>
    <xdr:sp macro="" textlink="">
      <xdr:nvSpPr>
        <xdr:cNvPr id="79" name="議会費該当値テキスト"/>
        <xdr:cNvSpPr txBox="1"/>
      </xdr:nvSpPr>
      <xdr:spPr>
        <a:xfrm>
          <a:off x="4686300" y="58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103531</xdr:rowOff>
    </xdr:from>
    <xdr:to>
      <xdr:col>20</xdr:col>
      <xdr:colOff>38100</xdr:colOff>
      <xdr:row>35</xdr:row>
      <xdr:rowOff>33681</xdr:rowOff>
    </xdr:to>
    <xdr:sp macro="" textlink="">
      <xdr:nvSpPr>
        <xdr:cNvPr id="80" name="楕円 79"/>
        <xdr:cNvSpPr/>
      </xdr:nvSpPr>
      <xdr:spPr>
        <a:xfrm>
          <a:off x="3746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50208</xdr:rowOff>
    </xdr:from>
    <xdr:ext cx="469744" cy="259045"/>
    <xdr:sp macro="" textlink="">
      <xdr:nvSpPr>
        <xdr:cNvPr id="81" name="テキスト ボックス 80"/>
        <xdr:cNvSpPr txBox="1"/>
      </xdr:nvSpPr>
      <xdr:spPr>
        <a:xfrm>
          <a:off x="3562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125476</xdr:rowOff>
    </xdr:from>
    <xdr:to>
      <xdr:col>15</xdr:col>
      <xdr:colOff>101600</xdr:colOff>
      <xdr:row>35</xdr:row>
      <xdr:rowOff>55626</xdr:rowOff>
    </xdr:to>
    <xdr:sp macro="" textlink="">
      <xdr:nvSpPr>
        <xdr:cNvPr id="82" name="楕円 81"/>
        <xdr:cNvSpPr/>
      </xdr:nvSpPr>
      <xdr:spPr>
        <a:xfrm>
          <a:off x="2857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83" name="テキスト ボックス 82"/>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104902</xdr:rowOff>
    </xdr:from>
    <xdr:to>
      <xdr:col>10</xdr:col>
      <xdr:colOff>165100</xdr:colOff>
      <xdr:row>35</xdr:row>
      <xdr:rowOff>35052</xdr:rowOff>
    </xdr:to>
    <xdr:sp macro="" textlink="">
      <xdr:nvSpPr>
        <xdr:cNvPr id="84" name="楕円 83"/>
        <xdr:cNvSpPr/>
      </xdr:nvSpPr>
      <xdr:spPr>
        <a:xfrm>
          <a:off x="1968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51579</xdr:rowOff>
    </xdr:from>
    <xdr:ext cx="469744" cy="259045"/>
    <xdr:sp macro="" textlink="">
      <xdr:nvSpPr>
        <xdr:cNvPr id="85" name="テキスト ボックス 84"/>
        <xdr:cNvSpPr txBox="1"/>
      </xdr:nvSpPr>
      <xdr:spPr>
        <a:xfrm>
          <a:off x="1784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147879</xdr:rowOff>
    </xdr:from>
    <xdr:to>
      <xdr:col>6</xdr:col>
      <xdr:colOff>38100</xdr:colOff>
      <xdr:row>34</xdr:row>
      <xdr:rowOff>78029</xdr:rowOff>
    </xdr:to>
    <xdr:sp macro="" textlink="">
      <xdr:nvSpPr>
        <xdr:cNvPr id="86" name="楕円 85"/>
        <xdr:cNvSpPr/>
      </xdr:nvSpPr>
      <xdr:spPr>
        <a:xfrm>
          <a:off x="1079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69156</xdr:rowOff>
    </xdr:from>
    <xdr:ext cx="469744" cy="259045"/>
    <xdr:sp macro="" textlink="">
      <xdr:nvSpPr>
        <xdr:cNvPr id="87" name="テキスト ボックス 86"/>
        <xdr:cNvSpPr txBox="1"/>
      </xdr:nvSpPr>
      <xdr:spPr>
        <a:xfrm>
          <a:off x="895428"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149130</xdr:rowOff>
    </xdr:from>
    <xdr:to>
      <xdr:col>24</xdr:col>
      <xdr:colOff>63500</xdr:colOff>
      <xdr:row>58</xdr:row>
      <xdr:rowOff>41193</xdr:rowOff>
    </xdr:to>
    <xdr:cxnSp macro="">
      <xdr:nvCxnSpPr>
        <xdr:cNvPr id="117" name="直線コネクタ 116"/>
        <xdr:cNvCxnSpPr/>
      </xdr:nvCxnSpPr>
      <xdr:spPr>
        <a:xfrm flipV="1">
          <a:off x="3797300" y="9921780"/>
          <a:ext cx="8382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26505</xdr:rowOff>
    </xdr:from>
    <xdr:to>
      <xdr:col>19</xdr:col>
      <xdr:colOff>177800</xdr:colOff>
      <xdr:row>58</xdr:row>
      <xdr:rowOff>41193</xdr:rowOff>
    </xdr:to>
    <xdr:cxnSp macro="">
      <xdr:nvCxnSpPr>
        <xdr:cNvPr id="120" name="直線コネクタ 119"/>
        <xdr:cNvCxnSpPr/>
      </xdr:nvCxnSpPr>
      <xdr:spPr>
        <a:xfrm>
          <a:off x="2908300" y="9970605"/>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9417</xdr:rowOff>
    </xdr:from>
    <xdr:to>
      <xdr:col>15</xdr:col>
      <xdr:colOff>50800</xdr:colOff>
      <xdr:row>58</xdr:row>
      <xdr:rowOff>26505</xdr:rowOff>
    </xdr:to>
    <xdr:cxnSp macro="">
      <xdr:nvCxnSpPr>
        <xdr:cNvPr id="123" name="直線コネクタ 122"/>
        <xdr:cNvCxnSpPr/>
      </xdr:nvCxnSpPr>
      <xdr:spPr>
        <a:xfrm>
          <a:off x="2019300" y="9953517"/>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167170</xdr:rowOff>
    </xdr:from>
    <xdr:to>
      <xdr:col>10</xdr:col>
      <xdr:colOff>114300</xdr:colOff>
      <xdr:row>58</xdr:row>
      <xdr:rowOff>9417</xdr:rowOff>
    </xdr:to>
    <xdr:cxnSp macro="">
      <xdr:nvCxnSpPr>
        <xdr:cNvPr id="126" name="直線コネクタ 125"/>
        <xdr:cNvCxnSpPr/>
      </xdr:nvCxnSpPr>
      <xdr:spPr>
        <a:xfrm>
          <a:off x="1130300" y="9939820"/>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98330</xdr:rowOff>
    </xdr:from>
    <xdr:to>
      <xdr:col>24</xdr:col>
      <xdr:colOff>114300</xdr:colOff>
      <xdr:row>58</xdr:row>
      <xdr:rowOff>28480</xdr:rowOff>
    </xdr:to>
    <xdr:sp macro="" textlink="">
      <xdr:nvSpPr>
        <xdr:cNvPr id="136" name="楕円 135"/>
        <xdr:cNvSpPr/>
      </xdr:nvSpPr>
      <xdr:spPr>
        <a:xfrm>
          <a:off x="4584700" y="98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13257</xdr:rowOff>
    </xdr:from>
    <xdr:ext cx="534377" cy="259045"/>
    <xdr:sp macro="" textlink="">
      <xdr:nvSpPr>
        <xdr:cNvPr id="137" name="総務費該当値テキスト"/>
        <xdr:cNvSpPr txBox="1"/>
      </xdr:nvSpPr>
      <xdr:spPr>
        <a:xfrm>
          <a:off x="4686300" y="97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161843</xdr:rowOff>
    </xdr:from>
    <xdr:to>
      <xdr:col>20</xdr:col>
      <xdr:colOff>38100</xdr:colOff>
      <xdr:row>58</xdr:row>
      <xdr:rowOff>91993</xdr:rowOff>
    </xdr:to>
    <xdr:sp macro="" textlink="">
      <xdr:nvSpPr>
        <xdr:cNvPr id="138" name="楕円 137"/>
        <xdr:cNvSpPr/>
      </xdr:nvSpPr>
      <xdr:spPr>
        <a:xfrm>
          <a:off x="3746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83120</xdr:rowOff>
    </xdr:from>
    <xdr:ext cx="534377" cy="259045"/>
    <xdr:sp macro="" textlink="">
      <xdr:nvSpPr>
        <xdr:cNvPr id="139" name="テキスト ボックス 138"/>
        <xdr:cNvSpPr txBox="1"/>
      </xdr:nvSpPr>
      <xdr:spPr>
        <a:xfrm>
          <a:off x="3530111" y="100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147155</xdr:rowOff>
    </xdr:from>
    <xdr:to>
      <xdr:col>15</xdr:col>
      <xdr:colOff>101600</xdr:colOff>
      <xdr:row>58</xdr:row>
      <xdr:rowOff>77305</xdr:rowOff>
    </xdr:to>
    <xdr:sp macro="" textlink="">
      <xdr:nvSpPr>
        <xdr:cNvPr id="140" name="楕円 139"/>
        <xdr:cNvSpPr/>
      </xdr:nvSpPr>
      <xdr:spPr>
        <a:xfrm>
          <a:off x="2857500" y="99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68432</xdr:rowOff>
    </xdr:from>
    <xdr:ext cx="534377" cy="259045"/>
    <xdr:sp macro="" textlink="">
      <xdr:nvSpPr>
        <xdr:cNvPr id="141" name="テキスト ボックス 140"/>
        <xdr:cNvSpPr txBox="1"/>
      </xdr:nvSpPr>
      <xdr:spPr>
        <a:xfrm>
          <a:off x="2641111" y="100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130067</xdr:rowOff>
    </xdr:from>
    <xdr:to>
      <xdr:col>10</xdr:col>
      <xdr:colOff>165100</xdr:colOff>
      <xdr:row>58</xdr:row>
      <xdr:rowOff>60217</xdr:rowOff>
    </xdr:to>
    <xdr:sp macro="" textlink="">
      <xdr:nvSpPr>
        <xdr:cNvPr id="142" name="楕円 141"/>
        <xdr:cNvSpPr/>
      </xdr:nvSpPr>
      <xdr:spPr>
        <a:xfrm>
          <a:off x="1968500" y="99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51344</xdr:rowOff>
    </xdr:from>
    <xdr:ext cx="534377" cy="259045"/>
    <xdr:sp macro="" textlink="">
      <xdr:nvSpPr>
        <xdr:cNvPr id="143" name="テキスト ボックス 142"/>
        <xdr:cNvSpPr txBox="1"/>
      </xdr:nvSpPr>
      <xdr:spPr>
        <a:xfrm>
          <a:off x="1752111" y="99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116370</xdr:rowOff>
    </xdr:from>
    <xdr:to>
      <xdr:col>6</xdr:col>
      <xdr:colOff>38100</xdr:colOff>
      <xdr:row>58</xdr:row>
      <xdr:rowOff>46520</xdr:rowOff>
    </xdr:to>
    <xdr:sp macro="" textlink="">
      <xdr:nvSpPr>
        <xdr:cNvPr id="144" name="楕円 143"/>
        <xdr:cNvSpPr/>
      </xdr:nvSpPr>
      <xdr:spPr>
        <a:xfrm>
          <a:off x="1079500" y="98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37647</xdr:rowOff>
    </xdr:from>
    <xdr:ext cx="534377" cy="259045"/>
    <xdr:sp macro="" textlink="">
      <xdr:nvSpPr>
        <xdr:cNvPr id="145" name="テキスト ボックス 144"/>
        <xdr:cNvSpPr txBox="1"/>
      </xdr:nvSpPr>
      <xdr:spPr>
        <a:xfrm>
          <a:off x="863111" y="9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147973</xdr:rowOff>
    </xdr:from>
    <xdr:to>
      <xdr:col>24</xdr:col>
      <xdr:colOff>63500</xdr:colOff>
      <xdr:row>75</xdr:row>
      <xdr:rowOff>68300</xdr:rowOff>
    </xdr:to>
    <xdr:cxnSp macro="">
      <xdr:nvCxnSpPr>
        <xdr:cNvPr id="177" name="直線コネクタ 176"/>
        <xdr:cNvCxnSpPr/>
      </xdr:nvCxnSpPr>
      <xdr:spPr>
        <a:xfrm flipV="1">
          <a:off x="3797300" y="12835273"/>
          <a:ext cx="838200" cy="9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68300</xdr:rowOff>
    </xdr:from>
    <xdr:to>
      <xdr:col>19</xdr:col>
      <xdr:colOff>177800</xdr:colOff>
      <xdr:row>75</xdr:row>
      <xdr:rowOff>138568</xdr:rowOff>
    </xdr:to>
    <xdr:cxnSp macro="">
      <xdr:nvCxnSpPr>
        <xdr:cNvPr id="180" name="直線コネクタ 179"/>
        <xdr:cNvCxnSpPr/>
      </xdr:nvCxnSpPr>
      <xdr:spPr>
        <a:xfrm flipV="1">
          <a:off x="2908300" y="12927050"/>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87590</xdr:rowOff>
    </xdr:from>
    <xdr:to>
      <xdr:col>15</xdr:col>
      <xdr:colOff>50800</xdr:colOff>
      <xdr:row>75</xdr:row>
      <xdr:rowOff>138568</xdr:rowOff>
    </xdr:to>
    <xdr:cxnSp macro="">
      <xdr:nvCxnSpPr>
        <xdr:cNvPr id="183" name="直線コネクタ 182"/>
        <xdr:cNvCxnSpPr/>
      </xdr:nvCxnSpPr>
      <xdr:spPr>
        <a:xfrm>
          <a:off x="2019300" y="1294634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87590</xdr:rowOff>
    </xdr:from>
    <xdr:to>
      <xdr:col>10</xdr:col>
      <xdr:colOff>114300</xdr:colOff>
      <xdr:row>75</xdr:row>
      <xdr:rowOff>139885</xdr:rowOff>
    </xdr:to>
    <xdr:cxnSp macro="">
      <xdr:nvCxnSpPr>
        <xdr:cNvPr id="186" name="直線コネクタ 185"/>
        <xdr:cNvCxnSpPr/>
      </xdr:nvCxnSpPr>
      <xdr:spPr>
        <a:xfrm flipV="1">
          <a:off x="1130300" y="12946340"/>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97173</xdr:rowOff>
    </xdr:from>
    <xdr:to>
      <xdr:col>24</xdr:col>
      <xdr:colOff>114300</xdr:colOff>
      <xdr:row>75</xdr:row>
      <xdr:rowOff>27323</xdr:rowOff>
    </xdr:to>
    <xdr:sp macro="" textlink="">
      <xdr:nvSpPr>
        <xdr:cNvPr id="196" name="楕円 195"/>
        <xdr:cNvSpPr/>
      </xdr:nvSpPr>
      <xdr:spPr>
        <a:xfrm>
          <a:off x="4584700" y="127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120050</xdr:rowOff>
    </xdr:from>
    <xdr:ext cx="599010" cy="259045"/>
    <xdr:sp macro="" textlink="">
      <xdr:nvSpPr>
        <xdr:cNvPr id="197" name="民生費該当値テキスト"/>
        <xdr:cNvSpPr txBox="1"/>
      </xdr:nvSpPr>
      <xdr:spPr>
        <a:xfrm>
          <a:off x="4686300" y="126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17500</xdr:rowOff>
    </xdr:from>
    <xdr:to>
      <xdr:col>20</xdr:col>
      <xdr:colOff>38100</xdr:colOff>
      <xdr:row>75</xdr:row>
      <xdr:rowOff>119100</xdr:rowOff>
    </xdr:to>
    <xdr:sp macro="" textlink="">
      <xdr:nvSpPr>
        <xdr:cNvPr id="198" name="楕円 197"/>
        <xdr:cNvSpPr/>
      </xdr:nvSpPr>
      <xdr:spPr>
        <a:xfrm>
          <a:off x="37465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135627</xdr:rowOff>
    </xdr:from>
    <xdr:ext cx="599010" cy="259045"/>
    <xdr:sp macro="" textlink="">
      <xdr:nvSpPr>
        <xdr:cNvPr id="199" name="テキスト ボックス 198"/>
        <xdr:cNvSpPr txBox="1"/>
      </xdr:nvSpPr>
      <xdr:spPr>
        <a:xfrm>
          <a:off x="3497795" y="126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87768</xdr:rowOff>
    </xdr:from>
    <xdr:to>
      <xdr:col>15</xdr:col>
      <xdr:colOff>101600</xdr:colOff>
      <xdr:row>76</xdr:row>
      <xdr:rowOff>17918</xdr:rowOff>
    </xdr:to>
    <xdr:sp macro="" textlink="">
      <xdr:nvSpPr>
        <xdr:cNvPr id="200" name="楕円 199"/>
        <xdr:cNvSpPr/>
      </xdr:nvSpPr>
      <xdr:spPr>
        <a:xfrm>
          <a:off x="2857500" y="12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34445</xdr:rowOff>
    </xdr:from>
    <xdr:ext cx="599010" cy="259045"/>
    <xdr:sp macro="" textlink="">
      <xdr:nvSpPr>
        <xdr:cNvPr id="201" name="テキスト ボックス 200"/>
        <xdr:cNvSpPr txBox="1"/>
      </xdr:nvSpPr>
      <xdr:spPr>
        <a:xfrm>
          <a:off x="2608795" y="127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36790</xdr:rowOff>
    </xdr:from>
    <xdr:to>
      <xdr:col>10</xdr:col>
      <xdr:colOff>165100</xdr:colOff>
      <xdr:row>75</xdr:row>
      <xdr:rowOff>138390</xdr:rowOff>
    </xdr:to>
    <xdr:sp macro="" textlink="">
      <xdr:nvSpPr>
        <xdr:cNvPr id="202" name="楕円 201"/>
        <xdr:cNvSpPr/>
      </xdr:nvSpPr>
      <xdr:spPr>
        <a:xfrm>
          <a:off x="1968500" y="1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154917</xdr:rowOff>
    </xdr:from>
    <xdr:ext cx="599010" cy="259045"/>
    <xdr:sp macro="" textlink="">
      <xdr:nvSpPr>
        <xdr:cNvPr id="203" name="テキスト ボックス 202"/>
        <xdr:cNvSpPr txBox="1"/>
      </xdr:nvSpPr>
      <xdr:spPr>
        <a:xfrm>
          <a:off x="1719795" y="1267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89085</xdr:rowOff>
    </xdr:from>
    <xdr:to>
      <xdr:col>6</xdr:col>
      <xdr:colOff>38100</xdr:colOff>
      <xdr:row>76</xdr:row>
      <xdr:rowOff>19236</xdr:rowOff>
    </xdr:to>
    <xdr:sp macro="" textlink="">
      <xdr:nvSpPr>
        <xdr:cNvPr id="204" name="楕円 203"/>
        <xdr:cNvSpPr/>
      </xdr:nvSpPr>
      <xdr:spPr>
        <a:xfrm>
          <a:off x="1079500" y="12947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10361</xdr:rowOff>
    </xdr:from>
    <xdr:ext cx="599010" cy="259045"/>
    <xdr:sp macro="" textlink="">
      <xdr:nvSpPr>
        <xdr:cNvPr id="205" name="テキスト ボックス 204"/>
        <xdr:cNvSpPr txBox="1"/>
      </xdr:nvSpPr>
      <xdr:spPr>
        <a:xfrm>
          <a:off x="830795" y="1304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81162</xdr:rowOff>
    </xdr:from>
    <xdr:to>
      <xdr:col>24</xdr:col>
      <xdr:colOff>63500</xdr:colOff>
      <xdr:row>98</xdr:row>
      <xdr:rowOff>83367</xdr:rowOff>
    </xdr:to>
    <xdr:cxnSp macro="">
      <xdr:nvCxnSpPr>
        <xdr:cNvPr id="237" name="直線コネクタ 236"/>
        <xdr:cNvCxnSpPr/>
      </xdr:nvCxnSpPr>
      <xdr:spPr>
        <a:xfrm>
          <a:off x="3797300" y="16883262"/>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81162</xdr:rowOff>
    </xdr:from>
    <xdr:to>
      <xdr:col>19</xdr:col>
      <xdr:colOff>177800</xdr:colOff>
      <xdr:row>98</xdr:row>
      <xdr:rowOff>88086</xdr:rowOff>
    </xdr:to>
    <xdr:cxnSp macro="">
      <xdr:nvCxnSpPr>
        <xdr:cNvPr id="240" name="直線コネクタ 239"/>
        <xdr:cNvCxnSpPr/>
      </xdr:nvCxnSpPr>
      <xdr:spPr>
        <a:xfrm flipV="1">
          <a:off x="2908300" y="1688326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88086</xdr:rowOff>
    </xdr:from>
    <xdr:to>
      <xdr:col>15</xdr:col>
      <xdr:colOff>50800</xdr:colOff>
      <xdr:row>98</xdr:row>
      <xdr:rowOff>91939</xdr:rowOff>
    </xdr:to>
    <xdr:cxnSp macro="">
      <xdr:nvCxnSpPr>
        <xdr:cNvPr id="243" name="直線コネクタ 242"/>
        <xdr:cNvCxnSpPr/>
      </xdr:nvCxnSpPr>
      <xdr:spPr>
        <a:xfrm flipV="1">
          <a:off x="2019300" y="16890186"/>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48489</xdr:rowOff>
    </xdr:from>
    <xdr:to>
      <xdr:col>10</xdr:col>
      <xdr:colOff>114300</xdr:colOff>
      <xdr:row>98</xdr:row>
      <xdr:rowOff>91939</xdr:rowOff>
    </xdr:to>
    <xdr:cxnSp macro="">
      <xdr:nvCxnSpPr>
        <xdr:cNvPr id="246" name="直線コネクタ 245"/>
        <xdr:cNvCxnSpPr/>
      </xdr:nvCxnSpPr>
      <xdr:spPr>
        <a:xfrm>
          <a:off x="1130300" y="16850589"/>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32567</xdr:rowOff>
    </xdr:from>
    <xdr:to>
      <xdr:col>24</xdr:col>
      <xdr:colOff>114300</xdr:colOff>
      <xdr:row>98</xdr:row>
      <xdr:rowOff>134167</xdr:rowOff>
    </xdr:to>
    <xdr:sp macro="" textlink="">
      <xdr:nvSpPr>
        <xdr:cNvPr id="256" name="楕円 255"/>
        <xdr:cNvSpPr/>
      </xdr:nvSpPr>
      <xdr:spPr>
        <a:xfrm>
          <a:off x="4584700" y="168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10994</xdr:rowOff>
    </xdr:from>
    <xdr:ext cx="534377" cy="259045"/>
    <xdr:sp macro="" textlink="">
      <xdr:nvSpPr>
        <xdr:cNvPr id="257" name="衛生費該当値テキスト"/>
        <xdr:cNvSpPr txBox="1"/>
      </xdr:nvSpPr>
      <xdr:spPr>
        <a:xfrm>
          <a:off x="4686300" y="168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30362</xdr:rowOff>
    </xdr:from>
    <xdr:to>
      <xdr:col>20</xdr:col>
      <xdr:colOff>38100</xdr:colOff>
      <xdr:row>98</xdr:row>
      <xdr:rowOff>131962</xdr:rowOff>
    </xdr:to>
    <xdr:sp macro="" textlink="">
      <xdr:nvSpPr>
        <xdr:cNvPr id="258" name="楕円 257"/>
        <xdr:cNvSpPr/>
      </xdr:nvSpPr>
      <xdr:spPr>
        <a:xfrm>
          <a:off x="37465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148489</xdr:rowOff>
    </xdr:from>
    <xdr:ext cx="534377" cy="259045"/>
    <xdr:sp macro="" textlink="">
      <xdr:nvSpPr>
        <xdr:cNvPr id="259" name="テキスト ボックス 258"/>
        <xdr:cNvSpPr txBox="1"/>
      </xdr:nvSpPr>
      <xdr:spPr>
        <a:xfrm>
          <a:off x="3530111" y="166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37286</xdr:rowOff>
    </xdr:from>
    <xdr:to>
      <xdr:col>15</xdr:col>
      <xdr:colOff>101600</xdr:colOff>
      <xdr:row>98</xdr:row>
      <xdr:rowOff>138886</xdr:rowOff>
    </xdr:to>
    <xdr:sp macro="" textlink="">
      <xdr:nvSpPr>
        <xdr:cNvPr id="260" name="楕円 259"/>
        <xdr:cNvSpPr/>
      </xdr:nvSpPr>
      <xdr:spPr>
        <a:xfrm>
          <a:off x="2857500" y="16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130013</xdr:rowOff>
    </xdr:from>
    <xdr:ext cx="534377" cy="259045"/>
    <xdr:sp macro="" textlink="">
      <xdr:nvSpPr>
        <xdr:cNvPr id="261" name="テキスト ボックス 260"/>
        <xdr:cNvSpPr txBox="1"/>
      </xdr:nvSpPr>
      <xdr:spPr>
        <a:xfrm>
          <a:off x="2641111" y="169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41139</xdr:rowOff>
    </xdr:from>
    <xdr:to>
      <xdr:col>10</xdr:col>
      <xdr:colOff>165100</xdr:colOff>
      <xdr:row>98</xdr:row>
      <xdr:rowOff>142739</xdr:rowOff>
    </xdr:to>
    <xdr:sp macro="" textlink="">
      <xdr:nvSpPr>
        <xdr:cNvPr id="262" name="楕円 261"/>
        <xdr:cNvSpPr/>
      </xdr:nvSpPr>
      <xdr:spPr>
        <a:xfrm>
          <a:off x="1968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133866</xdr:rowOff>
    </xdr:from>
    <xdr:ext cx="534377" cy="259045"/>
    <xdr:sp macro="" textlink="">
      <xdr:nvSpPr>
        <xdr:cNvPr id="263" name="テキスト ボックス 262"/>
        <xdr:cNvSpPr txBox="1"/>
      </xdr:nvSpPr>
      <xdr:spPr>
        <a:xfrm>
          <a:off x="1752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4" name="楕円 263"/>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5" name="テキスト ボックス 264"/>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127889</xdr:rowOff>
    </xdr:from>
    <xdr:to>
      <xdr:col>55</xdr:col>
      <xdr:colOff>0</xdr:colOff>
      <xdr:row>36</xdr:row>
      <xdr:rowOff>149987</xdr:rowOff>
    </xdr:to>
    <xdr:cxnSp macro="">
      <xdr:nvCxnSpPr>
        <xdr:cNvPr id="294" name="直線コネクタ 293"/>
        <xdr:cNvCxnSpPr/>
      </xdr:nvCxnSpPr>
      <xdr:spPr>
        <a:xfrm flipV="1">
          <a:off x="9639300" y="630008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91313</xdr:rowOff>
    </xdr:from>
    <xdr:to>
      <xdr:col>50</xdr:col>
      <xdr:colOff>114300</xdr:colOff>
      <xdr:row>36</xdr:row>
      <xdr:rowOff>149987</xdr:rowOff>
    </xdr:to>
    <xdr:cxnSp macro="">
      <xdr:nvCxnSpPr>
        <xdr:cNvPr id="297" name="直線コネクタ 296"/>
        <xdr:cNvCxnSpPr/>
      </xdr:nvCxnSpPr>
      <xdr:spPr>
        <a:xfrm>
          <a:off x="8750300" y="626351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91313</xdr:rowOff>
    </xdr:to>
    <xdr:cxnSp macro="">
      <xdr:nvCxnSpPr>
        <xdr:cNvPr id="300" name="直線コネクタ 299"/>
        <xdr:cNvCxnSpPr/>
      </xdr:nvCxnSpPr>
      <xdr:spPr>
        <a:xfrm>
          <a:off x="7861300" y="62204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15494</xdr:rowOff>
    </xdr:from>
    <xdr:to>
      <xdr:col>41</xdr:col>
      <xdr:colOff>50800</xdr:colOff>
      <xdr:row>36</xdr:row>
      <xdr:rowOff>48260</xdr:rowOff>
    </xdr:to>
    <xdr:cxnSp macro="">
      <xdr:nvCxnSpPr>
        <xdr:cNvPr id="303" name="直線コネクタ 302"/>
        <xdr:cNvCxnSpPr/>
      </xdr:nvCxnSpPr>
      <xdr:spPr>
        <a:xfrm>
          <a:off x="6972300" y="618769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7" name="テキスト ボックス 306"/>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77089</xdr:rowOff>
    </xdr:from>
    <xdr:to>
      <xdr:col>55</xdr:col>
      <xdr:colOff>50800</xdr:colOff>
      <xdr:row>37</xdr:row>
      <xdr:rowOff>7239</xdr:rowOff>
    </xdr:to>
    <xdr:sp macro="" textlink="">
      <xdr:nvSpPr>
        <xdr:cNvPr id="313" name="楕円 312"/>
        <xdr:cNvSpPr/>
      </xdr:nvSpPr>
      <xdr:spPr>
        <a:xfrm>
          <a:off x="104267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99966</xdr:rowOff>
    </xdr:from>
    <xdr:ext cx="469744" cy="259045"/>
    <xdr:sp macro="" textlink="">
      <xdr:nvSpPr>
        <xdr:cNvPr id="314" name="労働費該当値テキスト"/>
        <xdr:cNvSpPr txBox="1"/>
      </xdr:nvSpPr>
      <xdr:spPr>
        <a:xfrm>
          <a:off x="10528300" y="61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99187</xdr:rowOff>
    </xdr:from>
    <xdr:to>
      <xdr:col>50</xdr:col>
      <xdr:colOff>165100</xdr:colOff>
      <xdr:row>37</xdr:row>
      <xdr:rowOff>29337</xdr:rowOff>
    </xdr:to>
    <xdr:sp macro="" textlink="">
      <xdr:nvSpPr>
        <xdr:cNvPr id="315" name="楕円 314"/>
        <xdr:cNvSpPr/>
      </xdr:nvSpPr>
      <xdr:spPr>
        <a:xfrm>
          <a:off x="958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45864</xdr:rowOff>
    </xdr:from>
    <xdr:ext cx="469744" cy="259045"/>
    <xdr:sp macro="" textlink="">
      <xdr:nvSpPr>
        <xdr:cNvPr id="316" name="テキスト ボックス 315"/>
        <xdr:cNvSpPr txBox="1"/>
      </xdr:nvSpPr>
      <xdr:spPr>
        <a:xfrm>
          <a:off x="9404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40513</xdr:rowOff>
    </xdr:from>
    <xdr:to>
      <xdr:col>46</xdr:col>
      <xdr:colOff>38100</xdr:colOff>
      <xdr:row>36</xdr:row>
      <xdr:rowOff>142113</xdr:rowOff>
    </xdr:to>
    <xdr:sp macro="" textlink="">
      <xdr:nvSpPr>
        <xdr:cNvPr id="317" name="楕円 316"/>
        <xdr:cNvSpPr/>
      </xdr:nvSpPr>
      <xdr:spPr>
        <a:xfrm>
          <a:off x="8699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158640</xdr:rowOff>
    </xdr:from>
    <xdr:ext cx="469744" cy="259045"/>
    <xdr:sp macro="" textlink="">
      <xdr:nvSpPr>
        <xdr:cNvPr id="318" name="テキスト ボックス 317"/>
        <xdr:cNvSpPr txBox="1"/>
      </xdr:nvSpPr>
      <xdr:spPr>
        <a:xfrm>
          <a:off x="8515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19" name="楕円 318"/>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115587</xdr:rowOff>
    </xdr:from>
    <xdr:ext cx="469744" cy="259045"/>
    <xdr:sp macro="" textlink="">
      <xdr:nvSpPr>
        <xdr:cNvPr id="320" name="テキスト ボックス 319"/>
        <xdr:cNvSpPr txBox="1"/>
      </xdr:nvSpPr>
      <xdr:spPr>
        <a:xfrm>
          <a:off x="7626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136144</xdr:rowOff>
    </xdr:from>
    <xdr:to>
      <xdr:col>36</xdr:col>
      <xdr:colOff>165100</xdr:colOff>
      <xdr:row>36</xdr:row>
      <xdr:rowOff>66294</xdr:rowOff>
    </xdr:to>
    <xdr:sp macro="" textlink="">
      <xdr:nvSpPr>
        <xdr:cNvPr id="321" name="楕円 320"/>
        <xdr:cNvSpPr/>
      </xdr:nvSpPr>
      <xdr:spPr>
        <a:xfrm>
          <a:off x="6921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82821</xdr:rowOff>
    </xdr:from>
    <xdr:ext cx="469744" cy="259045"/>
    <xdr:sp macro="" textlink="">
      <xdr:nvSpPr>
        <xdr:cNvPr id="322" name="テキスト ボックス 321"/>
        <xdr:cNvSpPr txBox="1"/>
      </xdr:nvSpPr>
      <xdr:spPr>
        <a:xfrm>
          <a:off x="6737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29972</xdr:rowOff>
    </xdr:from>
    <xdr:to>
      <xdr:col>55</xdr:col>
      <xdr:colOff>0</xdr:colOff>
      <xdr:row>59</xdr:row>
      <xdr:rowOff>31686</xdr:rowOff>
    </xdr:to>
    <xdr:cxnSp macro="">
      <xdr:nvCxnSpPr>
        <xdr:cNvPr id="351" name="直線コネクタ 350"/>
        <xdr:cNvCxnSpPr/>
      </xdr:nvCxnSpPr>
      <xdr:spPr>
        <a:xfrm flipV="1">
          <a:off x="9639300" y="1014552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30829</xdr:rowOff>
    </xdr:from>
    <xdr:to>
      <xdr:col>50</xdr:col>
      <xdr:colOff>114300</xdr:colOff>
      <xdr:row>59</xdr:row>
      <xdr:rowOff>31686</xdr:rowOff>
    </xdr:to>
    <xdr:cxnSp macro="">
      <xdr:nvCxnSpPr>
        <xdr:cNvPr id="354" name="直線コネクタ 353"/>
        <xdr:cNvCxnSpPr/>
      </xdr:nvCxnSpPr>
      <xdr:spPr>
        <a:xfrm>
          <a:off x="8750300" y="1014637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25495</xdr:rowOff>
    </xdr:from>
    <xdr:to>
      <xdr:col>45</xdr:col>
      <xdr:colOff>177800</xdr:colOff>
      <xdr:row>59</xdr:row>
      <xdr:rowOff>30829</xdr:rowOff>
    </xdr:to>
    <xdr:cxnSp macro="">
      <xdr:nvCxnSpPr>
        <xdr:cNvPr id="357" name="直線コネクタ 356"/>
        <xdr:cNvCxnSpPr/>
      </xdr:nvCxnSpPr>
      <xdr:spPr>
        <a:xfrm>
          <a:off x="7861300" y="101410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25495</xdr:rowOff>
    </xdr:from>
    <xdr:to>
      <xdr:col>41</xdr:col>
      <xdr:colOff>50800</xdr:colOff>
      <xdr:row>59</xdr:row>
      <xdr:rowOff>26181</xdr:rowOff>
    </xdr:to>
    <xdr:cxnSp macro="">
      <xdr:nvCxnSpPr>
        <xdr:cNvPr id="360" name="直線コネクタ 359"/>
        <xdr:cNvCxnSpPr/>
      </xdr:nvCxnSpPr>
      <xdr:spPr>
        <a:xfrm flipV="1">
          <a:off x="6972300" y="101410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150622</xdr:rowOff>
    </xdr:from>
    <xdr:to>
      <xdr:col>55</xdr:col>
      <xdr:colOff>50800</xdr:colOff>
      <xdr:row>59</xdr:row>
      <xdr:rowOff>80772</xdr:rowOff>
    </xdr:to>
    <xdr:sp macro="" textlink="">
      <xdr:nvSpPr>
        <xdr:cNvPr id="370" name="楕円 369"/>
        <xdr:cNvSpPr/>
      </xdr:nvSpPr>
      <xdr:spPr>
        <a:xfrm>
          <a:off x="104267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65549</xdr:rowOff>
    </xdr:from>
    <xdr:ext cx="378565" cy="259045"/>
    <xdr:sp macro="" textlink="">
      <xdr:nvSpPr>
        <xdr:cNvPr id="371" name="農林水産業費該当値テキスト"/>
        <xdr:cNvSpPr txBox="1"/>
      </xdr:nvSpPr>
      <xdr:spPr>
        <a:xfrm>
          <a:off x="10528300" y="10009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152336</xdr:rowOff>
    </xdr:from>
    <xdr:to>
      <xdr:col>50</xdr:col>
      <xdr:colOff>165100</xdr:colOff>
      <xdr:row>59</xdr:row>
      <xdr:rowOff>82486</xdr:rowOff>
    </xdr:to>
    <xdr:sp macro="" textlink="">
      <xdr:nvSpPr>
        <xdr:cNvPr id="372" name="楕円 371"/>
        <xdr:cNvSpPr/>
      </xdr:nvSpPr>
      <xdr:spPr>
        <a:xfrm>
          <a:off x="9588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73613</xdr:rowOff>
    </xdr:from>
    <xdr:ext cx="378565" cy="259045"/>
    <xdr:sp macro="" textlink="">
      <xdr:nvSpPr>
        <xdr:cNvPr id="373" name="テキスト ボックス 372"/>
        <xdr:cNvSpPr txBox="1"/>
      </xdr:nvSpPr>
      <xdr:spPr>
        <a:xfrm>
          <a:off x="9450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151479</xdr:rowOff>
    </xdr:from>
    <xdr:to>
      <xdr:col>46</xdr:col>
      <xdr:colOff>38100</xdr:colOff>
      <xdr:row>59</xdr:row>
      <xdr:rowOff>81629</xdr:rowOff>
    </xdr:to>
    <xdr:sp macro="" textlink="">
      <xdr:nvSpPr>
        <xdr:cNvPr id="374" name="楕円 373"/>
        <xdr:cNvSpPr/>
      </xdr:nvSpPr>
      <xdr:spPr>
        <a:xfrm>
          <a:off x="8699500" y="10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72756</xdr:rowOff>
    </xdr:from>
    <xdr:ext cx="378565" cy="259045"/>
    <xdr:sp macro="" textlink="">
      <xdr:nvSpPr>
        <xdr:cNvPr id="375" name="テキスト ボックス 374"/>
        <xdr:cNvSpPr txBox="1"/>
      </xdr:nvSpPr>
      <xdr:spPr>
        <a:xfrm>
          <a:off x="8561017" y="101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146145</xdr:rowOff>
    </xdr:from>
    <xdr:to>
      <xdr:col>41</xdr:col>
      <xdr:colOff>101600</xdr:colOff>
      <xdr:row>59</xdr:row>
      <xdr:rowOff>76295</xdr:rowOff>
    </xdr:to>
    <xdr:sp macro="" textlink="">
      <xdr:nvSpPr>
        <xdr:cNvPr id="376" name="楕円 375"/>
        <xdr:cNvSpPr/>
      </xdr:nvSpPr>
      <xdr:spPr>
        <a:xfrm>
          <a:off x="7810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67422</xdr:rowOff>
    </xdr:from>
    <xdr:ext cx="378565" cy="259045"/>
    <xdr:sp macro="" textlink="">
      <xdr:nvSpPr>
        <xdr:cNvPr id="377" name="テキスト ボックス 376"/>
        <xdr:cNvSpPr txBox="1"/>
      </xdr:nvSpPr>
      <xdr:spPr>
        <a:xfrm>
          <a:off x="7672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146831</xdr:rowOff>
    </xdr:from>
    <xdr:to>
      <xdr:col>36</xdr:col>
      <xdr:colOff>165100</xdr:colOff>
      <xdr:row>59</xdr:row>
      <xdr:rowOff>76981</xdr:rowOff>
    </xdr:to>
    <xdr:sp macro="" textlink="">
      <xdr:nvSpPr>
        <xdr:cNvPr id="378" name="楕円 377"/>
        <xdr:cNvSpPr/>
      </xdr:nvSpPr>
      <xdr:spPr>
        <a:xfrm>
          <a:off x="6921500" y="10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68108</xdr:rowOff>
    </xdr:from>
    <xdr:ext cx="378565" cy="259045"/>
    <xdr:sp macro="" textlink="">
      <xdr:nvSpPr>
        <xdr:cNvPr id="379" name="テキスト ボックス 378"/>
        <xdr:cNvSpPr txBox="1"/>
      </xdr:nvSpPr>
      <xdr:spPr>
        <a:xfrm>
          <a:off x="6783017" y="1018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62548</xdr:rowOff>
    </xdr:from>
    <xdr:to>
      <xdr:col>55</xdr:col>
      <xdr:colOff>0</xdr:colOff>
      <xdr:row>78</xdr:row>
      <xdr:rowOff>108686</xdr:rowOff>
    </xdr:to>
    <xdr:cxnSp macro="">
      <xdr:nvCxnSpPr>
        <xdr:cNvPr id="408" name="直線コネクタ 407"/>
        <xdr:cNvCxnSpPr/>
      </xdr:nvCxnSpPr>
      <xdr:spPr>
        <a:xfrm flipV="1">
          <a:off x="9639300" y="13435648"/>
          <a:ext cx="8382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108686</xdr:rowOff>
    </xdr:from>
    <xdr:to>
      <xdr:col>50</xdr:col>
      <xdr:colOff>114300</xdr:colOff>
      <xdr:row>78</xdr:row>
      <xdr:rowOff>129756</xdr:rowOff>
    </xdr:to>
    <xdr:cxnSp macro="">
      <xdr:nvCxnSpPr>
        <xdr:cNvPr id="411" name="直線コネクタ 410"/>
        <xdr:cNvCxnSpPr/>
      </xdr:nvCxnSpPr>
      <xdr:spPr>
        <a:xfrm flipV="1">
          <a:off x="8750300" y="1348178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115773</xdr:rowOff>
    </xdr:from>
    <xdr:to>
      <xdr:col>45</xdr:col>
      <xdr:colOff>177800</xdr:colOff>
      <xdr:row>78</xdr:row>
      <xdr:rowOff>129756</xdr:rowOff>
    </xdr:to>
    <xdr:cxnSp macro="">
      <xdr:nvCxnSpPr>
        <xdr:cNvPr id="414" name="直線コネクタ 413"/>
        <xdr:cNvCxnSpPr/>
      </xdr:nvCxnSpPr>
      <xdr:spPr>
        <a:xfrm>
          <a:off x="7861300" y="13488873"/>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41097</xdr:rowOff>
    </xdr:from>
    <xdr:to>
      <xdr:col>41</xdr:col>
      <xdr:colOff>50800</xdr:colOff>
      <xdr:row>78</xdr:row>
      <xdr:rowOff>115773</xdr:rowOff>
    </xdr:to>
    <xdr:cxnSp macro="">
      <xdr:nvCxnSpPr>
        <xdr:cNvPr id="417" name="直線コネクタ 416"/>
        <xdr:cNvCxnSpPr/>
      </xdr:nvCxnSpPr>
      <xdr:spPr>
        <a:xfrm>
          <a:off x="6972300" y="1341419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11748</xdr:rowOff>
    </xdr:from>
    <xdr:to>
      <xdr:col>55</xdr:col>
      <xdr:colOff>50800</xdr:colOff>
      <xdr:row>78</xdr:row>
      <xdr:rowOff>113348</xdr:rowOff>
    </xdr:to>
    <xdr:sp macro="" textlink="">
      <xdr:nvSpPr>
        <xdr:cNvPr id="427" name="楕円 426"/>
        <xdr:cNvSpPr/>
      </xdr:nvSpPr>
      <xdr:spPr>
        <a:xfrm>
          <a:off x="10426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98125</xdr:rowOff>
    </xdr:from>
    <xdr:ext cx="469744" cy="259045"/>
    <xdr:sp macro="" textlink="">
      <xdr:nvSpPr>
        <xdr:cNvPr id="428" name="商工費該当値テキスト"/>
        <xdr:cNvSpPr txBox="1"/>
      </xdr:nvSpPr>
      <xdr:spPr>
        <a:xfrm>
          <a:off x="10528300" y="132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57886</xdr:rowOff>
    </xdr:from>
    <xdr:to>
      <xdr:col>50</xdr:col>
      <xdr:colOff>165100</xdr:colOff>
      <xdr:row>78</xdr:row>
      <xdr:rowOff>159486</xdr:rowOff>
    </xdr:to>
    <xdr:sp macro="" textlink="">
      <xdr:nvSpPr>
        <xdr:cNvPr id="429" name="楕円 428"/>
        <xdr:cNvSpPr/>
      </xdr:nvSpPr>
      <xdr:spPr>
        <a:xfrm>
          <a:off x="9588500" y="134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150613</xdr:rowOff>
    </xdr:from>
    <xdr:ext cx="469744" cy="259045"/>
    <xdr:sp macro="" textlink="">
      <xdr:nvSpPr>
        <xdr:cNvPr id="430" name="テキスト ボックス 429"/>
        <xdr:cNvSpPr txBox="1"/>
      </xdr:nvSpPr>
      <xdr:spPr>
        <a:xfrm>
          <a:off x="9404428" y="135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78956</xdr:rowOff>
    </xdr:from>
    <xdr:to>
      <xdr:col>46</xdr:col>
      <xdr:colOff>38100</xdr:colOff>
      <xdr:row>79</xdr:row>
      <xdr:rowOff>9106</xdr:rowOff>
    </xdr:to>
    <xdr:sp macro="" textlink="">
      <xdr:nvSpPr>
        <xdr:cNvPr id="431" name="楕円 430"/>
        <xdr:cNvSpPr/>
      </xdr:nvSpPr>
      <xdr:spPr>
        <a:xfrm>
          <a:off x="869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xdr:rowOff>
    </xdr:from>
    <xdr:ext cx="469744" cy="259045"/>
    <xdr:sp macro="" textlink="">
      <xdr:nvSpPr>
        <xdr:cNvPr id="432" name="テキスト ボックス 431"/>
        <xdr:cNvSpPr txBox="1"/>
      </xdr:nvSpPr>
      <xdr:spPr>
        <a:xfrm>
          <a:off x="8515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64973</xdr:rowOff>
    </xdr:from>
    <xdr:to>
      <xdr:col>41</xdr:col>
      <xdr:colOff>101600</xdr:colOff>
      <xdr:row>78</xdr:row>
      <xdr:rowOff>166573</xdr:rowOff>
    </xdr:to>
    <xdr:sp macro="" textlink="">
      <xdr:nvSpPr>
        <xdr:cNvPr id="433" name="楕円 432"/>
        <xdr:cNvSpPr/>
      </xdr:nvSpPr>
      <xdr:spPr>
        <a:xfrm>
          <a:off x="7810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157700</xdr:rowOff>
    </xdr:from>
    <xdr:ext cx="469744" cy="259045"/>
    <xdr:sp macro="" textlink="">
      <xdr:nvSpPr>
        <xdr:cNvPr id="434" name="テキスト ボックス 433"/>
        <xdr:cNvSpPr txBox="1"/>
      </xdr:nvSpPr>
      <xdr:spPr>
        <a:xfrm>
          <a:off x="7626428"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161747</xdr:rowOff>
    </xdr:from>
    <xdr:to>
      <xdr:col>36</xdr:col>
      <xdr:colOff>165100</xdr:colOff>
      <xdr:row>78</xdr:row>
      <xdr:rowOff>91897</xdr:rowOff>
    </xdr:to>
    <xdr:sp macro="" textlink="">
      <xdr:nvSpPr>
        <xdr:cNvPr id="435" name="楕円 434"/>
        <xdr:cNvSpPr/>
      </xdr:nvSpPr>
      <xdr:spPr>
        <a:xfrm>
          <a:off x="6921500" y="133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83024</xdr:rowOff>
    </xdr:from>
    <xdr:ext cx="469744" cy="259045"/>
    <xdr:sp macro="" textlink="">
      <xdr:nvSpPr>
        <xdr:cNvPr id="436" name="テキスト ボックス 435"/>
        <xdr:cNvSpPr txBox="1"/>
      </xdr:nvSpPr>
      <xdr:spPr>
        <a:xfrm>
          <a:off x="6737428" y="1345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46149</xdr:rowOff>
    </xdr:from>
    <xdr:to>
      <xdr:col>55</xdr:col>
      <xdr:colOff>0</xdr:colOff>
      <xdr:row>97</xdr:row>
      <xdr:rowOff>119583</xdr:rowOff>
    </xdr:to>
    <xdr:cxnSp macro="">
      <xdr:nvCxnSpPr>
        <xdr:cNvPr id="465" name="直線コネクタ 464"/>
        <xdr:cNvCxnSpPr/>
      </xdr:nvCxnSpPr>
      <xdr:spPr>
        <a:xfrm>
          <a:off x="9639300" y="16676799"/>
          <a:ext cx="8382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42965</xdr:rowOff>
    </xdr:from>
    <xdr:to>
      <xdr:col>50</xdr:col>
      <xdr:colOff>114300</xdr:colOff>
      <xdr:row>97</xdr:row>
      <xdr:rowOff>46149</xdr:rowOff>
    </xdr:to>
    <xdr:cxnSp macro="">
      <xdr:nvCxnSpPr>
        <xdr:cNvPr id="468" name="直線コネクタ 467"/>
        <xdr:cNvCxnSpPr/>
      </xdr:nvCxnSpPr>
      <xdr:spPr>
        <a:xfrm>
          <a:off x="8750300" y="16673615"/>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42965</xdr:rowOff>
    </xdr:from>
    <xdr:to>
      <xdr:col>45</xdr:col>
      <xdr:colOff>177800</xdr:colOff>
      <xdr:row>97</xdr:row>
      <xdr:rowOff>47628</xdr:rowOff>
    </xdr:to>
    <xdr:cxnSp macro="">
      <xdr:nvCxnSpPr>
        <xdr:cNvPr id="471" name="直線コネクタ 470"/>
        <xdr:cNvCxnSpPr/>
      </xdr:nvCxnSpPr>
      <xdr:spPr>
        <a:xfrm flipV="1">
          <a:off x="7861300" y="1667361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138816</xdr:rowOff>
    </xdr:from>
    <xdr:to>
      <xdr:col>41</xdr:col>
      <xdr:colOff>50800</xdr:colOff>
      <xdr:row>97</xdr:row>
      <xdr:rowOff>47628</xdr:rowOff>
    </xdr:to>
    <xdr:cxnSp macro="">
      <xdr:nvCxnSpPr>
        <xdr:cNvPr id="474" name="直線コネクタ 473"/>
        <xdr:cNvCxnSpPr/>
      </xdr:nvCxnSpPr>
      <xdr:spPr>
        <a:xfrm>
          <a:off x="6972300" y="16598016"/>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68783</xdr:rowOff>
    </xdr:from>
    <xdr:to>
      <xdr:col>55</xdr:col>
      <xdr:colOff>50800</xdr:colOff>
      <xdr:row>97</xdr:row>
      <xdr:rowOff>170383</xdr:rowOff>
    </xdr:to>
    <xdr:sp macro="" textlink="">
      <xdr:nvSpPr>
        <xdr:cNvPr id="484" name="楕円 483"/>
        <xdr:cNvSpPr/>
      </xdr:nvSpPr>
      <xdr:spPr>
        <a:xfrm>
          <a:off x="104267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47210</xdr:rowOff>
    </xdr:from>
    <xdr:ext cx="534377" cy="259045"/>
    <xdr:sp macro="" textlink="">
      <xdr:nvSpPr>
        <xdr:cNvPr id="485" name="土木費該当値テキスト"/>
        <xdr:cNvSpPr txBox="1"/>
      </xdr:nvSpPr>
      <xdr:spPr>
        <a:xfrm>
          <a:off x="10528300"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166799</xdr:rowOff>
    </xdr:from>
    <xdr:to>
      <xdr:col>50</xdr:col>
      <xdr:colOff>165100</xdr:colOff>
      <xdr:row>97</xdr:row>
      <xdr:rowOff>96949</xdr:rowOff>
    </xdr:to>
    <xdr:sp macro="" textlink="">
      <xdr:nvSpPr>
        <xdr:cNvPr id="486" name="楕円 485"/>
        <xdr:cNvSpPr/>
      </xdr:nvSpPr>
      <xdr:spPr>
        <a:xfrm>
          <a:off x="9588500" y="166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113476</xdr:rowOff>
    </xdr:from>
    <xdr:ext cx="534377" cy="259045"/>
    <xdr:sp macro="" textlink="">
      <xdr:nvSpPr>
        <xdr:cNvPr id="487" name="テキスト ボックス 486"/>
        <xdr:cNvSpPr txBox="1"/>
      </xdr:nvSpPr>
      <xdr:spPr>
        <a:xfrm>
          <a:off x="9372111" y="1640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163615</xdr:rowOff>
    </xdr:from>
    <xdr:to>
      <xdr:col>46</xdr:col>
      <xdr:colOff>38100</xdr:colOff>
      <xdr:row>97</xdr:row>
      <xdr:rowOff>93765</xdr:rowOff>
    </xdr:to>
    <xdr:sp macro="" textlink="">
      <xdr:nvSpPr>
        <xdr:cNvPr id="488" name="楕円 487"/>
        <xdr:cNvSpPr/>
      </xdr:nvSpPr>
      <xdr:spPr>
        <a:xfrm>
          <a:off x="8699500" y="1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110292</xdr:rowOff>
    </xdr:from>
    <xdr:ext cx="534377" cy="259045"/>
    <xdr:sp macro="" textlink="">
      <xdr:nvSpPr>
        <xdr:cNvPr id="489" name="テキスト ボックス 488"/>
        <xdr:cNvSpPr txBox="1"/>
      </xdr:nvSpPr>
      <xdr:spPr>
        <a:xfrm>
          <a:off x="8483111" y="1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168278</xdr:rowOff>
    </xdr:from>
    <xdr:to>
      <xdr:col>41</xdr:col>
      <xdr:colOff>101600</xdr:colOff>
      <xdr:row>97</xdr:row>
      <xdr:rowOff>98428</xdr:rowOff>
    </xdr:to>
    <xdr:sp macro="" textlink="">
      <xdr:nvSpPr>
        <xdr:cNvPr id="490" name="楕円 489"/>
        <xdr:cNvSpPr/>
      </xdr:nvSpPr>
      <xdr:spPr>
        <a:xfrm>
          <a:off x="7810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91" name="テキスト ボックス 490"/>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88016</xdr:rowOff>
    </xdr:from>
    <xdr:to>
      <xdr:col>36</xdr:col>
      <xdr:colOff>165100</xdr:colOff>
      <xdr:row>97</xdr:row>
      <xdr:rowOff>18166</xdr:rowOff>
    </xdr:to>
    <xdr:sp macro="" textlink="">
      <xdr:nvSpPr>
        <xdr:cNvPr id="492" name="楕円 491"/>
        <xdr:cNvSpPr/>
      </xdr:nvSpPr>
      <xdr:spPr>
        <a:xfrm>
          <a:off x="6921500" y="165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9293</xdr:rowOff>
    </xdr:from>
    <xdr:ext cx="534377" cy="259045"/>
    <xdr:sp macro="" textlink="">
      <xdr:nvSpPr>
        <xdr:cNvPr id="493" name="テキスト ボックス 492"/>
        <xdr:cNvSpPr txBox="1"/>
      </xdr:nvSpPr>
      <xdr:spPr>
        <a:xfrm>
          <a:off x="6705111" y="16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5329</xdr:rowOff>
    </xdr:from>
    <xdr:to>
      <xdr:col>85</xdr:col>
      <xdr:colOff>127000</xdr:colOff>
      <xdr:row>38</xdr:row>
      <xdr:rowOff>58364</xdr:rowOff>
    </xdr:to>
    <xdr:cxnSp macro="">
      <xdr:nvCxnSpPr>
        <xdr:cNvPr id="521" name="直線コネクタ 520"/>
        <xdr:cNvCxnSpPr/>
      </xdr:nvCxnSpPr>
      <xdr:spPr>
        <a:xfrm flipV="1">
          <a:off x="15481300" y="6520429"/>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48626</xdr:rowOff>
    </xdr:from>
    <xdr:to>
      <xdr:col>81</xdr:col>
      <xdr:colOff>50800</xdr:colOff>
      <xdr:row>38</xdr:row>
      <xdr:rowOff>58364</xdr:rowOff>
    </xdr:to>
    <xdr:cxnSp macro="">
      <xdr:nvCxnSpPr>
        <xdr:cNvPr id="524" name="直線コネクタ 523"/>
        <xdr:cNvCxnSpPr/>
      </xdr:nvCxnSpPr>
      <xdr:spPr>
        <a:xfrm>
          <a:off x="14592300" y="656372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74503</xdr:rowOff>
    </xdr:from>
    <xdr:to>
      <xdr:col>76</xdr:col>
      <xdr:colOff>114300</xdr:colOff>
      <xdr:row>38</xdr:row>
      <xdr:rowOff>48626</xdr:rowOff>
    </xdr:to>
    <xdr:cxnSp macro="">
      <xdr:nvCxnSpPr>
        <xdr:cNvPr id="527" name="直線コネクタ 526"/>
        <xdr:cNvCxnSpPr/>
      </xdr:nvCxnSpPr>
      <xdr:spPr>
        <a:xfrm>
          <a:off x="13703300" y="6246703"/>
          <a:ext cx="889000" cy="3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74503</xdr:rowOff>
    </xdr:from>
    <xdr:to>
      <xdr:col>71</xdr:col>
      <xdr:colOff>177800</xdr:colOff>
      <xdr:row>37</xdr:row>
      <xdr:rowOff>4369</xdr:rowOff>
    </xdr:to>
    <xdr:cxnSp macro="">
      <xdr:nvCxnSpPr>
        <xdr:cNvPr id="530" name="直線コネクタ 529"/>
        <xdr:cNvCxnSpPr/>
      </xdr:nvCxnSpPr>
      <xdr:spPr>
        <a:xfrm flipV="1">
          <a:off x="12814300" y="6246703"/>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125979</xdr:rowOff>
    </xdr:from>
    <xdr:to>
      <xdr:col>85</xdr:col>
      <xdr:colOff>177800</xdr:colOff>
      <xdr:row>38</xdr:row>
      <xdr:rowOff>56128</xdr:rowOff>
    </xdr:to>
    <xdr:sp macro="" textlink="">
      <xdr:nvSpPr>
        <xdr:cNvPr id="540" name="楕円 539"/>
        <xdr:cNvSpPr/>
      </xdr:nvSpPr>
      <xdr:spPr>
        <a:xfrm>
          <a:off x="162687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104406</xdr:rowOff>
    </xdr:from>
    <xdr:ext cx="534377" cy="259045"/>
    <xdr:sp macro="" textlink="">
      <xdr:nvSpPr>
        <xdr:cNvPr id="541" name="消防費該当値テキスト"/>
        <xdr:cNvSpPr txBox="1"/>
      </xdr:nvSpPr>
      <xdr:spPr>
        <a:xfrm>
          <a:off x="16370300" y="64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7564</xdr:rowOff>
    </xdr:from>
    <xdr:to>
      <xdr:col>81</xdr:col>
      <xdr:colOff>101600</xdr:colOff>
      <xdr:row>38</xdr:row>
      <xdr:rowOff>109164</xdr:rowOff>
    </xdr:to>
    <xdr:sp macro="" textlink="">
      <xdr:nvSpPr>
        <xdr:cNvPr id="542" name="楕円 541"/>
        <xdr:cNvSpPr/>
      </xdr:nvSpPr>
      <xdr:spPr>
        <a:xfrm>
          <a:off x="15430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100291</xdr:rowOff>
    </xdr:from>
    <xdr:ext cx="534377" cy="259045"/>
    <xdr:sp macro="" textlink="">
      <xdr:nvSpPr>
        <xdr:cNvPr id="543" name="テキスト ボックス 542"/>
        <xdr:cNvSpPr txBox="1"/>
      </xdr:nvSpPr>
      <xdr:spPr>
        <a:xfrm>
          <a:off x="15214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169276</xdr:rowOff>
    </xdr:from>
    <xdr:to>
      <xdr:col>76</xdr:col>
      <xdr:colOff>165100</xdr:colOff>
      <xdr:row>38</xdr:row>
      <xdr:rowOff>99426</xdr:rowOff>
    </xdr:to>
    <xdr:sp macro="" textlink="">
      <xdr:nvSpPr>
        <xdr:cNvPr id="544" name="楕円 543"/>
        <xdr:cNvSpPr/>
      </xdr:nvSpPr>
      <xdr:spPr>
        <a:xfrm>
          <a:off x="14541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90553</xdr:rowOff>
    </xdr:from>
    <xdr:ext cx="534377" cy="259045"/>
    <xdr:sp macro="" textlink="">
      <xdr:nvSpPr>
        <xdr:cNvPr id="545" name="テキスト ボックス 544"/>
        <xdr:cNvSpPr txBox="1"/>
      </xdr:nvSpPr>
      <xdr:spPr>
        <a:xfrm>
          <a:off x="14325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23703</xdr:rowOff>
    </xdr:from>
    <xdr:to>
      <xdr:col>72</xdr:col>
      <xdr:colOff>38100</xdr:colOff>
      <xdr:row>36</xdr:row>
      <xdr:rowOff>125303</xdr:rowOff>
    </xdr:to>
    <xdr:sp macro="" textlink="">
      <xdr:nvSpPr>
        <xdr:cNvPr id="546" name="楕円 545"/>
        <xdr:cNvSpPr/>
      </xdr:nvSpPr>
      <xdr:spPr>
        <a:xfrm>
          <a:off x="136525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141830</xdr:rowOff>
    </xdr:from>
    <xdr:ext cx="534377" cy="259045"/>
    <xdr:sp macro="" textlink="">
      <xdr:nvSpPr>
        <xdr:cNvPr id="547" name="テキスト ボックス 546"/>
        <xdr:cNvSpPr txBox="1"/>
      </xdr:nvSpPr>
      <xdr:spPr>
        <a:xfrm>
          <a:off x="13436111" y="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125019</xdr:rowOff>
    </xdr:from>
    <xdr:to>
      <xdr:col>67</xdr:col>
      <xdr:colOff>101600</xdr:colOff>
      <xdr:row>37</xdr:row>
      <xdr:rowOff>55169</xdr:rowOff>
    </xdr:to>
    <xdr:sp macro="" textlink="">
      <xdr:nvSpPr>
        <xdr:cNvPr id="548" name="楕円 547"/>
        <xdr:cNvSpPr/>
      </xdr:nvSpPr>
      <xdr:spPr>
        <a:xfrm>
          <a:off x="12763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46296</xdr:rowOff>
    </xdr:from>
    <xdr:ext cx="534377" cy="259045"/>
    <xdr:sp macro="" textlink="">
      <xdr:nvSpPr>
        <xdr:cNvPr id="549" name="テキスト ボックス 548"/>
        <xdr:cNvSpPr txBox="1"/>
      </xdr:nvSpPr>
      <xdr:spPr>
        <a:xfrm>
          <a:off x="12547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152940</xdr:rowOff>
    </xdr:from>
    <xdr:to>
      <xdr:col>85</xdr:col>
      <xdr:colOff>127000</xdr:colOff>
      <xdr:row>55</xdr:row>
      <xdr:rowOff>99809</xdr:rowOff>
    </xdr:to>
    <xdr:cxnSp macro="">
      <xdr:nvCxnSpPr>
        <xdr:cNvPr id="579" name="直線コネクタ 578"/>
        <xdr:cNvCxnSpPr/>
      </xdr:nvCxnSpPr>
      <xdr:spPr>
        <a:xfrm>
          <a:off x="15481300" y="9239790"/>
          <a:ext cx="838200" cy="2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152940</xdr:rowOff>
    </xdr:from>
    <xdr:to>
      <xdr:col>81</xdr:col>
      <xdr:colOff>50800</xdr:colOff>
      <xdr:row>55</xdr:row>
      <xdr:rowOff>150540</xdr:rowOff>
    </xdr:to>
    <xdr:cxnSp macro="">
      <xdr:nvCxnSpPr>
        <xdr:cNvPr id="582" name="直線コネクタ 581"/>
        <xdr:cNvCxnSpPr/>
      </xdr:nvCxnSpPr>
      <xdr:spPr>
        <a:xfrm flipV="1">
          <a:off x="14592300" y="9239790"/>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142748</xdr:rowOff>
    </xdr:from>
    <xdr:to>
      <xdr:col>76</xdr:col>
      <xdr:colOff>114300</xdr:colOff>
      <xdr:row>55</xdr:row>
      <xdr:rowOff>150540</xdr:rowOff>
    </xdr:to>
    <xdr:cxnSp macro="">
      <xdr:nvCxnSpPr>
        <xdr:cNvPr id="585" name="直線コネクタ 584"/>
        <xdr:cNvCxnSpPr/>
      </xdr:nvCxnSpPr>
      <xdr:spPr>
        <a:xfrm>
          <a:off x="13703300" y="9229598"/>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142748</xdr:rowOff>
    </xdr:from>
    <xdr:to>
      <xdr:col>71</xdr:col>
      <xdr:colOff>177800</xdr:colOff>
      <xdr:row>54</xdr:row>
      <xdr:rowOff>16161</xdr:rowOff>
    </xdr:to>
    <xdr:cxnSp macro="">
      <xdr:nvCxnSpPr>
        <xdr:cNvPr id="588" name="直線コネクタ 587"/>
        <xdr:cNvCxnSpPr/>
      </xdr:nvCxnSpPr>
      <xdr:spPr>
        <a:xfrm flipV="1">
          <a:off x="12814300" y="922959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10710</xdr:rowOff>
    </xdr:from>
    <xdr:ext cx="534377" cy="259045"/>
    <xdr:sp macro="" textlink="">
      <xdr:nvSpPr>
        <xdr:cNvPr id="592" name="テキスト ボックス 591"/>
        <xdr:cNvSpPr txBox="1"/>
      </xdr:nvSpPr>
      <xdr:spPr>
        <a:xfrm>
          <a:off x="12547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49009</xdr:rowOff>
    </xdr:from>
    <xdr:to>
      <xdr:col>85</xdr:col>
      <xdr:colOff>177800</xdr:colOff>
      <xdr:row>55</xdr:row>
      <xdr:rowOff>150609</xdr:rowOff>
    </xdr:to>
    <xdr:sp macro="" textlink="">
      <xdr:nvSpPr>
        <xdr:cNvPr id="598" name="楕円 597"/>
        <xdr:cNvSpPr/>
      </xdr:nvSpPr>
      <xdr:spPr>
        <a:xfrm>
          <a:off x="162687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71886</xdr:rowOff>
    </xdr:from>
    <xdr:ext cx="534377" cy="259045"/>
    <xdr:sp macro="" textlink="">
      <xdr:nvSpPr>
        <xdr:cNvPr id="599" name="教育費該当値テキスト"/>
        <xdr:cNvSpPr txBox="1"/>
      </xdr:nvSpPr>
      <xdr:spPr>
        <a:xfrm>
          <a:off x="16370300" y="93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102140</xdr:rowOff>
    </xdr:from>
    <xdr:to>
      <xdr:col>81</xdr:col>
      <xdr:colOff>101600</xdr:colOff>
      <xdr:row>54</xdr:row>
      <xdr:rowOff>32290</xdr:rowOff>
    </xdr:to>
    <xdr:sp macro="" textlink="">
      <xdr:nvSpPr>
        <xdr:cNvPr id="600" name="楕円 599"/>
        <xdr:cNvSpPr/>
      </xdr:nvSpPr>
      <xdr:spPr>
        <a:xfrm>
          <a:off x="154305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48817</xdr:rowOff>
    </xdr:from>
    <xdr:ext cx="534377" cy="259045"/>
    <xdr:sp macro="" textlink="">
      <xdr:nvSpPr>
        <xdr:cNvPr id="601" name="テキスト ボックス 600"/>
        <xdr:cNvSpPr txBox="1"/>
      </xdr:nvSpPr>
      <xdr:spPr>
        <a:xfrm>
          <a:off x="15214111" y="89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99740</xdr:rowOff>
    </xdr:from>
    <xdr:to>
      <xdr:col>76</xdr:col>
      <xdr:colOff>165100</xdr:colOff>
      <xdr:row>56</xdr:row>
      <xdr:rowOff>29890</xdr:rowOff>
    </xdr:to>
    <xdr:sp macro="" textlink="">
      <xdr:nvSpPr>
        <xdr:cNvPr id="602" name="楕円 601"/>
        <xdr:cNvSpPr/>
      </xdr:nvSpPr>
      <xdr:spPr>
        <a:xfrm>
          <a:off x="14541500" y="95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46417</xdr:rowOff>
    </xdr:from>
    <xdr:ext cx="534377" cy="259045"/>
    <xdr:sp macro="" textlink="">
      <xdr:nvSpPr>
        <xdr:cNvPr id="603" name="テキスト ボックス 602"/>
        <xdr:cNvSpPr txBox="1"/>
      </xdr:nvSpPr>
      <xdr:spPr>
        <a:xfrm>
          <a:off x="14325111" y="93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91948</xdr:rowOff>
    </xdr:from>
    <xdr:to>
      <xdr:col>72</xdr:col>
      <xdr:colOff>38100</xdr:colOff>
      <xdr:row>54</xdr:row>
      <xdr:rowOff>22098</xdr:rowOff>
    </xdr:to>
    <xdr:sp macro="" textlink="">
      <xdr:nvSpPr>
        <xdr:cNvPr id="604" name="楕円 603"/>
        <xdr:cNvSpPr/>
      </xdr:nvSpPr>
      <xdr:spPr>
        <a:xfrm>
          <a:off x="13652500" y="9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38625</xdr:rowOff>
    </xdr:from>
    <xdr:ext cx="534377" cy="259045"/>
    <xdr:sp macro="" textlink="">
      <xdr:nvSpPr>
        <xdr:cNvPr id="605" name="テキスト ボックス 604"/>
        <xdr:cNvSpPr txBox="1"/>
      </xdr:nvSpPr>
      <xdr:spPr>
        <a:xfrm>
          <a:off x="13436111" y="89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136811</xdr:rowOff>
    </xdr:from>
    <xdr:to>
      <xdr:col>67</xdr:col>
      <xdr:colOff>101600</xdr:colOff>
      <xdr:row>54</xdr:row>
      <xdr:rowOff>66961</xdr:rowOff>
    </xdr:to>
    <xdr:sp macro="" textlink="">
      <xdr:nvSpPr>
        <xdr:cNvPr id="606" name="楕円 605"/>
        <xdr:cNvSpPr/>
      </xdr:nvSpPr>
      <xdr:spPr>
        <a:xfrm>
          <a:off x="12763500" y="9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83488</xdr:rowOff>
    </xdr:from>
    <xdr:ext cx="534377" cy="259045"/>
    <xdr:sp macro="" textlink="">
      <xdr:nvSpPr>
        <xdr:cNvPr id="607" name="テキスト ボックス 606"/>
        <xdr:cNvSpPr txBox="1"/>
      </xdr:nvSpPr>
      <xdr:spPr>
        <a:xfrm>
          <a:off x="12547111" y="89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162103</xdr:rowOff>
    </xdr:from>
    <xdr:to>
      <xdr:col>85</xdr:col>
      <xdr:colOff>127000</xdr:colOff>
      <xdr:row>79</xdr:row>
      <xdr:rowOff>21513</xdr:rowOff>
    </xdr:to>
    <xdr:cxnSp macro="">
      <xdr:nvCxnSpPr>
        <xdr:cNvPr id="636" name="直線コネクタ 635"/>
        <xdr:cNvCxnSpPr/>
      </xdr:nvCxnSpPr>
      <xdr:spPr>
        <a:xfrm flipV="1">
          <a:off x="15481300" y="13535203"/>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21513</xdr:rowOff>
    </xdr:from>
    <xdr:to>
      <xdr:col>81</xdr:col>
      <xdr:colOff>50800</xdr:colOff>
      <xdr:row>79</xdr:row>
      <xdr:rowOff>34010</xdr:rowOff>
    </xdr:to>
    <xdr:cxnSp macro="">
      <xdr:nvCxnSpPr>
        <xdr:cNvPr id="639" name="直線コネクタ 638"/>
        <xdr:cNvCxnSpPr/>
      </xdr:nvCxnSpPr>
      <xdr:spPr>
        <a:xfrm flipV="1">
          <a:off x="14592300" y="1356606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34010</xdr:rowOff>
    </xdr:from>
    <xdr:to>
      <xdr:col>76</xdr:col>
      <xdr:colOff>114300</xdr:colOff>
      <xdr:row>79</xdr:row>
      <xdr:rowOff>44450</xdr:rowOff>
    </xdr:to>
    <xdr:cxnSp macro="">
      <xdr:nvCxnSpPr>
        <xdr:cNvPr id="642" name="直線コネクタ 641"/>
        <xdr:cNvCxnSpPr/>
      </xdr:nvCxnSpPr>
      <xdr:spPr>
        <a:xfrm flipV="1">
          <a:off x="13703300" y="13578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111303</xdr:rowOff>
    </xdr:from>
    <xdr:to>
      <xdr:col>85</xdr:col>
      <xdr:colOff>177800</xdr:colOff>
      <xdr:row>79</xdr:row>
      <xdr:rowOff>41453</xdr:rowOff>
    </xdr:to>
    <xdr:sp macro="" textlink="">
      <xdr:nvSpPr>
        <xdr:cNvPr id="655" name="楕円 654"/>
        <xdr:cNvSpPr/>
      </xdr:nvSpPr>
      <xdr:spPr>
        <a:xfrm>
          <a:off x="162687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142163</xdr:rowOff>
    </xdr:from>
    <xdr:to>
      <xdr:col>81</xdr:col>
      <xdr:colOff>101600</xdr:colOff>
      <xdr:row>79</xdr:row>
      <xdr:rowOff>72313</xdr:rowOff>
    </xdr:to>
    <xdr:sp macro="" textlink="">
      <xdr:nvSpPr>
        <xdr:cNvPr id="657" name="楕円 656"/>
        <xdr:cNvSpPr/>
      </xdr:nvSpPr>
      <xdr:spPr>
        <a:xfrm>
          <a:off x="15430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63440</xdr:rowOff>
    </xdr:from>
    <xdr:ext cx="378565" cy="259045"/>
    <xdr:sp macro="" textlink="">
      <xdr:nvSpPr>
        <xdr:cNvPr id="658" name="テキスト ボックス 657"/>
        <xdr:cNvSpPr txBox="1"/>
      </xdr:nvSpPr>
      <xdr:spPr>
        <a:xfrm>
          <a:off x="15292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154660</xdr:rowOff>
    </xdr:from>
    <xdr:to>
      <xdr:col>76</xdr:col>
      <xdr:colOff>165100</xdr:colOff>
      <xdr:row>79</xdr:row>
      <xdr:rowOff>84810</xdr:rowOff>
    </xdr:to>
    <xdr:sp macro="" textlink="">
      <xdr:nvSpPr>
        <xdr:cNvPr id="659" name="楕円 658"/>
        <xdr:cNvSpPr/>
      </xdr:nvSpPr>
      <xdr:spPr>
        <a:xfrm>
          <a:off x="14541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75937</xdr:rowOff>
    </xdr:from>
    <xdr:ext cx="378565" cy="259045"/>
    <xdr:sp macro="" textlink="">
      <xdr:nvSpPr>
        <xdr:cNvPr id="660" name="テキスト ボックス 659"/>
        <xdr:cNvSpPr txBox="1"/>
      </xdr:nvSpPr>
      <xdr:spPr>
        <a:xfrm>
          <a:off x="14403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107150</xdr:rowOff>
    </xdr:from>
    <xdr:to>
      <xdr:col>85</xdr:col>
      <xdr:colOff>127000</xdr:colOff>
      <xdr:row>97</xdr:row>
      <xdr:rowOff>117881</xdr:rowOff>
    </xdr:to>
    <xdr:cxnSp macro="">
      <xdr:nvCxnSpPr>
        <xdr:cNvPr id="693" name="直線コネクタ 692"/>
        <xdr:cNvCxnSpPr/>
      </xdr:nvCxnSpPr>
      <xdr:spPr>
        <a:xfrm>
          <a:off x="15481300" y="1673780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92824</xdr:rowOff>
    </xdr:from>
    <xdr:to>
      <xdr:col>81</xdr:col>
      <xdr:colOff>50800</xdr:colOff>
      <xdr:row>97</xdr:row>
      <xdr:rowOff>107150</xdr:rowOff>
    </xdr:to>
    <xdr:cxnSp macro="">
      <xdr:nvCxnSpPr>
        <xdr:cNvPr id="696" name="直線コネクタ 695"/>
        <xdr:cNvCxnSpPr/>
      </xdr:nvCxnSpPr>
      <xdr:spPr>
        <a:xfrm>
          <a:off x="14592300" y="16723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85268</xdr:rowOff>
    </xdr:from>
    <xdr:to>
      <xdr:col>76</xdr:col>
      <xdr:colOff>114300</xdr:colOff>
      <xdr:row>97</xdr:row>
      <xdr:rowOff>92824</xdr:rowOff>
    </xdr:to>
    <xdr:cxnSp macro="">
      <xdr:nvCxnSpPr>
        <xdr:cNvPr id="699" name="直線コネクタ 698"/>
        <xdr:cNvCxnSpPr/>
      </xdr:nvCxnSpPr>
      <xdr:spPr>
        <a:xfrm>
          <a:off x="13703300" y="16715918"/>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85268</xdr:rowOff>
    </xdr:from>
    <xdr:to>
      <xdr:col>71</xdr:col>
      <xdr:colOff>177800</xdr:colOff>
      <xdr:row>97</xdr:row>
      <xdr:rowOff>100761</xdr:rowOff>
    </xdr:to>
    <xdr:cxnSp macro="">
      <xdr:nvCxnSpPr>
        <xdr:cNvPr id="702" name="直線コネクタ 701"/>
        <xdr:cNvCxnSpPr/>
      </xdr:nvCxnSpPr>
      <xdr:spPr>
        <a:xfrm flipV="1">
          <a:off x="12814300" y="16715918"/>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67081</xdr:rowOff>
    </xdr:from>
    <xdr:to>
      <xdr:col>85</xdr:col>
      <xdr:colOff>177800</xdr:colOff>
      <xdr:row>97</xdr:row>
      <xdr:rowOff>168681</xdr:rowOff>
    </xdr:to>
    <xdr:sp macro="" textlink="">
      <xdr:nvSpPr>
        <xdr:cNvPr id="712" name="楕円 711"/>
        <xdr:cNvSpPr/>
      </xdr:nvSpPr>
      <xdr:spPr>
        <a:xfrm>
          <a:off x="162687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153458</xdr:rowOff>
    </xdr:from>
    <xdr:ext cx="534377" cy="259045"/>
    <xdr:sp macro="" textlink="">
      <xdr:nvSpPr>
        <xdr:cNvPr id="713" name="公債費該当値テキスト"/>
        <xdr:cNvSpPr txBox="1"/>
      </xdr:nvSpPr>
      <xdr:spPr>
        <a:xfrm>
          <a:off x="16370300"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56350</xdr:rowOff>
    </xdr:from>
    <xdr:to>
      <xdr:col>81</xdr:col>
      <xdr:colOff>101600</xdr:colOff>
      <xdr:row>97</xdr:row>
      <xdr:rowOff>157950</xdr:rowOff>
    </xdr:to>
    <xdr:sp macro="" textlink="">
      <xdr:nvSpPr>
        <xdr:cNvPr id="714" name="楕円 713"/>
        <xdr:cNvSpPr/>
      </xdr:nvSpPr>
      <xdr:spPr>
        <a:xfrm>
          <a:off x="15430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149077</xdr:rowOff>
    </xdr:from>
    <xdr:ext cx="534377" cy="259045"/>
    <xdr:sp macro="" textlink="">
      <xdr:nvSpPr>
        <xdr:cNvPr id="715" name="テキスト ボックス 714"/>
        <xdr:cNvSpPr txBox="1"/>
      </xdr:nvSpPr>
      <xdr:spPr>
        <a:xfrm>
          <a:off x="15214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42024</xdr:rowOff>
    </xdr:from>
    <xdr:to>
      <xdr:col>76</xdr:col>
      <xdr:colOff>165100</xdr:colOff>
      <xdr:row>97</xdr:row>
      <xdr:rowOff>143624</xdr:rowOff>
    </xdr:to>
    <xdr:sp macro="" textlink="">
      <xdr:nvSpPr>
        <xdr:cNvPr id="716" name="楕円 715"/>
        <xdr:cNvSpPr/>
      </xdr:nvSpPr>
      <xdr:spPr>
        <a:xfrm>
          <a:off x="14541500" y="166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134751</xdr:rowOff>
    </xdr:from>
    <xdr:ext cx="534377" cy="259045"/>
    <xdr:sp macro="" textlink="">
      <xdr:nvSpPr>
        <xdr:cNvPr id="717" name="テキスト ボックス 716"/>
        <xdr:cNvSpPr txBox="1"/>
      </xdr:nvSpPr>
      <xdr:spPr>
        <a:xfrm>
          <a:off x="14325111" y="167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34468</xdr:rowOff>
    </xdr:from>
    <xdr:to>
      <xdr:col>72</xdr:col>
      <xdr:colOff>38100</xdr:colOff>
      <xdr:row>97</xdr:row>
      <xdr:rowOff>136068</xdr:rowOff>
    </xdr:to>
    <xdr:sp macro="" textlink="">
      <xdr:nvSpPr>
        <xdr:cNvPr id="718" name="楕円 717"/>
        <xdr:cNvSpPr/>
      </xdr:nvSpPr>
      <xdr:spPr>
        <a:xfrm>
          <a:off x="136525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127195</xdr:rowOff>
    </xdr:from>
    <xdr:ext cx="534377" cy="259045"/>
    <xdr:sp macro="" textlink="">
      <xdr:nvSpPr>
        <xdr:cNvPr id="719" name="テキスト ボックス 718"/>
        <xdr:cNvSpPr txBox="1"/>
      </xdr:nvSpPr>
      <xdr:spPr>
        <a:xfrm>
          <a:off x="13436111" y="167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49961</xdr:rowOff>
    </xdr:from>
    <xdr:to>
      <xdr:col>67</xdr:col>
      <xdr:colOff>101600</xdr:colOff>
      <xdr:row>97</xdr:row>
      <xdr:rowOff>151561</xdr:rowOff>
    </xdr:to>
    <xdr:sp macro="" textlink="">
      <xdr:nvSpPr>
        <xdr:cNvPr id="720" name="楕円 719"/>
        <xdr:cNvSpPr/>
      </xdr:nvSpPr>
      <xdr:spPr>
        <a:xfrm>
          <a:off x="12763500" y="166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142688</xdr:rowOff>
    </xdr:from>
    <xdr:ext cx="534377" cy="259045"/>
    <xdr:sp macro="" textlink="">
      <xdr:nvSpPr>
        <xdr:cNvPr id="721" name="テキスト ボックス 720"/>
        <xdr:cNvSpPr txBox="1"/>
      </xdr:nvSpPr>
      <xdr:spPr>
        <a:xfrm>
          <a:off x="12547111" y="167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民生費は、待機児童対策に係る取組みによる児童福祉費や</a:t>
          </a:r>
          <a:r>
            <a:rPr kumimoji="1" lang="ja-JP" altLang="en-US" sz="1200">
              <a:solidFill>
                <a:schemeClr val="dk1"/>
              </a:solidFill>
              <a:effectLst/>
              <a:latin typeface="+mn-lt"/>
              <a:ea typeface="+mn-ea"/>
              <a:cs typeface="+mn-cs"/>
            </a:rPr>
            <a:t>障害福祉費をはじめとする社会福祉費</a:t>
          </a:r>
          <a:r>
            <a:rPr kumimoji="1" lang="ja-JP" altLang="ja-JP" sz="1200">
              <a:solidFill>
                <a:schemeClr val="dk1"/>
              </a:solidFill>
              <a:effectLst/>
              <a:latin typeface="+mn-lt"/>
              <a:ea typeface="+mn-ea"/>
              <a:cs typeface="+mn-cs"/>
            </a:rPr>
            <a:t>の増により前年度を上回り、類似団体平均を上回った。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土木費は、都市基盤整備として区画整理事業を行っているが、その進捗状況等の影響により前年度</a:t>
          </a:r>
          <a:r>
            <a:rPr kumimoji="1" lang="ja-JP" altLang="en-US" sz="1200">
              <a:solidFill>
                <a:schemeClr val="dk1"/>
              </a:solidFill>
              <a:effectLst/>
              <a:latin typeface="+mn-lt"/>
              <a:ea typeface="+mn-ea"/>
              <a:cs typeface="+mn-cs"/>
            </a:rPr>
            <a:t>から減となり</a:t>
          </a:r>
          <a:r>
            <a:rPr kumimoji="1" lang="ja-JP" altLang="ja-JP" sz="1200">
              <a:solidFill>
                <a:schemeClr val="dk1"/>
              </a:solidFill>
              <a:effectLst/>
              <a:latin typeface="+mn-lt"/>
              <a:ea typeface="+mn-ea"/>
              <a:cs typeface="+mn-cs"/>
            </a:rPr>
            <a:t>、東京都平均及び類似団体平均を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a:p>
          <a:r>
            <a:rPr kumimoji="1" lang="ja-JP" altLang="ja-JP" sz="1200">
              <a:solidFill>
                <a:schemeClr val="dk1"/>
              </a:solidFill>
              <a:effectLst/>
              <a:latin typeface="+mn-lt"/>
              <a:ea typeface="+mn-ea"/>
              <a:cs typeface="+mn-cs"/>
            </a:rPr>
            <a:t>教育費は、第三中学校大規模改修等工事や第一調理場の建替移転に伴う用地買収費の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等により前年度を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回り、全国平均、東京都平均を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実質単年度収支は、財政調整基金の取崩額の減等により、</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年連続の</a:t>
          </a:r>
          <a:r>
            <a:rPr kumimoji="1" lang="ja-JP" altLang="ja-JP" sz="1200">
              <a:solidFill>
                <a:schemeClr val="dk1"/>
              </a:solidFill>
              <a:effectLst/>
              <a:latin typeface="+mn-lt"/>
              <a:ea typeface="+mn-ea"/>
              <a:cs typeface="+mn-cs"/>
            </a:rPr>
            <a:t>黒字となった。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財政調整基金残高は、近年</a:t>
          </a:r>
          <a:r>
            <a:rPr kumimoji="1" lang="ja-JP" altLang="en-US" sz="1200">
              <a:solidFill>
                <a:schemeClr val="dk1"/>
              </a:solidFill>
              <a:effectLst/>
              <a:latin typeface="+mn-lt"/>
              <a:ea typeface="+mn-ea"/>
              <a:cs typeface="+mn-cs"/>
            </a:rPr>
            <a:t>積立</a:t>
          </a:r>
          <a:r>
            <a:rPr kumimoji="1" lang="ja-JP" altLang="ja-JP" sz="1200">
              <a:solidFill>
                <a:schemeClr val="dk1"/>
              </a:solidFill>
              <a:effectLst/>
              <a:latin typeface="+mn-lt"/>
              <a:ea typeface="+mn-ea"/>
              <a:cs typeface="+mn-cs"/>
            </a:rPr>
            <a:t>額が</a:t>
          </a:r>
          <a:r>
            <a:rPr kumimoji="1" lang="ja-JP" altLang="en-US" sz="1200">
              <a:solidFill>
                <a:schemeClr val="dk1"/>
              </a:solidFill>
              <a:effectLst/>
              <a:latin typeface="+mn-lt"/>
              <a:ea typeface="+mn-ea"/>
              <a:cs typeface="+mn-cs"/>
            </a:rPr>
            <a:t>取崩</a:t>
          </a:r>
          <a:r>
            <a:rPr kumimoji="1" lang="ja-JP" altLang="ja-JP" sz="1200">
              <a:solidFill>
                <a:schemeClr val="dk1"/>
              </a:solidFill>
              <a:effectLst/>
              <a:latin typeface="+mn-lt"/>
              <a:ea typeface="+mn-ea"/>
              <a:cs typeface="+mn-cs"/>
            </a:rPr>
            <a:t>額を上回る傾向にあり、</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年連続の増</a:t>
          </a:r>
          <a:r>
            <a:rPr kumimoji="1" lang="ja-JP" altLang="ja-JP" sz="1200">
              <a:solidFill>
                <a:schemeClr val="dk1"/>
              </a:solidFill>
              <a:effectLst/>
              <a:latin typeface="+mn-lt"/>
              <a:ea typeface="+mn-ea"/>
              <a:cs typeface="+mn-cs"/>
            </a:rPr>
            <a:t>となった。今後も事業費の平準化等による歳出抑制と歳入確保に努める。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地方公営企業法適用</a:t>
          </a:r>
          <a:r>
            <a:rPr kumimoji="1" lang="ja-JP" altLang="en-US" sz="1100">
              <a:solidFill>
                <a:schemeClr val="dk1"/>
              </a:solidFill>
              <a:effectLst/>
              <a:latin typeface="+mn-lt"/>
              <a:ea typeface="+mn-ea"/>
              <a:cs typeface="+mn-cs"/>
            </a:rPr>
            <a:t>となって初の決算であったが黒字となった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病院事業会計は、診療報酬改定の影響等による黒字額の減により黒字幅が縮小したが、平成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年３月に策定した「第三次稲城市立病院改革プラン」による経営改善に努める。</a:t>
          </a:r>
          <a:endParaRPr lang="ja-JP" altLang="ja-JP" sz="1400">
            <a:effectLst/>
          </a:endParaRPr>
        </a:p>
        <a:p>
          <a:r>
            <a:rPr kumimoji="1" lang="ja-JP" altLang="ja-JP" sz="1100">
              <a:solidFill>
                <a:schemeClr val="dk1"/>
              </a:solidFill>
              <a:effectLst/>
              <a:latin typeface="+mn-lt"/>
              <a:ea typeface="+mn-ea"/>
              <a:cs typeface="+mn-cs"/>
            </a:rPr>
            <a:t>一般会計等及び全公営企業会計等において実質赤字は発生しなかったが、今後も全会計を通じて健全な財政運営を維持できるよう歳入確保と歳出抑制に努める。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97" sqref="AH9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
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
81</v>
      </c>
      <c r="C3" s="441"/>
      <c r="D3" s="441"/>
      <c r="E3" s="442"/>
      <c r="F3" s="442"/>
      <c r="G3" s="442"/>
      <c r="H3" s="442"/>
      <c r="I3" s="442"/>
      <c r="J3" s="442"/>
      <c r="K3" s="442"/>
      <c r="L3" s="442" t="s">
        <v>
82</v>
      </c>
      <c r="M3" s="442"/>
      <c r="N3" s="442"/>
      <c r="O3" s="442"/>
      <c r="P3" s="442"/>
      <c r="Q3" s="442"/>
      <c r="R3" s="449"/>
      <c r="S3" s="449"/>
      <c r="T3" s="449"/>
      <c r="U3" s="449"/>
      <c r="V3" s="450"/>
      <c r="W3" s="424" t="s">
        <v>
83</v>
      </c>
      <c r="X3" s="425"/>
      <c r="Y3" s="425"/>
      <c r="Z3" s="425"/>
      <c r="AA3" s="425"/>
      <c r="AB3" s="441"/>
      <c r="AC3" s="449" t="s">
        <v>
84</v>
      </c>
      <c r="AD3" s="425"/>
      <c r="AE3" s="425"/>
      <c r="AF3" s="425"/>
      <c r="AG3" s="425"/>
      <c r="AH3" s="425"/>
      <c r="AI3" s="425"/>
      <c r="AJ3" s="425"/>
      <c r="AK3" s="425"/>
      <c r="AL3" s="426"/>
      <c r="AM3" s="424" t="s">
        <v>
85</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86</v>
      </c>
      <c r="BO3" s="425"/>
      <c r="BP3" s="425"/>
      <c r="BQ3" s="425"/>
      <c r="BR3" s="425"/>
      <c r="BS3" s="425"/>
      <c r="BT3" s="425"/>
      <c r="BU3" s="426"/>
      <c r="BV3" s="424" t="s">
        <v>
87</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88</v>
      </c>
      <c r="CU3" s="425"/>
      <c r="CV3" s="425"/>
      <c r="CW3" s="425"/>
      <c r="CX3" s="425"/>
      <c r="CY3" s="425"/>
      <c r="CZ3" s="425"/>
      <c r="DA3" s="426"/>
      <c r="DB3" s="424" t="s">
        <v>
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90</v>
      </c>
      <c r="AZ4" s="428"/>
      <c r="BA4" s="428"/>
      <c r="BB4" s="428"/>
      <c r="BC4" s="428"/>
      <c r="BD4" s="428"/>
      <c r="BE4" s="428"/>
      <c r="BF4" s="428"/>
      <c r="BG4" s="428"/>
      <c r="BH4" s="428"/>
      <c r="BI4" s="428"/>
      <c r="BJ4" s="428"/>
      <c r="BK4" s="428"/>
      <c r="BL4" s="428"/>
      <c r="BM4" s="429"/>
      <c r="BN4" s="430">
        <v>
34034961</v>
      </c>
      <c r="BO4" s="431"/>
      <c r="BP4" s="431"/>
      <c r="BQ4" s="431"/>
      <c r="BR4" s="431"/>
      <c r="BS4" s="431"/>
      <c r="BT4" s="431"/>
      <c r="BU4" s="432"/>
      <c r="BV4" s="430">
        <v>
34626957</v>
      </c>
      <c r="BW4" s="431"/>
      <c r="BX4" s="431"/>
      <c r="BY4" s="431"/>
      <c r="BZ4" s="431"/>
      <c r="CA4" s="431"/>
      <c r="CB4" s="431"/>
      <c r="CC4" s="432"/>
      <c r="CD4" s="433" t="s">
        <v>
91</v>
      </c>
      <c r="CE4" s="434"/>
      <c r="CF4" s="434"/>
      <c r="CG4" s="434"/>
      <c r="CH4" s="434"/>
      <c r="CI4" s="434"/>
      <c r="CJ4" s="434"/>
      <c r="CK4" s="434"/>
      <c r="CL4" s="434"/>
      <c r="CM4" s="434"/>
      <c r="CN4" s="434"/>
      <c r="CO4" s="434"/>
      <c r="CP4" s="434"/>
      <c r="CQ4" s="434"/>
      <c r="CR4" s="434"/>
      <c r="CS4" s="435"/>
      <c r="CT4" s="436">
        <v>
5.5</v>
      </c>
      <c r="CU4" s="437"/>
      <c r="CV4" s="437"/>
      <c r="CW4" s="437"/>
      <c r="CX4" s="437"/>
      <c r="CY4" s="437"/>
      <c r="CZ4" s="437"/>
      <c r="DA4" s="438"/>
      <c r="DB4" s="436">
        <v>
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92</v>
      </c>
      <c r="AN5" s="497"/>
      <c r="AO5" s="497"/>
      <c r="AP5" s="497"/>
      <c r="AQ5" s="497"/>
      <c r="AR5" s="497"/>
      <c r="AS5" s="497"/>
      <c r="AT5" s="498"/>
      <c r="AU5" s="499" t="s">
        <v>
93</v>
      </c>
      <c r="AV5" s="500"/>
      <c r="AW5" s="500"/>
      <c r="AX5" s="500"/>
      <c r="AY5" s="501" t="s">
        <v>
94</v>
      </c>
      <c r="AZ5" s="502"/>
      <c r="BA5" s="502"/>
      <c r="BB5" s="502"/>
      <c r="BC5" s="502"/>
      <c r="BD5" s="502"/>
      <c r="BE5" s="502"/>
      <c r="BF5" s="502"/>
      <c r="BG5" s="502"/>
      <c r="BH5" s="502"/>
      <c r="BI5" s="502"/>
      <c r="BJ5" s="502"/>
      <c r="BK5" s="502"/>
      <c r="BL5" s="502"/>
      <c r="BM5" s="503"/>
      <c r="BN5" s="467">
        <v>
33006107</v>
      </c>
      <c r="BO5" s="468"/>
      <c r="BP5" s="468"/>
      <c r="BQ5" s="468"/>
      <c r="BR5" s="468"/>
      <c r="BS5" s="468"/>
      <c r="BT5" s="468"/>
      <c r="BU5" s="469"/>
      <c r="BV5" s="467">
        <v>
33680890</v>
      </c>
      <c r="BW5" s="468"/>
      <c r="BX5" s="468"/>
      <c r="BY5" s="468"/>
      <c r="BZ5" s="468"/>
      <c r="CA5" s="468"/>
      <c r="CB5" s="468"/>
      <c r="CC5" s="469"/>
      <c r="CD5" s="470" t="s">
        <v>
95</v>
      </c>
      <c r="CE5" s="471"/>
      <c r="CF5" s="471"/>
      <c r="CG5" s="471"/>
      <c r="CH5" s="471"/>
      <c r="CI5" s="471"/>
      <c r="CJ5" s="471"/>
      <c r="CK5" s="471"/>
      <c r="CL5" s="471"/>
      <c r="CM5" s="471"/>
      <c r="CN5" s="471"/>
      <c r="CO5" s="471"/>
      <c r="CP5" s="471"/>
      <c r="CQ5" s="471"/>
      <c r="CR5" s="471"/>
      <c r="CS5" s="472"/>
      <c r="CT5" s="464">
        <v>
91.1</v>
      </c>
      <c r="CU5" s="465"/>
      <c r="CV5" s="465"/>
      <c r="CW5" s="465"/>
      <c r="CX5" s="465"/>
      <c r="CY5" s="465"/>
      <c r="CZ5" s="465"/>
      <c r="DA5" s="466"/>
      <c r="DB5" s="464">
        <v>
89.1</v>
      </c>
      <c r="DC5" s="465"/>
      <c r="DD5" s="465"/>
      <c r="DE5" s="465"/>
      <c r="DF5" s="465"/>
      <c r="DG5" s="465"/>
      <c r="DH5" s="465"/>
      <c r="DI5" s="466"/>
      <c r="DJ5" s="186"/>
      <c r="DK5" s="186"/>
      <c r="DL5" s="186"/>
      <c r="DM5" s="186"/>
      <c r="DN5" s="186"/>
      <c r="DO5" s="186"/>
    </row>
    <row r="6" spans="1:119" ht="18.75" customHeight="1" x14ac:dyDescent="0.15">
      <c r="A6" s="187"/>
      <c r="B6" s="473" t="s">
        <v>
96</v>
      </c>
      <c r="C6" s="474"/>
      <c r="D6" s="474"/>
      <c r="E6" s="475"/>
      <c r="F6" s="475"/>
      <c r="G6" s="475"/>
      <c r="H6" s="475"/>
      <c r="I6" s="475"/>
      <c r="J6" s="475"/>
      <c r="K6" s="475"/>
      <c r="L6" s="475" t="s">
        <v>
97</v>
      </c>
      <c r="M6" s="475"/>
      <c r="N6" s="475"/>
      <c r="O6" s="475"/>
      <c r="P6" s="475"/>
      <c r="Q6" s="475"/>
      <c r="R6" s="479"/>
      <c r="S6" s="479"/>
      <c r="T6" s="479"/>
      <c r="U6" s="479"/>
      <c r="V6" s="480"/>
      <c r="W6" s="483" t="s">
        <v>
98</v>
      </c>
      <c r="X6" s="484"/>
      <c r="Y6" s="484"/>
      <c r="Z6" s="484"/>
      <c r="AA6" s="484"/>
      <c r="AB6" s="474"/>
      <c r="AC6" s="487" t="s">
        <v>
99</v>
      </c>
      <c r="AD6" s="488"/>
      <c r="AE6" s="488"/>
      <c r="AF6" s="488"/>
      <c r="AG6" s="488"/>
      <c r="AH6" s="488"/>
      <c r="AI6" s="488"/>
      <c r="AJ6" s="488"/>
      <c r="AK6" s="488"/>
      <c r="AL6" s="489"/>
      <c r="AM6" s="496" t="s">
        <v>
100</v>
      </c>
      <c r="AN6" s="497"/>
      <c r="AO6" s="497"/>
      <c r="AP6" s="497"/>
      <c r="AQ6" s="497"/>
      <c r="AR6" s="497"/>
      <c r="AS6" s="497"/>
      <c r="AT6" s="498"/>
      <c r="AU6" s="499" t="s">
        <v>
93</v>
      </c>
      <c r="AV6" s="500"/>
      <c r="AW6" s="500"/>
      <c r="AX6" s="500"/>
      <c r="AY6" s="501" t="s">
        <v>
101</v>
      </c>
      <c r="AZ6" s="502"/>
      <c r="BA6" s="502"/>
      <c r="BB6" s="502"/>
      <c r="BC6" s="502"/>
      <c r="BD6" s="502"/>
      <c r="BE6" s="502"/>
      <c r="BF6" s="502"/>
      <c r="BG6" s="502"/>
      <c r="BH6" s="502"/>
      <c r="BI6" s="502"/>
      <c r="BJ6" s="502"/>
      <c r="BK6" s="502"/>
      <c r="BL6" s="502"/>
      <c r="BM6" s="503"/>
      <c r="BN6" s="467">
        <v>
1028854</v>
      </c>
      <c r="BO6" s="468"/>
      <c r="BP6" s="468"/>
      <c r="BQ6" s="468"/>
      <c r="BR6" s="468"/>
      <c r="BS6" s="468"/>
      <c r="BT6" s="468"/>
      <c r="BU6" s="469"/>
      <c r="BV6" s="467">
        <v>
946067</v>
      </c>
      <c r="BW6" s="468"/>
      <c r="BX6" s="468"/>
      <c r="BY6" s="468"/>
      <c r="BZ6" s="468"/>
      <c r="CA6" s="468"/>
      <c r="CB6" s="468"/>
      <c r="CC6" s="469"/>
      <c r="CD6" s="470" t="s">
        <v>
102</v>
      </c>
      <c r="CE6" s="471"/>
      <c r="CF6" s="471"/>
      <c r="CG6" s="471"/>
      <c r="CH6" s="471"/>
      <c r="CI6" s="471"/>
      <c r="CJ6" s="471"/>
      <c r="CK6" s="471"/>
      <c r="CL6" s="471"/>
      <c r="CM6" s="471"/>
      <c r="CN6" s="471"/>
      <c r="CO6" s="471"/>
      <c r="CP6" s="471"/>
      <c r="CQ6" s="471"/>
      <c r="CR6" s="471"/>
      <c r="CS6" s="472"/>
      <c r="CT6" s="504">
        <v>
94.6</v>
      </c>
      <c r="CU6" s="505"/>
      <c r="CV6" s="505"/>
      <c r="CW6" s="505"/>
      <c r="CX6" s="505"/>
      <c r="CY6" s="505"/>
      <c r="CZ6" s="505"/>
      <c r="DA6" s="506"/>
      <c r="DB6" s="504">
        <v>
93.5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103</v>
      </c>
      <c r="AN7" s="497"/>
      <c r="AO7" s="497"/>
      <c r="AP7" s="497"/>
      <c r="AQ7" s="497"/>
      <c r="AR7" s="497"/>
      <c r="AS7" s="497"/>
      <c r="AT7" s="498"/>
      <c r="AU7" s="499" t="s">
        <v>
104</v>
      </c>
      <c r="AV7" s="500"/>
      <c r="AW7" s="500"/>
      <c r="AX7" s="500"/>
      <c r="AY7" s="501" t="s">
        <v>
105</v>
      </c>
      <c r="AZ7" s="502"/>
      <c r="BA7" s="502"/>
      <c r="BB7" s="502"/>
      <c r="BC7" s="502"/>
      <c r="BD7" s="502"/>
      <c r="BE7" s="502"/>
      <c r="BF7" s="502"/>
      <c r="BG7" s="502"/>
      <c r="BH7" s="502"/>
      <c r="BI7" s="502"/>
      <c r="BJ7" s="502"/>
      <c r="BK7" s="502"/>
      <c r="BL7" s="502"/>
      <c r="BM7" s="503"/>
      <c r="BN7" s="467">
        <v>
54388</v>
      </c>
      <c r="BO7" s="468"/>
      <c r="BP7" s="468"/>
      <c r="BQ7" s="468"/>
      <c r="BR7" s="468"/>
      <c r="BS7" s="468"/>
      <c r="BT7" s="468"/>
      <c r="BU7" s="469"/>
      <c r="BV7" s="467">
        <v>
147056</v>
      </c>
      <c r="BW7" s="468"/>
      <c r="BX7" s="468"/>
      <c r="BY7" s="468"/>
      <c r="BZ7" s="468"/>
      <c r="CA7" s="468"/>
      <c r="CB7" s="468"/>
      <c r="CC7" s="469"/>
      <c r="CD7" s="470" t="s">
        <v>
106</v>
      </c>
      <c r="CE7" s="471"/>
      <c r="CF7" s="471"/>
      <c r="CG7" s="471"/>
      <c r="CH7" s="471"/>
      <c r="CI7" s="471"/>
      <c r="CJ7" s="471"/>
      <c r="CK7" s="471"/>
      <c r="CL7" s="471"/>
      <c r="CM7" s="471"/>
      <c r="CN7" s="471"/>
      <c r="CO7" s="471"/>
      <c r="CP7" s="471"/>
      <c r="CQ7" s="471"/>
      <c r="CR7" s="471"/>
      <c r="CS7" s="472"/>
      <c r="CT7" s="467">
        <v>
17574142</v>
      </c>
      <c r="CU7" s="468"/>
      <c r="CV7" s="468"/>
      <c r="CW7" s="468"/>
      <c r="CX7" s="468"/>
      <c r="CY7" s="468"/>
      <c r="CZ7" s="468"/>
      <c r="DA7" s="469"/>
      <c r="DB7" s="467">
        <v>
17540966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107</v>
      </c>
      <c r="AN8" s="497"/>
      <c r="AO8" s="497"/>
      <c r="AP8" s="497"/>
      <c r="AQ8" s="497"/>
      <c r="AR8" s="497"/>
      <c r="AS8" s="497"/>
      <c r="AT8" s="498"/>
      <c r="AU8" s="499" t="s">
        <v>
108</v>
      </c>
      <c r="AV8" s="500"/>
      <c r="AW8" s="500"/>
      <c r="AX8" s="500"/>
      <c r="AY8" s="501" t="s">
        <v>
109</v>
      </c>
      <c r="AZ8" s="502"/>
      <c r="BA8" s="502"/>
      <c r="BB8" s="502"/>
      <c r="BC8" s="502"/>
      <c r="BD8" s="502"/>
      <c r="BE8" s="502"/>
      <c r="BF8" s="502"/>
      <c r="BG8" s="502"/>
      <c r="BH8" s="502"/>
      <c r="BI8" s="502"/>
      <c r="BJ8" s="502"/>
      <c r="BK8" s="502"/>
      <c r="BL8" s="502"/>
      <c r="BM8" s="503"/>
      <c r="BN8" s="467">
        <v>
974466</v>
      </c>
      <c r="BO8" s="468"/>
      <c r="BP8" s="468"/>
      <c r="BQ8" s="468"/>
      <c r="BR8" s="468"/>
      <c r="BS8" s="468"/>
      <c r="BT8" s="468"/>
      <c r="BU8" s="469"/>
      <c r="BV8" s="467">
        <v>
799011</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0.96</v>
      </c>
      <c r="CU8" s="508"/>
      <c r="CV8" s="508"/>
      <c r="CW8" s="508"/>
      <c r="CX8" s="508"/>
      <c r="CY8" s="508"/>
      <c r="CZ8" s="508"/>
      <c r="DA8" s="509"/>
      <c r="DB8" s="507">
        <v>
0.96</v>
      </c>
      <c r="DC8" s="508"/>
      <c r="DD8" s="508"/>
      <c r="DE8" s="508"/>
      <c r="DF8" s="508"/>
      <c r="DG8" s="508"/>
      <c r="DH8" s="508"/>
      <c r="DI8" s="509"/>
      <c r="DJ8" s="186"/>
      <c r="DK8" s="186"/>
      <c r="DL8" s="186"/>
      <c r="DM8" s="186"/>
      <c r="DN8" s="186"/>
      <c r="DO8" s="186"/>
    </row>
    <row r="9" spans="1:119" ht="18.75" customHeight="1" thickBot="1" x14ac:dyDescent="0.2">
      <c r="A9" s="187"/>
      <c r="B9" s="461" t="s">
        <v>
111</v>
      </c>
      <c r="C9" s="462"/>
      <c r="D9" s="462"/>
      <c r="E9" s="462"/>
      <c r="F9" s="462"/>
      <c r="G9" s="462"/>
      <c r="H9" s="462"/>
      <c r="I9" s="462"/>
      <c r="J9" s="462"/>
      <c r="K9" s="510"/>
      <c r="L9" s="511" t="s">
        <v>
112</v>
      </c>
      <c r="M9" s="512"/>
      <c r="N9" s="512"/>
      <c r="O9" s="512"/>
      <c r="P9" s="512"/>
      <c r="Q9" s="513"/>
      <c r="R9" s="514">
        <v>
87636</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115</v>
      </c>
      <c r="AV9" s="500"/>
      <c r="AW9" s="500"/>
      <c r="AX9" s="500"/>
      <c r="AY9" s="501" t="s">
        <v>
116</v>
      </c>
      <c r="AZ9" s="502"/>
      <c r="BA9" s="502"/>
      <c r="BB9" s="502"/>
      <c r="BC9" s="502"/>
      <c r="BD9" s="502"/>
      <c r="BE9" s="502"/>
      <c r="BF9" s="502"/>
      <c r="BG9" s="502"/>
      <c r="BH9" s="502"/>
      <c r="BI9" s="502"/>
      <c r="BJ9" s="502"/>
      <c r="BK9" s="502"/>
      <c r="BL9" s="502"/>
      <c r="BM9" s="503"/>
      <c r="BN9" s="467">
        <v>
175455</v>
      </c>
      <c r="BO9" s="468"/>
      <c r="BP9" s="468"/>
      <c r="BQ9" s="468"/>
      <c r="BR9" s="468"/>
      <c r="BS9" s="468"/>
      <c r="BT9" s="468"/>
      <c r="BU9" s="469"/>
      <c r="BV9" s="467">
        <v>
63448</v>
      </c>
      <c r="BW9" s="468"/>
      <c r="BX9" s="468"/>
      <c r="BY9" s="468"/>
      <c r="BZ9" s="468"/>
      <c r="CA9" s="468"/>
      <c r="CB9" s="468"/>
      <c r="CC9" s="469"/>
      <c r="CD9" s="470" t="s">
        <v>
117</v>
      </c>
      <c r="CE9" s="471"/>
      <c r="CF9" s="471"/>
      <c r="CG9" s="471"/>
      <c r="CH9" s="471"/>
      <c r="CI9" s="471"/>
      <c r="CJ9" s="471"/>
      <c r="CK9" s="471"/>
      <c r="CL9" s="471"/>
      <c r="CM9" s="471"/>
      <c r="CN9" s="471"/>
      <c r="CO9" s="471"/>
      <c r="CP9" s="471"/>
      <c r="CQ9" s="471"/>
      <c r="CR9" s="471"/>
      <c r="CS9" s="472"/>
      <c r="CT9" s="464">
        <v>
9</v>
      </c>
      <c r="CU9" s="465"/>
      <c r="CV9" s="465"/>
      <c r="CW9" s="465"/>
      <c r="CX9" s="465"/>
      <c r="CY9" s="465"/>
      <c r="CZ9" s="465"/>
      <c r="DA9" s="466"/>
      <c r="DB9" s="464">
        <v>
9.1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
118</v>
      </c>
      <c r="M10" s="497"/>
      <c r="N10" s="497"/>
      <c r="O10" s="497"/>
      <c r="P10" s="497"/>
      <c r="Q10" s="498"/>
      <c r="R10" s="518">
        <v>
84835</v>
      </c>
      <c r="S10" s="519"/>
      <c r="T10" s="519"/>
      <c r="U10" s="519"/>
      <c r="V10" s="520"/>
      <c r="W10" s="455"/>
      <c r="X10" s="456"/>
      <c r="Y10" s="456"/>
      <c r="Z10" s="456"/>
      <c r="AA10" s="456"/>
      <c r="AB10" s="456"/>
      <c r="AC10" s="456"/>
      <c r="AD10" s="456"/>
      <c r="AE10" s="456"/>
      <c r="AF10" s="456"/>
      <c r="AG10" s="456"/>
      <c r="AH10" s="456"/>
      <c r="AI10" s="456"/>
      <c r="AJ10" s="456"/>
      <c r="AK10" s="456"/>
      <c r="AL10" s="459"/>
      <c r="AM10" s="496" t="s">
        <v>
119</v>
      </c>
      <c r="AN10" s="497"/>
      <c r="AO10" s="497"/>
      <c r="AP10" s="497"/>
      <c r="AQ10" s="497"/>
      <c r="AR10" s="497"/>
      <c r="AS10" s="497"/>
      <c r="AT10" s="498"/>
      <c r="AU10" s="499" t="s">
        <v>
115</v>
      </c>
      <c r="AV10" s="500"/>
      <c r="AW10" s="500"/>
      <c r="AX10" s="500"/>
      <c r="AY10" s="501" t="s">
        <v>
120</v>
      </c>
      <c r="AZ10" s="502"/>
      <c r="BA10" s="502"/>
      <c r="BB10" s="502"/>
      <c r="BC10" s="502"/>
      <c r="BD10" s="502"/>
      <c r="BE10" s="502"/>
      <c r="BF10" s="502"/>
      <c r="BG10" s="502"/>
      <c r="BH10" s="502"/>
      <c r="BI10" s="502"/>
      <c r="BJ10" s="502"/>
      <c r="BK10" s="502"/>
      <c r="BL10" s="502"/>
      <c r="BM10" s="503"/>
      <c r="BN10" s="467">
        <v>
78563</v>
      </c>
      <c r="BO10" s="468"/>
      <c r="BP10" s="468"/>
      <c r="BQ10" s="468"/>
      <c r="BR10" s="468"/>
      <c r="BS10" s="468"/>
      <c r="BT10" s="468"/>
      <c r="BU10" s="469"/>
      <c r="BV10" s="467">
        <v>
112738</v>
      </c>
      <c r="BW10" s="468"/>
      <c r="BX10" s="468"/>
      <c r="BY10" s="468"/>
      <c r="BZ10" s="468"/>
      <c r="CA10" s="468"/>
      <c r="CB10" s="468"/>
      <c r="CC10" s="469"/>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
122</v>
      </c>
      <c r="M11" s="522"/>
      <c r="N11" s="522"/>
      <c r="O11" s="522"/>
      <c r="P11" s="522"/>
      <c r="Q11" s="523"/>
      <c r="R11" s="524" t="s">
        <v>
123</v>
      </c>
      <c r="S11" s="525"/>
      <c r="T11" s="525"/>
      <c r="U11" s="525"/>
      <c r="V11" s="526"/>
      <c r="W11" s="455"/>
      <c r="X11" s="456"/>
      <c r="Y11" s="456"/>
      <c r="Z11" s="456"/>
      <c r="AA11" s="456"/>
      <c r="AB11" s="456"/>
      <c r="AC11" s="456"/>
      <c r="AD11" s="456"/>
      <c r="AE11" s="456"/>
      <c r="AF11" s="456"/>
      <c r="AG11" s="456"/>
      <c r="AH11" s="456"/>
      <c r="AI11" s="456"/>
      <c r="AJ11" s="456"/>
      <c r="AK11" s="456"/>
      <c r="AL11" s="459"/>
      <c r="AM11" s="496" t="s">
        <v>
124</v>
      </c>
      <c r="AN11" s="497"/>
      <c r="AO11" s="497"/>
      <c r="AP11" s="497"/>
      <c r="AQ11" s="497"/>
      <c r="AR11" s="497"/>
      <c r="AS11" s="497"/>
      <c r="AT11" s="498"/>
      <c r="AU11" s="499" t="s">
        <v>
125</v>
      </c>
      <c r="AV11" s="500"/>
      <c r="AW11" s="500"/>
      <c r="AX11" s="500"/>
      <c r="AY11" s="501" t="s">
        <v>
126</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127</v>
      </c>
      <c r="CE11" s="471"/>
      <c r="CF11" s="471"/>
      <c r="CG11" s="471"/>
      <c r="CH11" s="471"/>
      <c r="CI11" s="471"/>
      <c r="CJ11" s="471"/>
      <c r="CK11" s="471"/>
      <c r="CL11" s="471"/>
      <c r="CM11" s="471"/>
      <c r="CN11" s="471"/>
      <c r="CO11" s="471"/>
      <c r="CP11" s="471"/>
      <c r="CQ11" s="471"/>
      <c r="CR11" s="471"/>
      <c r="CS11" s="472"/>
      <c r="CT11" s="507" t="s">
        <v>
128</v>
      </c>
      <c r="CU11" s="508"/>
      <c r="CV11" s="508"/>
      <c r="CW11" s="508"/>
      <c r="CX11" s="508"/>
      <c r="CY11" s="508"/>
      <c r="CZ11" s="508"/>
      <c r="DA11" s="509"/>
      <c r="DB11" s="507" t="s">
        <v>
129</v>
      </c>
      <c r="DC11" s="508"/>
      <c r="DD11" s="508"/>
      <c r="DE11" s="508"/>
      <c r="DF11" s="508"/>
      <c r="DG11" s="508"/>
      <c r="DH11" s="508"/>
      <c r="DI11" s="509"/>
      <c r="DJ11" s="186"/>
      <c r="DK11" s="186"/>
      <c r="DL11" s="186"/>
      <c r="DM11" s="186"/>
      <c r="DN11" s="186"/>
      <c r="DO11" s="186"/>
    </row>
    <row r="12" spans="1:119" ht="18.75" customHeight="1" x14ac:dyDescent="0.15">
      <c r="A12" s="187"/>
      <c r="B12" s="527" t="s">
        <v>
130</v>
      </c>
      <c r="C12" s="528"/>
      <c r="D12" s="528"/>
      <c r="E12" s="528"/>
      <c r="F12" s="528"/>
      <c r="G12" s="528"/>
      <c r="H12" s="528"/>
      <c r="I12" s="528"/>
      <c r="J12" s="528"/>
      <c r="K12" s="529"/>
      <c r="L12" s="536" t="s">
        <v>
131</v>
      </c>
      <c r="M12" s="537"/>
      <c r="N12" s="537"/>
      <c r="O12" s="537"/>
      <c r="P12" s="537"/>
      <c r="Q12" s="538"/>
      <c r="R12" s="539">
        <v>
91540</v>
      </c>
      <c r="S12" s="540"/>
      <c r="T12" s="540"/>
      <c r="U12" s="540"/>
      <c r="V12" s="541"/>
      <c r="W12" s="542" t="s">
        <v>
1</v>
      </c>
      <c r="X12" s="500"/>
      <c r="Y12" s="500"/>
      <c r="Z12" s="500"/>
      <c r="AA12" s="500"/>
      <c r="AB12" s="543"/>
      <c r="AC12" s="544" t="s">
        <v>
132</v>
      </c>
      <c r="AD12" s="545"/>
      <c r="AE12" s="545"/>
      <c r="AF12" s="545"/>
      <c r="AG12" s="546"/>
      <c r="AH12" s="544" t="s">
        <v>
133</v>
      </c>
      <c r="AI12" s="545"/>
      <c r="AJ12" s="545"/>
      <c r="AK12" s="545"/>
      <c r="AL12" s="547"/>
      <c r="AM12" s="496" t="s">
        <v>
134</v>
      </c>
      <c r="AN12" s="497"/>
      <c r="AO12" s="497"/>
      <c r="AP12" s="497"/>
      <c r="AQ12" s="497"/>
      <c r="AR12" s="497"/>
      <c r="AS12" s="497"/>
      <c r="AT12" s="498"/>
      <c r="AU12" s="499" t="s">
        <v>
125</v>
      </c>
      <c r="AV12" s="500"/>
      <c r="AW12" s="500"/>
      <c r="AX12" s="500"/>
      <c r="AY12" s="501" t="s">
        <v>
135</v>
      </c>
      <c r="AZ12" s="502"/>
      <c r="BA12" s="502"/>
      <c r="BB12" s="502"/>
      <c r="BC12" s="502"/>
      <c r="BD12" s="502"/>
      <c r="BE12" s="502"/>
      <c r="BF12" s="502"/>
      <c r="BG12" s="502"/>
      <c r="BH12" s="502"/>
      <c r="BI12" s="502"/>
      <c r="BJ12" s="502"/>
      <c r="BK12" s="502"/>
      <c r="BL12" s="502"/>
      <c r="BM12" s="503"/>
      <c r="BN12" s="467">
        <v>
3169</v>
      </c>
      <c r="BO12" s="468"/>
      <c r="BP12" s="468"/>
      <c r="BQ12" s="468"/>
      <c r="BR12" s="468"/>
      <c r="BS12" s="468"/>
      <c r="BT12" s="468"/>
      <c r="BU12" s="469"/>
      <c r="BV12" s="467">
        <v>
8870</v>
      </c>
      <c r="BW12" s="468"/>
      <c r="BX12" s="468"/>
      <c r="BY12" s="468"/>
      <c r="BZ12" s="468"/>
      <c r="CA12" s="468"/>
      <c r="CB12" s="468"/>
      <c r="CC12" s="469"/>
      <c r="CD12" s="470" t="s">
        <v>
136</v>
      </c>
      <c r="CE12" s="471"/>
      <c r="CF12" s="471"/>
      <c r="CG12" s="471"/>
      <c r="CH12" s="471"/>
      <c r="CI12" s="471"/>
      <c r="CJ12" s="471"/>
      <c r="CK12" s="471"/>
      <c r="CL12" s="471"/>
      <c r="CM12" s="471"/>
      <c r="CN12" s="471"/>
      <c r="CO12" s="471"/>
      <c r="CP12" s="471"/>
      <c r="CQ12" s="471"/>
      <c r="CR12" s="471"/>
      <c r="CS12" s="472"/>
      <c r="CT12" s="507" t="s">
        <v>
137</v>
      </c>
      <c r="CU12" s="508"/>
      <c r="CV12" s="508"/>
      <c r="CW12" s="508"/>
      <c r="CX12" s="508"/>
      <c r="CY12" s="508"/>
      <c r="CZ12" s="508"/>
      <c r="DA12" s="509"/>
      <c r="DB12" s="507" t="s">
        <v>
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
138</v>
      </c>
      <c r="N13" s="559"/>
      <c r="O13" s="559"/>
      <c r="P13" s="559"/>
      <c r="Q13" s="560"/>
      <c r="R13" s="551">
        <v>
90092</v>
      </c>
      <c r="S13" s="552"/>
      <c r="T13" s="552"/>
      <c r="U13" s="552"/>
      <c r="V13" s="553"/>
      <c r="W13" s="483" t="s">
        <v>
139</v>
      </c>
      <c r="X13" s="484"/>
      <c r="Y13" s="484"/>
      <c r="Z13" s="484"/>
      <c r="AA13" s="484"/>
      <c r="AB13" s="474"/>
      <c r="AC13" s="518">
        <v>
483</v>
      </c>
      <c r="AD13" s="519"/>
      <c r="AE13" s="519"/>
      <c r="AF13" s="519"/>
      <c r="AG13" s="561"/>
      <c r="AH13" s="518">
        <v>
485</v>
      </c>
      <c r="AI13" s="519"/>
      <c r="AJ13" s="519"/>
      <c r="AK13" s="519"/>
      <c r="AL13" s="520"/>
      <c r="AM13" s="496" t="s">
        <v>
140</v>
      </c>
      <c r="AN13" s="497"/>
      <c r="AO13" s="497"/>
      <c r="AP13" s="497"/>
      <c r="AQ13" s="497"/>
      <c r="AR13" s="497"/>
      <c r="AS13" s="497"/>
      <c r="AT13" s="498"/>
      <c r="AU13" s="499" t="s">
        <v>
141</v>
      </c>
      <c r="AV13" s="500"/>
      <c r="AW13" s="500"/>
      <c r="AX13" s="500"/>
      <c r="AY13" s="501" t="s">
        <v>
142</v>
      </c>
      <c r="AZ13" s="502"/>
      <c r="BA13" s="502"/>
      <c r="BB13" s="502"/>
      <c r="BC13" s="502"/>
      <c r="BD13" s="502"/>
      <c r="BE13" s="502"/>
      <c r="BF13" s="502"/>
      <c r="BG13" s="502"/>
      <c r="BH13" s="502"/>
      <c r="BI13" s="502"/>
      <c r="BJ13" s="502"/>
      <c r="BK13" s="502"/>
      <c r="BL13" s="502"/>
      <c r="BM13" s="503"/>
      <c r="BN13" s="467">
        <v>
250849</v>
      </c>
      <c r="BO13" s="468"/>
      <c r="BP13" s="468"/>
      <c r="BQ13" s="468"/>
      <c r="BR13" s="468"/>
      <c r="BS13" s="468"/>
      <c r="BT13" s="468"/>
      <c r="BU13" s="469"/>
      <c r="BV13" s="467">
        <v>
167316</v>
      </c>
      <c r="BW13" s="468"/>
      <c r="BX13" s="468"/>
      <c r="BY13" s="468"/>
      <c r="BZ13" s="468"/>
      <c r="CA13" s="468"/>
      <c r="CB13" s="468"/>
      <c r="CC13" s="469"/>
      <c r="CD13" s="470" t="s">
        <v>
143</v>
      </c>
      <c r="CE13" s="471"/>
      <c r="CF13" s="471"/>
      <c r="CG13" s="471"/>
      <c r="CH13" s="471"/>
      <c r="CI13" s="471"/>
      <c r="CJ13" s="471"/>
      <c r="CK13" s="471"/>
      <c r="CL13" s="471"/>
      <c r="CM13" s="471"/>
      <c r="CN13" s="471"/>
      <c r="CO13" s="471"/>
      <c r="CP13" s="471"/>
      <c r="CQ13" s="471"/>
      <c r="CR13" s="471"/>
      <c r="CS13" s="472"/>
      <c r="CT13" s="464">
        <v>
2.9</v>
      </c>
      <c r="CU13" s="465"/>
      <c r="CV13" s="465"/>
      <c r="CW13" s="465"/>
      <c r="CX13" s="465"/>
      <c r="CY13" s="465"/>
      <c r="CZ13" s="465"/>
      <c r="DA13" s="466"/>
      <c r="DB13" s="464">
        <v>
2.7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
144</v>
      </c>
      <c r="M14" s="549"/>
      <c r="N14" s="549"/>
      <c r="O14" s="549"/>
      <c r="P14" s="549"/>
      <c r="Q14" s="550"/>
      <c r="R14" s="551">
        <v>
90585</v>
      </c>
      <c r="S14" s="552"/>
      <c r="T14" s="552"/>
      <c r="U14" s="552"/>
      <c r="V14" s="553"/>
      <c r="W14" s="457"/>
      <c r="X14" s="458"/>
      <c r="Y14" s="458"/>
      <c r="Z14" s="458"/>
      <c r="AA14" s="458"/>
      <c r="AB14" s="447"/>
      <c r="AC14" s="554">
        <v>
1.3</v>
      </c>
      <c r="AD14" s="555"/>
      <c r="AE14" s="555"/>
      <c r="AF14" s="555"/>
      <c r="AG14" s="556"/>
      <c r="AH14" s="554">
        <v>
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145</v>
      </c>
      <c r="CE14" s="563"/>
      <c r="CF14" s="563"/>
      <c r="CG14" s="563"/>
      <c r="CH14" s="563"/>
      <c r="CI14" s="563"/>
      <c r="CJ14" s="563"/>
      <c r="CK14" s="563"/>
      <c r="CL14" s="563"/>
      <c r="CM14" s="563"/>
      <c r="CN14" s="563"/>
      <c r="CO14" s="563"/>
      <c r="CP14" s="563"/>
      <c r="CQ14" s="563"/>
      <c r="CR14" s="563"/>
      <c r="CS14" s="564"/>
      <c r="CT14" s="565">
        <v>
32.799999999999997</v>
      </c>
      <c r="CU14" s="566"/>
      <c r="CV14" s="566"/>
      <c r="CW14" s="566"/>
      <c r="CX14" s="566"/>
      <c r="CY14" s="566"/>
      <c r="CZ14" s="566"/>
      <c r="DA14" s="567"/>
      <c r="DB14" s="565">
        <v>
33.700000000000003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
146</v>
      </c>
      <c r="N15" s="559"/>
      <c r="O15" s="559"/>
      <c r="P15" s="559"/>
      <c r="Q15" s="560"/>
      <c r="R15" s="551">
        <v>
89264</v>
      </c>
      <c r="S15" s="552"/>
      <c r="T15" s="552"/>
      <c r="U15" s="552"/>
      <c r="V15" s="553"/>
      <c r="W15" s="483" t="s">
        <v>
147</v>
      </c>
      <c r="X15" s="484"/>
      <c r="Y15" s="484"/>
      <c r="Z15" s="484"/>
      <c r="AA15" s="484"/>
      <c r="AB15" s="474"/>
      <c r="AC15" s="518">
        <v>
7363</v>
      </c>
      <c r="AD15" s="519"/>
      <c r="AE15" s="519"/>
      <c r="AF15" s="519"/>
      <c r="AG15" s="561"/>
      <c r="AH15" s="518">
        <v>
7265</v>
      </c>
      <c r="AI15" s="519"/>
      <c r="AJ15" s="519"/>
      <c r="AK15" s="519"/>
      <c r="AL15" s="520"/>
      <c r="AM15" s="496"/>
      <c r="AN15" s="497"/>
      <c r="AO15" s="497"/>
      <c r="AP15" s="497"/>
      <c r="AQ15" s="497"/>
      <c r="AR15" s="497"/>
      <c r="AS15" s="497"/>
      <c r="AT15" s="498"/>
      <c r="AU15" s="499"/>
      <c r="AV15" s="500"/>
      <c r="AW15" s="500"/>
      <c r="AX15" s="500"/>
      <c r="AY15" s="427" t="s">
        <v>
148</v>
      </c>
      <c r="AZ15" s="428"/>
      <c r="BA15" s="428"/>
      <c r="BB15" s="428"/>
      <c r="BC15" s="428"/>
      <c r="BD15" s="428"/>
      <c r="BE15" s="428"/>
      <c r="BF15" s="428"/>
      <c r="BG15" s="428"/>
      <c r="BH15" s="428"/>
      <c r="BI15" s="428"/>
      <c r="BJ15" s="428"/>
      <c r="BK15" s="428"/>
      <c r="BL15" s="428"/>
      <c r="BM15" s="429"/>
      <c r="BN15" s="430">
        <v>
12612168</v>
      </c>
      <c r="BO15" s="431"/>
      <c r="BP15" s="431"/>
      <c r="BQ15" s="431"/>
      <c r="BR15" s="431"/>
      <c r="BS15" s="431"/>
      <c r="BT15" s="431"/>
      <c r="BU15" s="432"/>
      <c r="BV15" s="430">
        <v>
12473383</v>
      </c>
      <c r="BW15" s="431"/>
      <c r="BX15" s="431"/>
      <c r="BY15" s="431"/>
      <c r="BZ15" s="431"/>
      <c r="CA15" s="431"/>
      <c r="CB15" s="431"/>
      <c r="CC15" s="432"/>
      <c r="CD15" s="568" t="s">
        <v>
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
150</v>
      </c>
      <c r="M16" s="579"/>
      <c r="N16" s="579"/>
      <c r="O16" s="579"/>
      <c r="P16" s="579"/>
      <c r="Q16" s="580"/>
      <c r="R16" s="571" t="s">
        <v>
151</v>
      </c>
      <c r="S16" s="572"/>
      <c r="T16" s="572"/>
      <c r="U16" s="572"/>
      <c r="V16" s="573"/>
      <c r="W16" s="457"/>
      <c r="X16" s="458"/>
      <c r="Y16" s="458"/>
      <c r="Z16" s="458"/>
      <c r="AA16" s="458"/>
      <c r="AB16" s="447"/>
      <c r="AC16" s="554">
        <v>
19.600000000000001</v>
      </c>
      <c r="AD16" s="555"/>
      <c r="AE16" s="555"/>
      <c r="AF16" s="555"/>
      <c r="AG16" s="556"/>
      <c r="AH16" s="554">
        <v>
20.5</v>
      </c>
      <c r="AI16" s="555"/>
      <c r="AJ16" s="555"/>
      <c r="AK16" s="555"/>
      <c r="AL16" s="557"/>
      <c r="AM16" s="496"/>
      <c r="AN16" s="497"/>
      <c r="AO16" s="497"/>
      <c r="AP16" s="497"/>
      <c r="AQ16" s="497"/>
      <c r="AR16" s="497"/>
      <c r="AS16" s="497"/>
      <c r="AT16" s="498"/>
      <c r="AU16" s="499"/>
      <c r="AV16" s="500"/>
      <c r="AW16" s="500"/>
      <c r="AX16" s="500"/>
      <c r="AY16" s="501" t="s">
        <v>
152</v>
      </c>
      <c r="AZ16" s="502"/>
      <c r="BA16" s="502"/>
      <c r="BB16" s="502"/>
      <c r="BC16" s="502"/>
      <c r="BD16" s="502"/>
      <c r="BE16" s="502"/>
      <c r="BF16" s="502"/>
      <c r="BG16" s="502"/>
      <c r="BH16" s="502"/>
      <c r="BI16" s="502"/>
      <c r="BJ16" s="502"/>
      <c r="BK16" s="502"/>
      <c r="BL16" s="502"/>
      <c r="BM16" s="503"/>
      <c r="BN16" s="467">
        <v>
13185434</v>
      </c>
      <c r="BO16" s="468"/>
      <c r="BP16" s="468"/>
      <c r="BQ16" s="468"/>
      <c r="BR16" s="468"/>
      <c r="BS16" s="468"/>
      <c r="BT16" s="468"/>
      <c r="BU16" s="469"/>
      <c r="BV16" s="467">
        <v>
13074724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
153</v>
      </c>
      <c r="N17" s="575"/>
      <c r="O17" s="575"/>
      <c r="P17" s="575"/>
      <c r="Q17" s="576"/>
      <c r="R17" s="571" t="s">
        <v>
154</v>
      </c>
      <c r="S17" s="572"/>
      <c r="T17" s="572"/>
      <c r="U17" s="572"/>
      <c r="V17" s="573"/>
      <c r="W17" s="483" t="s">
        <v>
155</v>
      </c>
      <c r="X17" s="484"/>
      <c r="Y17" s="484"/>
      <c r="Z17" s="484"/>
      <c r="AA17" s="484"/>
      <c r="AB17" s="474"/>
      <c r="AC17" s="518">
        <v>
29788</v>
      </c>
      <c r="AD17" s="519"/>
      <c r="AE17" s="519"/>
      <c r="AF17" s="519"/>
      <c r="AG17" s="561"/>
      <c r="AH17" s="518">
        <v>
27674</v>
      </c>
      <c r="AI17" s="519"/>
      <c r="AJ17" s="519"/>
      <c r="AK17" s="519"/>
      <c r="AL17" s="520"/>
      <c r="AM17" s="496"/>
      <c r="AN17" s="497"/>
      <c r="AO17" s="497"/>
      <c r="AP17" s="497"/>
      <c r="AQ17" s="497"/>
      <c r="AR17" s="497"/>
      <c r="AS17" s="497"/>
      <c r="AT17" s="498"/>
      <c r="AU17" s="499"/>
      <c r="AV17" s="500"/>
      <c r="AW17" s="500"/>
      <c r="AX17" s="500"/>
      <c r="AY17" s="501" t="s">
        <v>
156</v>
      </c>
      <c r="AZ17" s="502"/>
      <c r="BA17" s="502"/>
      <c r="BB17" s="502"/>
      <c r="BC17" s="502"/>
      <c r="BD17" s="502"/>
      <c r="BE17" s="502"/>
      <c r="BF17" s="502"/>
      <c r="BG17" s="502"/>
      <c r="BH17" s="502"/>
      <c r="BI17" s="502"/>
      <c r="BJ17" s="502"/>
      <c r="BK17" s="502"/>
      <c r="BL17" s="502"/>
      <c r="BM17" s="503"/>
      <c r="BN17" s="467">
        <v>
16342699</v>
      </c>
      <c r="BO17" s="468"/>
      <c r="BP17" s="468"/>
      <c r="BQ17" s="468"/>
      <c r="BR17" s="468"/>
      <c r="BS17" s="468"/>
      <c r="BT17" s="468"/>
      <c r="BU17" s="469"/>
      <c r="BV17" s="467">
        <v>
16089092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
157</v>
      </c>
      <c r="C18" s="510"/>
      <c r="D18" s="510"/>
      <c r="E18" s="582"/>
      <c r="F18" s="582"/>
      <c r="G18" s="582"/>
      <c r="H18" s="582"/>
      <c r="I18" s="582"/>
      <c r="J18" s="582"/>
      <c r="K18" s="582"/>
      <c r="L18" s="583">
        <v>
17.97</v>
      </c>
      <c r="M18" s="583"/>
      <c r="N18" s="583"/>
      <c r="O18" s="583"/>
      <c r="P18" s="583"/>
      <c r="Q18" s="583"/>
      <c r="R18" s="584"/>
      <c r="S18" s="584"/>
      <c r="T18" s="584"/>
      <c r="U18" s="584"/>
      <c r="V18" s="585"/>
      <c r="W18" s="485"/>
      <c r="X18" s="486"/>
      <c r="Y18" s="486"/>
      <c r="Z18" s="486"/>
      <c r="AA18" s="486"/>
      <c r="AB18" s="477"/>
      <c r="AC18" s="586">
        <v>
79.2</v>
      </c>
      <c r="AD18" s="587"/>
      <c r="AE18" s="587"/>
      <c r="AF18" s="587"/>
      <c r="AG18" s="588"/>
      <c r="AH18" s="586">
        <v>
78.099999999999994</v>
      </c>
      <c r="AI18" s="587"/>
      <c r="AJ18" s="587"/>
      <c r="AK18" s="587"/>
      <c r="AL18" s="589"/>
      <c r="AM18" s="496"/>
      <c r="AN18" s="497"/>
      <c r="AO18" s="497"/>
      <c r="AP18" s="497"/>
      <c r="AQ18" s="497"/>
      <c r="AR18" s="497"/>
      <c r="AS18" s="497"/>
      <c r="AT18" s="498"/>
      <c r="AU18" s="499"/>
      <c r="AV18" s="500"/>
      <c r="AW18" s="500"/>
      <c r="AX18" s="500"/>
      <c r="AY18" s="501" t="s">
        <v>
158</v>
      </c>
      <c r="AZ18" s="502"/>
      <c r="BA18" s="502"/>
      <c r="BB18" s="502"/>
      <c r="BC18" s="502"/>
      <c r="BD18" s="502"/>
      <c r="BE18" s="502"/>
      <c r="BF18" s="502"/>
      <c r="BG18" s="502"/>
      <c r="BH18" s="502"/>
      <c r="BI18" s="502"/>
      <c r="BJ18" s="502"/>
      <c r="BK18" s="502"/>
      <c r="BL18" s="502"/>
      <c r="BM18" s="503"/>
      <c r="BN18" s="467">
        <v>
16515524</v>
      </c>
      <c r="BO18" s="468"/>
      <c r="BP18" s="468"/>
      <c r="BQ18" s="468"/>
      <c r="BR18" s="468"/>
      <c r="BS18" s="468"/>
      <c r="BT18" s="468"/>
      <c r="BU18" s="469"/>
      <c r="BV18" s="467">
        <v>
16133229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
159</v>
      </c>
      <c r="C19" s="510"/>
      <c r="D19" s="510"/>
      <c r="E19" s="582"/>
      <c r="F19" s="582"/>
      <c r="G19" s="582"/>
      <c r="H19" s="582"/>
      <c r="I19" s="582"/>
      <c r="J19" s="582"/>
      <c r="K19" s="582"/>
      <c r="L19" s="590">
        <v>
4877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160</v>
      </c>
      <c r="AZ19" s="502"/>
      <c r="BA19" s="502"/>
      <c r="BB19" s="502"/>
      <c r="BC19" s="502"/>
      <c r="BD19" s="502"/>
      <c r="BE19" s="502"/>
      <c r="BF19" s="502"/>
      <c r="BG19" s="502"/>
      <c r="BH19" s="502"/>
      <c r="BI19" s="502"/>
      <c r="BJ19" s="502"/>
      <c r="BK19" s="502"/>
      <c r="BL19" s="502"/>
      <c r="BM19" s="503"/>
      <c r="BN19" s="467">
        <v>
20903881</v>
      </c>
      <c r="BO19" s="468"/>
      <c r="BP19" s="468"/>
      <c r="BQ19" s="468"/>
      <c r="BR19" s="468"/>
      <c r="BS19" s="468"/>
      <c r="BT19" s="468"/>
      <c r="BU19" s="469"/>
      <c r="BV19" s="467">
        <v>
20863297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
161</v>
      </c>
      <c r="C20" s="510"/>
      <c r="D20" s="510"/>
      <c r="E20" s="582"/>
      <c r="F20" s="582"/>
      <c r="G20" s="582"/>
      <c r="H20" s="582"/>
      <c r="I20" s="582"/>
      <c r="J20" s="582"/>
      <c r="K20" s="582"/>
      <c r="L20" s="590">
        <v>
36533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
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
163</v>
      </c>
      <c r="C22" s="605"/>
      <c r="D22" s="606"/>
      <c r="E22" s="479" t="s">
        <v>
1</v>
      </c>
      <c r="F22" s="484"/>
      <c r="G22" s="484"/>
      <c r="H22" s="484"/>
      <c r="I22" s="484"/>
      <c r="J22" s="484"/>
      <c r="K22" s="474"/>
      <c r="L22" s="479" t="s">
        <v>
164</v>
      </c>
      <c r="M22" s="484"/>
      <c r="N22" s="484"/>
      <c r="O22" s="484"/>
      <c r="P22" s="474"/>
      <c r="Q22" s="613" t="s">
        <v>
165</v>
      </c>
      <c r="R22" s="614"/>
      <c r="S22" s="614"/>
      <c r="T22" s="614"/>
      <c r="U22" s="614"/>
      <c r="V22" s="615"/>
      <c r="W22" s="619" t="s">
        <v>
166</v>
      </c>
      <c r="X22" s="605"/>
      <c r="Y22" s="606"/>
      <c r="Z22" s="479" t="s">
        <v>
1</v>
      </c>
      <c r="AA22" s="484"/>
      <c r="AB22" s="484"/>
      <c r="AC22" s="484"/>
      <c r="AD22" s="484"/>
      <c r="AE22" s="484"/>
      <c r="AF22" s="484"/>
      <c r="AG22" s="474"/>
      <c r="AH22" s="632" t="s">
        <v>
167</v>
      </c>
      <c r="AI22" s="484"/>
      <c r="AJ22" s="484"/>
      <c r="AK22" s="484"/>
      <c r="AL22" s="474"/>
      <c r="AM22" s="632" t="s">
        <v>
168</v>
      </c>
      <c r="AN22" s="633"/>
      <c r="AO22" s="633"/>
      <c r="AP22" s="633"/>
      <c r="AQ22" s="633"/>
      <c r="AR22" s="634"/>
      <c r="AS22" s="613" t="s">
        <v>
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169</v>
      </c>
      <c r="AZ23" s="428"/>
      <c r="BA23" s="428"/>
      <c r="BB23" s="428"/>
      <c r="BC23" s="428"/>
      <c r="BD23" s="428"/>
      <c r="BE23" s="428"/>
      <c r="BF23" s="428"/>
      <c r="BG23" s="428"/>
      <c r="BH23" s="428"/>
      <c r="BI23" s="428"/>
      <c r="BJ23" s="428"/>
      <c r="BK23" s="428"/>
      <c r="BL23" s="428"/>
      <c r="BM23" s="429"/>
      <c r="BN23" s="467">
        <v>
24026219</v>
      </c>
      <c r="BO23" s="468"/>
      <c r="BP23" s="468"/>
      <c r="BQ23" s="468"/>
      <c r="BR23" s="468"/>
      <c r="BS23" s="468"/>
      <c r="BT23" s="468"/>
      <c r="BU23" s="469"/>
      <c r="BV23" s="467">
        <v>
24123210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
170</v>
      </c>
      <c r="F24" s="497"/>
      <c r="G24" s="497"/>
      <c r="H24" s="497"/>
      <c r="I24" s="497"/>
      <c r="J24" s="497"/>
      <c r="K24" s="498"/>
      <c r="L24" s="518">
        <v>
1</v>
      </c>
      <c r="M24" s="519"/>
      <c r="N24" s="519"/>
      <c r="O24" s="519"/>
      <c r="P24" s="561"/>
      <c r="Q24" s="518">
        <v>
8970</v>
      </c>
      <c r="R24" s="519"/>
      <c r="S24" s="519"/>
      <c r="T24" s="519"/>
      <c r="U24" s="519"/>
      <c r="V24" s="561"/>
      <c r="W24" s="620"/>
      <c r="X24" s="608"/>
      <c r="Y24" s="609"/>
      <c r="Z24" s="517" t="s">
        <v>
171</v>
      </c>
      <c r="AA24" s="497"/>
      <c r="AB24" s="497"/>
      <c r="AC24" s="497"/>
      <c r="AD24" s="497"/>
      <c r="AE24" s="497"/>
      <c r="AF24" s="497"/>
      <c r="AG24" s="498"/>
      <c r="AH24" s="518">
        <v>
506</v>
      </c>
      <c r="AI24" s="519"/>
      <c r="AJ24" s="519"/>
      <c r="AK24" s="519"/>
      <c r="AL24" s="561"/>
      <c r="AM24" s="518">
        <v>
1567588</v>
      </c>
      <c r="AN24" s="519"/>
      <c r="AO24" s="519"/>
      <c r="AP24" s="519"/>
      <c r="AQ24" s="519"/>
      <c r="AR24" s="561"/>
      <c r="AS24" s="518">
        <v>
3098</v>
      </c>
      <c r="AT24" s="519"/>
      <c r="AU24" s="519"/>
      <c r="AV24" s="519"/>
      <c r="AW24" s="519"/>
      <c r="AX24" s="520"/>
      <c r="AY24" s="640" t="s">
        <v>
172</v>
      </c>
      <c r="AZ24" s="641"/>
      <c r="BA24" s="641"/>
      <c r="BB24" s="641"/>
      <c r="BC24" s="641"/>
      <c r="BD24" s="641"/>
      <c r="BE24" s="641"/>
      <c r="BF24" s="641"/>
      <c r="BG24" s="641"/>
      <c r="BH24" s="641"/>
      <c r="BI24" s="641"/>
      <c r="BJ24" s="641"/>
      <c r="BK24" s="641"/>
      <c r="BL24" s="641"/>
      <c r="BM24" s="642"/>
      <c r="BN24" s="467">
        <v>
17623938</v>
      </c>
      <c r="BO24" s="468"/>
      <c r="BP24" s="468"/>
      <c r="BQ24" s="468"/>
      <c r="BR24" s="468"/>
      <c r="BS24" s="468"/>
      <c r="BT24" s="468"/>
      <c r="BU24" s="469"/>
      <c r="BV24" s="467">
        <v>
17947074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
173</v>
      </c>
      <c r="F25" s="497"/>
      <c r="G25" s="497"/>
      <c r="H25" s="497"/>
      <c r="I25" s="497"/>
      <c r="J25" s="497"/>
      <c r="K25" s="498"/>
      <c r="L25" s="518">
        <v>
1</v>
      </c>
      <c r="M25" s="519"/>
      <c r="N25" s="519"/>
      <c r="O25" s="519"/>
      <c r="P25" s="561"/>
      <c r="Q25" s="518">
        <v>
7770</v>
      </c>
      <c r="R25" s="519"/>
      <c r="S25" s="519"/>
      <c r="T25" s="519"/>
      <c r="U25" s="519"/>
      <c r="V25" s="561"/>
      <c r="W25" s="620"/>
      <c r="X25" s="608"/>
      <c r="Y25" s="609"/>
      <c r="Z25" s="517" t="s">
        <v>
174</v>
      </c>
      <c r="AA25" s="497"/>
      <c r="AB25" s="497"/>
      <c r="AC25" s="497"/>
      <c r="AD25" s="497"/>
      <c r="AE25" s="497"/>
      <c r="AF25" s="497"/>
      <c r="AG25" s="498"/>
      <c r="AH25" s="518">
        <v>
108</v>
      </c>
      <c r="AI25" s="519"/>
      <c r="AJ25" s="519"/>
      <c r="AK25" s="519"/>
      <c r="AL25" s="561"/>
      <c r="AM25" s="518">
        <v>
307584</v>
      </c>
      <c r="AN25" s="519"/>
      <c r="AO25" s="519"/>
      <c r="AP25" s="519"/>
      <c r="AQ25" s="519"/>
      <c r="AR25" s="561"/>
      <c r="AS25" s="518">
        <v>
2848</v>
      </c>
      <c r="AT25" s="519"/>
      <c r="AU25" s="519"/>
      <c r="AV25" s="519"/>
      <c r="AW25" s="519"/>
      <c r="AX25" s="520"/>
      <c r="AY25" s="427" t="s">
        <v>
175</v>
      </c>
      <c r="AZ25" s="428"/>
      <c r="BA25" s="428"/>
      <c r="BB25" s="428"/>
      <c r="BC25" s="428"/>
      <c r="BD25" s="428"/>
      <c r="BE25" s="428"/>
      <c r="BF25" s="428"/>
      <c r="BG25" s="428"/>
      <c r="BH25" s="428"/>
      <c r="BI25" s="428"/>
      <c r="BJ25" s="428"/>
      <c r="BK25" s="428"/>
      <c r="BL25" s="428"/>
      <c r="BM25" s="429"/>
      <c r="BN25" s="430">
        <v>
15761210</v>
      </c>
      <c r="BO25" s="431"/>
      <c r="BP25" s="431"/>
      <c r="BQ25" s="431"/>
      <c r="BR25" s="431"/>
      <c r="BS25" s="431"/>
      <c r="BT25" s="431"/>
      <c r="BU25" s="432"/>
      <c r="BV25" s="430">
        <v>
25636318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
176</v>
      </c>
      <c r="F26" s="497"/>
      <c r="G26" s="497"/>
      <c r="H26" s="497"/>
      <c r="I26" s="497"/>
      <c r="J26" s="497"/>
      <c r="K26" s="498"/>
      <c r="L26" s="518">
        <v>
1</v>
      </c>
      <c r="M26" s="519"/>
      <c r="N26" s="519"/>
      <c r="O26" s="519"/>
      <c r="P26" s="561"/>
      <c r="Q26" s="518">
        <v>
7300</v>
      </c>
      <c r="R26" s="519"/>
      <c r="S26" s="519"/>
      <c r="T26" s="519"/>
      <c r="U26" s="519"/>
      <c r="V26" s="561"/>
      <c r="W26" s="620"/>
      <c r="X26" s="608"/>
      <c r="Y26" s="609"/>
      <c r="Z26" s="517" t="s">
        <v>
177</v>
      </c>
      <c r="AA26" s="630"/>
      <c r="AB26" s="630"/>
      <c r="AC26" s="630"/>
      <c r="AD26" s="630"/>
      <c r="AE26" s="630"/>
      <c r="AF26" s="630"/>
      <c r="AG26" s="631"/>
      <c r="AH26" s="518">
        <v>
10</v>
      </c>
      <c r="AI26" s="519"/>
      <c r="AJ26" s="519"/>
      <c r="AK26" s="519"/>
      <c r="AL26" s="561"/>
      <c r="AM26" s="518">
        <v>
30650</v>
      </c>
      <c r="AN26" s="519"/>
      <c r="AO26" s="519"/>
      <c r="AP26" s="519"/>
      <c r="AQ26" s="519"/>
      <c r="AR26" s="561"/>
      <c r="AS26" s="518">
        <v>
3065</v>
      </c>
      <c r="AT26" s="519"/>
      <c r="AU26" s="519"/>
      <c r="AV26" s="519"/>
      <c r="AW26" s="519"/>
      <c r="AX26" s="520"/>
      <c r="AY26" s="470" t="s">
        <v>
178</v>
      </c>
      <c r="AZ26" s="471"/>
      <c r="BA26" s="471"/>
      <c r="BB26" s="471"/>
      <c r="BC26" s="471"/>
      <c r="BD26" s="471"/>
      <c r="BE26" s="471"/>
      <c r="BF26" s="471"/>
      <c r="BG26" s="471"/>
      <c r="BH26" s="471"/>
      <c r="BI26" s="471"/>
      <c r="BJ26" s="471"/>
      <c r="BK26" s="471"/>
      <c r="BL26" s="471"/>
      <c r="BM26" s="472"/>
      <c r="BN26" s="467">
        <v>
20000</v>
      </c>
      <c r="BO26" s="468"/>
      <c r="BP26" s="468"/>
      <c r="BQ26" s="468"/>
      <c r="BR26" s="468"/>
      <c r="BS26" s="468"/>
      <c r="BT26" s="468"/>
      <c r="BU26" s="469"/>
      <c r="BV26" s="467">
        <v>
20000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
179</v>
      </c>
      <c r="F27" s="497"/>
      <c r="G27" s="497"/>
      <c r="H27" s="497"/>
      <c r="I27" s="497"/>
      <c r="J27" s="497"/>
      <c r="K27" s="498"/>
      <c r="L27" s="518">
        <v>
1</v>
      </c>
      <c r="M27" s="519"/>
      <c r="N27" s="519"/>
      <c r="O27" s="519"/>
      <c r="P27" s="561"/>
      <c r="Q27" s="518">
        <v>
5230</v>
      </c>
      <c r="R27" s="519"/>
      <c r="S27" s="519"/>
      <c r="T27" s="519"/>
      <c r="U27" s="519"/>
      <c r="V27" s="561"/>
      <c r="W27" s="620"/>
      <c r="X27" s="608"/>
      <c r="Y27" s="609"/>
      <c r="Z27" s="517" t="s">
        <v>
180</v>
      </c>
      <c r="AA27" s="497"/>
      <c r="AB27" s="497"/>
      <c r="AC27" s="497"/>
      <c r="AD27" s="497"/>
      <c r="AE27" s="497"/>
      <c r="AF27" s="497"/>
      <c r="AG27" s="498"/>
      <c r="AH27" s="518">
        <v>
2</v>
      </c>
      <c r="AI27" s="519"/>
      <c r="AJ27" s="519"/>
      <c r="AK27" s="519"/>
      <c r="AL27" s="561"/>
      <c r="AM27" s="518" t="s">
        <v>
181</v>
      </c>
      <c r="AN27" s="519"/>
      <c r="AO27" s="519"/>
      <c r="AP27" s="519"/>
      <c r="AQ27" s="519"/>
      <c r="AR27" s="561"/>
      <c r="AS27" s="518" t="s">
        <v>
182</v>
      </c>
      <c r="AT27" s="519"/>
      <c r="AU27" s="519"/>
      <c r="AV27" s="519"/>
      <c r="AW27" s="519"/>
      <c r="AX27" s="520"/>
      <c r="AY27" s="562" t="s">
        <v>
183</v>
      </c>
      <c r="AZ27" s="563"/>
      <c r="BA27" s="563"/>
      <c r="BB27" s="563"/>
      <c r="BC27" s="563"/>
      <c r="BD27" s="563"/>
      <c r="BE27" s="563"/>
      <c r="BF27" s="563"/>
      <c r="BG27" s="563"/>
      <c r="BH27" s="563"/>
      <c r="BI27" s="563"/>
      <c r="BJ27" s="563"/>
      <c r="BK27" s="563"/>
      <c r="BL27" s="563"/>
      <c r="BM27" s="564"/>
      <c r="BN27" s="643" t="s">
        <v>
137</v>
      </c>
      <c r="BO27" s="644"/>
      <c r="BP27" s="644"/>
      <c r="BQ27" s="644"/>
      <c r="BR27" s="644"/>
      <c r="BS27" s="644"/>
      <c r="BT27" s="644"/>
      <c r="BU27" s="645"/>
      <c r="BV27" s="643" t="s">
        <v>
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
184</v>
      </c>
      <c r="F28" s="497"/>
      <c r="G28" s="497"/>
      <c r="H28" s="497"/>
      <c r="I28" s="497"/>
      <c r="J28" s="497"/>
      <c r="K28" s="498"/>
      <c r="L28" s="518">
        <v>
1</v>
      </c>
      <c r="M28" s="519"/>
      <c r="N28" s="519"/>
      <c r="O28" s="519"/>
      <c r="P28" s="561"/>
      <c r="Q28" s="518">
        <v>
4770</v>
      </c>
      <c r="R28" s="519"/>
      <c r="S28" s="519"/>
      <c r="T28" s="519"/>
      <c r="U28" s="519"/>
      <c r="V28" s="561"/>
      <c r="W28" s="620"/>
      <c r="X28" s="608"/>
      <c r="Y28" s="609"/>
      <c r="Z28" s="517" t="s">
        <v>
185</v>
      </c>
      <c r="AA28" s="497"/>
      <c r="AB28" s="497"/>
      <c r="AC28" s="497"/>
      <c r="AD28" s="497"/>
      <c r="AE28" s="497"/>
      <c r="AF28" s="497"/>
      <c r="AG28" s="498"/>
      <c r="AH28" s="518" t="s">
        <v>
129</v>
      </c>
      <c r="AI28" s="519"/>
      <c r="AJ28" s="519"/>
      <c r="AK28" s="519"/>
      <c r="AL28" s="561"/>
      <c r="AM28" s="518" t="s">
        <v>
129</v>
      </c>
      <c r="AN28" s="519"/>
      <c r="AO28" s="519"/>
      <c r="AP28" s="519"/>
      <c r="AQ28" s="519"/>
      <c r="AR28" s="561"/>
      <c r="AS28" s="518" t="s">
        <v>
129</v>
      </c>
      <c r="AT28" s="519"/>
      <c r="AU28" s="519"/>
      <c r="AV28" s="519"/>
      <c r="AW28" s="519"/>
      <c r="AX28" s="520"/>
      <c r="AY28" s="646" t="s">
        <v>
186</v>
      </c>
      <c r="AZ28" s="647"/>
      <c r="BA28" s="647"/>
      <c r="BB28" s="648"/>
      <c r="BC28" s="427" t="s">
        <v>
47</v>
      </c>
      <c r="BD28" s="428"/>
      <c r="BE28" s="428"/>
      <c r="BF28" s="428"/>
      <c r="BG28" s="428"/>
      <c r="BH28" s="428"/>
      <c r="BI28" s="428"/>
      <c r="BJ28" s="428"/>
      <c r="BK28" s="428"/>
      <c r="BL28" s="428"/>
      <c r="BM28" s="429"/>
      <c r="BN28" s="430">
        <v>
2814671</v>
      </c>
      <c r="BO28" s="431"/>
      <c r="BP28" s="431"/>
      <c r="BQ28" s="431"/>
      <c r="BR28" s="431"/>
      <c r="BS28" s="431"/>
      <c r="BT28" s="431"/>
      <c r="BU28" s="432"/>
      <c r="BV28" s="430">
        <v>
2739277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
187</v>
      </c>
      <c r="F29" s="497"/>
      <c r="G29" s="497"/>
      <c r="H29" s="497"/>
      <c r="I29" s="497"/>
      <c r="J29" s="497"/>
      <c r="K29" s="498"/>
      <c r="L29" s="518">
        <v>
20</v>
      </c>
      <c r="M29" s="519"/>
      <c r="N29" s="519"/>
      <c r="O29" s="519"/>
      <c r="P29" s="561"/>
      <c r="Q29" s="518">
        <v>
4450</v>
      </c>
      <c r="R29" s="519"/>
      <c r="S29" s="519"/>
      <c r="T29" s="519"/>
      <c r="U29" s="519"/>
      <c r="V29" s="561"/>
      <c r="W29" s="621"/>
      <c r="X29" s="622"/>
      <c r="Y29" s="623"/>
      <c r="Z29" s="517" t="s">
        <v>
188</v>
      </c>
      <c r="AA29" s="497"/>
      <c r="AB29" s="497"/>
      <c r="AC29" s="497"/>
      <c r="AD29" s="497"/>
      <c r="AE29" s="497"/>
      <c r="AF29" s="497"/>
      <c r="AG29" s="498"/>
      <c r="AH29" s="518">
        <v>
508</v>
      </c>
      <c r="AI29" s="519"/>
      <c r="AJ29" s="519"/>
      <c r="AK29" s="519"/>
      <c r="AL29" s="561"/>
      <c r="AM29" s="518">
        <v>
1576712</v>
      </c>
      <c r="AN29" s="519"/>
      <c r="AO29" s="519"/>
      <c r="AP29" s="519"/>
      <c r="AQ29" s="519"/>
      <c r="AR29" s="561"/>
      <c r="AS29" s="518">
        <v>
3104</v>
      </c>
      <c r="AT29" s="519"/>
      <c r="AU29" s="519"/>
      <c r="AV29" s="519"/>
      <c r="AW29" s="519"/>
      <c r="AX29" s="520"/>
      <c r="AY29" s="649"/>
      <c r="AZ29" s="650"/>
      <c r="BA29" s="650"/>
      <c r="BB29" s="651"/>
      <c r="BC29" s="501" t="s">
        <v>
189</v>
      </c>
      <c r="BD29" s="502"/>
      <c r="BE29" s="502"/>
      <c r="BF29" s="502"/>
      <c r="BG29" s="502"/>
      <c r="BH29" s="502"/>
      <c r="BI29" s="502"/>
      <c r="BJ29" s="502"/>
      <c r="BK29" s="502"/>
      <c r="BL29" s="502"/>
      <c r="BM29" s="503"/>
      <c r="BN29" s="467" t="s">
        <v>
129</v>
      </c>
      <c r="BO29" s="468"/>
      <c r="BP29" s="468"/>
      <c r="BQ29" s="468"/>
      <c r="BR29" s="468"/>
      <c r="BS29" s="468"/>
      <c r="BT29" s="468"/>
      <c r="BU29" s="469"/>
      <c r="BV29" s="467" t="s">
        <v>
129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190</v>
      </c>
      <c r="X30" s="628"/>
      <c r="Y30" s="628"/>
      <c r="Z30" s="628"/>
      <c r="AA30" s="628"/>
      <c r="AB30" s="628"/>
      <c r="AC30" s="628"/>
      <c r="AD30" s="628"/>
      <c r="AE30" s="628"/>
      <c r="AF30" s="628"/>
      <c r="AG30" s="629"/>
      <c r="AH30" s="586">
        <v>
100.4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49</v>
      </c>
      <c r="BD30" s="641"/>
      <c r="BE30" s="641"/>
      <c r="BF30" s="641"/>
      <c r="BG30" s="641"/>
      <c r="BH30" s="641"/>
      <c r="BI30" s="641"/>
      <c r="BJ30" s="641"/>
      <c r="BK30" s="641"/>
      <c r="BL30" s="641"/>
      <c r="BM30" s="642"/>
      <c r="BN30" s="643">
        <v>
2643911</v>
      </c>
      <c r="BO30" s="644"/>
      <c r="BP30" s="644"/>
      <c r="BQ30" s="644"/>
      <c r="BR30" s="644"/>
      <c r="BS30" s="644"/>
      <c r="BT30" s="644"/>
      <c r="BU30" s="645"/>
      <c r="BV30" s="643">
        <v>
2524629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
197</v>
      </c>
      <c r="D33" s="491"/>
      <c r="E33" s="456" t="s">
        <v>
198</v>
      </c>
      <c r="F33" s="456"/>
      <c r="G33" s="456"/>
      <c r="H33" s="456"/>
      <c r="I33" s="456"/>
      <c r="J33" s="456"/>
      <c r="K33" s="456"/>
      <c r="L33" s="456"/>
      <c r="M33" s="456"/>
      <c r="N33" s="456"/>
      <c r="O33" s="456"/>
      <c r="P33" s="456"/>
      <c r="Q33" s="456"/>
      <c r="R33" s="456"/>
      <c r="S33" s="456"/>
      <c r="T33" s="216"/>
      <c r="U33" s="491" t="s">
        <v>
199</v>
      </c>
      <c r="V33" s="491"/>
      <c r="W33" s="456" t="s">
        <v>
200</v>
      </c>
      <c r="X33" s="456"/>
      <c r="Y33" s="456"/>
      <c r="Z33" s="456"/>
      <c r="AA33" s="456"/>
      <c r="AB33" s="456"/>
      <c r="AC33" s="456"/>
      <c r="AD33" s="456"/>
      <c r="AE33" s="456"/>
      <c r="AF33" s="456"/>
      <c r="AG33" s="456"/>
      <c r="AH33" s="456"/>
      <c r="AI33" s="456"/>
      <c r="AJ33" s="456"/>
      <c r="AK33" s="456"/>
      <c r="AL33" s="216"/>
      <c r="AM33" s="491" t="s">
        <v>
197</v>
      </c>
      <c r="AN33" s="491"/>
      <c r="AO33" s="456" t="s">
        <v>
198</v>
      </c>
      <c r="AP33" s="456"/>
      <c r="AQ33" s="456"/>
      <c r="AR33" s="456"/>
      <c r="AS33" s="456"/>
      <c r="AT33" s="456"/>
      <c r="AU33" s="456"/>
      <c r="AV33" s="456"/>
      <c r="AW33" s="456"/>
      <c r="AX33" s="456"/>
      <c r="AY33" s="456"/>
      <c r="AZ33" s="456"/>
      <c r="BA33" s="456"/>
      <c r="BB33" s="456"/>
      <c r="BC33" s="456"/>
      <c r="BD33" s="217"/>
      <c r="BE33" s="456" t="s">
        <v>
201</v>
      </c>
      <c r="BF33" s="456"/>
      <c r="BG33" s="456" t="s">
        <v>
202</v>
      </c>
      <c r="BH33" s="456"/>
      <c r="BI33" s="456"/>
      <c r="BJ33" s="456"/>
      <c r="BK33" s="456"/>
      <c r="BL33" s="456"/>
      <c r="BM33" s="456"/>
      <c r="BN33" s="456"/>
      <c r="BO33" s="456"/>
      <c r="BP33" s="456"/>
      <c r="BQ33" s="456"/>
      <c r="BR33" s="456"/>
      <c r="BS33" s="456"/>
      <c r="BT33" s="456"/>
      <c r="BU33" s="456"/>
      <c r="BV33" s="217"/>
      <c r="BW33" s="491" t="s">
        <v>
201</v>
      </c>
      <c r="BX33" s="491"/>
      <c r="BY33" s="456" t="s">
        <v>
203</v>
      </c>
      <c r="BZ33" s="456"/>
      <c r="CA33" s="456"/>
      <c r="CB33" s="456"/>
      <c r="CC33" s="456"/>
      <c r="CD33" s="456"/>
      <c r="CE33" s="456"/>
      <c r="CF33" s="456"/>
      <c r="CG33" s="456"/>
      <c r="CH33" s="456"/>
      <c r="CI33" s="456"/>
      <c r="CJ33" s="456"/>
      <c r="CK33" s="456"/>
      <c r="CL33" s="456"/>
      <c r="CM33" s="456"/>
      <c r="CN33" s="216"/>
      <c r="CO33" s="491" t="s">
        <v>
197</v>
      </c>
      <c r="CP33" s="491"/>
      <c r="CQ33" s="456" t="s">
        <v>
204</v>
      </c>
      <c r="CR33" s="456"/>
      <c r="CS33" s="456"/>
      <c r="CT33" s="456"/>
      <c r="CU33" s="456"/>
      <c r="CV33" s="456"/>
      <c r="CW33" s="456"/>
      <c r="CX33" s="456"/>
      <c r="CY33" s="456"/>
      <c r="CZ33" s="456"/>
      <c r="DA33" s="456"/>
      <c r="DB33" s="456"/>
      <c r="DC33" s="456"/>
      <c r="DD33" s="456"/>
      <c r="DE33" s="456"/>
      <c r="DF33" s="216"/>
      <c r="DG33" s="655" t="s">
        <v>
205</v>
      </c>
      <c r="DH33" s="655"/>
      <c r="DI33" s="218"/>
      <c r="DJ33" s="186"/>
      <c r="DK33" s="186"/>
      <c r="DL33" s="186"/>
      <c r="DM33" s="186"/>
      <c r="DN33" s="186"/>
      <c r="DO33" s="186"/>
    </row>
    <row r="34" spans="1:119" ht="32.25" customHeight="1" x14ac:dyDescent="0.15">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3</v>
      </c>
      <c r="V34" s="656"/>
      <c r="W34" s="657" t="str">
        <f>
IF('各会計、関係団体の財政状況及び健全化判断比率'!B28="","",'各会計、関係団体の財政状況及び健全化判断比率'!B28)</f>
        <v>
国民健康保険事業特別会計</v>
      </c>
      <c r="X34" s="657"/>
      <c r="Y34" s="657"/>
      <c r="Z34" s="657"/>
      <c r="AA34" s="657"/>
      <c r="AB34" s="657"/>
      <c r="AC34" s="657"/>
      <c r="AD34" s="657"/>
      <c r="AE34" s="657"/>
      <c r="AF34" s="657"/>
      <c r="AG34" s="657"/>
      <c r="AH34" s="657"/>
      <c r="AI34" s="657"/>
      <c r="AJ34" s="657"/>
      <c r="AK34" s="657"/>
      <c r="AL34" s="214"/>
      <c r="AM34" s="656">
        <f>
IF(AO34="","",MAX(C34:D43,U34:V43)+1)</f>
        <v>
6</v>
      </c>
      <c r="AN34" s="656"/>
      <c r="AO34" s="657" t="str">
        <f>
IF('各会計、関係団体の財政状況及び健全化判断比率'!B31="","",'各会計、関係団体の財政状況及び健全化判断比率'!B31)</f>
        <v>
病院事業会計</v>
      </c>
      <c r="AP34" s="657"/>
      <c r="AQ34" s="657"/>
      <c r="AR34" s="657"/>
      <c r="AS34" s="657"/>
      <c r="AT34" s="657"/>
      <c r="AU34" s="657"/>
      <c r="AV34" s="657"/>
      <c r="AW34" s="657"/>
      <c r="AX34" s="657"/>
      <c r="AY34" s="657"/>
      <c r="AZ34" s="657"/>
      <c r="BA34" s="657"/>
      <c r="BB34" s="657"/>
      <c r="BC34" s="657"/>
      <c r="BD34" s="214"/>
      <c r="BE34" s="656" t="str">
        <f>
IF(BG34="","",MAX(C34:D43,U34:V43,AM34:AN43)+1)</f>
        <v/>
      </c>
      <c r="BF34" s="656"/>
      <c r="BG34" s="657"/>
      <c r="BH34" s="657"/>
      <c r="BI34" s="657"/>
      <c r="BJ34" s="657"/>
      <c r="BK34" s="657"/>
      <c r="BL34" s="657"/>
      <c r="BM34" s="657"/>
      <c r="BN34" s="657"/>
      <c r="BO34" s="657"/>
      <c r="BP34" s="657"/>
      <c r="BQ34" s="657"/>
      <c r="BR34" s="657"/>
      <c r="BS34" s="657"/>
      <c r="BT34" s="657"/>
      <c r="BU34" s="657"/>
      <c r="BV34" s="214"/>
      <c r="BW34" s="656">
        <f>
IF(BY34="","",MAX(C34:D43,U34:V43,AM34:AN43,BE34:BF43)+1)</f>
        <v>
8</v>
      </c>
      <c r="BX34" s="656"/>
      <c r="BY34" s="657" t="str">
        <f>
IF('各会計、関係団体の財政状況及び健全化判断比率'!B68="","",'各会計、関係団体の財政状況及び健全化判断比率'!B68)</f>
        <v>
東京たま広域資源循環組合</v>
      </c>
      <c r="BZ34" s="657"/>
      <c r="CA34" s="657"/>
      <c r="CB34" s="657"/>
      <c r="CC34" s="657"/>
      <c r="CD34" s="657"/>
      <c r="CE34" s="657"/>
      <c r="CF34" s="657"/>
      <c r="CG34" s="657"/>
      <c r="CH34" s="657"/>
      <c r="CI34" s="657"/>
      <c r="CJ34" s="657"/>
      <c r="CK34" s="657"/>
      <c r="CL34" s="657"/>
      <c r="CM34" s="657"/>
      <c r="CN34" s="214"/>
      <c r="CO34" s="656">
        <f>
IF(CQ34="","",MAX(C34:D43,U34:V43,AM34:AN43,BE34:BF43,BW34:BX43)+1)</f>
        <v>
18</v>
      </c>
      <c r="CP34" s="656"/>
      <c r="CQ34" s="657" t="str">
        <f>
IF('各会計、関係団体の財政状況及び健全化判断比率'!BS7="","",'各会計、関係団体の財政状況及び健全化判断比率'!BS7)</f>
        <v>
いなぎグリーンウェルネス財団</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
IF(E35="","",C34+1)</f>
        <v>
2</v>
      </c>
      <c r="D35" s="656"/>
      <c r="E35" s="657" t="str">
        <f>
IF('各会計、関係団体の財政状況及び健全化判断比率'!B8="","",'各会計、関係団体の財政状況及び健全化判断比率'!B8)</f>
        <v>
土地区画整理事業特別会計</v>
      </c>
      <c r="F35" s="657"/>
      <c r="G35" s="657"/>
      <c r="H35" s="657"/>
      <c r="I35" s="657"/>
      <c r="J35" s="657"/>
      <c r="K35" s="657"/>
      <c r="L35" s="657"/>
      <c r="M35" s="657"/>
      <c r="N35" s="657"/>
      <c r="O35" s="657"/>
      <c r="P35" s="657"/>
      <c r="Q35" s="657"/>
      <c r="R35" s="657"/>
      <c r="S35" s="657"/>
      <c r="T35" s="214"/>
      <c r="U35" s="656">
        <f>
IF(W35="","",U34+1)</f>
        <v>
4</v>
      </c>
      <c r="V35" s="656"/>
      <c r="W35" s="657" t="str">
        <f>
IF('各会計、関係団体の財政状況及び健全化判断比率'!B29="","",'各会計、関係団体の財政状況及び健全化判断比率'!B29)</f>
        <v>
介護保険特別会計</v>
      </c>
      <c r="X35" s="657"/>
      <c r="Y35" s="657"/>
      <c r="Z35" s="657"/>
      <c r="AA35" s="657"/>
      <c r="AB35" s="657"/>
      <c r="AC35" s="657"/>
      <c r="AD35" s="657"/>
      <c r="AE35" s="657"/>
      <c r="AF35" s="657"/>
      <c r="AG35" s="657"/>
      <c r="AH35" s="657"/>
      <c r="AI35" s="657"/>
      <c r="AJ35" s="657"/>
      <c r="AK35" s="657"/>
      <c r="AL35" s="214"/>
      <c r="AM35" s="656">
        <f t="shared" ref="AM35:AM43" si="0">
IF(AO35="","",AM34+1)</f>
        <v>
7</v>
      </c>
      <c r="AN35" s="656"/>
      <c r="AO35" s="657" t="str">
        <f>
IF('各会計、関係団体の財政状況及び健全化判断比率'!B32="","",'各会計、関係団体の財政状況及び健全化判断比率'!B32)</f>
        <v>
下水道事業会計</v>
      </c>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9</v>
      </c>
      <c r="BX35" s="656"/>
      <c r="BY35" s="657" t="str">
        <f>
IF('各会計、関係団体の財政状況及び健全化判断比率'!B69="","",'各会計、関係団体の財政状況及び健全化判断比率'!B69)</f>
        <v>
南多摩斎場組合</v>
      </c>
      <c r="BZ35" s="657"/>
      <c r="CA35" s="657"/>
      <c r="CB35" s="657"/>
      <c r="CC35" s="657"/>
      <c r="CD35" s="657"/>
      <c r="CE35" s="657"/>
      <c r="CF35" s="657"/>
      <c r="CG35" s="657"/>
      <c r="CH35" s="657"/>
      <c r="CI35" s="657"/>
      <c r="CJ35" s="657"/>
      <c r="CK35" s="657"/>
      <c r="CL35" s="657"/>
      <c r="CM35" s="657"/>
      <c r="CN35" s="214"/>
      <c r="CO35" s="656">
        <f t="shared" ref="CO35:CO43" si="3">
IF(CQ35="","",CO34+1)</f>
        <v>
19</v>
      </c>
      <c r="CP35" s="656"/>
      <c r="CQ35" s="657" t="str">
        <f>
IF('各会計、関係団体の財政状況及び健全化判断比率'!BS8="","",'各会計、関係団体の財政状況及び健全化判断比率'!BS8)</f>
        <v>
稲城市土地開発公社</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〇</v>
      </c>
      <c r="DH35" s="658"/>
      <c r="DI35" s="218"/>
      <c r="DJ35" s="186"/>
      <c r="DK35" s="186"/>
      <c r="DL35" s="186"/>
      <c r="DM35" s="186"/>
      <c r="DN35" s="186"/>
      <c r="DO35" s="186"/>
    </row>
    <row r="36" spans="1:119" ht="32.25" customHeight="1" x14ac:dyDescent="0.15">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5</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10</v>
      </c>
      <c r="BX36" s="656"/>
      <c r="BY36" s="657" t="str">
        <f>
IF('各会計、関係団体の財政状況及び健全化判断比率'!B70="","",'各会計、関係団体の財政状況及び健全化判断比率'!B70)</f>
        <v>
多摩川衛生組合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11</v>
      </c>
      <c r="BX37" s="656"/>
      <c r="BY37" s="657" t="str">
        <f>
IF('各会計、関係団体の財政状況及び健全化判断比率'!B71="","",'各会計、関係団体の財政状況及び健全化判断比率'!B71)</f>
        <v>
東京都市町村議会議員公務災害補償等組合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12</v>
      </c>
      <c r="BX38" s="656"/>
      <c r="BY38" s="657" t="str">
        <f>
IF('各会計、関係団体の財政状況及び健全化判断比率'!B72="","",'各会計、関係団体の財政状況及び健全化判断比率'!B72)</f>
        <v>
東京都三市収益事業組合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13</v>
      </c>
      <c r="BX39" s="656"/>
      <c r="BY39" s="657" t="str">
        <f>
IF('各会計、関係団体の財政状況及び健全化判断比率'!B73="","",'各会計、関係団体の財政状況及び健全化判断比率'!B73)</f>
        <v>
東京市町村総合事務組合（一般会計）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14</v>
      </c>
      <c r="BX40" s="656"/>
      <c r="BY40" s="657" t="str">
        <f>
IF('各会計、関係団体の財政状況及び健全化判断比率'!B74="","",'各会計、関係団体の財政状況及び健全化判断比率'!B74)</f>
        <v>
東京市町村総合事務組合（交通災害共済事業特別会計）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15</v>
      </c>
      <c r="BX41" s="656"/>
      <c r="BY41" s="657" t="str">
        <f>
IF('各会計、関係団体の財政状況及び健全化判断比率'!B75="","",'各会計、関係団体の財政状況及び健全化判断比率'!B75)</f>
        <v>
東京都市町村職員退職手当組合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
16</v>
      </c>
      <c r="BX42" s="656"/>
      <c r="BY42" s="657" t="str">
        <f>
IF('各会計、関係団体の財政状況及び健全化判断比率'!B76="","",'各会計、関係団体の財政状況及び健全化判断比率'!B76)</f>
        <v>
東京都後期高齢者医療広域連合（一般会計）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
17</v>
      </c>
      <c r="BX43" s="656"/>
      <c r="BY43" s="657" t="str">
        <f>
IF('各会計、関係団体の財政状況及び健全化判断比率'!B77="","",'各会計、関係団体の財政状況及び健全化判断比率'!B77)</f>
        <v>
東京都後期高齢者医療広域連合（後期高齢者医療特別会計）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206</v>
      </c>
      <c r="C46" s="186"/>
      <c r="D46" s="186"/>
      <c r="E46" s="186" t="s">
        <v>
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210</v>
      </c>
    </row>
    <row r="50" spans="5:5" x14ac:dyDescent="0.15">
      <c r="E50" s="188" t="s">
        <v>
211</v>
      </c>
    </row>
    <row r="51" spans="5:5" x14ac:dyDescent="0.15">
      <c r="E51" s="188" t="s">
        <v>
212</v>
      </c>
    </row>
    <row r="52" spans="5:5" x14ac:dyDescent="0.15">
      <c r="E52" s="188" t="s">
        <v>
213</v>
      </c>
    </row>
    <row r="53" spans="5:5" x14ac:dyDescent="0.15"/>
    <row r="54" spans="5:5" x14ac:dyDescent="0.15"/>
    <row r="55" spans="5:5" x14ac:dyDescent="0.15"/>
    <row r="56" spans="5:5" x14ac:dyDescent="0.15"/>
  </sheetData>
  <sheetProtection algorithmName="SHA-512" hashValue="RZegZzQgw0WnO4Lxex7xZcMCUEF5m6Uxq1HdhMzB5Lp9Px3xC4fQE+4Ahb6iYeXByUHv/+sxmA6jbG2ayg6Rvw==" saltValue="RzII/7QbkHZ8CIotvxRp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H97" sqref="AH9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554</v>
      </c>
      <c r="G33" s="29" t="s">
        <v>
555</v>
      </c>
      <c r="H33" s="29" t="s">
        <v>
556</v>
      </c>
      <c r="I33" s="29" t="s">
        <v>
557</v>
      </c>
      <c r="J33" s="30" t="s">
        <v>
558</v>
      </c>
      <c r="K33" s="22"/>
      <c r="L33" s="22"/>
      <c r="M33" s="22"/>
      <c r="N33" s="22"/>
      <c r="O33" s="22"/>
      <c r="P33" s="22"/>
    </row>
    <row r="34" spans="1:16" ht="39" customHeight="1" x14ac:dyDescent="0.15">
      <c r="A34" s="22"/>
      <c r="B34" s="31"/>
      <c r="C34" s="1248" t="s">
        <v>
561</v>
      </c>
      <c r="D34" s="1248"/>
      <c r="E34" s="1249"/>
      <c r="F34" s="32">
        <v>
9.2799999999999994</v>
      </c>
      <c r="G34" s="33">
        <v>
8.9499999999999993</v>
      </c>
      <c r="H34" s="33">
        <v>
7.17</v>
      </c>
      <c r="I34" s="33">
        <v>
6.75</v>
      </c>
      <c r="J34" s="34">
        <v>
5.63</v>
      </c>
      <c r="K34" s="22"/>
      <c r="L34" s="22"/>
      <c r="M34" s="22"/>
      <c r="N34" s="22"/>
      <c r="O34" s="22"/>
      <c r="P34" s="22"/>
    </row>
    <row r="35" spans="1:16" ht="39" customHeight="1" x14ac:dyDescent="0.15">
      <c r="A35" s="22"/>
      <c r="B35" s="35"/>
      <c r="C35" s="1242" t="s">
        <v>
562</v>
      </c>
      <c r="D35" s="1243"/>
      <c r="E35" s="1244"/>
      <c r="F35" s="36">
        <v>
3.76</v>
      </c>
      <c r="G35" s="37">
        <v>
3.28</v>
      </c>
      <c r="H35" s="37">
        <v>
4.21</v>
      </c>
      <c r="I35" s="37">
        <v>
4.55</v>
      </c>
      <c r="J35" s="38">
        <v>
5.54</v>
      </c>
      <c r="K35" s="22"/>
      <c r="L35" s="22"/>
      <c r="M35" s="22"/>
      <c r="N35" s="22"/>
      <c r="O35" s="22"/>
      <c r="P35" s="22"/>
    </row>
    <row r="36" spans="1:16" ht="39" customHeight="1" x14ac:dyDescent="0.15">
      <c r="A36" s="22"/>
      <c r="B36" s="35"/>
      <c r="C36" s="1242" t="s">
        <v>
563</v>
      </c>
      <c r="D36" s="1243"/>
      <c r="E36" s="1244"/>
      <c r="F36" s="36">
        <v>
1.2</v>
      </c>
      <c r="G36" s="37">
        <v>
1.6</v>
      </c>
      <c r="H36" s="37">
        <v>
0.93</v>
      </c>
      <c r="I36" s="37">
        <v>
0.77</v>
      </c>
      <c r="J36" s="38">
        <v>
1.07</v>
      </c>
      <c r="K36" s="22"/>
      <c r="L36" s="22"/>
      <c r="M36" s="22"/>
      <c r="N36" s="22"/>
      <c r="O36" s="22"/>
      <c r="P36" s="22"/>
    </row>
    <row r="37" spans="1:16" ht="39" customHeight="1" x14ac:dyDescent="0.15">
      <c r="A37" s="22"/>
      <c r="B37" s="35"/>
      <c r="C37" s="1242" t="s">
        <v>
564</v>
      </c>
      <c r="D37" s="1243"/>
      <c r="E37" s="1244"/>
      <c r="F37" s="36" t="s">
        <v>
513</v>
      </c>
      <c r="G37" s="37" t="s">
        <v>
513</v>
      </c>
      <c r="H37" s="37" t="s">
        <v>
513</v>
      </c>
      <c r="I37" s="37" t="s">
        <v>
513</v>
      </c>
      <c r="J37" s="38">
        <v>
0.17</v>
      </c>
      <c r="K37" s="22"/>
      <c r="L37" s="22"/>
      <c r="M37" s="22"/>
      <c r="N37" s="22"/>
      <c r="O37" s="22"/>
      <c r="P37" s="22"/>
    </row>
    <row r="38" spans="1:16" ht="39" customHeight="1" x14ac:dyDescent="0.15">
      <c r="A38" s="22"/>
      <c r="B38" s="35"/>
      <c r="C38" s="1242" t="s">
        <v>
565</v>
      </c>
      <c r="D38" s="1243"/>
      <c r="E38" s="1244"/>
      <c r="F38" s="36">
        <v>
0</v>
      </c>
      <c r="G38" s="37">
        <v>
0</v>
      </c>
      <c r="H38" s="37">
        <v>
0</v>
      </c>
      <c r="I38" s="37">
        <v>
0</v>
      </c>
      <c r="J38" s="38">
        <v>
0</v>
      </c>
      <c r="K38" s="22"/>
      <c r="L38" s="22"/>
      <c r="M38" s="22"/>
      <c r="N38" s="22"/>
      <c r="O38" s="22"/>
      <c r="P38" s="22"/>
    </row>
    <row r="39" spans="1:16" ht="39" customHeight="1" x14ac:dyDescent="0.15">
      <c r="A39" s="22"/>
      <c r="B39" s="35"/>
      <c r="C39" s="1242" t="s">
        <v>
566</v>
      </c>
      <c r="D39" s="1243"/>
      <c r="E39" s="1244"/>
      <c r="F39" s="36">
        <v>
0.49</v>
      </c>
      <c r="G39" s="37">
        <v>
0.45</v>
      </c>
      <c r="H39" s="37">
        <v>
0</v>
      </c>
      <c r="I39" s="37">
        <v>
0</v>
      </c>
      <c r="J39" s="38">
        <v>
0</v>
      </c>
      <c r="K39" s="22"/>
      <c r="L39" s="22"/>
      <c r="M39" s="22"/>
      <c r="N39" s="22"/>
      <c r="O39" s="22"/>
      <c r="P39" s="22"/>
    </row>
    <row r="40" spans="1:16" ht="39" customHeight="1" x14ac:dyDescent="0.15">
      <c r="A40" s="22"/>
      <c r="B40" s="35"/>
      <c r="C40" s="1242" t="s">
        <v>
567</v>
      </c>
      <c r="D40" s="1243"/>
      <c r="E40" s="1244"/>
      <c r="F40" s="36">
        <v>
0</v>
      </c>
      <c r="G40" s="37">
        <v>
0</v>
      </c>
      <c r="H40" s="37">
        <v>
0</v>
      </c>
      <c r="I40" s="37">
        <v>
0</v>
      </c>
      <c r="J40" s="38">
        <v>
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
568</v>
      </c>
      <c r="D42" s="1243"/>
      <c r="E42" s="1244"/>
      <c r="F42" s="36" t="s">
        <v>
513</v>
      </c>
      <c r="G42" s="37" t="s">
        <v>
513</v>
      </c>
      <c r="H42" s="37" t="s">
        <v>
513</v>
      </c>
      <c r="I42" s="37" t="s">
        <v>
513</v>
      </c>
      <c r="J42" s="38" t="s">
        <v>
513</v>
      </c>
      <c r="K42" s="22"/>
      <c r="L42" s="22"/>
      <c r="M42" s="22"/>
      <c r="N42" s="22"/>
      <c r="O42" s="22"/>
      <c r="P42" s="22"/>
    </row>
    <row r="43" spans="1:16" ht="39" customHeight="1" thickBot="1" x14ac:dyDescent="0.2">
      <c r="A43" s="22"/>
      <c r="B43" s="40"/>
      <c r="C43" s="1245" t="s">
        <v>
569</v>
      </c>
      <c r="D43" s="1246"/>
      <c r="E43" s="1247"/>
      <c r="F43" s="41">
        <v>
0.01</v>
      </c>
      <c r="G43" s="42">
        <v>
0.01</v>
      </c>
      <c r="H43" s="42">
        <v>
0.01</v>
      </c>
      <c r="I43" s="42">
        <v>
0.63</v>
      </c>
      <c r="J43" s="43" t="s">
        <v>
513</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ZMjHJWXZUYYJYH6znovmfuy/GI5RA3DF+jZOp5wn5G2qqWDGzivNcO+leWVqXRII9ESX2J6/dPxgGNzGiAIqQ==" saltValue="knfbN4zU33E8QthVgP1x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H97" sqref="AH9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554</v>
      </c>
      <c r="L44" s="56" t="s">
        <v>
555</v>
      </c>
      <c r="M44" s="56" t="s">
        <v>
556</v>
      </c>
      <c r="N44" s="56" t="s">
        <v>
557</v>
      </c>
      <c r="O44" s="57" t="s">
        <v>
558</v>
      </c>
      <c r="P44" s="48"/>
      <c r="Q44" s="48"/>
      <c r="R44" s="48"/>
      <c r="S44" s="48"/>
      <c r="T44" s="48"/>
      <c r="U44" s="48"/>
    </row>
    <row r="45" spans="1:21" ht="30.75" customHeight="1" x14ac:dyDescent="0.15">
      <c r="A45" s="48"/>
      <c r="B45" s="1250" t="s">
        <v>
11</v>
      </c>
      <c r="C45" s="1251"/>
      <c r="D45" s="58"/>
      <c r="E45" s="1256" t="s">
        <v>
12</v>
      </c>
      <c r="F45" s="1256"/>
      <c r="G45" s="1256"/>
      <c r="H45" s="1256"/>
      <c r="I45" s="1256"/>
      <c r="J45" s="1257"/>
      <c r="K45" s="59">
        <v>
1973</v>
      </c>
      <c r="L45" s="60">
        <v>
2119</v>
      </c>
      <c r="M45" s="60">
        <v>
2085</v>
      </c>
      <c r="N45" s="60">
        <v>
1999</v>
      </c>
      <c r="O45" s="61">
        <v>
1942</v>
      </c>
      <c r="P45" s="48"/>
      <c r="Q45" s="48"/>
      <c r="R45" s="48"/>
      <c r="S45" s="48"/>
      <c r="T45" s="48"/>
      <c r="U45" s="48"/>
    </row>
    <row r="46" spans="1:21" ht="30.75" customHeight="1" x14ac:dyDescent="0.15">
      <c r="A46" s="48"/>
      <c r="B46" s="1252"/>
      <c r="C46" s="1253"/>
      <c r="D46" s="62"/>
      <c r="E46" s="1258" t="s">
        <v>
13</v>
      </c>
      <c r="F46" s="1258"/>
      <c r="G46" s="1258"/>
      <c r="H46" s="1258"/>
      <c r="I46" s="1258"/>
      <c r="J46" s="1259"/>
      <c r="K46" s="63" t="s">
        <v>
513</v>
      </c>
      <c r="L46" s="64" t="s">
        <v>
513</v>
      </c>
      <c r="M46" s="64" t="s">
        <v>
513</v>
      </c>
      <c r="N46" s="64" t="s">
        <v>
513</v>
      </c>
      <c r="O46" s="65" t="s">
        <v>
513</v>
      </c>
      <c r="P46" s="48"/>
      <c r="Q46" s="48"/>
      <c r="R46" s="48"/>
      <c r="S46" s="48"/>
      <c r="T46" s="48"/>
      <c r="U46" s="48"/>
    </row>
    <row r="47" spans="1:21" ht="30.75" customHeight="1" x14ac:dyDescent="0.15">
      <c r="A47" s="48"/>
      <c r="B47" s="1252"/>
      <c r="C47" s="1253"/>
      <c r="D47" s="62"/>
      <c r="E47" s="1258" t="s">
        <v>
14</v>
      </c>
      <c r="F47" s="1258"/>
      <c r="G47" s="1258"/>
      <c r="H47" s="1258"/>
      <c r="I47" s="1258"/>
      <c r="J47" s="1259"/>
      <c r="K47" s="63" t="s">
        <v>
513</v>
      </c>
      <c r="L47" s="64" t="s">
        <v>
513</v>
      </c>
      <c r="M47" s="64" t="s">
        <v>
513</v>
      </c>
      <c r="N47" s="64" t="s">
        <v>
513</v>
      </c>
      <c r="O47" s="65" t="s">
        <v>
513</v>
      </c>
      <c r="P47" s="48"/>
      <c r="Q47" s="48"/>
      <c r="R47" s="48"/>
      <c r="S47" s="48"/>
      <c r="T47" s="48"/>
      <c r="U47" s="48"/>
    </row>
    <row r="48" spans="1:21" ht="30.75" customHeight="1" x14ac:dyDescent="0.15">
      <c r="A48" s="48"/>
      <c r="B48" s="1252"/>
      <c r="C48" s="1253"/>
      <c r="D48" s="62"/>
      <c r="E48" s="1258" t="s">
        <v>
15</v>
      </c>
      <c r="F48" s="1258"/>
      <c r="G48" s="1258"/>
      <c r="H48" s="1258"/>
      <c r="I48" s="1258"/>
      <c r="J48" s="1259"/>
      <c r="K48" s="63">
        <v>
402</v>
      </c>
      <c r="L48" s="64">
        <v>
381</v>
      </c>
      <c r="M48" s="64">
        <v>
390</v>
      </c>
      <c r="N48" s="64">
        <v>
303</v>
      </c>
      <c r="O48" s="65">
        <v>
363</v>
      </c>
      <c r="P48" s="48"/>
      <c r="Q48" s="48"/>
      <c r="R48" s="48"/>
      <c r="S48" s="48"/>
      <c r="T48" s="48"/>
      <c r="U48" s="48"/>
    </row>
    <row r="49" spans="1:21" ht="30.75" customHeight="1" x14ac:dyDescent="0.15">
      <c r="A49" s="48"/>
      <c r="B49" s="1252"/>
      <c r="C49" s="1253"/>
      <c r="D49" s="62"/>
      <c r="E49" s="1258" t="s">
        <v>
16</v>
      </c>
      <c r="F49" s="1258"/>
      <c r="G49" s="1258"/>
      <c r="H49" s="1258"/>
      <c r="I49" s="1258"/>
      <c r="J49" s="1259"/>
      <c r="K49" s="63">
        <v>
4</v>
      </c>
      <c r="L49" s="64">
        <v>
9</v>
      </c>
      <c r="M49" s="64">
        <v>
17</v>
      </c>
      <c r="N49" s="64">
        <v>
21</v>
      </c>
      <c r="O49" s="65">
        <v>
29</v>
      </c>
      <c r="P49" s="48"/>
      <c r="Q49" s="48"/>
      <c r="R49" s="48"/>
      <c r="S49" s="48"/>
      <c r="T49" s="48"/>
      <c r="U49" s="48"/>
    </row>
    <row r="50" spans="1:21" ht="30.75" customHeight="1" x14ac:dyDescent="0.15">
      <c r="A50" s="48"/>
      <c r="B50" s="1252"/>
      <c r="C50" s="1253"/>
      <c r="D50" s="62"/>
      <c r="E50" s="1258" t="s">
        <v>
17</v>
      </c>
      <c r="F50" s="1258"/>
      <c r="G50" s="1258"/>
      <c r="H50" s="1258"/>
      <c r="I50" s="1258"/>
      <c r="J50" s="1259"/>
      <c r="K50" s="63">
        <v>
122</v>
      </c>
      <c r="L50" s="64">
        <v>
274</v>
      </c>
      <c r="M50" s="64">
        <v>
353</v>
      </c>
      <c r="N50" s="64">
        <v>
548</v>
      </c>
      <c r="O50" s="65">
        <v>
421</v>
      </c>
      <c r="P50" s="48"/>
      <c r="Q50" s="48"/>
      <c r="R50" s="48"/>
      <c r="S50" s="48"/>
      <c r="T50" s="48"/>
      <c r="U50" s="48"/>
    </row>
    <row r="51" spans="1:21" ht="30.75" customHeight="1" x14ac:dyDescent="0.15">
      <c r="A51" s="48"/>
      <c r="B51" s="1254"/>
      <c r="C51" s="1255"/>
      <c r="D51" s="66"/>
      <c r="E51" s="1258" t="s">
        <v>
18</v>
      </c>
      <c r="F51" s="1258"/>
      <c r="G51" s="1258"/>
      <c r="H51" s="1258"/>
      <c r="I51" s="1258"/>
      <c r="J51" s="1259"/>
      <c r="K51" s="63" t="s">
        <v>
513</v>
      </c>
      <c r="L51" s="64" t="s">
        <v>
513</v>
      </c>
      <c r="M51" s="64" t="s">
        <v>
513</v>
      </c>
      <c r="N51" s="64" t="s">
        <v>
513</v>
      </c>
      <c r="O51" s="65" t="s">
        <v>
513</v>
      </c>
      <c r="P51" s="48"/>
      <c r="Q51" s="48"/>
      <c r="R51" s="48"/>
      <c r="S51" s="48"/>
      <c r="T51" s="48"/>
      <c r="U51" s="48"/>
    </row>
    <row r="52" spans="1:21" ht="30.75" customHeight="1" x14ac:dyDescent="0.15">
      <c r="A52" s="48"/>
      <c r="B52" s="1260" t="s">
        <v>
19</v>
      </c>
      <c r="C52" s="1261"/>
      <c r="D52" s="66"/>
      <c r="E52" s="1258" t="s">
        <v>
20</v>
      </c>
      <c r="F52" s="1258"/>
      <c r="G52" s="1258"/>
      <c r="H52" s="1258"/>
      <c r="I52" s="1258"/>
      <c r="J52" s="1259"/>
      <c r="K52" s="63">
        <v>
2351</v>
      </c>
      <c r="L52" s="64">
        <v>
2441</v>
      </c>
      <c r="M52" s="64">
        <v>
2370</v>
      </c>
      <c r="N52" s="64">
        <v>
2394</v>
      </c>
      <c r="O52" s="65">
        <v>
2344</v>
      </c>
      <c r="P52" s="48"/>
      <c r="Q52" s="48"/>
      <c r="R52" s="48"/>
      <c r="S52" s="48"/>
      <c r="T52" s="48"/>
      <c r="U52" s="48"/>
    </row>
    <row r="53" spans="1:21" ht="30.75" customHeight="1" thickBot="1" x14ac:dyDescent="0.2">
      <c r="A53" s="48"/>
      <c r="B53" s="1262" t="s">
        <v>
21</v>
      </c>
      <c r="C53" s="1263"/>
      <c r="D53" s="67"/>
      <c r="E53" s="1264" t="s">
        <v>
22</v>
      </c>
      <c r="F53" s="1264"/>
      <c r="G53" s="1264"/>
      <c r="H53" s="1264"/>
      <c r="I53" s="1264"/>
      <c r="J53" s="1265"/>
      <c r="K53" s="68">
        <v>
150</v>
      </c>
      <c r="L53" s="69">
        <v>
342</v>
      </c>
      <c r="M53" s="69">
        <v>
475</v>
      </c>
      <c r="N53" s="69">
        <v>
477</v>
      </c>
      <c r="O53" s="70">
        <v>
411</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570</v>
      </c>
      <c r="P55" s="48"/>
      <c r="Q55" s="48"/>
      <c r="R55" s="48"/>
      <c r="S55" s="48"/>
      <c r="T55" s="48"/>
      <c r="U55" s="48"/>
    </row>
    <row r="56" spans="1:21" ht="31.5" customHeight="1" thickBot="1" x14ac:dyDescent="0.2">
      <c r="A56" s="48"/>
      <c r="B56" s="76"/>
      <c r="C56" s="77"/>
      <c r="D56" s="77"/>
      <c r="E56" s="78"/>
      <c r="F56" s="78"/>
      <c r="G56" s="78"/>
      <c r="H56" s="78"/>
      <c r="I56" s="78"/>
      <c r="J56" s="79" t="s">
        <v>
2</v>
      </c>
      <c r="K56" s="80" t="s">
        <v>
571</v>
      </c>
      <c r="L56" s="81" t="s">
        <v>
572</v>
      </c>
      <c r="M56" s="81" t="s">
        <v>
573</v>
      </c>
      <c r="N56" s="81" t="s">
        <v>
574</v>
      </c>
      <c r="O56" s="82" t="s">
        <v>
575</v>
      </c>
      <c r="P56" s="48"/>
      <c r="Q56" s="48"/>
      <c r="R56" s="48"/>
      <c r="S56" s="48"/>
      <c r="T56" s="48"/>
      <c r="U56" s="48"/>
    </row>
    <row r="57" spans="1:21" ht="31.5" customHeight="1" x14ac:dyDescent="0.15">
      <c r="B57" s="1266" t="s">
        <v>
25</v>
      </c>
      <c r="C57" s="1267"/>
      <c r="D57" s="1270" t="s">
        <v>
26</v>
      </c>
      <c r="E57" s="1271"/>
      <c r="F57" s="1271"/>
      <c r="G57" s="1271"/>
      <c r="H57" s="1271"/>
      <c r="I57" s="1271"/>
      <c r="J57" s="1272"/>
      <c r="K57" s="83" t="s">
        <v>
588</v>
      </c>
      <c r="L57" s="84" t="s">
        <v>
588</v>
      </c>
      <c r="M57" s="84" t="s">
        <v>
588</v>
      </c>
      <c r="N57" s="84" t="s">
        <v>
588</v>
      </c>
      <c r="O57" s="85" t="s">
        <v>
588</v>
      </c>
    </row>
    <row r="58" spans="1:21" ht="31.5" customHeight="1" thickBot="1" x14ac:dyDescent="0.2">
      <c r="B58" s="1268"/>
      <c r="C58" s="1269"/>
      <c r="D58" s="1273" t="s">
        <v>
27</v>
      </c>
      <c r="E58" s="1274"/>
      <c r="F58" s="1274"/>
      <c r="G58" s="1274"/>
      <c r="H58" s="1274"/>
      <c r="I58" s="1274"/>
      <c r="J58" s="1275"/>
      <c r="K58" s="86" t="s">
        <v>
588</v>
      </c>
      <c r="L58" s="87" t="s">
        <v>
588</v>
      </c>
      <c r="M58" s="87" t="s">
        <v>
588</v>
      </c>
      <c r="N58" s="87" t="s">
        <v>
588</v>
      </c>
      <c r="O58" s="88" t="s">
        <v>
588</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HJ5hqAEVamIumjwE50PYidmNk13QDM1ab9nslgyAtlkubG2LAWbOl2Lg/wB/w9Mq5Lrl1ddMDXfxTJwna+Ueg==" saltValue="LrLgQKtwoiU51lDd20Eb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H97" sqref="AH9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554</v>
      </c>
      <c r="J40" s="100" t="s">
        <v>
555</v>
      </c>
      <c r="K40" s="100" t="s">
        <v>
556</v>
      </c>
      <c r="L40" s="100" t="s">
        <v>
557</v>
      </c>
      <c r="M40" s="101" t="s">
        <v>
558</v>
      </c>
    </row>
    <row r="41" spans="2:13" ht="27.75" customHeight="1" x14ac:dyDescent="0.15">
      <c r="B41" s="1276" t="s">
        <v>
30</v>
      </c>
      <c r="C41" s="1277"/>
      <c r="D41" s="102"/>
      <c r="E41" s="1282" t="s">
        <v>
31</v>
      </c>
      <c r="F41" s="1282"/>
      <c r="G41" s="1282"/>
      <c r="H41" s="1283"/>
      <c r="I41" s="103">
        <v>
23061</v>
      </c>
      <c r="J41" s="104">
        <v>
23617</v>
      </c>
      <c r="K41" s="104">
        <v>
23084</v>
      </c>
      <c r="L41" s="104">
        <v>
24123</v>
      </c>
      <c r="M41" s="105">
        <v>
24026</v>
      </c>
    </row>
    <row r="42" spans="2:13" ht="27.75" customHeight="1" x14ac:dyDescent="0.15">
      <c r="B42" s="1278"/>
      <c r="C42" s="1279"/>
      <c r="D42" s="106"/>
      <c r="E42" s="1284" t="s">
        <v>
32</v>
      </c>
      <c r="F42" s="1284"/>
      <c r="G42" s="1284"/>
      <c r="H42" s="1285"/>
      <c r="I42" s="107">
        <v>
8512</v>
      </c>
      <c r="J42" s="108">
        <v>
7643</v>
      </c>
      <c r="K42" s="108">
        <v>
6770</v>
      </c>
      <c r="L42" s="108">
        <v>
6122</v>
      </c>
      <c r="M42" s="109">
        <v>
5354</v>
      </c>
    </row>
    <row r="43" spans="2:13" ht="27.75" customHeight="1" x14ac:dyDescent="0.15">
      <c r="B43" s="1278"/>
      <c r="C43" s="1279"/>
      <c r="D43" s="106"/>
      <c r="E43" s="1284" t="s">
        <v>
33</v>
      </c>
      <c r="F43" s="1284"/>
      <c r="G43" s="1284"/>
      <c r="H43" s="1285"/>
      <c r="I43" s="107">
        <v>
3436</v>
      </c>
      <c r="J43" s="108">
        <v>
5307</v>
      </c>
      <c r="K43" s="108">
        <v>
3016</v>
      </c>
      <c r="L43" s="108">
        <v>
2660</v>
      </c>
      <c r="M43" s="109">
        <v>
2462</v>
      </c>
    </row>
    <row r="44" spans="2:13" ht="27.75" customHeight="1" x14ac:dyDescent="0.15">
      <c r="B44" s="1278"/>
      <c r="C44" s="1279"/>
      <c r="D44" s="106"/>
      <c r="E44" s="1284" t="s">
        <v>
34</v>
      </c>
      <c r="F44" s="1284"/>
      <c r="G44" s="1284"/>
      <c r="H44" s="1285"/>
      <c r="I44" s="107">
        <v>
207</v>
      </c>
      <c r="J44" s="108">
        <v>
287</v>
      </c>
      <c r="K44" s="108">
        <v>
254</v>
      </c>
      <c r="L44" s="108">
        <v>
227</v>
      </c>
      <c r="M44" s="109">
        <v>
199</v>
      </c>
    </row>
    <row r="45" spans="2:13" ht="27.75" customHeight="1" x14ac:dyDescent="0.15">
      <c r="B45" s="1278"/>
      <c r="C45" s="1279"/>
      <c r="D45" s="106"/>
      <c r="E45" s="1284" t="s">
        <v>
35</v>
      </c>
      <c r="F45" s="1284"/>
      <c r="G45" s="1284"/>
      <c r="H45" s="1285"/>
      <c r="I45" s="107">
        <v>
2299</v>
      </c>
      <c r="J45" s="108">
        <v>
2302</v>
      </c>
      <c r="K45" s="108">
        <v>
2229</v>
      </c>
      <c r="L45" s="108">
        <v>
2305</v>
      </c>
      <c r="M45" s="109">
        <v>
2316</v>
      </c>
    </row>
    <row r="46" spans="2:13" ht="27.75" customHeight="1" x14ac:dyDescent="0.15">
      <c r="B46" s="1278"/>
      <c r="C46" s="1279"/>
      <c r="D46" s="110"/>
      <c r="E46" s="1284" t="s">
        <v>
36</v>
      </c>
      <c r="F46" s="1284"/>
      <c r="G46" s="1284"/>
      <c r="H46" s="1285"/>
      <c r="I46" s="107" t="s">
        <v>
513</v>
      </c>
      <c r="J46" s="108" t="s">
        <v>
513</v>
      </c>
      <c r="K46" s="108" t="s">
        <v>
513</v>
      </c>
      <c r="L46" s="108" t="s">
        <v>
513</v>
      </c>
      <c r="M46" s="109" t="s">
        <v>
513</v>
      </c>
    </row>
    <row r="47" spans="2:13" ht="27.75" customHeight="1" x14ac:dyDescent="0.15">
      <c r="B47" s="1278"/>
      <c r="C47" s="1279"/>
      <c r="D47" s="111"/>
      <c r="E47" s="1286" t="s">
        <v>
37</v>
      </c>
      <c r="F47" s="1287"/>
      <c r="G47" s="1287"/>
      <c r="H47" s="1288"/>
      <c r="I47" s="107" t="s">
        <v>
513</v>
      </c>
      <c r="J47" s="108" t="s">
        <v>
513</v>
      </c>
      <c r="K47" s="108" t="s">
        <v>
513</v>
      </c>
      <c r="L47" s="108" t="s">
        <v>
513</v>
      </c>
      <c r="M47" s="109" t="s">
        <v>
513</v>
      </c>
    </row>
    <row r="48" spans="2:13" ht="27.75" customHeight="1" x14ac:dyDescent="0.15">
      <c r="B48" s="1278"/>
      <c r="C48" s="1279"/>
      <c r="D48" s="106"/>
      <c r="E48" s="1284" t="s">
        <v>
38</v>
      </c>
      <c r="F48" s="1284"/>
      <c r="G48" s="1284"/>
      <c r="H48" s="1285"/>
      <c r="I48" s="107" t="s">
        <v>
513</v>
      </c>
      <c r="J48" s="108" t="s">
        <v>
513</v>
      </c>
      <c r="K48" s="108" t="s">
        <v>
513</v>
      </c>
      <c r="L48" s="108" t="s">
        <v>
513</v>
      </c>
      <c r="M48" s="109" t="s">
        <v>
513</v>
      </c>
    </row>
    <row r="49" spans="2:13" ht="27.75" customHeight="1" x14ac:dyDescent="0.15">
      <c r="B49" s="1280"/>
      <c r="C49" s="1281"/>
      <c r="D49" s="106"/>
      <c r="E49" s="1284" t="s">
        <v>
39</v>
      </c>
      <c r="F49" s="1284"/>
      <c r="G49" s="1284"/>
      <c r="H49" s="1285"/>
      <c r="I49" s="107" t="s">
        <v>
513</v>
      </c>
      <c r="J49" s="108" t="s">
        <v>
513</v>
      </c>
      <c r="K49" s="108" t="s">
        <v>
513</v>
      </c>
      <c r="L49" s="108" t="s">
        <v>
513</v>
      </c>
      <c r="M49" s="109" t="s">
        <v>
513</v>
      </c>
    </row>
    <row r="50" spans="2:13" ht="27.75" customHeight="1" x14ac:dyDescent="0.15">
      <c r="B50" s="1289" t="s">
        <v>
40</v>
      </c>
      <c r="C50" s="1290"/>
      <c r="D50" s="112"/>
      <c r="E50" s="1284" t="s">
        <v>
41</v>
      </c>
      <c r="F50" s="1284"/>
      <c r="G50" s="1284"/>
      <c r="H50" s="1285"/>
      <c r="I50" s="107">
        <v>
7225</v>
      </c>
      <c r="J50" s="108">
        <v>
6110</v>
      </c>
      <c r="K50" s="108">
        <v>
6002</v>
      </c>
      <c r="L50" s="108">
        <v>
6266</v>
      </c>
      <c r="M50" s="109">
        <v>
6563</v>
      </c>
    </row>
    <row r="51" spans="2:13" ht="27.75" customHeight="1" x14ac:dyDescent="0.15">
      <c r="B51" s="1278"/>
      <c r="C51" s="1279"/>
      <c r="D51" s="106"/>
      <c r="E51" s="1284" t="s">
        <v>
42</v>
      </c>
      <c r="F51" s="1284"/>
      <c r="G51" s="1284"/>
      <c r="H51" s="1285"/>
      <c r="I51" s="107">
        <v>
6442</v>
      </c>
      <c r="J51" s="108">
        <v>
5713</v>
      </c>
      <c r="K51" s="108">
        <v>
5370</v>
      </c>
      <c r="L51" s="108">
        <v>
5267</v>
      </c>
      <c r="M51" s="109">
        <v>
5123</v>
      </c>
    </row>
    <row r="52" spans="2:13" ht="27.75" customHeight="1" x14ac:dyDescent="0.15">
      <c r="B52" s="1280"/>
      <c r="C52" s="1281"/>
      <c r="D52" s="106"/>
      <c r="E52" s="1284" t="s">
        <v>
43</v>
      </c>
      <c r="F52" s="1284"/>
      <c r="G52" s="1284"/>
      <c r="H52" s="1285"/>
      <c r="I52" s="107">
        <v>
20874</v>
      </c>
      <c r="J52" s="108">
        <v>
20014</v>
      </c>
      <c r="K52" s="108">
        <v>
19303</v>
      </c>
      <c r="L52" s="108">
        <v>
18627</v>
      </c>
      <c r="M52" s="109">
        <v>
17496</v>
      </c>
    </row>
    <row r="53" spans="2:13" ht="27.75" customHeight="1" thickBot="1" x14ac:dyDescent="0.2">
      <c r="B53" s="1291" t="s">
        <v>
21</v>
      </c>
      <c r="C53" s="1292"/>
      <c r="D53" s="113"/>
      <c r="E53" s="1293" t="s">
        <v>
44</v>
      </c>
      <c r="F53" s="1293"/>
      <c r="G53" s="1293"/>
      <c r="H53" s="1294"/>
      <c r="I53" s="114">
        <v>
2975</v>
      </c>
      <c r="J53" s="115">
        <v>
7320</v>
      </c>
      <c r="K53" s="115">
        <v>
4677</v>
      </c>
      <c r="L53" s="115">
        <v>
5279</v>
      </c>
      <c r="M53" s="116">
        <v>
5175</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CLwttl0o2Af2m1T7o55KZ4kV2xvtj9trVlV9WHhDHA3ceugtlArK+YmmTrzJtDfS5buWECov9miqiWQjEh7w==" saltValue="nFCrdzzKg3jMQds8hNNP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H97" sqref="AH9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556</v>
      </c>
      <c r="G54" s="125" t="s">
        <v>
557</v>
      </c>
      <c r="H54" s="126" t="s">
        <v>
558</v>
      </c>
    </row>
    <row r="55" spans="2:8" ht="52.5" customHeight="1" x14ac:dyDescent="0.15">
      <c r="B55" s="127"/>
      <c r="C55" s="1303" t="s">
        <v>
47</v>
      </c>
      <c r="D55" s="1303"/>
      <c r="E55" s="1304"/>
      <c r="F55" s="128">
        <v>
2635</v>
      </c>
      <c r="G55" s="128">
        <v>
2739</v>
      </c>
      <c r="H55" s="129">
        <v>
2815</v>
      </c>
    </row>
    <row r="56" spans="2:8" ht="52.5" customHeight="1" x14ac:dyDescent="0.15">
      <c r="B56" s="130"/>
      <c r="C56" s="1305" t="s">
        <v>
48</v>
      </c>
      <c r="D56" s="1305"/>
      <c r="E56" s="1306"/>
      <c r="F56" s="131" t="s">
        <v>
513</v>
      </c>
      <c r="G56" s="131" t="s">
        <v>
513</v>
      </c>
      <c r="H56" s="132" t="s">
        <v>
513</v>
      </c>
    </row>
    <row r="57" spans="2:8" ht="53.25" customHeight="1" x14ac:dyDescent="0.15">
      <c r="B57" s="130"/>
      <c r="C57" s="1307" t="s">
        <v>
49</v>
      </c>
      <c r="D57" s="1307"/>
      <c r="E57" s="1308"/>
      <c r="F57" s="133">
        <v>
2481</v>
      </c>
      <c r="G57" s="133">
        <v>
2525</v>
      </c>
      <c r="H57" s="134">
        <v>
2644</v>
      </c>
    </row>
    <row r="58" spans="2:8" ht="45.75" customHeight="1" x14ac:dyDescent="0.15">
      <c r="B58" s="135"/>
      <c r="C58" s="1295" t="s">
        <v>
592</v>
      </c>
      <c r="D58" s="1296"/>
      <c r="E58" s="1297"/>
      <c r="F58" s="136">
        <v>
1336</v>
      </c>
      <c r="G58" s="136">
        <v>
1358</v>
      </c>
      <c r="H58" s="137">
        <v>
1474</v>
      </c>
    </row>
    <row r="59" spans="2:8" ht="45.75" customHeight="1" x14ac:dyDescent="0.15">
      <c r="B59" s="135"/>
      <c r="C59" s="1295" t="s">
        <v>
593</v>
      </c>
      <c r="D59" s="1296"/>
      <c r="E59" s="1297"/>
      <c r="F59" s="136">
        <v>
981</v>
      </c>
      <c r="G59" s="136">
        <v>
1000</v>
      </c>
      <c r="H59" s="137">
        <v>
1000</v>
      </c>
    </row>
    <row r="60" spans="2:8" ht="45.75" customHeight="1" x14ac:dyDescent="0.15">
      <c r="B60" s="135"/>
      <c r="C60" s="1295" t="s">
        <v>
594</v>
      </c>
      <c r="D60" s="1296"/>
      <c r="E60" s="1297"/>
      <c r="F60" s="136">
        <v>
112</v>
      </c>
      <c r="G60" s="136">
        <v>
115</v>
      </c>
      <c r="H60" s="137">
        <v>
115</v>
      </c>
    </row>
    <row r="61" spans="2:8" ht="45.75" customHeight="1" x14ac:dyDescent="0.15">
      <c r="B61" s="135"/>
      <c r="C61" s="1295" t="s">
        <v>
595</v>
      </c>
      <c r="D61" s="1296"/>
      <c r="E61" s="1297"/>
      <c r="F61" s="136">
        <v>
37</v>
      </c>
      <c r="G61" s="136">
        <v>
37</v>
      </c>
      <c r="H61" s="137">
        <v>
37</v>
      </c>
    </row>
    <row r="62" spans="2:8" ht="45.75" customHeight="1" thickBot="1" x14ac:dyDescent="0.2">
      <c r="B62" s="138"/>
      <c r="C62" s="1298" t="s">
        <v>
596</v>
      </c>
      <c r="D62" s="1299"/>
      <c r="E62" s="1300"/>
      <c r="F62" s="139">
        <v>
15</v>
      </c>
      <c r="G62" s="139">
        <v>
15</v>
      </c>
      <c r="H62" s="140">
        <v>
15</v>
      </c>
    </row>
    <row r="63" spans="2:8" ht="52.5" customHeight="1" thickBot="1" x14ac:dyDescent="0.2">
      <c r="B63" s="141"/>
      <c r="C63" s="1301" t="s">
        <v>
50</v>
      </c>
      <c r="D63" s="1301"/>
      <c r="E63" s="1302"/>
      <c r="F63" s="142">
        <v>
5117</v>
      </c>
      <c r="G63" s="142">
        <v>
5264</v>
      </c>
      <c r="H63" s="143">
        <v>
5459</v>
      </c>
    </row>
    <row r="64" spans="2:8" ht="15" customHeight="1" x14ac:dyDescent="0.15"/>
  </sheetData>
  <sheetProtection algorithmName="SHA-512" hashValue="5vZTdMLOxCPWSXfm4WLVVMulz+WI8PnsXlnGI03Juw66Fk1XYKhMixVBBZK4Zd9Bysqd1I9QQiYW6iX2O/fiOw==" saltValue="ceqzMAF4HljSOKrLDwg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B31" zoomScale="70" zoomScaleNormal="70" zoomScaleSheetLayoutView="55" workbookViewId="0">
      <selection activeCell="AH97" sqref="AH9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
609</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554</v>
      </c>
      <c r="BQ50" s="1314"/>
      <c r="BR50" s="1314"/>
      <c r="BS50" s="1314"/>
      <c r="BT50" s="1314"/>
      <c r="BU50" s="1314"/>
      <c r="BV50" s="1314"/>
      <c r="BW50" s="1314"/>
      <c r="BX50" s="1314" t="s">
        <v>
555</v>
      </c>
      <c r="BY50" s="1314"/>
      <c r="BZ50" s="1314"/>
      <c r="CA50" s="1314"/>
      <c r="CB50" s="1314"/>
      <c r="CC50" s="1314"/>
      <c r="CD50" s="1314"/>
      <c r="CE50" s="1314"/>
      <c r="CF50" s="1314" t="s">
        <v>
556</v>
      </c>
      <c r="CG50" s="1314"/>
      <c r="CH50" s="1314"/>
      <c r="CI50" s="1314"/>
      <c r="CJ50" s="1314"/>
      <c r="CK50" s="1314"/>
      <c r="CL50" s="1314"/>
      <c r="CM50" s="1314"/>
      <c r="CN50" s="1314" t="s">
        <v>
557</v>
      </c>
      <c r="CO50" s="1314"/>
      <c r="CP50" s="1314"/>
      <c r="CQ50" s="1314"/>
      <c r="CR50" s="1314"/>
      <c r="CS50" s="1314"/>
      <c r="CT50" s="1314"/>
      <c r="CU50" s="1314"/>
      <c r="CV50" s="1314" t="s">
        <v>
558</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
602</v>
      </c>
      <c r="AO51" s="1312"/>
      <c r="AP51" s="1312"/>
      <c r="AQ51" s="1312"/>
      <c r="AR51" s="1312"/>
      <c r="AS51" s="1312"/>
      <c r="AT51" s="1312"/>
      <c r="AU51" s="1312"/>
      <c r="AV51" s="1312"/>
      <c r="AW51" s="1312"/>
      <c r="AX51" s="1312"/>
      <c r="AY51" s="1312"/>
      <c r="AZ51" s="1312"/>
      <c r="BA51" s="1312"/>
      <c r="BB51" s="1312" t="s">
        <v>
603</v>
      </c>
      <c r="BC51" s="1312"/>
      <c r="BD51" s="1312"/>
      <c r="BE51" s="1312"/>
      <c r="BF51" s="1312"/>
      <c r="BG51" s="1312"/>
      <c r="BH51" s="1312"/>
      <c r="BI51" s="1312"/>
      <c r="BJ51" s="1312"/>
      <c r="BK51" s="1312"/>
      <c r="BL51" s="1312"/>
      <c r="BM51" s="1312"/>
      <c r="BN51" s="1312"/>
      <c r="BO51" s="1312"/>
      <c r="BP51" s="1309">
        <v>
19.7</v>
      </c>
      <c r="BQ51" s="1309"/>
      <c r="BR51" s="1309"/>
      <c r="BS51" s="1309"/>
      <c r="BT51" s="1309"/>
      <c r="BU51" s="1309"/>
      <c r="BV51" s="1309"/>
      <c r="BW51" s="1309"/>
      <c r="BX51" s="1309">
        <v>
47.9</v>
      </c>
      <c r="BY51" s="1309"/>
      <c r="BZ51" s="1309"/>
      <c r="CA51" s="1309"/>
      <c r="CB51" s="1309"/>
      <c r="CC51" s="1309"/>
      <c r="CD51" s="1309"/>
      <c r="CE51" s="1309"/>
      <c r="CF51" s="1309">
        <v>
30.1</v>
      </c>
      <c r="CG51" s="1309"/>
      <c r="CH51" s="1309"/>
      <c r="CI51" s="1309"/>
      <c r="CJ51" s="1309"/>
      <c r="CK51" s="1309"/>
      <c r="CL51" s="1309"/>
      <c r="CM51" s="1309"/>
      <c r="CN51" s="1309">
        <v>
33.700000000000003</v>
      </c>
      <c r="CO51" s="1309"/>
      <c r="CP51" s="1309"/>
      <c r="CQ51" s="1309"/>
      <c r="CR51" s="1309"/>
      <c r="CS51" s="1309"/>
      <c r="CT51" s="1309"/>
      <c r="CU51" s="1309"/>
      <c r="CV51" s="1309">
        <v>
32.799999999999997</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604</v>
      </c>
      <c r="BC53" s="1312"/>
      <c r="BD53" s="1312"/>
      <c r="BE53" s="1312"/>
      <c r="BF53" s="1312"/>
      <c r="BG53" s="1312"/>
      <c r="BH53" s="1312"/>
      <c r="BI53" s="1312"/>
      <c r="BJ53" s="1312"/>
      <c r="BK53" s="1312"/>
      <c r="BL53" s="1312"/>
      <c r="BM53" s="1312"/>
      <c r="BN53" s="1312"/>
      <c r="BO53" s="1312"/>
      <c r="BP53" s="1309">
        <v>
59.1</v>
      </c>
      <c r="BQ53" s="1309"/>
      <c r="BR53" s="1309"/>
      <c r="BS53" s="1309"/>
      <c r="BT53" s="1309"/>
      <c r="BU53" s="1309"/>
      <c r="BV53" s="1309"/>
      <c r="BW53" s="1309"/>
      <c r="BX53" s="1309">
        <v>
59.7</v>
      </c>
      <c r="BY53" s="1309"/>
      <c r="BZ53" s="1309"/>
      <c r="CA53" s="1309"/>
      <c r="CB53" s="1309"/>
      <c r="CC53" s="1309"/>
      <c r="CD53" s="1309"/>
      <c r="CE53" s="1309"/>
      <c r="CF53" s="1309">
        <v>
61.8</v>
      </c>
      <c r="CG53" s="1309"/>
      <c r="CH53" s="1309"/>
      <c r="CI53" s="1309"/>
      <c r="CJ53" s="1309"/>
      <c r="CK53" s="1309"/>
      <c r="CL53" s="1309"/>
      <c r="CM53" s="1309"/>
      <c r="CN53" s="1309">
        <v>
63.5</v>
      </c>
      <c r="CO53" s="1309"/>
      <c r="CP53" s="1309"/>
      <c r="CQ53" s="1309"/>
      <c r="CR53" s="1309"/>
      <c r="CS53" s="1309"/>
      <c r="CT53" s="1309"/>
      <c r="CU53" s="1309"/>
      <c r="CV53" s="1309">
        <v>
65.3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
605</v>
      </c>
      <c r="AO55" s="1314"/>
      <c r="AP55" s="1314"/>
      <c r="AQ55" s="1314"/>
      <c r="AR55" s="1314"/>
      <c r="AS55" s="1314"/>
      <c r="AT55" s="1314"/>
      <c r="AU55" s="1314"/>
      <c r="AV55" s="1314"/>
      <c r="AW55" s="1314"/>
      <c r="AX55" s="1314"/>
      <c r="AY55" s="1314"/>
      <c r="AZ55" s="1314"/>
      <c r="BA55" s="1314"/>
      <c r="BB55" s="1312" t="s">
        <v>
603</v>
      </c>
      <c r="BC55" s="1312"/>
      <c r="BD55" s="1312"/>
      <c r="BE55" s="1312"/>
      <c r="BF55" s="1312"/>
      <c r="BG55" s="1312"/>
      <c r="BH55" s="1312"/>
      <c r="BI55" s="1312"/>
      <c r="BJ55" s="1312"/>
      <c r="BK55" s="1312"/>
      <c r="BL55" s="1312"/>
      <c r="BM55" s="1312"/>
      <c r="BN55" s="1312"/>
      <c r="BO55" s="1312"/>
      <c r="BP55" s="1309">
        <v>
39</v>
      </c>
      <c r="BQ55" s="1309"/>
      <c r="BR55" s="1309"/>
      <c r="BS55" s="1309"/>
      <c r="BT55" s="1309"/>
      <c r="BU55" s="1309"/>
      <c r="BV55" s="1309"/>
      <c r="BW55" s="1309"/>
      <c r="BX55" s="1309">
        <v>
35.299999999999997</v>
      </c>
      <c r="BY55" s="1309"/>
      <c r="BZ55" s="1309"/>
      <c r="CA55" s="1309"/>
      <c r="CB55" s="1309"/>
      <c r="CC55" s="1309"/>
      <c r="CD55" s="1309"/>
      <c r="CE55" s="1309"/>
      <c r="CF55" s="1309">
        <v>
31.9</v>
      </c>
      <c r="CG55" s="1309"/>
      <c r="CH55" s="1309"/>
      <c r="CI55" s="1309"/>
      <c r="CJ55" s="1309"/>
      <c r="CK55" s="1309"/>
      <c r="CL55" s="1309"/>
      <c r="CM55" s="1309"/>
      <c r="CN55" s="1309">
        <v>
24.2</v>
      </c>
      <c r="CO55" s="1309"/>
      <c r="CP55" s="1309"/>
      <c r="CQ55" s="1309"/>
      <c r="CR55" s="1309"/>
      <c r="CS55" s="1309"/>
      <c r="CT55" s="1309"/>
      <c r="CU55" s="1309"/>
      <c r="CV55" s="1309">
        <v>
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604</v>
      </c>
      <c r="BC57" s="1312"/>
      <c r="BD57" s="1312"/>
      <c r="BE57" s="1312"/>
      <c r="BF57" s="1312"/>
      <c r="BG57" s="1312"/>
      <c r="BH57" s="1312"/>
      <c r="BI57" s="1312"/>
      <c r="BJ57" s="1312"/>
      <c r="BK57" s="1312"/>
      <c r="BL57" s="1312"/>
      <c r="BM57" s="1312"/>
      <c r="BN57" s="1312"/>
      <c r="BO57" s="1312"/>
      <c r="BP57" s="1309">
        <v>
55.4</v>
      </c>
      <c r="BQ57" s="1309"/>
      <c r="BR57" s="1309"/>
      <c r="BS57" s="1309"/>
      <c r="BT57" s="1309"/>
      <c r="BU57" s="1309"/>
      <c r="BV57" s="1309"/>
      <c r="BW57" s="1309"/>
      <c r="BX57" s="1309">
        <v>
60.4</v>
      </c>
      <c r="BY57" s="1309"/>
      <c r="BZ57" s="1309"/>
      <c r="CA57" s="1309"/>
      <c r="CB57" s="1309"/>
      <c r="CC57" s="1309"/>
      <c r="CD57" s="1309"/>
      <c r="CE57" s="1309"/>
      <c r="CF57" s="1309">
        <v>
59.3</v>
      </c>
      <c r="CG57" s="1309"/>
      <c r="CH57" s="1309"/>
      <c r="CI57" s="1309"/>
      <c r="CJ57" s="1309"/>
      <c r="CK57" s="1309"/>
      <c r="CL57" s="1309"/>
      <c r="CM57" s="1309"/>
      <c r="CN57" s="1309">
        <v>
59.9</v>
      </c>
      <c r="CO57" s="1309"/>
      <c r="CP57" s="1309"/>
      <c r="CQ57" s="1309"/>
      <c r="CR57" s="1309"/>
      <c r="CS57" s="1309"/>
      <c r="CT57" s="1309"/>
      <c r="CU57" s="1309"/>
      <c r="CV57" s="1309">
        <v>
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606</v>
      </c>
    </row>
    <row r="64" spans="1:109" x14ac:dyDescent="0.15">
      <c r="B64" s="395"/>
      <c r="G64" s="402"/>
      <c r="I64" s="415"/>
      <c r="J64" s="415"/>
      <c r="K64" s="415"/>
      <c r="L64" s="415"/>
      <c r="M64" s="415"/>
      <c r="N64" s="416"/>
      <c r="AM64" s="402"/>
      <c r="AN64" s="402" t="s">
        <v>
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
607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554</v>
      </c>
      <c r="BQ72" s="1314"/>
      <c r="BR72" s="1314"/>
      <c r="BS72" s="1314"/>
      <c r="BT72" s="1314"/>
      <c r="BU72" s="1314"/>
      <c r="BV72" s="1314"/>
      <c r="BW72" s="1314"/>
      <c r="BX72" s="1314" t="s">
        <v>
555</v>
      </c>
      <c r="BY72" s="1314"/>
      <c r="BZ72" s="1314"/>
      <c r="CA72" s="1314"/>
      <c r="CB72" s="1314"/>
      <c r="CC72" s="1314"/>
      <c r="CD72" s="1314"/>
      <c r="CE72" s="1314"/>
      <c r="CF72" s="1314" t="s">
        <v>
556</v>
      </c>
      <c r="CG72" s="1314"/>
      <c r="CH72" s="1314"/>
      <c r="CI72" s="1314"/>
      <c r="CJ72" s="1314"/>
      <c r="CK72" s="1314"/>
      <c r="CL72" s="1314"/>
      <c r="CM72" s="1314"/>
      <c r="CN72" s="1314" t="s">
        <v>
557</v>
      </c>
      <c r="CO72" s="1314"/>
      <c r="CP72" s="1314"/>
      <c r="CQ72" s="1314"/>
      <c r="CR72" s="1314"/>
      <c r="CS72" s="1314"/>
      <c r="CT72" s="1314"/>
      <c r="CU72" s="1314"/>
      <c r="CV72" s="1314" t="s">
        <v>
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
602</v>
      </c>
      <c r="AO73" s="1312"/>
      <c r="AP73" s="1312"/>
      <c r="AQ73" s="1312"/>
      <c r="AR73" s="1312"/>
      <c r="AS73" s="1312"/>
      <c r="AT73" s="1312"/>
      <c r="AU73" s="1312"/>
      <c r="AV73" s="1312"/>
      <c r="AW73" s="1312"/>
      <c r="AX73" s="1312"/>
      <c r="AY73" s="1312"/>
      <c r="AZ73" s="1312"/>
      <c r="BA73" s="1312"/>
      <c r="BB73" s="1312" t="s">
        <v>
603</v>
      </c>
      <c r="BC73" s="1312"/>
      <c r="BD73" s="1312"/>
      <c r="BE73" s="1312"/>
      <c r="BF73" s="1312"/>
      <c r="BG73" s="1312"/>
      <c r="BH73" s="1312"/>
      <c r="BI73" s="1312"/>
      <c r="BJ73" s="1312"/>
      <c r="BK73" s="1312"/>
      <c r="BL73" s="1312"/>
      <c r="BM73" s="1312"/>
      <c r="BN73" s="1312"/>
      <c r="BO73" s="1312"/>
      <c r="BP73" s="1309">
        <v>
19.7</v>
      </c>
      <c r="BQ73" s="1309"/>
      <c r="BR73" s="1309"/>
      <c r="BS73" s="1309"/>
      <c r="BT73" s="1309"/>
      <c r="BU73" s="1309"/>
      <c r="BV73" s="1309"/>
      <c r="BW73" s="1309"/>
      <c r="BX73" s="1309">
        <v>
47.9</v>
      </c>
      <c r="BY73" s="1309"/>
      <c r="BZ73" s="1309"/>
      <c r="CA73" s="1309"/>
      <c r="CB73" s="1309"/>
      <c r="CC73" s="1309"/>
      <c r="CD73" s="1309"/>
      <c r="CE73" s="1309"/>
      <c r="CF73" s="1309">
        <v>
30.1</v>
      </c>
      <c r="CG73" s="1309"/>
      <c r="CH73" s="1309"/>
      <c r="CI73" s="1309"/>
      <c r="CJ73" s="1309"/>
      <c r="CK73" s="1309"/>
      <c r="CL73" s="1309"/>
      <c r="CM73" s="1309"/>
      <c r="CN73" s="1309">
        <v>
33.700000000000003</v>
      </c>
      <c r="CO73" s="1309"/>
      <c r="CP73" s="1309"/>
      <c r="CQ73" s="1309"/>
      <c r="CR73" s="1309"/>
      <c r="CS73" s="1309"/>
      <c r="CT73" s="1309"/>
      <c r="CU73" s="1309"/>
      <c r="CV73" s="1309">
        <v>
32.799999999999997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608</v>
      </c>
      <c r="BC75" s="1312"/>
      <c r="BD75" s="1312"/>
      <c r="BE75" s="1312"/>
      <c r="BF75" s="1312"/>
      <c r="BG75" s="1312"/>
      <c r="BH75" s="1312"/>
      <c r="BI75" s="1312"/>
      <c r="BJ75" s="1312"/>
      <c r="BK75" s="1312"/>
      <c r="BL75" s="1312"/>
      <c r="BM75" s="1312"/>
      <c r="BN75" s="1312"/>
      <c r="BO75" s="1312"/>
      <c r="BP75" s="1309">
        <v>
1.6</v>
      </c>
      <c r="BQ75" s="1309"/>
      <c r="BR75" s="1309"/>
      <c r="BS75" s="1309"/>
      <c r="BT75" s="1309"/>
      <c r="BU75" s="1309"/>
      <c r="BV75" s="1309"/>
      <c r="BW75" s="1309"/>
      <c r="BX75" s="1309">
        <v>
1.3</v>
      </c>
      <c r="BY75" s="1309"/>
      <c r="BZ75" s="1309"/>
      <c r="CA75" s="1309"/>
      <c r="CB75" s="1309"/>
      <c r="CC75" s="1309"/>
      <c r="CD75" s="1309"/>
      <c r="CE75" s="1309"/>
      <c r="CF75" s="1309">
        <v>
2.1</v>
      </c>
      <c r="CG75" s="1309"/>
      <c r="CH75" s="1309"/>
      <c r="CI75" s="1309"/>
      <c r="CJ75" s="1309"/>
      <c r="CK75" s="1309"/>
      <c r="CL75" s="1309"/>
      <c r="CM75" s="1309"/>
      <c r="CN75" s="1309">
        <v>
2.7</v>
      </c>
      <c r="CO75" s="1309"/>
      <c r="CP75" s="1309"/>
      <c r="CQ75" s="1309"/>
      <c r="CR75" s="1309"/>
      <c r="CS75" s="1309"/>
      <c r="CT75" s="1309"/>
      <c r="CU75" s="1309"/>
      <c r="CV75" s="1309">
        <v>
2.9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
605</v>
      </c>
      <c r="AO77" s="1314"/>
      <c r="AP77" s="1314"/>
      <c r="AQ77" s="1314"/>
      <c r="AR77" s="1314"/>
      <c r="AS77" s="1314"/>
      <c r="AT77" s="1314"/>
      <c r="AU77" s="1314"/>
      <c r="AV77" s="1314"/>
      <c r="AW77" s="1314"/>
      <c r="AX77" s="1314"/>
      <c r="AY77" s="1314"/>
      <c r="AZ77" s="1314"/>
      <c r="BA77" s="1314"/>
      <c r="BB77" s="1312" t="s">
        <v>
603</v>
      </c>
      <c r="BC77" s="1312"/>
      <c r="BD77" s="1312"/>
      <c r="BE77" s="1312"/>
      <c r="BF77" s="1312"/>
      <c r="BG77" s="1312"/>
      <c r="BH77" s="1312"/>
      <c r="BI77" s="1312"/>
      <c r="BJ77" s="1312"/>
      <c r="BK77" s="1312"/>
      <c r="BL77" s="1312"/>
      <c r="BM77" s="1312"/>
      <c r="BN77" s="1312"/>
      <c r="BO77" s="1312"/>
      <c r="BP77" s="1309">
        <v>
39</v>
      </c>
      <c r="BQ77" s="1309"/>
      <c r="BR77" s="1309"/>
      <c r="BS77" s="1309"/>
      <c r="BT77" s="1309"/>
      <c r="BU77" s="1309"/>
      <c r="BV77" s="1309"/>
      <c r="BW77" s="1309"/>
      <c r="BX77" s="1309">
        <v>
35.299999999999997</v>
      </c>
      <c r="BY77" s="1309"/>
      <c r="BZ77" s="1309"/>
      <c r="CA77" s="1309"/>
      <c r="CB77" s="1309"/>
      <c r="CC77" s="1309"/>
      <c r="CD77" s="1309"/>
      <c r="CE77" s="1309"/>
      <c r="CF77" s="1309">
        <v>
31.9</v>
      </c>
      <c r="CG77" s="1309"/>
      <c r="CH77" s="1309"/>
      <c r="CI77" s="1309"/>
      <c r="CJ77" s="1309"/>
      <c r="CK77" s="1309"/>
      <c r="CL77" s="1309"/>
      <c r="CM77" s="1309"/>
      <c r="CN77" s="1309">
        <v>
24.2</v>
      </c>
      <c r="CO77" s="1309"/>
      <c r="CP77" s="1309"/>
      <c r="CQ77" s="1309"/>
      <c r="CR77" s="1309"/>
      <c r="CS77" s="1309"/>
      <c r="CT77" s="1309"/>
      <c r="CU77" s="1309"/>
      <c r="CV77" s="1309">
        <v>
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608</v>
      </c>
      <c r="BC79" s="1312"/>
      <c r="BD79" s="1312"/>
      <c r="BE79" s="1312"/>
      <c r="BF79" s="1312"/>
      <c r="BG79" s="1312"/>
      <c r="BH79" s="1312"/>
      <c r="BI79" s="1312"/>
      <c r="BJ79" s="1312"/>
      <c r="BK79" s="1312"/>
      <c r="BL79" s="1312"/>
      <c r="BM79" s="1312"/>
      <c r="BN79" s="1312"/>
      <c r="BO79" s="1312"/>
      <c r="BP79" s="1309">
        <v>
9</v>
      </c>
      <c r="BQ79" s="1309"/>
      <c r="BR79" s="1309"/>
      <c r="BS79" s="1309"/>
      <c r="BT79" s="1309"/>
      <c r="BU79" s="1309"/>
      <c r="BV79" s="1309"/>
      <c r="BW79" s="1309"/>
      <c r="BX79" s="1309">
        <v>
6.9</v>
      </c>
      <c r="BY79" s="1309"/>
      <c r="BZ79" s="1309"/>
      <c r="CA79" s="1309"/>
      <c r="CB79" s="1309"/>
      <c r="CC79" s="1309"/>
      <c r="CD79" s="1309"/>
      <c r="CE79" s="1309"/>
      <c r="CF79" s="1309">
        <v>
6.6</v>
      </c>
      <c r="CG79" s="1309"/>
      <c r="CH79" s="1309"/>
      <c r="CI79" s="1309"/>
      <c r="CJ79" s="1309"/>
      <c r="CK79" s="1309"/>
      <c r="CL79" s="1309"/>
      <c r="CM79" s="1309"/>
      <c r="CN79" s="1309">
        <v>
6.4</v>
      </c>
      <c r="CO79" s="1309"/>
      <c r="CP79" s="1309"/>
      <c r="CQ79" s="1309"/>
      <c r="CR79" s="1309"/>
      <c r="CS79" s="1309"/>
      <c r="CT79" s="1309"/>
      <c r="CU79" s="1309"/>
      <c r="CV79" s="1309">
        <v>
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Fig2PMxARgUFR9/m1+PH61lvzqyw66exnRIVmpgDGy7EOpviqeIgyXhvY7Bz6F46TYW/iW4mlhFrDSZWCHtGQ==" saltValue="zKgnL3TOnmjiFhqyLZZT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L83" zoomScale="70" zoomScaleNormal="70" zoomScaleSheetLayoutView="70" workbookViewId="0">
      <selection activeCell="AH97" sqref="AH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500</v>
      </c>
    </row>
  </sheetData>
  <sheetProtection algorithmName="SHA-512" hashValue="M4XbhkMtEvwqRP7IAsC/gY6kF3SolDoI8lckL2PeGDfw7EDN/eDlopdVc29yURMKtkDPfdOYRqlnr4mVGm56bw==" saltValue="YppFYgy2LF6EPQEGFWT18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5" zoomScaleNormal="85" zoomScaleSheetLayoutView="55" workbookViewId="0">
      <selection activeCell="AH97" sqref="AH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500</v>
      </c>
    </row>
  </sheetData>
  <sheetProtection algorithmName="SHA-512" hashValue="tX7sIY/rCBNB82I2wM01pgfcw4PwcKRC70A+0PDXxqvU3pYieHCWEGqqOP4MCLqm1CP5slrs/X2pCOT/HjsBvw==" saltValue="RoSfROCe96SFxcxQrcIA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551</v>
      </c>
      <c r="G2" s="157"/>
      <c r="H2" s="158"/>
    </row>
    <row r="3" spans="1:8" x14ac:dyDescent="0.15">
      <c r="A3" s="154" t="s">
        <v>
544</v>
      </c>
      <c r="B3" s="159"/>
      <c r="C3" s="160"/>
      <c r="D3" s="161">
        <v>
80513</v>
      </c>
      <c r="E3" s="162"/>
      <c r="F3" s="163">
        <v>
92247</v>
      </c>
      <c r="G3" s="164"/>
      <c r="H3" s="165"/>
    </row>
    <row r="4" spans="1:8" x14ac:dyDescent="0.15">
      <c r="A4" s="166"/>
      <c r="B4" s="167"/>
      <c r="C4" s="168"/>
      <c r="D4" s="169">
        <v>
58732</v>
      </c>
      <c r="E4" s="170"/>
      <c r="F4" s="171">
        <v>
37204</v>
      </c>
      <c r="G4" s="172"/>
      <c r="H4" s="173"/>
    </row>
    <row r="5" spans="1:8" x14ac:dyDescent="0.15">
      <c r="A5" s="154" t="s">
        <v>
546</v>
      </c>
      <c r="B5" s="159"/>
      <c r="C5" s="160"/>
      <c r="D5" s="161">
        <v>
73534</v>
      </c>
      <c r="E5" s="162"/>
      <c r="F5" s="163">
        <v>
44504</v>
      </c>
      <c r="G5" s="164"/>
      <c r="H5" s="165"/>
    </row>
    <row r="6" spans="1:8" x14ac:dyDescent="0.15">
      <c r="A6" s="166"/>
      <c r="B6" s="167"/>
      <c r="C6" s="168"/>
      <c r="D6" s="169">
        <v>
63826</v>
      </c>
      <c r="E6" s="170"/>
      <c r="F6" s="171">
        <v>
25876</v>
      </c>
      <c r="G6" s="172"/>
      <c r="H6" s="173"/>
    </row>
    <row r="7" spans="1:8" x14ac:dyDescent="0.15">
      <c r="A7" s="154" t="s">
        <v>
547</v>
      </c>
      <c r="B7" s="159"/>
      <c r="C7" s="160"/>
      <c r="D7" s="161">
        <v>
52733</v>
      </c>
      <c r="E7" s="162"/>
      <c r="F7" s="163">
        <v>
47820</v>
      </c>
      <c r="G7" s="164"/>
      <c r="H7" s="165"/>
    </row>
    <row r="8" spans="1:8" x14ac:dyDescent="0.15">
      <c r="A8" s="166"/>
      <c r="B8" s="167"/>
      <c r="C8" s="168"/>
      <c r="D8" s="169">
        <v>
44595</v>
      </c>
      <c r="E8" s="170"/>
      <c r="F8" s="171">
        <v>
25855</v>
      </c>
      <c r="G8" s="172"/>
      <c r="H8" s="173"/>
    </row>
    <row r="9" spans="1:8" x14ac:dyDescent="0.15">
      <c r="A9" s="154" t="s">
        <v>
548</v>
      </c>
      <c r="B9" s="159"/>
      <c r="C9" s="160"/>
      <c r="D9" s="161">
        <v>
70353</v>
      </c>
      <c r="E9" s="162"/>
      <c r="F9" s="163">
        <v>
41934</v>
      </c>
      <c r="G9" s="164"/>
      <c r="H9" s="165"/>
    </row>
    <row r="10" spans="1:8" x14ac:dyDescent="0.15">
      <c r="A10" s="166"/>
      <c r="B10" s="167"/>
      <c r="C10" s="168"/>
      <c r="D10" s="169">
        <v>
59244</v>
      </c>
      <c r="E10" s="170"/>
      <c r="F10" s="171">
        <v>
23352</v>
      </c>
      <c r="G10" s="172"/>
      <c r="H10" s="173"/>
    </row>
    <row r="11" spans="1:8" x14ac:dyDescent="0.15">
      <c r="A11" s="154" t="s">
        <v>
549</v>
      </c>
      <c r="B11" s="159"/>
      <c r="C11" s="160"/>
      <c r="D11" s="161">
        <v>
46945</v>
      </c>
      <c r="E11" s="162"/>
      <c r="F11" s="163">
        <v>
45588</v>
      </c>
      <c r="G11" s="164"/>
      <c r="H11" s="165"/>
    </row>
    <row r="12" spans="1:8" x14ac:dyDescent="0.15">
      <c r="A12" s="166"/>
      <c r="B12" s="167"/>
      <c r="C12" s="174"/>
      <c r="D12" s="169">
        <v>
40310</v>
      </c>
      <c r="E12" s="170"/>
      <c r="F12" s="171">
        <v>
24150</v>
      </c>
      <c r="G12" s="172"/>
      <c r="H12" s="173"/>
    </row>
    <row r="13" spans="1:8" x14ac:dyDescent="0.15">
      <c r="A13" s="154"/>
      <c r="B13" s="159"/>
      <c r="C13" s="175"/>
      <c r="D13" s="176">
        <v>
64816</v>
      </c>
      <c r="E13" s="177"/>
      <c r="F13" s="178">
        <v>
54419</v>
      </c>
      <c r="G13" s="179"/>
      <c r="H13" s="165"/>
    </row>
    <row r="14" spans="1:8" x14ac:dyDescent="0.15">
      <c r="A14" s="166"/>
      <c r="B14" s="167"/>
      <c r="C14" s="168"/>
      <c r="D14" s="169">
        <v>
53341</v>
      </c>
      <c r="E14" s="170"/>
      <c r="F14" s="171">
        <v>
27287</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3.77</v>
      </c>
      <c r="C19" s="180">
        <f>
ROUND(VALUE(SUBSTITUTE(実質収支比率等に係る経年分析!G$48,"▲","-")),2)</f>
        <v>
3.29</v>
      </c>
      <c r="D19" s="180">
        <f>
ROUND(VALUE(SUBSTITUTE(実質収支比率等に係る経年分析!H$48,"▲","-")),2)</f>
        <v>
4.22</v>
      </c>
      <c r="E19" s="180">
        <f>
ROUND(VALUE(SUBSTITUTE(実質収支比率等に係る経年分析!I$48,"▲","-")),2)</f>
        <v>
4.5599999999999996</v>
      </c>
      <c r="F19" s="180">
        <f>
ROUND(VALUE(SUBSTITUTE(実質収支比率等に係る経年分析!J$48,"▲","-")),2)</f>
        <v>
5.54</v>
      </c>
    </row>
    <row r="20" spans="1:11" x14ac:dyDescent="0.15">
      <c r="A20" s="180" t="s">
        <v>
54</v>
      </c>
      <c r="B20" s="180">
        <f>
ROUND(VALUE(SUBSTITUTE(実質収支比率等に係る経年分析!F$47,"▲","-")),2)</f>
        <v>
18.760000000000002</v>
      </c>
      <c r="C20" s="180">
        <f>
ROUND(VALUE(SUBSTITUTE(実質収支比率等に係る経年分析!G$47,"▲","-")),2)</f>
        <v>
15.42</v>
      </c>
      <c r="D20" s="180">
        <f>
ROUND(VALUE(SUBSTITUTE(実質収支比率等に係る経年分析!H$47,"▲","-")),2)</f>
        <v>
15.11</v>
      </c>
      <c r="E20" s="180">
        <f>
ROUND(VALUE(SUBSTITUTE(実質収支比率等に係る経年分析!I$47,"▲","-")),2)</f>
        <v>
15.62</v>
      </c>
      <c r="F20" s="180">
        <f>
ROUND(VALUE(SUBSTITUTE(実質収支比率等に係る経年分析!J$47,"▲","-")),2)</f>
        <v>
16.02</v>
      </c>
    </row>
    <row r="21" spans="1:11" x14ac:dyDescent="0.15">
      <c r="A21" s="180" t="s">
        <v>
55</v>
      </c>
      <c r="B21" s="180">
        <f>
IF(ISNUMBER(VALUE(SUBSTITUTE(実質収支比率等に係る経年分析!F$49,"▲","-"))),ROUND(VALUE(SUBSTITUTE(実質収支比率等に係る経年分析!F$49,"▲","-")),2),NA())</f>
        <v>
-3.41</v>
      </c>
      <c r="C21" s="180">
        <f>
IF(ISNUMBER(VALUE(SUBSTITUTE(実質収支比率等に係る経年分析!G$49,"▲","-"))),ROUND(VALUE(SUBSTITUTE(実質収支比率等に係る経年分析!G$49,"▲","-")),2),NA())</f>
        <v>
-3.51</v>
      </c>
      <c r="D21" s="180">
        <f>
IF(ISNUMBER(VALUE(SUBSTITUTE(実質収支比率等に係る経年分析!H$49,"▲","-"))),ROUND(VALUE(SUBSTITUTE(実質収支比率等に係る経年分析!H$49,"▲","-")),2),NA())</f>
        <v>
0.85</v>
      </c>
      <c r="E21" s="180">
        <f>
IF(ISNUMBER(VALUE(SUBSTITUTE(実質収支比率等に係る経年分析!I$49,"▲","-"))),ROUND(VALUE(SUBSTITUTE(実質収支比率等に係る経年分析!I$49,"▲","-")),2),NA())</f>
        <v>
0.95</v>
      </c>
      <c r="F21" s="180">
        <f>
IF(ISNUMBER(VALUE(SUBSTITUTE(実質収支比率等に係る経年分析!J$49,"▲","-"))),ROUND(VALUE(SUBSTITUTE(実質収支比率等に係る経年分析!J$49,"▲","-")),2),NA())</f>
        <v>
1.43</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0.01</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0.01</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0.01</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0.63</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後期高齢者医療特別会計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国民健康保険事業特別会計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0.49</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0.45</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15">
      <c r="A32" s="181" t="str">
        <f>
IF(連結実質赤字比率に係る赤字・黒字の構成分析!C$38="",NA(),連結実質赤字比率に係る赤字・黒字の構成分析!C$38)</f>
        <v>
土地区画整理事業特別会計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15">
      <c r="A33" s="181" t="str">
        <f>
IF(連結実質赤字比率に係る赤字・黒字の構成分析!C$37="",NA(),連結実質赤字比率に係る赤字・黒字の構成分析!C$37)</f>
        <v>
下水道事業会計</v>
      </c>
      <c r="B33" s="181" t="e">
        <f>
IF(ROUND(VALUE(SUBSTITUTE(連結実質赤字比率に係る赤字・黒字の構成分析!F$37,"▲", "-")), 2) &lt; 0, ABS(ROUND(VALUE(SUBSTITUTE(連結実質赤字比率に係る赤字・黒字の構成分析!F$37,"▲", "-")), 2)), NA())</f>
        <v>
#VALUE!</v>
      </c>
      <c r="C33" s="181" t="e">
        <f>
IF(ROUND(VALUE(SUBSTITUTE(連結実質赤字比率に係る赤字・黒字の構成分析!F$37,"▲", "-")), 2) &gt;= 0, ABS(ROUND(VALUE(SUBSTITUTE(連結実質赤字比率に係る赤字・黒字の構成分析!F$37,"▲", "-")), 2)), NA())</f>
        <v>
#VALUE!</v>
      </c>
      <c r="D33" s="181" t="e">
        <f>
IF(ROUND(VALUE(SUBSTITUTE(連結実質赤字比率に係る赤字・黒字の構成分析!G$37,"▲", "-")), 2) &lt; 0, ABS(ROUND(VALUE(SUBSTITUTE(連結実質赤字比率に係る赤字・黒字の構成分析!G$37,"▲", "-")), 2)), NA())</f>
        <v>
#VALUE!</v>
      </c>
      <c r="E33" s="181" t="e">
        <f>
IF(ROUND(VALUE(SUBSTITUTE(連結実質赤字比率に係る赤字・黒字の構成分析!G$37,"▲", "-")), 2) &gt;= 0, ABS(ROUND(VALUE(SUBSTITUTE(連結実質赤字比率に係る赤字・黒字の構成分析!G$37,"▲", "-")), 2)), NA())</f>
        <v>
#VALUE!</v>
      </c>
      <c r="F33" s="181" t="e">
        <f>
IF(ROUND(VALUE(SUBSTITUTE(連結実質赤字比率に係る赤字・黒字の構成分析!H$37,"▲", "-")), 2) &lt; 0, ABS(ROUND(VALUE(SUBSTITUTE(連結実質赤字比率に係る赤字・黒字の構成分析!H$37,"▲", "-")), 2)), NA())</f>
        <v>
#VALUE!</v>
      </c>
      <c r="G33" s="181" t="e">
        <f>
IF(ROUND(VALUE(SUBSTITUTE(連結実質赤字比率に係る赤字・黒字の構成分析!H$37,"▲", "-")), 2) &gt;= 0, ABS(ROUND(VALUE(SUBSTITUTE(連結実質赤字比率に係る赤字・黒字の構成分析!H$37,"▲", "-")), 2)), NA())</f>
        <v>
#VALUE!</v>
      </c>
      <c r="H33" s="181" t="e">
        <f>
IF(ROUND(VALUE(SUBSTITUTE(連結実質赤字比率に係る赤字・黒字の構成分析!I$37,"▲", "-")), 2) &lt; 0, ABS(ROUND(VALUE(SUBSTITUTE(連結実質赤字比率に係る赤字・黒字の構成分析!I$37,"▲", "-")), 2)), NA())</f>
        <v>
#VALUE!</v>
      </c>
      <c r="I33" s="181" t="e">
        <f>
IF(ROUND(VALUE(SUBSTITUTE(連結実質赤字比率に係る赤字・黒字の構成分析!I$37,"▲", "-")), 2) &gt;= 0, ABS(ROUND(VALUE(SUBSTITUTE(連結実質赤字比率に係る赤字・黒字の構成分析!I$37,"▲", "-")), 2)), NA())</f>
        <v>
#VALUE!</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0.17</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1.2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1.6</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0.93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0.77</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1.07</v>
      </c>
    </row>
    <row r="35" spans="1:16" x14ac:dyDescent="0.15">
      <c r="A35" s="181" t="str">
        <f>
IF(連結実質赤字比率に係る赤字・黒字の構成分析!C$35="",NA(),連結実質赤字比率に係る赤字・黒字の構成分析!C$35)</f>
        <v>
一般会計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3.76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3.28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4.21</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4.55</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5.54</v>
      </c>
    </row>
    <row r="36" spans="1:16" x14ac:dyDescent="0.15">
      <c r="A36" s="181" t="str">
        <f>
IF(連結実質赤字比率に係る赤字・黒字の構成分析!C$34="",NA(),連結実質赤字比率に係る赤字・黒字の構成分析!C$34)</f>
        <v>
病院事業会計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9.2799999999999994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8.9499999999999993</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7.17</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6.75</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5.63</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2351</v>
      </c>
      <c r="E42" s="182"/>
      <c r="F42" s="182"/>
      <c r="G42" s="182">
        <f>
'実質公債費比率（分子）の構造'!L$52</f>
        <v>
2441</v>
      </c>
      <c r="H42" s="182"/>
      <c r="I42" s="182"/>
      <c r="J42" s="182">
        <f>
'実質公債費比率（分子）の構造'!M$52</f>
        <v>
2370</v>
      </c>
      <c r="K42" s="182"/>
      <c r="L42" s="182"/>
      <c r="M42" s="182">
        <f>
'実質公債費比率（分子）の構造'!N$52</f>
        <v>
2394</v>
      </c>
      <c r="N42" s="182"/>
      <c r="O42" s="182"/>
      <c r="P42" s="182">
        <f>
'実質公債費比率（分子）の構造'!O$52</f>
        <v>
2344</v>
      </c>
    </row>
    <row r="43" spans="1:16" x14ac:dyDescent="0.15">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64</v>
      </c>
      <c r="B44" s="182">
        <f>
'実質公債費比率（分子）の構造'!K$50</f>
        <v>
122</v>
      </c>
      <c r="C44" s="182"/>
      <c r="D44" s="182"/>
      <c r="E44" s="182">
        <f>
'実質公債費比率（分子）の構造'!L$50</f>
        <v>
274</v>
      </c>
      <c r="F44" s="182"/>
      <c r="G44" s="182"/>
      <c r="H44" s="182">
        <f>
'実質公債費比率（分子）の構造'!M$50</f>
        <v>
353</v>
      </c>
      <c r="I44" s="182"/>
      <c r="J44" s="182"/>
      <c r="K44" s="182">
        <f>
'実質公債費比率（分子）の構造'!N$50</f>
        <v>
548</v>
      </c>
      <c r="L44" s="182"/>
      <c r="M44" s="182"/>
      <c r="N44" s="182">
        <f>
'実質公債費比率（分子）の構造'!O$50</f>
        <v>
421</v>
      </c>
      <c r="O44" s="182"/>
      <c r="P44" s="182"/>
    </row>
    <row r="45" spans="1:16" x14ac:dyDescent="0.15">
      <c r="A45" s="182" t="s">
        <v>
65</v>
      </c>
      <c r="B45" s="182">
        <f>
'実質公債費比率（分子）の構造'!K$49</f>
        <v>
4</v>
      </c>
      <c r="C45" s="182"/>
      <c r="D45" s="182"/>
      <c r="E45" s="182">
        <f>
'実質公債費比率（分子）の構造'!L$49</f>
        <v>
9</v>
      </c>
      <c r="F45" s="182"/>
      <c r="G45" s="182"/>
      <c r="H45" s="182">
        <f>
'実質公債費比率（分子）の構造'!M$49</f>
        <v>
17</v>
      </c>
      <c r="I45" s="182"/>
      <c r="J45" s="182"/>
      <c r="K45" s="182">
        <f>
'実質公債費比率（分子）の構造'!N$49</f>
        <v>
21</v>
      </c>
      <c r="L45" s="182"/>
      <c r="M45" s="182"/>
      <c r="N45" s="182">
        <f>
'実質公債費比率（分子）の構造'!O$49</f>
        <v>
29</v>
      </c>
      <c r="O45" s="182"/>
      <c r="P45" s="182"/>
    </row>
    <row r="46" spans="1:16" x14ac:dyDescent="0.15">
      <c r="A46" s="182" t="s">
        <v>
66</v>
      </c>
      <c r="B46" s="182">
        <f>
'実質公債費比率（分子）の構造'!K$48</f>
        <v>
402</v>
      </c>
      <c r="C46" s="182"/>
      <c r="D46" s="182"/>
      <c r="E46" s="182">
        <f>
'実質公債費比率（分子）の構造'!L$48</f>
        <v>
381</v>
      </c>
      <c r="F46" s="182"/>
      <c r="G46" s="182"/>
      <c r="H46" s="182">
        <f>
'実質公債費比率（分子）の構造'!M$48</f>
        <v>
390</v>
      </c>
      <c r="I46" s="182"/>
      <c r="J46" s="182"/>
      <c r="K46" s="182">
        <f>
'実質公債費比率（分子）の構造'!N$48</f>
        <v>
303</v>
      </c>
      <c r="L46" s="182"/>
      <c r="M46" s="182"/>
      <c r="N46" s="182">
        <f>
'実質公債費比率（分子）の構造'!O$48</f>
        <v>
363</v>
      </c>
      <c r="O46" s="182"/>
      <c r="P46" s="182"/>
    </row>
    <row r="47" spans="1:16" x14ac:dyDescent="0.15">
      <c r="A47" s="182" t="s">
        <v>
67</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1973</v>
      </c>
      <c r="C49" s="182"/>
      <c r="D49" s="182"/>
      <c r="E49" s="182">
        <f>
'実質公債費比率（分子）の構造'!L$45</f>
        <v>
2119</v>
      </c>
      <c r="F49" s="182"/>
      <c r="G49" s="182"/>
      <c r="H49" s="182">
        <f>
'実質公債費比率（分子）の構造'!M$45</f>
        <v>
2085</v>
      </c>
      <c r="I49" s="182"/>
      <c r="J49" s="182"/>
      <c r="K49" s="182">
        <f>
'実質公債費比率（分子）の構造'!N$45</f>
        <v>
1999</v>
      </c>
      <c r="L49" s="182"/>
      <c r="M49" s="182"/>
      <c r="N49" s="182">
        <f>
'実質公債費比率（分子）の構造'!O$45</f>
        <v>
1942</v>
      </c>
      <c r="O49" s="182"/>
      <c r="P49" s="182"/>
    </row>
    <row r="50" spans="1:16" x14ac:dyDescent="0.15">
      <c r="A50" s="182" t="s">
        <v>
70</v>
      </c>
      <c r="B50" s="182" t="e">
        <f>
NA()</f>
        <v>
#N/A</v>
      </c>
      <c r="C50" s="182">
        <f>
IF(ISNUMBER('実質公債費比率（分子）の構造'!K$53),'実質公債費比率（分子）の構造'!K$53,NA())</f>
        <v>
150</v>
      </c>
      <c r="D50" s="182" t="e">
        <f>
NA()</f>
        <v>
#N/A</v>
      </c>
      <c r="E50" s="182" t="e">
        <f>
NA()</f>
        <v>
#N/A</v>
      </c>
      <c r="F50" s="182">
        <f>
IF(ISNUMBER('実質公債費比率（分子）の構造'!L$53),'実質公債費比率（分子）の構造'!L$53,NA())</f>
        <v>
342</v>
      </c>
      <c r="G50" s="182" t="e">
        <f>
NA()</f>
        <v>
#N/A</v>
      </c>
      <c r="H50" s="182" t="e">
        <f>
NA()</f>
        <v>
#N/A</v>
      </c>
      <c r="I50" s="182">
        <f>
IF(ISNUMBER('実質公債費比率（分子）の構造'!M$53),'実質公債費比率（分子）の構造'!M$53,NA())</f>
        <v>
475</v>
      </c>
      <c r="J50" s="182" t="e">
        <f>
NA()</f>
        <v>
#N/A</v>
      </c>
      <c r="K50" s="182" t="e">
        <f>
NA()</f>
        <v>
#N/A</v>
      </c>
      <c r="L50" s="182">
        <f>
IF(ISNUMBER('実質公債費比率（分子）の構造'!N$53),'実質公債費比率（分子）の構造'!N$53,NA())</f>
        <v>
477</v>
      </c>
      <c r="M50" s="182" t="e">
        <f>
NA()</f>
        <v>
#N/A</v>
      </c>
      <c r="N50" s="182" t="e">
        <f>
NA()</f>
        <v>
#N/A</v>
      </c>
      <c r="O50" s="182">
        <f>
IF(ISNUMBER('実質公債費比率（分子）の構造'!O$53),'実質公債費比率（分子）の構造'!O$53,NA())</f>
        <v>
411</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43</v>
      </c>
      <c r="B56" s="181"/>
      <c r="C56" s="181"/>
      <c r="D56" s="181">
        <f>
'将来負担比率（分子）の構造'!I$52</f>
        <v>
20874</v>
      </c>
      <c r="E56" s="181"/>
      <c r="F56" s="181"/>
      <c r="G56" s="181">
        <f>
'将来負担比率（分子）の構造'!J$52</f>
        <v>
20014</v>
      </c>
      <c r="H56" s="181"/>
      <c r="I56" s="181"/>
      <c r="J56" s="181">
        <f>
'将来負担比率（分子）の構造'!K$52</f>
        <v>
19303</v>
      </c>
      <c r="K56" s="181"/>
      <c r="L56" s="181"/>
      <c r="M56" s="181">
        <f>
'将来負担比率（分子）の構造'!L$52</f>
        <v>
18627</v>
      </c>
      <c r="N56" s="181"/>
      <c r="O56" s="181"/>
      <c r="P56" s="181">
        <f>
'将来負担比率（分子）の構造'!M$52</f>
        <v>
17496</v>
      </c>
    </row>
    <row r="57" spans="1:16" x14ac:dyDescent="0.15">
      <c r="A57" s="181" t="s">
        <v>
42</v>
      </c>
      <c r="B57" s="181"/>
      <c r="C57" s="181"/>
      <c r="D57" s="181">
        <f>
'将来負担比率（分子）の構造'!I$51</f>
        <v>
6442</v>
      </c>
      <c r="E57" s="181"/>
      <c r="F57" s="181"/>
      <c r="G57" s="181">
        <f>
'将来負担比率（分子）の構造'!J$51</f>
        <v>
5713</v>
      </c>
      <c r="H57" s="181"/>
      <c r="I57" s="181"/>
      <c r="J57" s="181">
        <f>
'将来負担比率（分子）の構造'!K$51</f>
        <v>
5370</v>
      </c>
      <c r="K57" s="181"/>
      <c r="L57" s="181"/>
      <c r="M57" s="181">
        <f>
'将来負担比率（分子）の構造'!L$51</f>
        <v>
5267</v>
      </c>
      <c r="N57" s="181"/>
      <c r="O57" s="181"/>
      <c r="P57" s="181">
        <f>
'将来負担比率（分子）の構造'!M$51</f>
        <v>
5123</v>
      </c>
    </row>
    <row r="58" spans="1:16" x14ac:dyDescent="0.15">
      <c r="A58" s="181" t="s">
        <v>
41</v>
      </c>
      <c r="B58" s="181"/>
      <c r="C58" s="181"/>
      <c r="D58" s="181">
        <f>
'将来負担比率（分子）の構造'!I$50</f>
        <v>
7225</v>
      </c>
      <c r="E58" s="181"/>
      <c r="F58" s="181"/>
      <c r="G58" s="181">
        <f>
'将来負担比率（分子）の構造'!J$50</f>
        <v>
6110</v>
      </c>
      <c r="H58" s="181"/>
      <c r="I58" s="181"/>
      <c r="J58" s="181">
        <f>
'将来負担比率（分子）の構造'!K$50</f>
        <v>
6002</v>
      </c>
      <c r="K58" s="181"/>
      <c r="L58" s="181"/>
      <c r="M58" s="181">
        <f>
'将来負担比率（分子）の構造'!L$50</f>
        <v>
6266</v>
      </c>
      <c r="N58" s="181"/>
      <c r="O58" s="181"/>
      <c r="P58" s="181">
        <f>
'将来負担比率（分子）の構造'!M$50</f>
        <v>
6563</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2299</v>
      </c>
      <c r="C62" s="181"/>
      <c r="D62" s="181"/>
      <c r="E62" s="181">
        <f>
'将来負担比率（分子）の構造'!J$45</f>
        <v>
2302</v>
      </c>
      <c r="F62" s="181"/>
      <c r="G62" s="181"/>
      <c r="H62" s="181">
        <f>
'将来負担比率（分子）の構造'!K$45</f>
        <v>
2229</v>
      </c>
      <c r="I62" s="181"/>
      <c r="J62" s="181"/>
      <c r="K62" s="181">
        <f>
'将来負担比率（分子）の構造'!L$45</f>
        <v>
2305</v>
      </c>
      <c r="L62" s="181"/>
      <c r="M62" s="181"/>
      <c r="N62" s="181">
        <f>
'将来負担比率（分子）の構造'!M$45</f>
        <v>
2316</v>
      </c>
      <c r="O62" s="181"/>
      <c r="P62" s="181"/>
    </row>
    <row r="63" spans="1:16" x14ac:dyDescent="0.15">
      <c r="A63" s="181" t="s">
        <v>
34</v>
      </c>
      <c r="B63" s="181">
        <f>
'将来負担比率（分子）の構造'!I$44</f>
        <v>
207</v>
      </c>
      <c r="C63" s="181"/>
      <c r="D63" s="181"/>
      <c r="E63" s="181">
        <f>
'将来負担比率（分子）の構造'!J$44</f>
        <v>
287</v>
      </c>
      <c r="F63" s="181"/>
      <c r="G63" s="181"/>
      <c r="H63" s="181">
        <f>
'将来負担比率（分子）の構造'!K$44</f>
        <v>
254</v>
      </c>
      <c r="I63" s="181"/>
      <c r="J63" s="181"/>
      <c r="K63" s="181">
        <f>
'将来負担比率（分子）の構造'!L$44</f>
        <v>
227</v>
      </c>
      <c r="L63" s="181"/>
      <c r="M63" s="181"/>
      <c r="N63" s="181">
        <f>
'将来負担比率（分子）の構造'!M$44</f>
        <v>
199</v>
      </c>
      <c r="O63" s="181"/>
      <c r="P63" s="181"/>
    </row>
    <row r="64" spans="1:16" x14ac:dyDescent="0.15">
      <c r="A64" s="181" t="s">
        <v>
33</v>
      </c>
      <c r="B64" s="181">
        <f>
'将来負担比率（分子）の構造'!I$43</f>
        <v>
3436</v>
      </c>
      <c r="C64" s="181"/>
      <c r="D64" s="181"/>
      <c r="E64" s="181">
        <f>
'将来負担比率（分子）の構造'!J$43</f>
        <v>
5307</v>
      </c>
      <c r="F64" s="181"/>
      <c r="G64" s="181"/>
      <c r="H64" s="181">
        <f>
'将来負担比率（分子）の構造'!K$43</f>
        <v>
3016</v>
      </c>
      <c r="I64" s="181"/>
      <c r="J64" s="181"/>
      <c r="K64" s="181">
        <f>
'将来負担比率（分子）の構造'!L$43</f>
        <v>
2660</v>
      </c>
      <c r="L64" s="181"/>
      <c r="M64" s="181"/>
      <c r="N64" s="181">
        <f>
'将来負担比率（分子）の構造'!M$43</f>
        <v>
2462</v>
      </c>
      <c r="O64" s="181"/>
      <c r="P64" s="181"/>
    </row>
    <row r="65" spans="1:16" x14ac:dyDescent="0.15">
      <c r="A65" s="181" t="s">
        <v>
32</v>
      </c>
      <c r="B65" s="181">
        <f>
'将来負担比率（分子）の構造'!I$42</f>
        <v>
8512</v>
      </c>
      <c r="C65" s="181"/>
      <c r="D65" s="181"/>
      <c r="E65" s="181">
        <f>
'将来負担比率（分子）の構造'!J$42</f>
        <v>
7643</v>
      </c>
      <c r="F65" s="181"/>
      <c r="G65" s="181"/>
      <c r="H65" s="181">
        <f>
'将来負担比率（分子）の構造'!K$42</f>
        <v>
6770</v>
      </c>
      <c r="I65" s="181"/>
      <c r="J65" s="181"/>
      <c r="K65" s="181">
        <f>
'将来負担比率（分子）の構造'!L$42</f>
        <v>
6122</v>
      </c>
      <c r="L65" s="181"/>
      <c r="M65" s="181"/>
      <c r="N65" s="181">
        <f>
'将来負担比率（分子）の構造'!M$42</f>
        <v>
5354</v>
      </c>
      <c r="O65" s="181"/>
      <c r="P65" s="181"/>
    </row>
    <row r="66" spans="1:16" x14ac:dyDescent="0.15">
      <c r="A66" s="181" t="s">
        <v>
31</v>
      </c>
      <c r="B66" s="181">
        <f>
'将来負担比率（分子）の構造'!I$41</f>
        <v>
23061</v>
      </c>
      <c r="C66" s="181"/>
      <c r="D66" s="181"/>
      <c r="E66" s="181">
        <f>
'将来負担比率（分子）の構造'!J$41</f>
        <v>
23617</v>
      </c>
      <c r="F66" s="181"/>
      <c r="G66" s="181"/>
      <c r="H66" s="181">
        <f>
'将来負担比率（分子）の構造'!K$41</f>
        <v>
23084</v>
      </c>
      <c r="I66" s="181"/>
      <c r="J66" s="181"/>
      <c r="K66" s="181">
        <f>
'将来負担比率（分子）の構造'!L$41</f>
        <v>
24123</v>
      </c>
      <c r="L66" s="181"/>
      <c r="M66" s="181"/>
      <c r="N66" s="181">
        <f>
'将来負担比率（分子）の構造'!M$41</f>
        <v>
24026</v>
      </c>
      <c r="O66" s="181"/>
      <c r="P66" s="181"/>
    </row>
    <row r="67" spans="1:16" x14ac:dyDescent="0.15">
      <c r="A67" s="181" t="s">
        <v>
74</v>
      </c>
      <c r="B67" s="181" t="e">
        <f>
NA()</f>
        <v>
#N/A</v>
      </c>
      <c r="C67" s="181">
        <f>
IF(ISNUMBER('将来負担比率（分子）の構造'!I$53), IF('将来負担比率（分子）の構造'!I$53 &lt; 0, 0, '将来負担比率（分子）の構造'!I$53), NA())</f>
        <v>
2975</v>
      </c>
      <c r="D67" s="181" t="e">
        <f>
NA()</f>
        <v>
#N/A</v>
      </c>
      <c r="E67" s="181" t="e">
        <f>
NA()</f>
        <v>
#N/A</v>
      </c>
      <c r="F67" s="181">
        <f>
IF(ISNUMBER('将来負担比率（分子）の構造'!J$53), IF('将来負担比率（分子）の構造'!J$53 &lt; 0, 0, '将来負担比率（分子）の構造'!J$53), NA())</f>
        <v>
7320</v>
      </c>
      <c r="G67" s="181" t="e">
        <f>
NA()</f>
        <v>
#N/A</v>
      </c>
      <c r="H67" s="181" t="e">
        <f>
NA()</f>
        <v>
#N/A</v>
      </c>
      <c r="I67" s="181">
        <f>
IF(ISNUMBER('将来負担比率（分子）の構造'!K$53), IF('将来負担比率（分子）の構造'!K$53 &lt; 0, 0, '将来負担比率（分子）の構造'!K$53), NA())</f>
        <v>
4677</v>
      </c>
      <c r="J67" s="181" t="e">
        <f>
NA()</f>
        <v>
#N/A</v>
      </c>
      <c r="K67" s="181" t="e">
        <f>
NA()</f>
        <v>
#N/A</v>
      </c>
      <c r="L67" s="181">
        <f>
IF(ISNUMBER('将来負担比率（分子）の構造'!L$53), IF('将来負担比率（分子）の構造'!L$53 &lt; 0, 0, '将来負担比率（分子）の構造'!L$53), NA())</f>
        <v>
5279</v>
      </c>
      <c r="M67" s="181" t="e">
        <f>
NA()</f>
        <v>
#N/A</v>
      </c>
      <c r="N67" s="181" t="e">
        <f>
NA()</f>
        <v>
#N/A</v>
      </c>
      <c r="O67" s="181">
        <f>
IF(ISNUMBER('将来負担比率（分子）の構造'!M$53), IF('将来負担比率（分子）の構造'!M$53 &lt; 0, 0, '将来負担比率（分子）の構造'!M$53), NA())</f>
        <v>
5175</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2635</v>
      </c>
      <c r="C72" s="185">
        <f>
基金残高に係る経年分析!G55</f>
        <v>
2739</v>
      </c>
      <c r="D72" s="185">
        <f>
基金残高に係る経年分析!H55</f>
        <v>
2815</v>
      </c>
    </row>
    <row r="73" spans="1:16" x14ac:dyDescent="0.15">
      <c r="A73" s="184" t="s">
        <v>
77</v>
      </c>
      <c r="B73" s="185" t="str">
        <f>
基金残高に係る経年分析!F56</f>
        <v>
-</v>
      </c>
      <c r="C73" s="185" t="str">
        <f>
基金残高に係る経年分析!G56</f>
        <v>
-</v>
      </c>
      <c r="D73" s="185" t="str">
        <f>
基金残高に係る経年分析!H56</f>
        <v>
-</v>
      </c>
    </row>
    <row r="74" spans="1:16" x14ac:dyDescent="0.15">
      <c r="A74" s="184" t="s">
        <v>
78</v>
      </c>
      <c r="B74" s="185">
        <f>
基金残高に係る経年分析!F57</f>
        <v>
2481</v>
      </c>
      <c r="C74" s="185">
        <f>
基金残高に係る経年分析!G57</f>
        <v>
2525</v>
      </c>
      <c r="D74" s="185">
        <f>
基金残高に係る経年分析!H57</f>
        <v>
2644</v>
      </c>
    </row>
  </sheetData>
  <sheetProtection algorithmName="SHA-512" hashValue="eh6lWXbpWZrrAzr1c780vV/6PI7THRh8Pt5dDqm7I7xXrC0UmpO0Xtn32COPQruwHFjtjOXpe12TJsrz7vkVmQ==" saltValue="z8ZUWRFY7DnmBxd98Ra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97" sqref="AH9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214</v>
      </c>
      <c r="DI1" s="660"/>
      <c r="DJ1" s="660"/>
      <c r="DK1" s="660"/>
      <c r="DL1" s="660"/>
      <c r="DM1" s="660"/>
      <c r="DN1" s="661"/>
      <c r="DO1" s="226"/>
      <c r="DP1" s="659" t="s">
        <v>
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
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
1</v>
      </c>
      <c r="C4" s="663"/>
      <c r="D4" s="663"/>
      <c r="E4" s="663"/>
      <c r="F4" s="663"/>
      <c r="G4" s="663"/>
      <c r="H4" s="663"/>
      <c r="I4" s="663"/>
      <c r="J4" s="663"/>
      <c r="K4" s="663"/>
      <c r="L4" s="663"/>
      <c r="M4" s="663"/>
      <c r="N4" s="663"/>
      <c r="O4" s="663"/>
      <c r="P4" s="663"/>
      <c r="Q4" s="664"/>
      <c r="R4" s="662" t="s">
        <v>
220</v>
      </c>
      <c r="S4" s="663"/>
      <c r="T4" s="663"/>
      <c r="U4" s="663"/>
      <c r="V4" s="663"/>
      <c r="W4" s="663"/>
      <c r="X4" s="663"/>
      <c r="Y4" s="664"/>
      <c r="Z4" s="662" t="s">
        <v>
221</v>
      </c>
      <c r="AA4" s="663"/>
      <c r="AB4" s="663"/>
      <c r="AC4" s="664"/>
      <c r="AD4" s="662" t="s">
        <v>
222</v>
      </c>
      <c r="AE4" s="663"/>
      <c r="AF4" s="663"/>
      <c r="AG4" s="663"/>
      <c r="AH4" s="663"/>
      <c r="AI4" s="663"/>
      <c r="AJ4" s="663"/>
      <c r="AK4" s="664"/>
      <c r="AL4" s="662" t="s">
        <v>
221</v>
      </c>
      <c r="AM4" s="663"/>
      <c r="AN4" s="663"/>
      <c r="AO4" s="664"/>
      <c r="AP4" s="668" t="s">
        <v>
223</v>
      </c>
      <c r="AQ4" s="668"/>
      <c r="AR4" s="668"/>
      <c r="AS4" s="668"/>
      <c r="AT4" s="668"/>
      <c r="AU4" s="668"/>
      <c r="AV4" s="668"/>
      <c r="AW4" s="668"/>
      <c r="AX4" s="668"/>
      <c r="AY4" s="668"/>
      <c r="AZ4" s="668"/>
      <c r="BA4" s="668"/>
      <c r="BB4" s="668"/>
      <c r="BC4" s="668"/>
      <c r="BD4" s="668"/>
      <c r="BE4" s="668"/>
      <c r="BF4" s="668"/>
      <c r="BG4" s="668" t="s">
        <v>
224</v>
      </c>
      <c r="BH4" s="668"/>
      <c r="BI4" s="668"/>
      <c r="BJ4" s="668"/>
      <c r="BK4" s="668"/>
      <c r="BL4" s="668"/>
      <c r="BM4" s="668"/>
      <c r="BN4" s="668"/>
      <c r="BO4" s="668" t="s">
        <v>
221</v>
      </c>
      <c r="BP4" s="668"/>
      <c r="BQ4" s="668"/>
      <c r="BR4" s="668"/>
      <c r="BS4" s="668" t="s">
        <v>
225</v>
      </c>
      <c r="BT4" s="668"/>
      <c r="BU4" s="668"/>
      <c r="BV4" s="668"/>
      <c r="BW4" s="668"/>
      <c r="BX4" s="668"/>
      <c r="BY4" s="668"/>
      <c r="BZ4" s="668"/>
      <c r="CA4" s="668"/>
      <c r="CB4" s="668"/>
      <c r="CD4" s="665" t="s">
        <v>
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
227</v>
      </c>
      <c r="C5" s="670"/>
      <c r="D5" s="670"/>
      <c r="E5" s="670"/>
      <c r="F5" s="670"/>
      <c r="G5" s="670"/>
      <c r="H5" s="670"/>
      <c r="I5" s="670"/>
      <c r="J5" s="670"/>
      <c r="K5" s="670"/>
      <c r="L5" s="670"/>
      <c r="M5" s="670"/>
      <c r="N5" s="670"/>
      <c r="O5" s="670"/>
      <c r="P5" s="670"/>
      <c r="Q5" s="671"/>
      <c r="R5" s="672">
        <v>
15691691</v>
      </c>
      <c r="S5" s="673"/>
      <c r="T5" s="673"/>
      <c r="U5" s="673"/>
      <c r="V5" s="673"/>
      <c r="W5" s="673"/>
      <c r="X5" s="673"/>
      <c r="Y5" s="674"/>
      <c r="Z5" s="675">
        <v>
46.1</v>
      </c>
      <c r="AA5" s="675"/>
      <c r="AB5" s="675"/>
      <c r="AC5" s="675"/>
      <c r="AD5" s="676">
        <v>
14423028</v>
      </c>
      <c r="AE5" s="676"/>
      <c r="AF5" s="676"/>
      <c r="AG5" s="676"/>
      <c r="AH5" s="676"/>
      <c r="AI5" s="676"/>
      <c r="AJ5" s="676"/>
      <c r="AK5" s="676"/>
      <c r="AL5" s="677">
        <v>
82.6</v>
      </c>
      <c r="AM5" s="678"/>
      <c r="AN5" s="678"/>
      <c r="AO5" s="679"/>
      <c r="AP5" s="669" t="s">
        <v>
228</v>
      </c>
      <c r="AQ5" s="670"/>
      <c r="AR5" s="670"/>
      <c r="AS5" s="670"/>
      <c r="AT5" s="670"/>
      <c r="AU5" s="670"/>
      <c r="AV5" s="670"/>
      <c r="AW5" s="670"/>
      <c r="AX5" s="670"/>
      <c r="AY5" s="670"/>
      <c r="AZ5" s="670"/>
      <c r="BA5" s="670"/>
      <c r="BB5" s="670"/>
      <c r="BC5" s="670"/>
      <c r="BD5" s="670"/>
      <c r="BE5" s="670"/>
      <c r="BF5" s="671"/>
      <c r="BG5" s="683">
        <v>
14423028</v>
      </c>
      <c r="BH5" s="684"/>
      <c r="BI5" s="684"/>
      <c r="BJ5" s="684"/>
      <c r="BK5" s="684"/>
      <c r="BL5" s="684"/>
      <c r="BM5" s="684"/>
      <c r="BN5" s="685"/>
      <c r="BO5" s="686">
        <v>
91.9</v>
      </c>
      <c r="BP5" s="686"/>
      <c r="BQ5" s="686"/>
      <c r="BR5" s="686"/>
      <c r="BS5" s="687">
        <v>
57269</v>
      </c>
      <c r="BT5" s="687"/>
      <c r="BU5" s="687"/>
      <c r="BV5" s="687"/>
      <c r="BW5" s="687"/>
      <c r="BX5" s="687"/>
      <c r="BY5" s="687"/>
      <c r="BZ5" s="687"/>
      <c r="CA5" s="687"/>
      <c r="CB5" s="691"/>
      <c r="CD5" s="665" t="s">
        <v>
223</v>
      </c>
      <c r="CE5" s="666"/>
      <c r="CF5" s="666"/>
      <c r="CG5" s="666"/>
      <c r="CH5" s="666"/>
      <c r="CI5" s="666"/>
      <c r="CJ5" s="666"/>
      <c r="CK5" s="666"/>
      <c r="CL5" s="666"/>
      <c r="CM5" s="666"/>
      <c r="CN5" s="666"/>
      <c r="CO5" s="666"/>
      <c r="CP5" s="666"/>
      <c r="CQ5" s="667"/>
      <c r="CR5" s="665" t="s">
        <v>
229</v>
      </c>
      <c r="CS5" s="666"/>
      <c r="CT5" s="666"/>
      <c r="CU5" s="666"/>
      <c r="CV5" s="666"/>
      <c r="CW5" s="666"/>
      <c r="CX5" s="666"/>
      <c r="CY5" s="667"/>
      <c r="CZ5" s="665" t="s">
        <v>
221</v>
      </c>
      <c r="DA5" s="666"/>
      <c r="DB5" s="666"/>
      <c r="DC5" s="667"/>
      <c r="DD5" s="665" t="s">
        <v>
230</v>
      </c>
      <c r="DE5" s="666"/>
      <c r="DF5" s="666"/>
      <c r="DG5" s="666"/>
      <c r="DH5" s="666"/>
      <c r="DI5" s="666"/>
      <c r="DJ5" s="666"/>
      <c r="DK5" s="666"/>
      <c r="DL5" s="666"/>
      <c r="DM5" s="666"/>
      <c r="DN5" s="666"/>
      <c r="DO5" s="666"/>
      <c r="DP5" s="667"/>
      <c r="DQ5" s="665" t="s">
        <v>
231</v>
      </c>
      <c r="DR5" s="666"/>
      <c r="DS5" s="666"/>
      <c r="DT5" s="666"/>
      <c r="DU5" s="666"/>
      <c r="DV5" s="666"/>
      <c r="DW5" s="666"/>
      <c r="DX5" s="666"/>
      <c r="DY5" s="666"/>
      <c r="DZ5" s="666"/>
      <c r="EA5" s="666"/>
      <c r="EB5" s="666"/>
      <c r="EC5" s="667"/>
    </row>
    <row r="6" spans="2:143" ht="11.25" customHeight="1" x14ac:dyDescent="0.15">
      <c r="B6" s="680" t="s">
        <v>
232</v>
      </c>
      <c r="C6" s="681"/>
      <c r="D6" s="681"/>
      <c r="E6" s="681"/>
      <c r="F6" s="681"/>
      <c r="G6" s="681"/>
      <c r="H6" s="681"/>
      <c r="I6" s="681"/>
      <c r="J6" s="681"/>
      <c r="K6" s="681"/>
      <c r="L6" s="681"/>
      <c r="M6" s="681"/>
      <c r="N6" s="681"/>
      <c r="O6" s="681"/>
      <c r="P6" s="681"/>
      <c r="Q6" s="682"/>
      <c r="R6" s="683">
        <v>
143920</v>
      </c>
      <c r="S6" s="684"/>
      <c r="T6" s="684"/>
      <c r="U6" s="684"/>
      <c r="V6" s="684"/>
      <c r="W6" s="684"/>
      <c r="X6" s="684"/>
      <c r="Y6" s="685"/>
      <c r="Z6" s="686">
        <v>
0.4</v>
      </c>
      <c r="AA6" s="686"/>
      <c r="AB6" s="686"/>
      <c r="AC6" s="686"/>
      <c r="AD6" s="687">
        <v>
143920</v>
      </c>
      <c r="AE6" s="687"/>
      <c r="AF6" s="687"/>
      <c r="AG6" s="687"/>
      <c r="AH6" s="687"/>
      <c r="AI6" s="687"/>
      <c r="AJ6" s="687"/>
      <c r="AK6" s="687"/>
      <c r="AL6" s="688">
        <v>
0.8</v>
      </c>
      <c r="AM6" s="689"/>
      <c r="AN6" s="689"/>
      <c r="AO6" s="690"/>
      <c r="AP6" s="680" t="s">
        <v>
233</v>
      </c>
      <c r="AQ6" s="681"/>
      <c r="AR6" s="681"/>
      <c r="AS6" s="681"/>
      <c r="AT6" s="681"/>
      <c r="AU6" s="681"/>
      <c r="AV6" s="681"/>
      <c r="AW6" s="681"/>
      <c r="AX6" s="681"/>
      <c r="AY6" s="681"/>
      <c r="AZ6" s="681"/>
      <c r="BA6" s="681"/>
      <c r="BB6" s="681"/>
      <c r="BC6" s="681"/>
      <c r="BD6" s="681"/>
      <c r="BE6" s="681"/>
      <c r="BF6" s="682"/>
      <c r="BG6" s="683">
        <v>
14423028</v>
      </c>
      <c r="BH6" s="684"/>
      <c r="BI6" s="684"/>
      <c r="BJ6" s="684"/>
      <c r="BK6" s="684"/>
      <c r="BL6" s="684"/>
      <c r="BM6" s="684"/>
      <c r="BN6" s="685"/>
      <c r="BO6" s="686">
        <v>
91.9</v>
      </c>
      <c r="BP6" s="686"/>
      <c r="BQ6" s="686"/>
      <c r="BR6" s="686"/>
      <c r="BS6" s="687">
        <v>
57269</v>
      </c>
      <c r="BT6" s="687"/>
      <c r="BU6" s="687"/>
      <c r="BV6" s="687"/>
      <c r="BW6" s="687"/>
      <c r="BX6" s="687"/>
      <c r="BY6" s="687"/>
      <c r="BZ6" s="687"/>
      <c r="CA6" s="687"/>
      <c r="CB6" s="691"/>
      <c r="CD6" s="694" t="s">
        <v>
234</v>
      </c>
      <c r="CE6" s="695"/>
      <c r="CF6" s="695"/>
      <c r="CG6" s="695"/>
      <c r="CH6" s="695"/>
      <c r="CI6" s="695"/>
      <c r="CJ6" s="695"/>
      <c r="CK6" s="695"/>
      <c r="CL6" s="695"/>
      <c r="CM6" s="695"/>
      <c r="CN6" s="695"/>
      <c r="CO6" s="695"/>
      <c r="CP6" s="695"/>
      <c r="CQ6" s="696"/>
      <c r="CR6" s="683">
        <v>
307446</v>
      </c>
      <c r="CS6" s="684"/>
      <c r="CT6" s="684"/>
      <c r="CU6" s="684"/>
      <c r="CV6" s="684"/>
      <c r="CW6" s="684"/>
      <c r="CX6" s="684"/>
      <c r="CY6" s="685"/>
      <c r="CZ6" s="677">
        <v>
0.9</v>
      </c>
      <c r="DA6" s="678"/>
      <c r="DB6" s="678"/>
      <c r="DC6" s="697"/>
      <c r="DD6" s="692" t="s">
        <v>
137</v>
      </c>
      <c r="DE6" s="684"/>
      <c r="DF6" s="684"/>
      <c r="DG6" s="684"/>
      <c r="DH6" s="684"/>
      <c r="DI6" s="684"/>
      <c r="DJ6" s="684"/>
      <c r="DK6" s="684"/>
      <c r="DL6" s="684"/>
      <c r="DM6" s="684"/>
      <c r="DN6" s="684"/>
      <c r="DO6" s="684"/>
      <c r="DP6" s="685"/>
      <c r="DQ6" s="692">
        <v>
306740</v>
      </c>
      <c r="DR6" s="684"/>
      <c r="DS6" s="684"/>
      <c r="DT6" s="684"/>
      <c r="DU6" s="684"/>
      <c r="DV6" s="684"/>
      <c r="DW6" s="684"/>
      <c r="DX6" s="684"/>
      <c r="DY6" s="684"/>
      <c r="DZ6" s="684"/>
      <c r="EA6" s="684"/>
      <c r="EB6" s="684"/>
      <c r="EC6" s="693"/>
    </row>
    <row r="7" spans="2:143" ht="11.25" customHeight="1" x14ac:dyDescent="0.15">
      <c r="B7" s="680" t="s">
        <v>
235</v>
      </c>
      <c r="C7" s="681"/>
      <c r="D7" s="681"/>
      <c r="E7" s="681"/>
      <c r="F7" s="681"/>
      <c r="G7" s="681"/>
      <c r="H7" s="681"/>
      <c r="I7" s="681"/>
      <c r="J7" s="681"/>
      <c r="K7" s="681"/>
      <c r="L7" s="681"/>
      <c r="M7" s="681"/>
      <c r="N7" s="681"/>
      <c r="O7" s="681"/>
      <c r="P7" s="681"/>
      <c r="Q7" s="682"/>
      <c r="R7" s="683">
        <v>
23089</v>
      </c>
      <c r="S7" s="684"/>
      <c r="T7" s="684"/>
      <c r="U7" s="684"/>
      <c r="V7" s="684"/>
      <c r="W7" s="684"/>
      <c r="X7" s="684"/>
      <c r="Y7" s="685"/>
      <c r="Z7" s="686">
        <v>
0.1</v>
      </c>
      <c r="AA7" s="686"/>
      <c r="AB7" s="686"/>
      <c r="AC7" s="686"/>
      <c r="AD7" s="687">
        <v>
23089</v>
      </c>
      <c r="AE7" s="687"/>
      <c r="AF7" s="687"/>
      <c r="AG7" s="687"/>
      <c r="AH7" s="687"/>
      <c r="AI7" s="687"/>
      <c r="AJ7" s="687"/>
      <c r="AK7" s="687"/>
      <c r="AL7" s="688">
        <v>
0.1</v>
      </c>
      <c r="AM7" s="689"/>
      <c r="AN7" s="689"/>
      <c r="AO7" s="690"/>
      <c r="AP7" s="680" t="s">
        <v>
236</v>
      </c>
      <c r="AQ7" s="681"/>
      <c r="AR7" s="681"/>
      <c r="AS7" s="681"/>
      <c r="AT7" s="681"/>
      <c r="AU7" s="681"/>
      <c r="AV7" s="681"/>
      <c r="AW7" s="681"/>
      <c r="AX7" s="681"/>
      <c r="AY7" s="681"/>
      <c r="AZ7" s="681"/>
      <c r="BA7" s="681"/>
      <c r="BB7" s="681"/>
      <c r="BC7" s="681"/>
      <c r="BD7" s="681"/>
      <c r="BE7" s="681"/>
      <c r="BF7" s="682"/>
      <c r="BG7" s="683">
        <v>
7721351</v>
      </c>
      <c r="BH7" s="684"/>
      <c r="BI7" s="684"/>
      <c r="BJ7" s="684"/>
      <c r="BK7" s="684"/>
      <c r="BL7" s="684"/>
      <c r="BM7" s="684"/>
      <c r="BN7" s="685"/>
      <c r="BO7" s="686">
        <v>
49.2</v>
      </c>
      <c r="BP7" s="686"/>
      <c r="BQ7" s="686"/>
      <c r="BR7" s="686"/>
      <c r="BS7" s="687">
        <v>
57269</v>
      </c>
      <c r="BT7" s="687"/>
      <c r="BU7" s="687"/>
      <c r="BV7" s="687"/>
      <c r="BW7" s="687"/>
      <c r="BX7" s="687"/>
      <c r="BY7" s="687"/>
      <c r="BZ7" s="687"/>
      <c r="CA7" s="687"/>
      <c r="CB7" s="691"/>
      <c r="CD7" s="698" t="s">
        <v>
237</v>
      </c>
      <c r="CE7" s="699"/>
      <c r="CF7" s="699"/>
      <c r="CG7" s="699"/>
      <c r="CH7" s="699"/>
      <c r="CI7" s="699"/>
      <c r="CJ7" s="699"/>
      <c r="CK7" s="699"/>
      <c r="CL7" s="699"/>
      <c r="CM7" s="699"/>
      <c r="CN7" s="699"/>
      <c r="CO7" s="699"/>
      <c r="CP7" s="699"/>
      <c r="CQ7" s="700"/>
      <c r="CR7" s="683">
        <v>
2975464</v>
      </c>
      <c r="CS7" s="684"/>
      <c r="CT7" s="684"/>
      <c r="CU7" s="684"/>
      <c r="CV7" s="684"/>
      <c r="CW7" s="684"/>
      <c r="CX7" s="684"/>
      <c r="CY7" s="685"/>
      <c r="CZ7" s="686">
        <v>
9</v>
      </c>
      <c r="DA7" s="686"/>
      <c r="DB7" s="686"/>
      <c r="DC7" s="686"/>
      <c r="DD7" s="692">
        <v>
119436</v>
      </c>
      <c r="DE7" s="684"/>
      <c r="DF7" s="684"/>
      <c r="DG7" s="684"/>
      <c r="DH7" s="684"/>
      <c r="DI7" s="684"/>
      <c r="DJ7" s="684"/>
      <c r="DK7" s="684"/>
      <c r="DL7" s="684"/>
      <c r="DM7" s="684"/>
      <c r="DN7" s="684"/>
      <c r="DO7" s="684"/>
      <c r="DP7" s="685"/>
      <c r="DQ7" s="692">
        <v>
2549767</v>
      </c>
      <c r="DR7" s="684"/>
      <c r="DS7" s="684"/>
      <c r="DT7" s="684"/>
      <c r="DU7" s="684"/>
      <c r="DV7" s="684"/>
      <c r="DW7" s="684"/>
      <c r="DX7" s="684"/>
      <c r="DY7" s="684"/>
      <c r="DZ7" s="684"/>
      <c r="EA7" s="684"/>
      <c r="EB7" s="684"/>
      <c r="EC7" s="693"/>
    </row>
    <row r="8" spans="2:143" ht="11.25" customHeight="1" x14ac:dyDescent="0.15">
      <c r="B8" s="680" t="s">
        <v>
238</v>
      </c>
      <c r="C8" s="681"/>
      <c r="D8" s="681"/>
      <c r="E8" s="681"/>
      <c r="F8" s="681"/>
      <c r="G8" s="681"/>
      <c r="H8" s="681"/>
      <c r="I8" s="681"/>
      <c r="J8" s="681"/>
      <c r="K8" s="681"/>
      <c r="L8" s="681"/>
      <c r="M8" s="681"/>
      <c r="N8" s="681"/>
      <c r="O8" s="681"/>
      <c r="P8" s="681"/>
      <c r="Q8" s="682"/>
      <c r="R8" s="683">
        <v>
114749</v>
      </c>
      <c r="S8" s="684"/>
      <c r="T8" s="684"/>
      <c r="U8" s="684"/>
      <c r="V8" s="684"/>
      <c r="W8" s="684"/>
      <c r="X8" s="684"/>
      <c r="Y8" s="685"/>
      <c r="Z8" s="686">
        <v>
0.3</v>
      </c>
      <c r="AA8" s="686"/>
      <c r="AB8" s="686"/>
      <c r="AC8" s="686"/>
      <c r="AD8" s="687">
        <v>
114749</v>
      </c>
      <c r="AE8" s="687"/>
      <c r="AF8" s="687"/>
      <c r="AG8" s="687"/>
      <c r="AH8" s="687"/>
      <c r="AI8" s="687"/>
      <c r="AJ8" s="687"/>
      <c r="AK8" s="687"/>
      <c r="AL8" s="688">
        <v>
0.7</v>
      </c>
      <c r="AM8" s="689"/>
      <c r="AN8" s="689"/>
      <c r="AO8" s="690"/>
      <c r="AP8" s="680" t="s">
        <v>
239</v>
      </c>
      <c r="AQ8" s="681"/>
      <c r="AR8" s="681"/>
      <c r="AS8" s="681"/>
      <c r="AT8" s="681"/>
      <c r="AU8" s="681"/>
      <c r="AV8" s="681"/>
      <c r="AW8" s="681"/>
      <c r="AX8" s="681"/>
      <c r="AY8" s="681"/>
      <c r="AZ8" s="681"/>
      <c r="BA8" s="681"/>
      <c r="BB8" s="681"/>
      <c r="BC8" s="681"/>
      <c r="BD8" s="681"/>
      <c r="BE8" s="681"/>
      <c r="BF8" s="682"/>
      <c r="BG8" s="683">
        <v>
161187</v>
      </c>
      <c r="BH8" s="684"/>
      <c r="BI8" s="684"/>
      <c r="BJ8" s="684"/>
      <c r="BK8" s="684"/>
      <c r="BL8" s="684"/>
      <c r="BM8" s="684"/>
      <c r="BN8" s="685"/>
      <c r="BO8" s="686">
        <v>
1</v>
      </c>
      <c r="BP8" s="686"/>
      <c r="BQ8" s="686"/>
      <c r="BR8" s="686"/>
      <c r="BS8" s="692" t="s">
        <v>
137</v>
      </c>
      <c r="BT8" s="684"/>
      <c r="BU8" s="684"/>
      <c r="BV8" s="684"/>
      <c r="BW8" s="684"/>
      <c r="BX8" s="684"/>
      <c r="BY8" s="684"/>
      <c r="BZ8" s="684"/>
      <c r="CA8" s="684"/>
      <c r="CB8" s="693"/>
      <c r="CD8" s="698" t="s">
        <v>
240</v>
      </c>
      <c r="CE8" s="699"/>
      <c r="CF8" s="699"/>
      <c r="CG8" s="699"/>
      <c r="CH8" s="699"/>
      <c r="CI8" s="699"/>
      <c r="CJ8" s="699"/>
      <c r="CK8" s="699"/>
      <c r="CL8" s="699"/>
      <c r="CM8" s="699"/>
      <c r="CN8" s="699"/>
      <c r="CO8" s="699"/>
      <c r="CP8" s="699"/>
      <c r="CQ8" s="700"/>
      <c r="CR8" s="683">
        <v>
15034505</v>
      </c>
      <c r="CS8" s="684"/>
      <c r="CT8" s="684"/>
      <c r="CU8" s="684"/>
      <c r="CV8" s="684"/>
      <c r="CW8" s="684"/>
      <c r="CX8" s="684"/>
      <c r="CY8" s="685"/>
      <c r="CZ8" s="686">
        <v>
45.6</v>
      </c>
      <c r="DA8" s="686"/>
      <c r="DB8" s="686"/>
      <c r="DC8" s="686"/>
      <c r="DD8" s="692">
        <v>
479046</v>
      </c>
      <c r="DE8" s="684"/>
      <c r="DF8" s="684"/>
      <c r="DG8" s="684"/>
      <c r="DH8" s="684"/>
      <c r="DI8" s="684"/>
      <c r="DJ8" s="684"/>
      <c r="DK8" s="684"/>
      <c r="DL8" s="684"/>
      <c r="DM8" s="684"/>
      <c r="DN8" s="684"/>
      <c r="DO8" s="684"/>
      <c r="DP8" s="685"/>
      <c r="DQ8" s="692">
        <v>
7024739</v>
      </c>
      <c r="DR8" s="684"/>
      <c r="DS8" s="684"/>
      <c r="DT8" s="684"/>
      <c r="DU8" s="684"/>
      <c r="DV8" s="684"/>
      <c r="DW8" s="684"/>
      <c r="DX8" s="684"/>
      <c r="DY8" s="684"/>
      <c r="DZ8" s="684"/>
      <c r="EA8" s="684"/>
      <c r="EB8" s="684"/>
      <c r="EC8" s="693"/>
    </row>
    <row r="9" spans="2:143" ht="11.25" customHeight="1" x14ac:dyDescent="0.15">
      <c r="B9" s="680" t="s">
        <v>
241</v>
      </c>
      <c r="C9" s="681"/>
      <c r="D9" s="681"/>
      <c r="E9" s="681"/>
      <c r="F9" s="681"/>
      <c r="G9" s="681"/>
      <c r="H9" s="681"/>
      <c r="I9" s="681"/>
      <c r="J9" s="681"/>
      <c r="K9" s="681"/>
      <c r="L9" s="681"/>
      <c r="M9" s="681"/>
      <c r="N9" s="681"/>
      <c r="O9" s="681"/>
      <c r="P9" s="681"/>
      <c r="Q9" s="682"/>
      <c r="R9" s="683">
        <v>
70726</v>
      </c>
      <c r="S9" s="684"/>
      <c r="T9" s="684"/>
      <c r="U9" s="684"/>
      <c r="V9" s="684"/>
      <c r="W9" s="684"/>
      <c r="X9" s="684"/>
      <c r="Y9" s="685"/>
      <c r="Z9" s="686">
        <v>
0.2</v>
      </c>
      <c r="AA9" s="686"/>
      <c r="AB9" s="686"/>
      <c r="AC9" s="686"/>
      <c r="AD9" s="687">
        <v>
70726</v>
      </c>
      <c r="AE9" s="687"/>
      <c r="AF9" s="687"/>
      <c r="AG9" s="687"/>
      <c r="AH9" s="687"/>
      <c r="AI9" s="687"/>
      <c r="AJ9" s="687"/>
      <c r="AK9" s="687"/>
      <c r="AL9" s="688">
        <v>
0.4</v>
      </c>
      <c r="AM9" s="689"/>
      <c r="AN9" s="689"/>
      <c r="AO9" s="690"/>
      <c r="AP9" s="680" t="s">
        <v>
242</v>
      </c>
      <c r="AQ9" s="681"/>
      <c r="AR9" s="681"/>
      <c r="AS9" s="681"/>
      <c r="AT9" s="681"/>
      <c r="AU9" s="681"/>
      <c r="AV9" s="681"/>
      <c r="AW9" s="681"/>
      <c r="AX9" s="681"/>
      <c r="AY9" s="681"/>
      <c r="AZ9" s="681"/>
      <c r="BA9" s="681"/>
      <c r="BB9" s="681"/>
      <c r="BC9" s="681"/>
      <c r="BD9" s="681"/>
      <c r="BE9" s="681"/>
      <c r="BF9" s="682"/>
      <c r="BG9" s="683">
        <v>
6956193</v>
      </c>
      <c r="BH9" s="684"/>
      <c r="BI9" s="684"/>
      <c r="BJ9" s="684"/>
      <c r="BK9" s="684"/>
      <c r="BL9" s="684"/>
      <c r="BM9" s="684"/>
      <c r="BN9" s="685"/>
      <c r="BO9" s="686">
        <v>
44.3</v>
      </c>
      <c r="BP9" s="686"/>
      <c r="BQ9" s="686"/>
      <c r="BR9" s="686"/>
      <c r="BS9" s="692" t="s">
        <v>
137</v>
      </c>
      <c r="BT9" s="684"/>
      <c r="BU9" s="684"/>
      <c r="BV9" s="684"/>
      <c r="BW9" s="684"/>
      <c r="BX9" s="684"/>
      <c r="BY9" s="684"/>
      <c r="BZ9" s="684"/>
      <c r="CA9" s="684"/>
      <c r="CB9" s="693"/>
      <c r="CD9" s="698" t="s">
        <v>
243</v>
      </c>
      <c r="CE9" s="699"/>
      <c r="CF9" s="699"/>
      <c r="CG9" s="699"/>
      <c r="CH9" s="699"/>
      <c r="CI9" s="699"/>
      <c r="CJ9" s="699"/>
      <c r="CK9" s="699"/>
      <c r="CL9" s="699"/>
      <c r="CM9" s="699"/>
      <c r="CN9" s="699"/>
      <c r="CO9" s="699"/>
      <c r="CP9" s="699"/>
      <c r="CQ9" s="700"/>
      <c r="CR9" s="683">
        <v>
2878977</v>
      </c>
      <c r="CS9" s="684"/>
      <c r="CT9" s="684"/>
      <c r="CU9" s="684"/>
      <c r="CV9" s="684"/>
      <c r="CW9" s="684"/>
      <c r="CX9" s="684"/>
      <c r="CY9" s="685"/>
      <c r="CZ9" s="686">
        <v>
8.6999999999999993</v>
      </c>
      <c r="DA9" s="686"/>
      <c r="DB9" s="686"/>
      <c r="DC9" s="686"/>
      <c r="DD9" s="692" t="s">
        <v>
129</v>
      </c>
      <c r="DE9" s="684"/>
      <c r="DF9" s="684"/>
      <c r="DG9" s="684"/>
      <c r="DH9" s="684"/>
      <c r="DI9" s="684"/>
      <c r="DJ9" s="684"/>
      <c r="DK9" s="684"/>
      <c r="DL9" s="684"/>
      <c r="DM9" s="684"/>
      <c r="DN9" s="684"/>
      <c r="DO9" s="684"/>
      <c r="DP9" s="685"/>
      <c r="DQ9" s="692">
        <v>
1610281</v>
      </c>
      <c r="DR9" s="684"/>
      <c r="DS9" s="684"/>
      <c r="DT9" s="684"/>
      <c r="DU9" s="684"/>
      <c r="DV9" s="684"/>
      <c r="DW9" s="684"/>
      <c r="DX9" s="684"/>
      <c r="DY9" s="684"/>
      <c r="DZ9" s="684"/>
      <c r="EA9" s="684"/>
      <c r="EB9" s="684"/>
      <c r="EC9" s="693"/>
    </row>
    <row r="10" spans="2:143" ht="11.25" customHeight="1" x14ac:dyDescent="0.15">
      <c r="B10" s="680" t="s">
        <v>
244</v>
      </c>
      <c r="C10" s="681"/>
      <c r="D10" s="681"/>
      <c r="E10" s="681"/>
      <c r="F10" s="681"/>
      <c r="G10" s="681"/>
      <c r="H10" s="681"/>
      <c r="I10" s="681"/>
      <c r="J10" s="681"/>
      <c r="K10" s="681"/>
      <c r="L10" s="681"/>
      <c r="M10" s="681"/>
      <c r="N10" s="681"/>
      <c r="O10" s="681"/>
      <c r="P10" s="681"/>
      <c r="Q10" s="682"/>
      <c r="R10" s="683" t="s">
        <v>
129</v>
      </c>
      <c r="S10" s="684"/>
      <c r="T10" s="684"/>
      <c r="U10" s="684"/>
      <c r="V10" s="684"/>
      <c r="W10" s="684"/>
      <c r="X10" s="684"/>
      <c r="Y10" s="685"/>
      <c r="Z10" s="686" t="s">
        <v>
137</v>
      </c>
      <c r="AA10" s="686"/>
      <c r="AB10" s="686"/>
      <c r="AC10" s="686"/>
      <c r="AD10" s="687" t="s">
        <v>
129</v>
      </c>
      <c r="AE10" s="687"/>
      <c r="AF10" s="687"/>
      <c r="AG10" s="687"/>
      <c r="AH10" s="687"/>
      <c r="AI10" s="687"/>
      <c r="AJ10" s="687"/>
      <c r="AK10" s="687"/>
      <c r="AL10" s="688" t="s">
        <v>
137</v>
      </c>
      <c r="AM10" s="689"/>
      <c r="AN10" s="689"/>
      <c r="AO10" s="690"/>
      <c r="AP10" s="680" t="s">
        <v>
245</v>
      </c>
      <c r="AQ10" s="681"/>
      <c r="AR10" s="681"/>
      <c r="AS10" s="681"/>
      <c r="AT10" s="681"/>
      <c r="AU10" s="681"/>
      <c r="AV10" s="681"/>
      <c r="AW10" s="681"/>
      <c r="AX10" s="681"/>
      <c r="AY10" s="681"/>
      <c r="AZ10" s="681"/>
      <c r="BA10" s="681"/>
      <c r="BB10" s="681"/>
      <c r="BC10" s="681"/>
      <c r="BD10" s="681"/>
      <c r="BE10" s="681"/>
      <c r="BF10" s="682"/>
      <c r="BG10" s="683">
        <v>
188544</v>
      </c>
      <c r="BH10" s="684"/>
      <c r="BI10" s="684"/>
      <c r="BJ10" s="684"/>
      <c r="BK10" s="684"/>
      <c r="BL10" s="684"/>
      <c r="BM10" s="684"/>
      <c r="BN10" s="685"/>
      <c r="BO10" s="686">
        <v>
1.2</v>
      </c>
      <c r="BP10" s="686"/>
      <c r="BQ10" s="686"/>
      <c r="BR10" s="686"/>
      <c r="BS10" s="692" t="s">
        <v>
129</v>
      </c>
      <c r="BT10" s="684"/>
      <c r="BU10" s="684"/>
      <c r="BV10" s="684"/>
      <c r="BW10" s="684"/>
      <c r="BX10" s="684"/>
      <c r="BY10" s="684"/>
      <c r="BZ10" s="684"/>
      <c r="CA10" s="684"/>
      <c r="CB10" s="693"/>
      <c r="CD10" s="698" t="s">
        <v>
246</v>
      </c>
      <c r="CE10" s="699"/>
      <c r="CF10" s="699"/>
      <c r="CG10" s="699"/>
      <c r="CH10" s="699"/>
      <c r="CI10" s="699"/>
      <c r="CJ10" s="699"/>
      <c r="CK10" s="699"/>
      <c r="CL10" s="699"/>
      <c r="CM10" s="699"/>
      <c r="CN10" s="699"/>
      <c r="CO10" s="699"/>
      <c r="CP10" s="699"/>
      <c r="CQ10" s="700"/>
      <c r="CR10" s="683">
        <v>
103492</v>
      </c>
      <c r="CS10" s="684"/>
      <c r="CT10" s="684"/>
      <c r="CU10" s="684"/>
      <c r="CV10" s="684"/>
      <c r="CW10" s="684"/>
      <c r="CX10" s="684"/>
      <c r="CY10" s="685"/>
      <c r="CZ10" s="686">
        <v>
0.3</v>
      </c>
      <c r="DA10" s="686"/>
      <c r="DB10" s="686"/>
      <c r="DC10" s="686"/>
      <c r="DD10" s="692" t="s">
        <v>
129</v>
      </c>
      <c r="DE10" s="684"/>
      <c r="DF10" s="684"/>
      <c r="DG10" s="684"/>
      <c r="DH10" s="684"/>
      <c r="DI10" s="684"/>
      <c r="DJ10" s="684"/>
      <c r="DK10" s="684"/>
      <c r="DL10" s="684"/>
      <c r="DM10" s="684"/>
      <c r="DN10" s="684"/>
      <c r="DO10" s="684"/>
      <c r="DP10" s="685"/>
      <c r="DQ10" s="692">
        <v>
89225</v>
      </c>
      <c r="DR10" s="684"/>
      <c r="DS10" s="684"/>
      <c r="DT10" s="684"/>
      <c r="DU10" s="684"/>
      <c r="DV10" s="684"/>
      <c r="DW10" s="684"/>
      <c r="DX10" s="684"/>
      <c r="DY10" s="684"/>
      <c r="DZ10" s="684"/>
      <c r="EA10" s="684"/>
      <c r="EB10" s="684"/>
      <c r="EC10" s="693"/>
    </row>
    <row r="11" spans="2:143" ht="11.25" customHeight="1" x14ac:dyDescent="0.15">
      <c r="B11" s="680" t="s">
        <v>
247</v>
      </c>
      <c r="C11" s="681"/>
      <c r="D11" s="681"/>
      <c r="E11" s="681"/>
      <c r="F11" s="681"/>
      <c r="G11" s="681"/>
      <c r="H11" s="681"/>
      <c r="I11" s="681"/>
      <c r="J11" s="681"/>
      <c r="K11" s="681"/>
      <c r="L11" s="681"/>
      <c r="M11" s="681"/>
      <c r="N11" s="681"/>
      <c r="O11" s="681"/>
      <c r="P11" s="681"/>
      <c r="Q11" s="682"/>
      <c r="R11" s="683">
        <v>
1406044</v>
      </c>
      <c r="S11" s="684"/>
      <c r="T11" s="684"/>
      <c r="U11" s="684"/>
      <c r="V11" s="684"/>
      <c r="W11" s="684"/>
      <c r="X11" s="684"/>
      <c r="Y11" s="685"/>
      <c r="Z11" s="688">
        <v>
4.0999999999999996</v>
      </c>
      <c r="AA11" s="689"/>
      <c r="AB11" s="689"/>
      <c r="AC11" s="701"/>
      <c r="AD11" s="692">
        <v>
1406044</v>
      </c>
      <c r="AE11" s="684"/>
      <c r="AF11" s="684"/>
      <c r="AG11" s="684"/>
      <c r="AH11" s="684"/>
      <c r="AI11" s="684"/>
      <c r="AJ11" s="684"/>
      <c r="AK11" s="685"/>
      <c r="AL11" s="688">
        <v>
8.1</v>
      </c>
      <c r="AM11" s="689"/>
      <c r="AN11" s="689"/>
      <c r="AO11" s="690"/>
      <c r="AP11" s="680" t="s">
        <v>
248</v>
      </c>
      <c r="AQ11" s="681"/>
      <c r="AR11" s="681"/>
      <c r="AS11" s="681"/>
      <c r="AT11" s="681"/>
      <c r="AU11" s="681"/>
      <c r="AV11" s="681"/>
      <c r="AW11" s="681"/>
      <c r="AX11" s="681"/>
      <c r="AY11" s="681"/>
      <c r="AZ11" s="681"/>
      <c r="BA11" s="681"/>
      <c r="BB11" s="681"/>
      <c r="BC11" s="681"/>
      <c r="BD11" s="681"/>
      <c r="BE11" s="681"/>
      <c r="BF11" s="682"/>
      <c r="BG11" s="683">
        <v>
415427</v>
      </c>
      <c r="BH11" s="684"/>
      <c r="BI11" s="684"/>
      <c r="BJ11" s="684"/>
      <c r="BK11" s="684"/>
      <c r="BL11" s="684"/>
      <c r="BM11" s="684"/>
      <c r="BN11" s="685"/>
      <c r="BO11" s="686">
        <v>
2.6</v>
      </c>
      <c r="BP11" s="686"/>
      <c r="BQ11" s="686"/>
      <c r="BR11" s="686"/>
      <c r="BS11" s="692">
        <v>
57269</v>
      </c>
      <c r="BT11" s="684"/>
      <c r="BU11" s="684"/>
      <c r="BV11" s="684"/>
      <c r="BW11" s="684"/>
      <c r="BX11" s="684"/>
      <c r="BY11" s="684"/>
      <c r="BZ11" s="684"/>
      <c r="CA11" s="684"/>
      <c r="CB11" s="693"/>
      <c r="CD11" s="698" t="s">
        <v>
249</v>
      </c>
      <c r="CE11" s="699"/>
      <c r="CF11" s="699"/>
      <c r="CG11" s="699"/>
      <c r="CH11" s="699"/>
      <c r="CI11" s="699"/>
      <c r="CJ11" s="699"/>
      <c r="CK11" s="699"/>
      <c r="CL11" s="699"/>
      <c r="CM11" s="699"/>
      <c r="CN11" s="699"/>
      <c r="CO11" s="699"/>
      <c r="CP11" s="699"/>
      <c r="CQ11" s="700"/>
      <c r="CR11" s="683">
        <v>
69531</v>
      </c>
      <c r="CS11" s="684"/>
      <c r="CT11" s="684"/>
      <c r="CU11" s="684"/>
      <c r="CV11" s="684"/>
      <c r="CW11" s="684"/>
      <c r="CX11" s="684"/>
      <c r="CY11" s="685"/>
      <c r="CZ11" s="686">
        <v>
0.2</v>
      </c>
      <c r="DA11" s="686"/>
      <c r="DB11" s="686"/>
      <c r="DC11" s="686"/>
      <c r="DD11" s="692" t="s">
        <v>
137</v>
      </c>
      <c r="DE11" s="684"/>
      <c r="DF11" s="684"/>
      <c r="DG11" s="684"/>
      <c r="DH11" s="684"/>
      <c r="DI11" s="684"/>
      <c r="DJ11" s="684"/>
      <c r="DK11" s="684"/>
      <c r="DL11" s="684"/>
      <c r="DM11" s="684"/>
      <c r="DN11" s="684"/>
      <c r="DO11" s="684"/>
      <c r="DP11" s="685"/>
      <c r="DQ11" s="692">
        <v>
55074</v>
      </c>
      <c r="DR11" s="684"/>
      <c r="DS11" s="684"/>
      <c r="DT11" s="684"/>
      <c r="DU11" s="684"/>
      <c r="DV11" s="684"/>
      <c r="DW11" s="684"/>
      <c r="DX11" s="684"/>
      <c r="DY11" s="684"/>
      <c r="DZ11" s="684"/>
      <c r="EA11" s="684"/>
      <c r="EB11" s="684"/>
      <c r="EC11" s="693"/>
    </row>
    <row r="12" spans="2:143" ht="11.25" customHeight="1" x14ac:dyDescent="0.15">
      <c r="B12" s="680" t="s">
        <v>
250</v>
      </c>
      <c r="C12" s="681"/>
      <c r="D12" s="681"/>
      <c r="E12" s="681"/>
      <c r="F12" s="681"/>
      <c r="G12" s="681"/>
      <c r="H12" s="681"/>
      <c r="I12" s="681"/>
      <c r="J12" s="681"/>
      <c r="K12" s="681"/>
      <c r="L12" s="681"/>
      <c r="M12" s="681"/>
      <c r="N12" s="681"/>
      <c r="O12" s="681"/>
      <c r="P12" s="681"/>
      <c r="Q12" s="682"/>
      <c r="R12" s="683">
        <v>
76603</v>
      </c>
      <c r="S12" s="684"/>
      <c r="T12" s="684"/>
      <c r="U12" s="684"/>
      <c r="V12" s="684"/>
      <c r="W12" s="684"/>
      <c r="X12" s="684"/>
      <c r="Y12" s="685"/>
      <c r="Z12" s="686">
        <v>
0.2</v>
      </c>
      <c r="AA12" s="686"/>
      <c r="AB12" s="686"/>
      <c r="AC12" s="686"/>
      <c r="AD12" s="687">
        <v>
76603</v>
      </c>
      <c r="AE12" s="687"/>
      <c r="AF12" s="687"/>
      <c r="AG12" s="687"/>
      <c r="AH12" s="687"/>
      <c r="AI12" s="687"/>
      <c r="AJ12" s="687"/>
      <c r="AK12" s="687"/>
      <c r="AL12" s="688">
        <v>
0.4</v>
      </c>
      <c r="AM12" s="689"/>
      <c r="AN12" s="689"/>
      <c r="AO12" s="690"/>
      <c r="AP12" s="680" t="s">
        <v>
251</v>
      </c>
      <c r="AQ12" s="681"/>
      <c r="AR12" s="681"/>
      <c r="AS12" s="681"/>
      <c r="AT12" s="681"/>
      <c r="AU12" s="681"/>
      <c r="AV12" s="681"/>
      <c r="AW12" s="681"/>
      <c r="AX12" s="681"/>
      <c r="AY12" s="681"/>
      <c r="AZ12" s="681"/>
      <c r="BA12" s="681"/>
      <c r="BB12" s="681"/>
      <c r="BC12" s="681"/>
      <c r="BD12" s="681"/>
      <c r="BE12" s="681"/>
      <c r="BF12" s="682"/>
      <c r="BG12" s="683">
        <v>
6211481</v>
      </c>
      <c r="BH12" s="684"/>
      <c r="BI12" s="684"/>
      <c r="BJ12" s="684"/>
      <c r="BK12" s="684"/>
      <c r="BL12" s="684"/>
      <c r="BM12" s="684"/>
      <c r="BN12" s="685"/>
      <c r="BO12" s="686">
        <v>
39.6</v>
      </c>
      <c r="BP12" s="686"/>
      <c r="BQ12" s="686"/>
      <c r="BR12" s="686"/>
      <c r="BS12" s="692" t="s">
        <v>
137</v>
      </c>
      <c r="BT12" s="684"/>
      <c r="BU12" s="684"/>
      <c r="BV12" s="684"/>
      <c r="BW12" s="684"/>
      <c r="BX12" s="684"/>
      <c r="BY12" s="684"/>
      <c r="BZ12" s="684"/>
      <c r="CA12" s="684"/>
      <c r="CB12" s="693"/>
      <c r="CD12" s="698" t="s">
        <v>
252</v>
      </c>
      <c r="CE12" s="699"/>
      <c r="CF12" s="699"/>
      <c r="CG12" s="699"/>
      <c r="CH12" s="699"/>
      <c r="CI12" s="699"/>
      <c r="CJ12" s="699"/>
      <c r="CK12" s="699"/>
      <c r="CL12" s="699"/>
      <c r="CM12" s="699"/>
      <c r="CN12" s="699"/>
      <c r="CO12" s="699"/>
      <c r="CP12" s="699"/>
      <c r="CQ12" s="700"/>
      <c r="CR12" s="683">
        <v>
368449</v>
      </c>
      <c r="CS12" s="684"/>
      <c r="CT12" s="684"/>
      <c r="CU12" s="684"/>
      <c r="CV12" s="684"/>
      <c r="CW12" s="684"/>
      <c r="CX12" s="684"/>
      <c r="CY12" s="685"/>
      <c r="CZ12" s="686">
        <v>
1.1000000000000001</v>
      </c>
      <c r="DA12" s="686"/>
      <c r="DB12" s="686"/>
      <c r="DC12" s="686"/>
      <c r="DD12" s="692" t="s">
        <v>
129</v>
      </c>
      <c r="DE12" s="684"/>
      <c r="DF12" s="684"/>
      <c r="DG12" s="684"/>
      <c r="DH12" s="684"/>
      <c r="DI12" s="684"/>
      <c r="DJ12" s="684"/>
      <c r="DK12" s="684"/>
      <c r="DL12" s="684"/>
      <c r="DM12" s="684"/>
      <c r="DN12" s="684"/>
      <c r="DO12" s="684"/>
      <c r="DP12" s="685"/>
      <c r="DQ12" s="692">
        <v>
294019</v>
      </c>
      <c r="DR12" s="684"/>
      <c r="DS12" s="684"/>
      <c r="DT12" s="684"/>
      <c r="DU12" s="684"/>
      <c r="DV12" s="684"/>
      <c r="DW12" s="684"/>
      <c r="DX12" s="684"/>
      <c r="DY12" s="684"/>
      <c r="DZ12" s="684"/>
      <c r="EA12" s="684"/>
      <c r="EB12" s="684"/>
      <c r="EC12" s="693"/>
    </row>
    <row r="13" spans="2:143" ht="11.25" customHeight="1" x14ac:dyDescent="0.15">
      <c r="B13" s="680" t="s">
        <v>
253</v>
      </c>
      <c r="C13" s="681"/>
      <c r="D13" s="681"/>
      <c r="E13" s="681"/>
      <c r="F13" s="681"/>
      <c r="G13" s="681"/>
      <c r="H13" s="681"/>
      <c r="I13" s="681"/>
      <c r="J13" s="681"/>
      <c r="K13" s="681"/>
      <c r="L13" s="681"/>
      <c r="M13" s="681"/>
      <c r="N13" s="681"/>
      <c r="O13" s="681"/>
      <c r="P13" s="681"/>
      <c r="Q13" s="682"/>
      <c r="R13" s="683" t="s">
        <v>
137</v>
      </c>
      <c r="S13" s="684"/>
      <c r="T13" s="684"/>
      <c r="U13" s="684"/>
      <c r="V13" s="684"/>
      <c r="W13" s="684"/>
      <c r="X13" s="684"/>
      <c r="Y13" s="685"/>
      <c r="Z13" s="686" t="s">
        <v>
137</v>
      </c>
      <c r="AA13" s="686"/>
      <c r="AB13" s="686"/>
      <c r="AC13" s="686"/>
      <c r="AD13" s="687" t="s">
        <v>
137</v>
      </c>
      <c r="AE13" s="687"/>
      <c r="AF13" s="687"/>
      <c r="AG13" s="687"/>
      <c r="AH13" s="687"/>
      <c r="AI13" s="687"/>
      <c r="AJ13" s="687"/>
      <c r="AK13" s="687"/>
      <c r="AL13" s="688" t="s">
        <v>
137</v>
      </c>
      <c r="AM13" s="689"/>
      <c r="AN13" s="689"/>
      <c r="AO13" s="690"/>
      <c r="AP13" s="680" t="s">
        <v>
254</v>
      </c>
      <c r="AQ13" s="681"/>
      <c r="AR13" s="681"/>
      <c r="AS13" s="681"/>
      <c r="AT13" s="681"/>
      <c r="AU13" s="681"/>
      <c r="AV13" s="681"/>
      <c r="AW13" s="681"/>
      <c r="AX13" s="681"/>
      <c r="AY13" s="681"/>
      <c r="AZ13" s="681"/>
      <c r="BA13" s="681"/>
      <c r="BB13" s="681"/>
      <c r="BC13" s="681"/>
      <c r="BD13" s="681"/>
      <c r="BE13" s="681"/>
      <c r="BF13" s="682"/>
      <c r="BG13" s="683">
        <v>
6128787</v>
      </c>
      <c r="BH13" s="684"/>
      <c r="BI13" s="684"/>
      <c r="BJ13" s="684"/>
      <c r="BK13" s="684"/>
      <c r="BL13" s="684"/>
      <c r="BM13" s="684"/>
      <c r="BN13" s="685"/>
      <c r="BO13" s="686">
        <v>
39.1</v>
      </c>
      <c r="BP13" s="686"/>
      <c r="BQ13" s="686"/>
      <c r="BR13" s="686"/>
      <c r="BS13" s="692" t="s">
        <v>
255</v>
      </c>
      <c r="BT13" s="684"/>
      <c r="BU13" s="684"/>
      <c r="BV13" s="684"/>
      <c r="BW13" s="684"/>
      <c r="BX13" s="684"/>
      <c r="BY13" s="684"/>
      <c r="BZ13" s="684"/>
      <c r="CA13" s="684"/>
      <c r="CB13" s="693"/>
      <c r="CD13" s="698" t="s">
        <v>
256</v>
      </c>
      <c r="CE13" s="699"/>
      <c r="CF13" s="699"/>
      <c r="CG13" s="699"/>
      <c r="CH13" s="699"/>
      <c r="CI13" s="699"/>
      <c r="CJ13" s="699"/>
      <c r="CK13" s="699"/>
      <c r="CL13" s="699"/>
      <c r="CM13" s="699"/>
      <c r="CN13" s="699"/>
      <c r="CO13" s="699"/>
      <c r="CP13" s="699"/>
      <c r="CQ13" s="700"/>
      <c r="CR13" s="683">
        <v>
3216736</v>
      </c>
      <c r="CS13" s="684"/>
      <c r="CT13" s="684"/>
      <c r="CU13" s="684"/>
      <c r="CV13" s="684"/>
      <c r="CW13" s="684"/>
      <c r="CX13" s="684"/>
      <c r="CY13" s="685"/>
      <c r="CZ13" s="686">
        <v>
9.6999999999999993</v>
      </c>
      <c r="DA13" s="686"/>
      <c r="DB13" s="686"/>
      <c r="DC13" s="686"/>
      <c r="DD13" s="692">
        <v>
1786489</v>
      </c>
      <c r="DE13" s="684"/>
      <c r="DF13" s="684"/>
      <c r="DG13" s="684"/>
      <c r="DH13" s="684"/>
      <c r="DI13" s="684"/>
      <c r="DJ13" s="684"/>
      <c r="DK13" s="684"/>
      <c r="DL13" s="684"/>
      <c r="DM13" s="684"/>
      <c r="DN13" s="684"/>
      <c r="DO13" s="684"/>
      <c r="DP13" s="685"/>
      <c r="DQ13" s="692">
        <v>
2159741</v>
      </c>
      <c r="DR13" s="684"/>
      <c r="DS13" s="684"/>
      <c r="DT13" s="684"/>
      <c r="DU13" s="684"/>
      <c r="DV13" s="684"/>
      <c r="DW13" s="684"/>
      <c r="DX13" s="684"/>
      <c r="DY13" s="684"/>
      <c r="DZ13" s="684"/>
      <c r="EA13" s="684"/>
      <c r="EB13" s="684"/>
      <c r="EC13" s="693"/>
    </row>
    <row r="14" spans="2:143" ht="11.25" customHeight="1" x14ac:dyDescent="0.15">
      <c r="B14" s="680" t="s">
        <v>
257</v>
      </c>
      <c r="C14" s="681"/>
      <c r="D14" s="681"/>
      <c r="E14" s="681"/>
      <c r="F14" s="681"/>
      <c r="G14" s="681"/>
      <c r="H14" s="681"/>
      <c r="I14" s="681"/>
      <c r="J14" s="681"/>
      <c r="K14" s="681"/>
      <c r="L14" s="681"/>
      <c r="M14" s="681"/>
      <c r="N14" s="681"/>
      <c r="O14" s="681"/>
      <c r="P14" s="681"/>
      <c r="Q14" s="682"/>
      <c r="R14" s="683">
        <v>
42562</v>
      </c>
      <c r="S14" s="684"/>
      <c r="T14" s="684"/>
      <c r="U14" s="684"/>
      <c r="V14" s="684"/>
      <c r="W14" s="684"/>
      <c r="X14" s="684"/>
      <c r="Y14" s="685"/>
      <c r="Z14" s="686">
        <v>
0.1</v>
      </c>
      <c r="AA14" s="686"/>
      <c r="AB14" s="686"/>
      <c r="AC14" s="686"/>
      <c r="AD14" s="687">
        <v>
42562</v>
      </c>
      <c r="AE14" s="687"/>
      <c r="AF14" s="687"/>
      <c r="AG14" s="687"/>
      <c r="AH14" s="687"/>
      <c r="AI14" s="687"/>
      <c r="AJ14" s="687"/>
      <c r="AK14" s="687"/>
      <c r="AL14" s="688">
        <v>
0.2</v>
      </c>
      <c r="AM14" s="689"/>
      <c r="AN14" s="689"/>
      <c r="AO14" s="690"/>
      <c r="AP14" s="680" t="s">
        <v>
258</v>
      </c>
      <c r="AQ14" s="681"/>
      <c r="AR14" s="681"/>
      <c r="AS14" s="681"/>
      <c r="AT14" s="681"/>
      <c r="AU14" s="681"/>
      <c r="AV14" s="681"/>
      <c r="AW14" s="681"/>
      <c r="AX14" s="681"/>
      <c r="AY14" s="681"/>
      <c r="AZ14" s="681"/>
      <c r="BA14" s="681"/>
      <c r="BB14" s="681"/>
      <c r="BC14" s="681"/>
      <c r="BD14" s="681"/>
      <c r="BE14" s="681"/>
      <c r="BF14" s="682"/>
      <c r="BG14" s="683">
        <v>
73188</v>
      </c>
      <c r="BH14" s="684"/>
      <c r="BI14" s="684"/>
      <c r="BJ14" s="684"/>
      <c r="BK14" s="684"/>
      <c r="BL14" s="684"/>
      <c r="BM14" s="684"/>
      <c r="BN14" s="685"/>
      <c r="BO14" s="686">
        <v>
0.5</v>
      </c>
      <c r="BP14" s="686"/>
      <c r="BQ14" s="686"/>
      <c r="BR14" s="686"/>
      <c r="BS14" s="692" t="s">
        <v>
129</v>
      </c>
      <c r="BT14" s="684"/>
      <c r="BU14" s="684"/>
      <c r="BV14" s="684"/>
      <c r="BW14" s="684"/>
      <c r="BX14" s="684"/>
      <c r="BY14" s="684"/>
      <c r="BZ14" s="684"/>
      <c r="CA14" s="684"/>
      <c r="CB14" s="693"/>
      <c r="CD14" s="698" t="s">
        <v>
259</v>
      </c>
      <c r="CE14" s="699"/>
      <c r="CF14" s="699"/>
      <c r="CG14" s="699"/>
      <c r="CH14" s="699"/>
      <c r="CI14" s="699"/>
      <c r="CJ14" s="699"/>
      <c r="CK14" s="699"/>
      <c r="CL14" s="699"/>
      <c r="CM14" s="699"/>
      <c r="CN14" s="699"/>
      <c r="CO14" s="699"/>
      <c r="CP14" s="699"/>
      <c r="CQ14" s="700"/>
      <c r="CR14" s="683">
        <v>
1184397</v>
      </c>
      <c r="CS14" s="684"/>
      <c r="CT14" s="684"/>
      <c r="CU14" s="684"/>
      <c r="CV14" s="684"/>
      <c r="CW14" s="684"/>
      <c r="CX14" s="684"/>
      <c r="CY14" s="685"/>
      <c r="CZ14" s="686">
        <v>
3.6</v>
      </c>
      <c r="DA14" s="686"/>
      <c r="DB14" s="686"/>
      <c r="DC14" s="686"/>
      <c r="DD14" s="692">
        <v>
117469</v>
      </c>
      <c r="DE14" s="684"/>
      <c r="DF14" s="684"/>
      <c r="DG14" s="684"/>
      <c r="DH14" s="684"/>
      <c r="DI14" s="684"/>
      <c r="DJ14" s="684"/>
      <c r="DK14" s="684"/>
      <c r="DL14" s="684"/>
      <c r="DM14" s="684"/>
      <c r="DN14" s="684"/>
      <c r="DO14" s="684"/>
      <c r="DP14" s="685"/>
      <c r="DQ14" s="692">
        <v>
1024739</v>
      </c>
      <c r="DR14" s="684"/>
      <c r="DS14" s="684"/>
      <c r="DT14" s="684"/>
      <c r="DU14" s="684"/>
      <c r="DV14" s="684"/>
      <c r="DW14" s="684"/>
      <c r="DX14" s="684"/>
      <c r="DY14" s="684"/>
      <c r="DZ14" s="684"/>
      <c r="EA14" s="684"/>
      <c r="EB14" s="684"/>
      <c r="EC14" s="693"/>
    </row>
    <row r="15" spans="2:143" ht="11.25" customHeight="1" x14ac:dyDescent="0.15">
      <c r="B15" s="680" t="s">
        <v>
260</v>
      </c>
      <c r="C15" s="681"/>
      <c r="D15" s="681"/>
      <c r="E15" s="681"/>
      <c r="F15" s="681"/>
      <c r="G15" s="681"/>
      <c r="H15" s="681"/>
      <c r="I15" s="681"/>
      <c r="J15" s="681"/>
      <c r="K15" s="681"/>
      <c r="L15" s="681"/>
      <c r="M15" s="681"/>
      <c r="N15" s="681"/>
      <c r="O15" s="681"/>
      <c r="P15" s="681"/>
      <c r="Q15" s="682"/>
      <c r="R15" s="683" t="s">
        <v>
137</v>
      </c>
      <c r="S15" s="684"/>
      <c r="T15" s="684"/>
      <c r="U15" s="684"/>
      <c r="V15" s="684"/>
      <c r="W15" s="684"/>
      <c r="X15" s="684"/>
      <c r="Y15" s="685"/>
      <c r="Z15" s="686" t="s">
        <v>
129</v>
      </c>
      <c r="AA15" s="686"/>
      <c r="AB15" s="686"/>
      <c r="AC15" s="686"/>
      <c r="AD15" s="687" t="s">
        <v>
129</v>
      </c>
      <c r="AE15" s="687"/>
      <c r="AF15" s="687"/>
      <c r="AG15" s="687"/>
      <c r="AH15" s="687"/>
      <c r="AI15" s="687"/>
      <c r="AJ15" s="687"/>
      <c r="AK15" s="687"/>
      <c r="AL15" s="688" t="s">
        <v>
137</v>
      </c>
      <c r="AM15" s="689"/>
      <c r="AN15" s="689"/>
      <c r="AO15" s="690"/>
      <c r="AP15" s="680" t="s">
        <v>
261</v>
      </c>
      <c r="AQ15" s="681"/>
      <c r="AR15" s="681"/>
      <c r="AS15" s="681"/>
      <c r="AT15" s="681"/>
      <c r="AU15" s="681"/>
      <c r="AV15" s="681"/>
      <c r="AW15" s="681"/>
      <c r="AX15" s="681"/>
      <c r="AY15" s="681"/>
      <c r="AZ15" s="681"/>
      <c r="BA15" s="681"/>
      <c r="BB15" s="681"/>
      <c r="BC15" s="681"/>
      <c r="BD15" s="681"/>
      <c r="BE15" s="681"/>
      <c r="BF15" s="682"/>
      <c r="BG15" s="683">
        <v>
417008</v>
      </c>
      <c r="BH15" s="684"/>
      <c r="BI15" s="684"/>
      <c r="BJ15" s="684"/>
      <c r="BK15" s="684"/>
      <c r="BL15" s="684"/>
      <c r="BM15" s="684"/>
      <c r="BN15" s="685"/>
      <c r="BO15" s="686">
        <v>
2.7</v>
      </c>
      <c r="BP15" s="686"/>
      <c r="BQ15" s="686"/>
      <c r="BR15" s="686"/>
      <c r="BS15" s="692" t="s">
        <v>
129</v>
      </c>
      <c r="BT15" s="684"/>
      <c r="BU15" s="684"/>
      <c r="BV15" s="684"/>
      <c r="BW15" s="684"/>
      <c r="BX15" s="684"/>
      <c r="BY15" s="684"/>
      <c r="BZ15" s="684"/>
      <c r="CA15" s="684"/>
      <c r="CB15" s="693"/>
      <c r="CD15" s="698" t="s">
        <v>
262</v>
      </c>
      <c r="CE15" s="699"/>
      <c r="CF15" s="699"/>
      <c r="CG15" s="699"/>
      <c r="CH15" s="699"/>
      <c r="CI15" s="699"/>
      <c r="CJ15" s="699"/>
      <c r="CK15" s="699"/>
      <c r="CL15" s="699"/>
      <c r="CM15" s="699"/>
      <c r="CN15" s="699"/>
      <c r="CO15" s="699"/>
      <c r="CP15" s="699"/>
      <c r="CQ15" s="700"/>
      <c r="CR15" s="683">
        <v>
4860197</v>
      </c>
      <c r="CS15" s="684"/>
      <c r="CT15" s="684"/>
      <c r="CU15" s="684"/>
      <c r="CV15" s="684"/>
      <c r="CW15" s="684"/>
      <c r="CX15" s="684"/>
      <c r="CY15" s="685"/>
      <c r="CZ15" s="686">
        <v>
14.7</v>
      </c>
      <c r="DA15" s="686"/>
      <c r="DB15" s="686"/>
      <c r="DC15" s="686"/>
      <c r="DD15" s="692">
        <v>
1794946</v>
      </c>
      <c r="DE15" s="684"/>
      <c r="DF15" s="684"/>
      <c r="DG15" s="684"/>
      <c r="DH15" s="684"/>
      <c r="DI15" s="684"/>
      <c r="DJ15" s="684"/>
      <c r="DK15" s="684"/>
      <c r="DL15" s="684"/>
      <c r="DM15" s="684"/>
      <c r="DN15" s="684"/>
      <c r="DO15" s="684"/>
      <c r="DP15" s="685"/>
      <c r="DQ15" s="692">
        <v>
2863249</v>
      </c>
      <c r="DR15" s="684"/>
      <c r="DS15" s="684"/>
      <c r="DT15" s="684"/>
      <c r="DU15" s="684"/>
      <c r="DV15" s="684"/>
      <c r="DW15" s="684"/>
      <c r="DX15" s="684"/>
      <c r="DY15" s="684"/>
      <c r="DZ15" s="684"/>
      <c r="EA15" s="684"/>
      <c r="EB15" s="684"/>
      <c r="EC15" s="693"/>
    </row>
    <row r="16" spans="2:143" ht="11.25" customHeight="1" x14ac:dyDescent="0.15">
      <c r="B16" s="680" t="s">
        <v>
263</v>
      </c>
      <c r="C16" s="681"/>
      <c r="D16" s="681"/>
      <c r="E16" s="681"/>
      <c r="F16" s="681"/>
      <c r="G16" s="681"/>
      <c r="H16" s="681"/>
      <c r="I16" s="681"/>
      <c r="J16" s="681"/>
      <c r="K16" s="681"/>
      <c r="L16" s="681"/>
      <c r="M16" s="681"/>
      <c r="N16" s="681"/>
      <c r="O16" s="681"/>
      <c r="P16" s="681"/>
      <c r="Q16" s="682"/>
      <c r="R16" s="683">
        <v>
14908</v>
      </c>
      <c r="S16" s="684"/>
      <c r="T16" s="684"/>
      <c r="U16" s="684"/>
      <c r="V16" s="684"/>
      <c r="W16" s="684"/>
      <c r="X16" s="684"/>
      <c r="Y16" s="685"/>
      <c r="Z16" s="686">
        <v>
0</v>
      </c>
      <c r="AA16" s="686"/>
      <c r="AB16" s="686"/>
      <c r="AC16" s="686"/>
      <c r="AD16" s="687">
        <v>
14908</v>
      </c>
      <c r="AE16" s="687"/>
      <c r="AF16" s="687"/>
      <c r="AG16" s="687"/>
      <c r="AH16" s="687"/>
      <c r="AI16" s="687"/>
      <c r="AJ16" s="687"/>
      <c r="AK16" s="687"/>
      <c r="AL16" s="688">
        <v>
0.1</v>
      </c>
      <c r="AM16" s="689"/>
      <c r="AN16" s="689"/>
      <c r="AO16" s="690"/>
      <c r="AP16" s="680" t="s">
        <v>
264</v>
      </c>
      <c r="AQ16" s="681"/>
      <c r="AR16" s="681"/>
      <c r="AS16" s="681"/>
      <c r="AT16" s="681"/>
      <c r="AU16" s="681"/>
      <c r="AV16" s="681"/>
      <c r="AW16" s="681"/>
      <c r="AX16" s="681"/>
      <c r="AY16" s="681"/>
      <c r="AZ16" s="681"/>
      <c r="BA16" s="681"/>
      <c r="BB16" s="681"/>
      <c r="BC16" s="681"/>
      <c r="BD16" s="681"/>
      <c r="BE16" s="681"/>
      <c r="BF16" s="682"/>
      <c r="BG16" s="683" t="s">
        <v>
129</v>
      </c>
      <c r="BH16" s="684"/>
      <c r="BI16" s="684"/>
      <c r="BJ16" s="684"/>
      <c r="BK16" s="684"/>
      <c r="BL16" s="684"/>
      <c r="BM16" s="684"/>
      <c r="BN16" s="685"/>
      <c r="BO16" s="686" t="s">
        <v>
129</v>
      </c>
      <c r="BP16" s="686"/>
      <c r="BQ16" s="686"/>
      <c r="BR16" s="686"/>
      <c r="BS16" s="692" t="s">
        <v>
129</v>
      </c>
      <c r="BT16" s="684"/>
      <c r="BU16" s="684"/>
      <c r="BV16" s="684"/>
      <c r="BW16" s="684"/>
      <c r="BX16" s="684"/>
      <c r="BY16" s="684"/>
      <c r="BZ16" s="684"/>
      <c r="CA16" s="684"/>
      <c r="CB16" s="693"/>
      <c r="CD16" s="698" t="s">
        <v>
265</v>
      </c>
      <c r="CE16" s="699"/>
      <c r="CF16" s="699"/>
      <c r="CG16" s="699"/>
      <c r="CH16" s="699"/>
      <c r="CI16" s="699"/>
      <c r="CJ16" s="699"/>
      <c r="CK16" s="699"/>
      <c r="CL16" s="699"/>
      <c r="CM16" s="699"/>
      <c r="CN16" s="699"/>
      <c r="CO16" s="699"/>
      <c r="CP16" s="699"/>
      <c r="CQ16" s="700"/>
      <c r="CR16" s="683">
        <v>
64643</v>
      </c>
      <c r="CS16" s="684"/>
      <c r="CT16" s="684"/>
      <c r="CU16" s="684"/>
      <c r="CV16" s="684"/>
      <c r="CW16" s="684"/>
      <c r="CX16" s="684"/>
      <c r="CY16" s="685"/>
      <c r="CZ16" s="686">
        <v>
0.2</v>
      </c>
      <c r="DA16" s="686"/>
      <c r="DB16" s="686"/>
      <c r="DC16" s="686"/>
      <c r="DD16" s="692" t="s">
        <v>
129</v>
      </c>
      <c r="DE16" s="684"/>
      <c r="DF16" s="684"/>
      <c r="DG16" s="684"/>
      <c r="DH16" s="684"/>
      <c r="DI16" s="684"/>
      <c r="DJ16" s="684"/>
      <c r="DK16" s="684"/>
      <c r="DL16" s="684"/>
      <c r="DM16" s="684"/>
      <c r="DN16" s="684"/>
      <c r="DO16" s="684"/>
      <c r="DP16" s="685"/>
      <c r="DQ16" s="692">
        <v>
26230</v>
      </c>
      <c r="DR16" s="684"/>
      <c r="DS16" s="684"/>
      <c r="DT16" s="684"/>
      <c r="DU16" s="684"/>
      <c r="DV16" s="684"/>
      <c r="DW16" s="684"/>
      <c r="DX16" s="684"/>
      <c r="DY16" s="684"/>
      <c r="DZ16" s="684"/>
      <c r="EA16" s="684"/>
      <c r="EB16" s="684"/>
      <c r="EC16" s="693"/>
    </row>
    <row r="17" spans="2:133" ht="11.25" customHeight="1" x14ac:dyDescent="0.15">
      <c r="B17" s="680" t="s">
        <v>
266</v>
      </c>
      <c r="C17" s="681"/>
      <c r="D17" s="681"/>
      <c r="E17" s="681"/>
      <c r="F17" s="681"/>
      <c r="G17" s="681"/>
      <c r="H17" s="681"/>
      <c r="I17" s="681"/>
      <c r="J17" s="681"/>
      <c r="K17" s="681"/>
      <c r="L17" s="681"/>
      <c r="M17" s="681"/>
      <c r="N17" s="681"/>
      <c r="O17" s="681"/>
      <c r="P17" s="681"/>
      <c r="Q17" s="682"/>
      <c r="R17" s="683">
        <v>
247907</v>
      </c>
      <c r="S17" s="684"/>
      <c r="T17" s="684"/>
      <c r="U17" s="684"/>
      <c r="V17" s="684"/>
      <c r="W17" s="684"/>
      <c r="X17" s="684"/>
      <c r="Y17" s="685"/>
      <c r="Z17" s="686">
        <v>
0.7</v>
      </c>
      <c r="AA17" s="686"/>
      <c r="AB17" s="686"/>
      <c r="AC17" s="686"/>
      <c r="AD17" s="687">
        <v>
247907</v>
      </c>
      <c r="AE17" s="687"/>
      <c r="AF17" s="687"/>
      <c r="AG17" s="687"/>
      <c r="AH17" s="687"/>
      <c r="AI17" s="687"/>
      <c r="AJ17" s="687"/>
      <c r="AK17" s="687"/>
      <c r="AL17" s="688">
        <v>
1.4</v>
      </c>
      <c r="AM17" s="689"/>
      <c r="AN17" s="689"/>
      <c r="AO17" s="690"/>
      <c r="AP17" s="680" t="s">
        <v>
267</v>
      </c>
      <c r="AQ17" s="681"/>
      <c r="AR17" s="681"/>
      <c r="AS17" s="681"/>
      <c r="AT17" s="681"/>
      <c r="AU17" s="681"/>
      <c r="AV17" s="681"/>
      <c r="AW17" s="681"/>
      <c r="AX17" s="681"/>
      <c r="AY17" s="681"/>
      <c r="AZ17" s="681"/>
      <c r="BA17" s="681"/>
      <c r="BB17" s="681"/>
      <c r="BC17" s="681"/>
      <c r="BD17" s="681"/>
      <c r="BE17" s="681"/>
      <c r="BF17" s="682"/>
      <c r="BG17" s="683" t="s">
        <v>
129</v>
      </c>
      <c r="BH17" s="684"/>
      <c r="BI17" s="684"/>
      <c r="BJ17" s="684"/>
      <c r="BK17" s="684"/>
      <c r="BL17" s="684"/>
      <c r="BM17" s="684"/>
      <c r="BN17" s="685"/>
      <c r="BO17" s="686" t="s">
        <v>
129</v>
      </c>
      <c r="BP17" s="686"/>
      <c r="BQ17" s="686"/>
      <c r="BR17" s="686"/>
      <c r="BS17" s="692" t="s">
        <v>
137</v>
      </c>
      <c r="BT17" s="684"/>
      <c r="BU17" s="684"/>
      <c r="BV17" s="684"/>
      <c r="BW17" s="684"/>
      <c r="BX17" s="684"/>
      <c r="BY17" s="684"/>
      <c r="BZ17" s="684"/>
      <c r="CA17" s="684"/>
      <c r="CB17" s="693"/>
      <c r="CD17" s="698" t="s">
        <v>
268</v>
      </c>
      <c r="CE17" s="699"/>
      <c r="CF17" s="699"/>
      <c r="CG17" s="699"/>
      <c r="CH17" s="699"/>
      <c r="CI17" s="699"/>
      <c r="CJ17" s="699"/>
      <c r="CK17" s="699"/>
      <c r="CL17" s="699"/>
      <c r="CM17" s="699"/>
      <c r="CN17" s="699"/>
      <c r="CO17" s="699"/>
      <c r="CP17" s="699"/>
      <c r="CQ17" s="700"/>
      <c r="CR17" s="683">
        <v>
1942270</v>
      </c>
      <c r="CS17" s="684"/>
      <c r="CT17" s="684"/>
      <c r="CU17" s="684"/>
      <c r="CV17" s="684"/>
      <c r="CW17" s="684"/>
      <c r="CX17" s="684"/>
      <c r="CY17" s="685"/>
      <c r="CZ17" s="686">
        <v>
5.9</v>
      </c>
      <c r="DA17" s="686"/>
      <c r="DB17" s="686"/>
      <c r="DC17" s="686"/>
      <c r="DD17" s="692" t="s">
        <v>
129</v>
      </c>
      <c r="DE17" s="684"/>
      <c r="DF17" s="684"/>
      <c r="DG17" s="684"/>
      <c r="DH17" s="684"/>
      <c r="DI17" s="684"/>
      <c r="DJ17" s="684"/>
      <c r="DK17" s="684"/>
      <c r="DL17" s="684"/>
      <c r="DM17" s="684"/>
      <c r="DN17" s="684"/>
      <c r="DO17" s="684"/>
      <c r="DP17" s="685"/>
      <c r="DQ17" s="692">
        <v>
1871223</v>
      </c>
      <c r="DR17" s="684"/>
      <c r="DS17" s="684"/>
      <c r="DT17" s="684"/>
      <c r="DU17" s="684"/>
      <c r="DV17" s="684"/>
      <c r="DW17" s="684"/>
      <c r="DX17" s="684"/>
      <c r="DY17" s="684"/>
      <c r="DZ17" s="684"/>
      <c r="EA17" s="684"/>
      <c r="EB17" s="684"/>
      <c r="EC17" s="693"/>
    </row>
    <row r="18" spans="2:133" ht="11.25" customHeight="1" x14ac:dyDescent="0.15">
      <c r="B18" s="680" t="s">
        <v>
269</v>
      </c>
      <c r="C18" s="681"/>
      <c r="D18" s="681"/>
      <c r="E18" s="681"/>
      <c r="F18" s="681"/>
      <c r="G18" s="681"/>
      <c r="H18" s="681"/>
      <c r="I18" s="681"/>
      <c r="J18" s="681"/>
      <c r="K18" s="681"/>
      <c r="L18" s="681"/>
      <c r="M18" s="681"/>
      <c r="N18" s="681"/>
      <c r="O18" s="681"/>
      <c r="P18" s="681"/>
      <c r="Q18" s="682"/>
      <c r="R18" s="683">
        <v>
98395</v>
      </c>
      <c r="S18" s="684"/>
      <c r="T18" s="684"/>
      <c r="U18" s="684"/>
      <c r="V18" s="684"/>
      <c r="W18" s="684"/>
      <c r="X18" s="684"/>
      <c r="Y18" s="685"/>
      <c r="Z18" s="686">
        <v>
0.3</v>
      </c>
      <c r="AA18" s="686"/>
      <c r="AB18" s="686"/>
      <c r="AC18" s="686"/>
      <c r="AD18" s="687">
        <v>
98395</v>
      </c>
      <c r="AE18" s="687"/>
      <c r="AF18" s="687"/>
      <c r="AG18" s="687"/>
      <c r="AH18" s="687"/>
      <c r="AI18" s="687"/>
      <c r="AJ18" s="687"/>
      <c r="AK18" s="687"/>
      <c r="AL18" s="688">
        <v>
0.6</v>
      </c>
      <c r="AM18" s="689"/>
      <c r="AN18" s="689"/>
      <c r="AO18" s="690"/>
      <c r="AP18" s="680" t="s">
        <v>
270</v>
      </c>
      <c r="AQ18" s="681"/>
      <c r="AR18" s="681"/>
      <c r="AS18" s="681"/>
      <c r="AT18" s="681"/>
      <c r="AU18" s="681"/>
      <c r="AV18" s="681"/>
      <c r="AW18" s="681"/>
      <c r="AX18" s="681"/>
      <c r="AY18" s="681"/>
      <c r="AZ18" s="681"/>
      <c r="BA18" s="681"/>
      <c r="BB18" s="681"/>
      <c r="BC18" s="681"/>
      <c r="BD18" s="681"/>
      <c r="BE18" s="681"/>
      <c r="BF18" s="682"/>
      <c r="BG18" s="683" t="s">
        <v>
129</v>
      </c>
      <c r="BH18" s="684"/>
      <c r="BI18" s="684"/>
      <c r="BJ18" s="684"/>
      <c r="BK18" s="684"/>
      <c r="BL18" s="684"/>
      <c r="BM18" s="684"/>
      <c r="BN18" s="685"/>
      <c r="BO18" s="686" t="s">
        <v>
129</v>
      </c>
      <c r="BP18" s="686"/>
      <c r="BQ18" s="686"/>
      <c r="BR18" s="686"/>
      <c r="BS18" s="692" t="s">
        <v>
129</v>
      </c>
      <c r="BT18" s="684"/>
      <c r="BU18" s="684"/>
      <c r="BV18" s="684"/>
      <c r="BW18" s="684"/>
      <c r="BX18" s="684"/>
      <c r="BY18" s="684"/>
      <c r="BZ18" s="684"/>
      <c r="CA18" s="684"/>
      <c r="CB18" s="693"/>
      <c r="CD18" s="698" t="s">
        <v>
271</v>
      </c>
      <c r="CE18" s="699"/>
      <c r="CF18" s="699"/>
      <c r="CG18" s="699"/>
      <c r="CH18" s="699"/>
      <c r="CI18" s="699"/>
      <c r="CJ18" s="699"/>
      <c r="CK18" s="699"/>
      <c r="CL18" s="699"/>
      <c r="CM18" s="699"/>
      <c r="CN18" s="699"/>
      <c r="CO18" s="699"/>
      <c r="CP18" s="699"/>
      <c r="CQ18" s="700"/>
      <c r="CR18" s="683" t="s">
        <v>
129</v>
      </c>
      <c r="CS18" s="684"/>
      <c r="CT18" s="684"/>
      <c r="CU18" s="684"/>
      <c r="CV18" s="684"/>
      <c r="CW18" s="684"/>
      <c r="CX18" s="684"/>
      <c r="CY18" s="685"/>
      <c r="CZ18" s="686" t="s">
        <v>
255</v>
      </c>
      <c r="DA18" s="686"/>
      <c r="DB18" s="686"/>
      <c r="DC18" s="686"/>
      <c r="DD18" s="692" t="s">
        <v>
129</v>
      </c>
      <c r="DE18" s="684"/>
      <c r="DF18" s="684"/>
      <c r="DG18" s="684"/>
      <c r="DH18" s="684"/>
      <c r="DI18" s="684"/>
      <c r="DJ18" s="684"/>
      <c r="DK18" s="684"/>
      <c r="DL18" s="684"/>
      <c r="DM18" s="684"/>
      <c r="DN18" s="684"/>
      <c r="DO18" s="684"/>
      <c r="DP18" s="685"/>
      <c r="DQ18" s="692" t="s">
        <v>
129</v>
      </c>
      <c r="DR18" s="684"/>
      <c r="DS18" s="684"/>
      <c r="DT18" s="684"/>
      <c r="DU18" s="684"/>
      <c r="DV18" s="684"/>
      <c r="DW18" s="684"/>
      <c r="DX18" s="684"/>
      <c r="DY18" s="684"/>
      <c r="DZ18" s="684"/>
      <c r="EA18" s="684"/>
      <c r="EB18" s="684"/>
      <c r="EC18" s="693"/>
    </row>
    <row r="19" spans="2:133" ht="11.25" customHeight="1" x14ac:dyDescent="0.15">
      <c r="B19" s="680" t="s">
        <v>
272</v>
      </c>
      <c r="C19" s="681"/>
      <c r="D19" s="681"/>
      <c r="E19" s="681"/>
      <c r="F19" s="681"/>
      <c r="G19" s="681"/>
      <c r="H19" s="681"/>
      <c r="I19" s="681"/>
      <c r="J19" s="681"/>
      <c r="K19" s="681"/>
      <c r="L19" s="681"/>
      <c r="M19" s="681"/>
      <c r="N19" s="681"/>
      <c r="O19" s="681"/>
      <c r="P19" s="681"/>
      <c r="Q19" s="682"/>
      <c r="R19" s="683">
        <v>
7233</v>
      </c>
      <c r="S19" s="684"/>
      <c r="T19" s="684"/>
      <c r="U19" s="684"/>
      <c r="V19" s="684"/>
      <c r="W19" s="684"/>
      <c r="X19" s="684"/>
      <c r="Y19" s="685"/>
      <c r="Z19" s="686">
        <v>
0</v>
      </c>
      <c r="AA19" s="686"/>
      <c r="AB19" s="686"/>
      <c r="AC19" s="686"/>
      <c r="AD19" s="687">
        <v>
7233</v>
      </c>
      <c r="AE19" s="687"/>
      <c r="AF19" s="687"/>
      <c r="AG19" s="687"/>
      <c r="AH19" s="687"/>
      <c r="AI19" s="687"/>
      <c r="AJ19" s="687"/>
      <c r="AK19" s="687"/>
      <c r="AL19" s="688">
        <v>
0</v>
      </c>
      <c r="AM19" s="689"/>
      <c r="AN19" s="689"/>
      <c r="AO19" s="690"/>
      <c r="AP19" s="680" t="s">
        <v>
273</v>
      </c>
      <c r="AQ19" s="681"/>
      <c r="AR19" s="681"/>
      <c r="AS19" s="681"/>
      <c r="AT19" s="681"/>
      <c r="AU19" s="681"/>
      <c r="AV19" s="681"/>
      <c r="AW19" s="681"/>
      <c r="AX19" s="681"/>
      <c r="AY19" s="681"/>
      <c r="AZ19" s="681"/>
      <c r="BA19" s="681"/>
      <c r="BB19" s="681"/>
      <c r="BC19" s="681"/>
      <c r="BD19" s="681"/>
      <c r="BE19" s="681"/>
      <c r="BF19" s="682"/>
      <c r="BG19" s="683">
        <v>
1268663</v>
      </c>
      <c r="BH19" s="684"/>
      <c r="BI19" s="684"/>
      <c r="BJ19" s="684"/>
      <c r="BK19" s="684"/>
      <c r="BL19" s="684"/>
      <c r="BM19" s="684"/>
      <c r="BN19" s="685"/>
      <c r="BO19" s="686">
        <v>
8.1</v>
      </c>
      <c r="BP19" s="686"/>
      <c r="BQ19" s="686"/>
      <c r="BR19" s="686"/>
      <c r="BS19" s="692" t="s">
        <v>
255</v>
      </c>
      <c r="BT19" s="684"/>
      <c r="BU19" s="684"/>
      <c r="BV19" s="684"/>
      <c r="BW19" s="684"/>
      <c r="BX19" s="684"/>
      <c r="BY19" s="684"/>
      <c r="BZ19" s="684"/>
      <c r="CA19" s="684"/>
      <c r="CB19" s="693"/>
      <c r="CD19" s="698" t="s">
        <v>
274</v>
      </c>
      <c r="CE19" s="699"/>
      <c r="CF19" s="699"/>
      <c r="CG19" s="699"/>
      <c r="CH19" s="699"/>
      <c r="CI19" s="699"/>
      <c r="CJ19" s="699"/>
      <c r="CK19" s="699"/>
      <c r="CL19" s="699"/>
      <c r="CM19" s="699"/>
      <c r="CN19" s="699"/>
      <c r="CO19" s="699"/>
      <c r="CP19" s="699"/>
      <c r="CQ19" s="700"/>
      <c r="CR19" s="683" t="s">
        <v>
137</v>
      </c>
      <c r="CS19" s="684"/>
      <c r="CT19" s="684"/>
      <c r="CU19" s="684"/>
      <c r="CV19" s="684"/>
      <c r="CW19" s="684"/>
      <c r="CX19" s="684"/>
      <c r="CY19" s="685"/>
      <c r="CZ19" s="686" t="s">
        <v>
137</v>
      </c>
      <c r="DA19" s="686"/>
      <c r="DB19" s="686"/>
      <c r="DC19" s="686"/>
      <c r="DD19" s="692" t="s">
        <v>
129</v>
      </c>
      <c r="DE19" s="684"/>
      <c r="DF19" s="684"/>
      <c r="DG19" s="684"/>
      <c r="DH19" s="684"/>
      <c r="DI19" s="684"/>
      <c r="DJ19" s="684"/>
      <c r="DK19" s="684"/>
      <c r="DL19" s="684"/>
      <c r="DM19" s="684"/>
      <c r="DN19" s="684"/>
      <c r="DO19" s="684"/>
      <c r="DP19" s="685"/>
      <c r="DQ19" s="692" t="s">
        <v>
129</v>
      </c>
      <c r="DR19" s="684"/>
      <c r="DS19" s="684"/>
      <c r="DT19" s="684"/>
      <c r="DU19" s="684"/>
      <c r="DV19" s="684"/>
      <c r="DW19" s="684"/>
      <c r="DX19" s="684"/>
      <c r="DY19" s="684"/>
      <c r="DZ19" s="684"/>
      <c r="EA19" s="684"/>
      <c r="EB19" s="684"/>
      <c r="EC19" s="693"/>
    </row>
    <row r="20" spans="2:133" ht="11.25" customHeight="1" x14ac:dyDescent="0.15">
      <c r="B20" s="680" t="s">
        <v>
275</v>
      </c>
      <c r="C20" s="681"/>
      <c r="D20" s="681"/>
      <c r="E20" s="681"/>
      <c r="F20" s="681"/>
      <c r="G20" s="681"/>
      <c r="H20" s="681"/>
      <c r="I20" s="681"/>
      <c r="J20" s="681"/>
      <c r="K20" s="681"/>
      <c r="L20" s="681"/>
      <c r="M20" s="681"/>
      <c r="N20" s="681"/>
      <c r="O20" s="681"/>
      <c r="P20" s="681"/>
      <c r="Q20" s="682"/>
      <c r="R20" s="683">
        <v>
1058</v>
      </c>
      <c r="S20" s="684"/>
      <c r="T20" s="684"/>
      <c r="U20" s="684"/>
      <c r="V20" s="684"/>
      <c r="W20" s="684"/>
      <c r="X20" s="684"/>
      <c r="Y20" s="685"/>
      <c r="Z20" s="686">
        <v>
0</v>
      </c>
      <c r="AA20" s="686"/>
      <c r="AB20" s="686"/>
      <c r="AC20" s="686"/>
      <c r="AD20" s="687">
        <v>
1058</v>
      </c>
      <c r="AE20" s="687"/>
      <c r="AF20" s="687"/>
      <c r="AG20" s="687"/>
      <c r="AH20" s="687"/>
      <c r="AI20" s="687"/>
      <c r="AJ20" s="687"/>
      <c r="AK20" s="687"/>
      <c r="AL20" s="688">
        <v>
0</v>
      </c>
      <c r="AM20" s="689"/>
      <c r="AN20" s="689"/>
      <c r="AO20" s="690"/>
      <c r="AP20" s="680" t="s">
        <v>
276</v>
      </c>
      <c r="AQ20" s="681"/>
      <c r="AR20" s="681"/>
      <c r="AS20" s="681"/>
      <c r="AT20" s="681"/>
      <c r="AU20" s="681"/>
      <c r="AV20" s="681"/>
      <c r="AW20" s="681"/>
      <c r="AX20" s="681"/>
      <c r="AY20" s="681"/>
      <c r="AZ20" s="681"/>
      <c r="BA20" s="681"/>
      <c r="BB20" s="681"/>
      <c r="BC20" s="681"/>
      <c r="BD20" s="681"/>
      <c r="BE20" s="681"/>
      <c r="BF20" s="682"/>
      <c r="BG20" s="683">
        <v>
1268663</v>
      </c>
      <c r="BH20" s="684"/>
      <c r="BI20" s="684"/>
      <c r="BJ20" s="684"/>
      <c r="BK20" s="684"/>
      <c r="BL20" s="684"/>
      <c r="BM20" s="684"/>
      <c r="BN20" s="685"/>
      <c r="BO20" s="686">
        <v>
8.1</v>
      </c>
      <c r="BP20" s="686"/>
      <c r="BQ20" s="686"/>
      <c r="BR20" s="686"/>
      <c r="BS20" s="692" t="s">
        <v>
137</v>
      </c>
      <c r="BT20" s="684"/>
      <c r="BU20" s="684"/>
      <c r="BV20" s="684"/>
      <c r="BW20" s="684"/>
      <c r="BX20" s="684"/>
      <c r="BY20" s="684"/>
      <c r="BZ20" s="684"/>
      <c r="CA20" s="684"/>
      <c r="CB20" s="693"/>
      <c r="CD20" s="698" t="s">
        <v>
277</v>
      </c>
      <c r="CE20" s="699"/>
      <c r="CF20" s="699"/>
      <c r="CG20" s="699"/>
      <c r="CH20" s="699"/>
      <c r="CI20" s="699"/>
      <c r="CJ20" s="699"/>
      <c r="CK20" s="699"/>
      <c r="CL20" s="699"/>
      <c r="CM20" s="699"/>
      <c r="CN20" s="699"/>
      <c r="CO20" s="699"/>
      <c r="CP20" s="699"/>
      <c r="CQ20" s="700"/>
      <c r="CR20" s="683">
        <v>
33006107</v>
      </c>
      <c r="CS20" s="684"/>
      <c r="CT20" s="684"/>
      <c r="CU20" s="684"/>
      <c r="CV20" s="684"/>
      <c r="CW20" s="684"/>
      <c r="CX20" s="684"/>
      <c r="CY20" s="685"/>
      <c r="CZ20" s="686">
        <v>
100</v>
      </c>
      <c r="DA20" s="686"/>
      <c r="DB20" s="686"/>
      <c r="DC20" s="686"/>
      <c r="DD20" s="692">
        <v>
4297386</v>
      </c>
      <c r="DE20" s="684"/>
      <c r="DF20" s="684"/>
      <c r="DG20" s="684"/>
      <c r="DH20" s="684"/>
      <c r="DI20" s="684"/>
      <c r="DJ20" s="684"/>
      <c r="DK20" s="684"/>
      <c r="DL20" s="684"/>
      <c r="DM20" s="684"/>
      <c r="DN20" s="684"/>
      <c r="DO20" s="684"/>
      <c r="DP20" s="685"/>
      <c r="DQ20" s="692">
        <v>
19875027</v>
      </c>
      <c r="DR20" s="684"/>
      <c r="DS20" s="684"/>
      <c r="DT20" s="684"/>
      <c r="DU20" s="684"/>
      <c r="DV20" s="684"/>
      <c r="DW20" s="684"/>
      <c r="DX20" s="684"/>
      <c r="DY20" s="684"/>
      <c r="DZ20" s="684"/>
      <c r="EA20" s="684"/>
      <c r="EB20" s="684"/>
      <c r="EC20" s="693"/>
    </row>
    <row r="21" spans="2:133" ht="11.25" customHeight="1" x14ac:dyDescent="0.15">
      <c r="B21" s="680" t="s">
        <v>
278</v>
      </c>
      <c r="C21" s="681"/>
      <c r="D21" s="681"/>
      <c r="E21" s="681"/>
      <c r="F21" s="681"/>
      <c r="G21" s="681"/>
      <c r="H21" s="681"/>
      <c r="I21" s="681"/>
      <c r="J21" s="681"/>
      <c r="K21" s="681"/>
      <c r="L21" s="681"/>
      <c r="M21" s="681"/>
      <c r="N21" s="681"/>
      <c r="O21" s="681"/>
      <c r="P21" s="681"/>
      <c r="Q21" s="682"/>
      <c r="R21" s="683">
        <v>
141221</v>
      </c>
      <c r="S21" s="684"/>
      <c r="T21" s="684"/>
      <c r="U21" s="684"/>
      <c r="V21" s="684"/>
      <c r="W21" s="684"/>
      <c r="X21" s="684"/>
      <c r="Y21" s="685"/>
      <c r="Z21" s="686">
        <v>
0.4</v>
      </c>
      <c r="AA21" s="686"/>
      <c r="AB21" s="686"/>
      <c r="AC21" s="686"/>
      <c r="AD21" s="687">
        <v>
141221</v>
      </c>
      <c r="AE21" s="687"/>
      <c r="AF21" s="687"/>
      <c r="AG21" s="687"/>
      <c r="AH21" s="687"/>
      <c r="AI21" s="687"/>
      <c r="AJ21" s="687"/>
      <c r="AK21" s="687"/>
      <c r="AL21" s="688">
        <v>
0.8</v>
      </c>
      <c r="AM21" s="689"/>
      <c r="AN21" s="689"/>
      <c r="AO21" s="690"/>
      <c r="AP21" s="702" t="s">
        <v>
279</v>
      </c>
      <c r="AQ21" s="703"/>
      <c r="AR21" s="703"/>
      <c r="AS21" s="703"/>
      <c r="AT21" s="703"/>
      <c r="AU21" s="703"/>
      <c r="AV21" s="703"/>
      <c r="AW21" s="703"/>
      <c r="AX21" s="703"/>
      <c r="AY21" s="703"/>
      <c r="AZ21" s="703"/>
      <c r="BA21" s="703"/>
      <c r="BB21" s="703"/>
      <c r="BC21" s="703"/>
      <c r="BD21" s="703"/>
      <c r="BE21" s="703"/>
      <c r="BF21" s="704"/>
      <c r="BG21" s="683" t="s">
        <v>
129</v>
      </c>
      <c r="BH21" s="684"/>
      <c r="BI21" s="684"/>
      <c r="BJ21" s="684"/>
      <c r="BK21" s="684"/>
      <c r="BL21" s="684"/>
      <c r="BM21" s="684"/>
      <c r="BN21" s="685"/>
      <c r="BO21" s="686" t="s">
        <v>
129</v>
      </c>
      <c r="BP21" s="686"/>
      <c r="BQ21" s="686"/>
      <c r="BR21" s="686"/>
      <c r="BS21" s="692" t="s">
        <v>
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
280</v>
      </c>
      <c r="C22" s="681"/>
      <c r="D22" s="681"/>
      <c r="E22" s="681"/>
      <c r="F22" s="681"/>
      <c r="G22" s="681"/>
      <c r="H22" s="681"/>
      <c r="I22" s="681"/>
      <c r="J22" s="681"/>
      <c r="K22" s="681"/>
      <c r="L22" s="681"/>
      <c r="M22" s="681"/>
      <c r="N22" s="681"/>
      <c r="O22" s="681"/>
      <c r="P22" s="681"/>
      <c r="Q22" s="682"/>
      <c r="R22" s="683">
        <v>
801381</v>
      </c>
      <c r="S22" s="684"/>
      <c r="T22" s="684"/>
      <c r="U22" s="684"/>
      <c r="V22" s="684"/>
      <c r="W22" s="684"/>
      <c r="X22" s="684"/>
      <c r="Y22" s="685"/>
      <c r="Z22" s="686">
        <v>
2.4</v>
      </c>
      <c r="AA22" s="686"/>
      <c r="AB22" s="686"/>
      <c r="AC22" s="686"/>
      <c r="AD22" s="687">
        <v>
561653</v>
      </c>
      <c r="AE22" s="687"/>
      <c r="AF22" s="687"/>
      <c r="AG22" s="687"/>
      <c r="AH22" s="687"/>
      <c r="AI22" s="687"/>
      <c r="AJ22" s="687"/>
      <c r="AK22" s="687"/>
      <c r="AL22" s="688">
        <v>
3.2</v>
      </c>
      <c r="AM22" s="689"/>
      <c r="AN22" s="689"/>
      <c r="AO22" s="690"/>
      <c r="AP22" s="702" t="s">
        <v>
281</v>
      </c>
      <c r="AQ22" s="703"/>
      <c r="AR22" s="703"/>
      <c r="AS22" s="703"/>
      <c r="AT22" s="703"/>
      <c r="AU22" s="703"/>
      <c r="AV22" s="703"/>
      <c r="AW22" s="703"/>
      <c r="AX22" s="703"/>
      <c r="AY22" s="703"/>
      <c r="AZ22" s="703"/>
      <c r="BA22" s="703"/>
      <c r="BB22" s="703"/>
      <c r="BC22" s="703"/>
      <c r="BD22" s="703"/>
      <c r="BE22" s="703"/>
      <c r="BF22" s="704"/>
      <c r="BG22" s="683" t="s">
        <v>
129</v>
      </c>
      <c r="BH22" s="684"/>
      <c r="BI22" s="684"/>
      <c r="BJ22" s="684"/>
      <c r="BK22" s="684"/>
      <c r="BL22" s="684"/>
      <c r="BM22" s="684"/>
      <c r="BN22" s="685"/>
      <c r="BO22" s="686" t="s">
        <v>
129</v>
      </c>
      <c r="BP22" s="686"/>
      <c r="BQ22" s="686"/>
      <c r="BR22" s="686"/>
      <c r="BS22" s="692" t="s">
        <v>
137</v>
      </c>
      <c r="BT22" s="684"/>
      <c r="BU22" s="684"/>
      <c r="BV22" s="684"/>
      <c r="BW22" s="684"/>
      <c r="BX22" s="684"/>
      <c r="BY22" s="684"/>
      <c r="BZ22" s="684"/>
      <c r="CA22" s="684"/>
      <c r="CB22" s="693"/>
      <c r="CD22" s="665" t="s">
        <v>
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
283</v>
      </c>
      <c r="C23" s="681"/>
      <c r="D23" s="681"/>
      <c r="E23" s="681"/>
      <c r="F23" s="681"/>
      <c r="G23" s="681"/>
      <c r="H23" s="681"/>
      <c r="I23" s="681"/>
      <c r="J23" s="681"/>
      <c r="K23" s="681"/>
      <c r="L23" s="681"/>
      <c r="M23" s="681"/>
      <c r="N23" s="681"/>
      <c r="O23" s="681"/>
      <c r="P23" s="681"/>
      <c r="Q23" s="682"/>
      <c r="R23" s="683">
        <v>
561653</v>
      </c>
      <c r="S23" s="684"/>
      <c r="T23" s="684"/>
      <c r="U23" s="684"/>
      <c r="V23" s="684"/>
      <c r="W23" s="684"/>
      <c r="X23" s="684"/>
      <c r="Y23" s="685"/>
      <c r="Z23" s="686">
        <v>
1.7</v>
      </c>
      <c r="AA23" s="686"/>
      <c r="AB23" s="686"/>
      <c r="AC23" s="686"/>
      <c r="AD23" s="687">
        <v>
561653</v>
      </c>
      <c r="AE23" s="687"/>
      <c r="AF23" s="687"/>
      <c r="AG23" s="687"/>
      <c r="AH23" s="687"/>
      <c r="AI23" s="687"/>
      <c r="AJ23" s="687"/>
      <c r="AK23" s="687"/>
      <c r="AL23" s="688">
        <v>
3.2</v>
      </c>
      <c r="AM23" s="689"/>
      <c r="AN23" s="689"/>
      <c r="AO23" s="690"/>
      <c r="AP23" s="702" t="s">
        <v>
284</v>
      </c>
      <c r="AQ23" s="703"/>
      <c r="AR23" s="703"/>
      <c r="AS23" s="703"/>
      <c r="AT23" s="703"/>
      <c r="AU23" s="703"/>
      <c r="AV23" s="703"/>
      <c r="AW23" s="703"/>
      <c r="AX23" s="703"/>
      <c r="AY23" s="703"/>
      <c r="AZ23" s="703"/>
      <c r="BA23" s="703"/>
      <c r="BB23" s="703"/>
      <c r="BC23" s="703"/>
      <c r="BD23" s="703"/>
      <c r="BE23" s="703"/>
      <c r="BF23" s="704"/>
      <c r="BG23" s="683">
        <v>
1268663</v>
      </c>
      <c r="BH23" s="684"/>
      <c r="BI23" s="684"/>
      <c r="BJ23" s="684"/>
      <c r="BK23" s="684"/>
      <c r="BL23" s="684"/>
      <c r="BM23" s="684"/>
      <c r="BN23" s="685"/>
      <c r="BO23" s="686">
        <v>
8.1</v>
      </c>
      <c r="BP23" s="686"/>
      <c r="BQ23" s="686"/>
      <c r="BR23" s="686"/>
      <c r="BS23" s="692" t="s">
        <v>
129</v>
      </c>
      <c r="BT23" s="684"/>
      <c r="BU23" s="684"/>
      <c r="BV23" s="684"/>
      <c r="BW23" s="684"/>
      <c r="BX23" s="684"/>
      <c r="BY23" s="684"/>
      <c r="BZ23" s="684"/>
      <c r="CA23" s="684"/>
      <c r="CB23" s="693"/>
      <c r="CD23" s="665" t="s">
        <v>
223</v>
      </c>
      <c r="CE23" s="666"/>
      <c r="CF23" s="666"/>
      <c r="CG23" s="666"/>
      <c r="CH23" s="666"/>
      <c r="CI23" s="666"/>
      <c r="CJ23" s="666"/>
      <c r="CK23" s="666"/>
      <c r="CL23" s="666"/>
      <c r="CM23" s="666"/>
      <c r="CN23" s="666"/>
      <c r="CO23" s="666"/>
      <c r="CP23" s="666"/>
      <c r="CQ23" s="667"/>
      <c r="CR23" s="665" t="s">
        <v>
285</v>
      </c>
      <c r="CS23" s="666"/>
      <c r="CT23" s="666"/>
      <c r="CU23" s="666"/>
      <c r="CV23" s="666"/>
      <c r="CW23" s="666"/>
      <c r="CX23" s="666"/>
      <c r="CY23" s="667"/>
      <c r="CZ23" s="665" t="s">
        <v>
286</v>
      </c>
      <c r="DA23" s="666"/>
      <c r="DB23" s="666"/>
      <c r="DC23" s="667"/>
      <c r="DD23" s="665" t="s">
        <v>
287</v>
      </c>
      <c r="DE23" s="666"/>
      <c r="DF23" s="666"/>
      <c r="DG23" s="666"/>
      <c r="DH23" s="666"/>
      <c r="DI23" s="666"/>
      <c r="DJ23" s="666"/>
      <c r="DK23" s="667"/>
      <c r="DL23" s="714" t="s">
        <v>
288</v>
      </c>
      <c r="DM23" s="715"/>
      <c r="DN23" s="715"/>
      <c r="DO23" s="715"/>
      <c r="DP23" s="715"/>
      <c r="DQ23" s="715"/>
      <c r="DR23" s="715"/>
      <c r="DS23" s="715"/>
      <c r="DT23" s="715"/>
      <c r="DU23" s="715"/>
      <c r="DV23" s="716"/>
      <c r="DW23" s="665" t="s">
        <v>
289</v>
      </c>
      <c r="DX23" s="666"/>
      <c r="DY23" s="666"/>
      <c r="DZ23" s="666"/>
      <c r="EA23" s="666"/>
      <c r="EB23" s="666"/>
      <c r="EC23" s="667"/>
    </row>
    <row r="24" spans="2:133" ht="11.25" customHeight="1" x14ac:dyDescent="0.15">
      <c r="B24" s="680" t="s">
        <v>
290</v>
      </c>
      <c r="C24" s="681"/>
      <c r="D24" s="681"/>
      <c r="E24" s="681"/>
      <c r="F24" s="681"/>
      <c r="G24" s="681"/>
      <c r="H24" s="681"/>
      <c r="I24" s="681"/>
      <c r="J24" s="681"/>
      <c r="K24" s="681"/>
      <c r="L24" s="681"/>
      <c r="M24" s="681"/>
      <c r="N24" s="681"/>
      <c r="O24" s="681"/>
      <c r="P24" s="681"/>
      <c r="Q24" s="682"/>
      <c r="R24" s="683">
        <v>
239672</v>
      </c>
      <c r="S24" s="684"/>
      <c r="T24" s="684"/>
      <c r="U24" s="684"/>
      <c r="V24" s="684"/>
      <c r="W24" s="684"/>
      <c r="X24" s="684"/>
      <c r="Y24" s="685"/>
      <c r="Z24" s="686">
        <v>
0.7</v>
      </c>
      <c r="AA24" s="686"/>
      <c r="AB24" s="686"/>
      <c r="AC24" s="686"/>
      <c r="AD24" s="687" t="s">
        <v>
137</v>
      </c>
      <c r="AE24" s="687"/>
      <c r="AF24" s="687"/>
      <c r="AG24" s="687"/>
      <c r="AH24" s="687"/>
      <c r="AI24" s="687"/>
      <c r="AJ24" s="687"/>
      <c r="AK24" s="687"/>
      <c r="AL24" s="688" t="s">
        <v>
129</v>
      </c>
      <c r="AM24" s="689"/>
      <c r="AN24" s="689"/>
      <c r="AO24" s="690"/>
      <c r="AP24" s="702" t="s">
        <v>
291</v>
      </c>
      <c r="AQ24" s="703"/>
      <c r="AR24" s="703"/>
      <c r="AS24" s="703"/>
      <c r="AT24" s="703"/>
      <c r="AU24" s="703"/>
      <c r="AV24" s="703"/>
      <c r="AW24" s="703"/>
      <c r="AX24" s="703"/>
      <c r="AY24" s="703"/>
      <c r="AZ24" s="703"/>
      <c r="BA24" s="703"/>
      <c r="BB24" s="703"/>
      <c r="BC24" s="703"/>
      <c r="BD24" s="703"/>
      <c r="BE24" s="703"/>
      <c r="BF24" s="704"/>
      <c r="BG24" s="683" t="s">
        <v>
129</v>
      </c>
      <c r="BH24" s="684"/>
      <c r="BI24" s="684"/>
      <c r="BJ24" s="684"/>
      <c r="BK24" s="684"/>
      <c r="BL24" s="684"/>
      <c r="BM24" s="684"/>
      <c r="BN24" s="685"/>
      <c r="BO24" s="686" t="s">
        <v>
137</v>
      </c>
      <c r="BP24" s="686"/>
      <c r="BQ24" s="686"/>
      <c r="BR24" s="686"/>
      <c r="BS24" s="692" t="s">
        <v>
129</v>
      </c>
      <c r="BT24" s="684"/>
      <c r="BU24" s="684"/>
      <c r="BV24" s="684"/>
      <c r="BW24" s="684"/>
      <c r="BX24" s="684"/>
      <c r="BY24" s="684"/>
      <c r="BZ24" s="684"/>
      <c r="CA24" s="684"/>
      <c r="CB24" s="693"/>
      <c r="CD24" s="694" t="s">
        <v>
292</v>
      </c>
      <c r="CE24" s="695"/>
      <c r="CF24" s="695"/>
      <c r="CG24" s="695"/>
      <c r="CH24" s="695"/>
      <c r="CI24" s="695"/>
      <c r="CJ24" s="695"/>
      <c r="CK24" s="695"/>
      <c r="CL24" s="695"/>
      <c r="CM24" s="695"/>
      <c r="CN24" s="695"/>
      <c r="CO24" s="695"/>
      <c r="CP24" s="695"/>
      <c r="CQ24" s="696"/>
      <c r="CR24" s="672">
        <v>
17196146</v>
      </c>
      <c r="CS24" s="673"/>
      <c r="CT24" s="673"/>
      <c r="CU24" s="673"/>
      <c r="CV24" s="673"/>
      <c r="CW24" s="673"/>
      <c r="CX24" s="673"/>
      <c r="CY24" s="674"/>
      <c r="CZ24" s="677">
        <v>
52.1</v>
      </c>
      <c r="DA24" s="678"/>
      <c r="DB24" s="678"/>
      <c r="DC24" s="697"/>
      <c r="DD24" s="722">
        <v>
9903780</v>
      </c>
      <c r="DE24" s="673"/>
      <c r="DF24" s="673"/>
      <c r="DG24" s="673"/>
      <c r="DH24" s="673"/>
      <c r="DI24" s="673"/>
      <c r="DJ24" s="673"/>
      <c r="DK24" s="674"/>
      <c r="DL24" s="722">
        <v>
9882431</v>
      </c>
      <c r="DM24" s="673"/>
      <c r="DN24" s="673"/>
      <c r="DO24" s="673"/>
      <c r="DP24" s="673"/>
      <c r="DQ24" s="673"/>
      <c r="DR24" s="673"/>
      <c r="DS24" s="673"/>
      <c r="DT24" s="673"/>
      <c r="DU24" s="673"/>
      <c r="DV24" s="674"/>
      <c r="DW24" s="677">
        <v>
54.5</v>
      </c>
      <c r="DX24" s="678"/>
      <c r="DY24" s="678"/>
      <c r="DZ24" s="678"/>
      <c r="EA24" s="678"/>
      <c r="EB24" s="678"/>
      <c r="EC24" s="679"/>
    </row>
    <row r="25" spans="2:133" ht="11.25" customHeight="1" x14ac:dyDescent="0.15">
      <c r="B25" s="680" t="s">
        <v>
293</v>
      </c>
      <c r="C25" s="681"/>
      <c r="D25" s="681"/>
      <c r="E25" s="681"/>
      <c r="F25" s="681"/>
      <c r="G25" s="681"/>
      <c r="H25" s="681"/>
      <c r="I25" s="681"/>
      <c r="J25" s="681"/>
      <c r="K25" s="681"/>
      <c r="L25" s="681"/>
      <c r="M25" s="681"/>
      <c r="N25" s="681"/>
      <c r="O25" s="681"/>
      <c r="P25" s="681"/>
      <c r="Q25" s="682"/>
      <c r="R25" s="683">
        <v>
56</v>
      </c>
      <c r="S25" s="684"/>
      <c r="T25" s="684"/>
      <c r="U25" s="684"/>
      <c r="V25" s="684"/>
      <c r="W25" s="684"/>
      <c r="X25" s="684"/>
      <c r="Y25" s="685"/>
      <c r="Z25" s="686">
        <v>
0</v>
      </c>
      <c r="AA25" s="686"/>
      <c r="AB25" s="686"/>
      <c r="AC25" s="686"/>
      <c r="AD25" s="687" t="s">
        <v>
137</v>
      </c>
      <c r="AE25" s="687"/>
      <c r="AF25" s="687"/>
      <c r="AG25" s="687"/>
      <c r="AH25" s="687"/>
      <c r="AI25" s="687"/>
      <c r="AJ25" s="687"/>
      <c r="AK25" s="687"/>
      <c r="AL25" s="688" t="s">
        <v>
129</v>
      </c>
      <c r="AM25" s="689"/>
      <c r="AN25" s="689"/>
      <c r="AO25" s="690"/>
      <c r="AP25" s="702" t="s">
        <v>
294</v>
      </c>
      <c r="AQ25" s="703"/>
      <c r="AR25" s="703"/>
      <c r="AS25" s="703"/>
      <c r="AT25" s="703"/>
      <c r="AU25" s="703"/>
      <c r="AV25" s="703"/>
      <c r="AW25" s="703"/>
      <c r="AX25" s="703"/>
      <c r="AY25" s="703"/>
      <c r="AZ25" s="703"/>
      <c r="BA25" s="703"/>
      <c r="BB25" s="703"/>
      <c r="BC25" s="703"/>
      <c r="BD25" s="703"/>
      <c r="BE25" s="703"/>
      <c r="BF25" s="704"/>
      <c r="BG25" s="683" t="s">
        <v>
137</v>
      </c>
      <c r="BH25" s="684"/>
      <c r="BI25" s="684"/>
      <c r="BJ25" s="684"/>
      <c r="BK25" s="684"/>
      <c r="BL25" s="684"/>
      <c r="BM25" s="684"/>
      <c r="BN25" s="685"/>
      <c r="BO25" s="686" t="s">
        <v>
137</v>
      </c>
      <c r="BP25" s="686"/>
      <c r="BQ25" s="686"/>
      <c r="BR25" s="686"/>
      <c r="BS25" s="692" t="s">
        <v>
129</v>
      </c>
      <c r="BT25" s="684"/>
      <c r="BU25" s="684"/>
      <c r="BV25" s="684"/>
      <c r="BW25" s="684"/>
      <c r="BX25" s="684"/>
      <c r="BY25" s="684"/>
      <c r="BZ25" s="684"/>
      <c r="CA25" s="684"/>
      <c r="CB25" s="693"/>
      <c r="CD25" s="698" t="s">
        <v>
295</v>
      </c>
      <c r="CE25" s="699"/>
      <c r="CF25" s="699"/>
      <c r="CG25" s="699"/>
      <c r="CH25" s="699"/>
      <c r="CI25" s="699"/>
      <c r="CJ25" s="699"/>
      <c r="CK25" s="699"/>
      <c r="CL25" s="699"/>
      <c r="CM25" s="699"/>
      <c r="CN25" s="699"/>
      <c r="CO25" s="699"/>
      <c r="CP25" s="699"/>
      <c r="CQ25" s="700"/>
      <c r="CR25" s="683">
        <v>
5177686</v>
      </c>
      <c r="CS25" s="719"/>
      <c r="CT25" s="719"/>
      <c r="CU25" s="719"/>
      <c r="CV25" s="719"/>
      <c r="CW25" s="719"/>
      <c r="CX25" s="719"/>
      <c r="CY25" s="720"/>
      <c r="CZ25" s="688">
        <v>
15.7</v>
      </c>
      <c r="DA25" s="717"/>
      <c r="DB25" s="717"/>
      <c r="DC25" s="721"/>
      <c r="DD25" s="692">
        <v>
4873841</v>
      </c>
      <c r="DE25" s="719"/>
      <c r="DF25" s="719"/>
      <c r="DG25" s="719"/>
      <c r="DH25" s="719"/>
      <c r="DI25" s="719"/>
      <c r="DJ25" s="719"/>
      <c r="DK25" s="720"/>
      <c r="DL25" s="692">
        <v>
4854992</v>
      </c>
      <c r="DM25" s="719"/>
      <c r="DN25" s="719"/>
      <c r="DO25" s="719"/>
      <c r="DP25" s="719"/>
      <c r="DQ25" s="719"/>
      <c r="DR25" s="719"/>
      <c r="DS25" s="719"/>
      <c r="DT25" s="719"/>
      <c r="DU25" s="719"/>
      <c r="DV25" s="720"/>
      <c r="DW25" s="688">
        <v>
26.8</v>
      </c>
      <c r="DX25" s="717"/>
      <c r="DY25" s="717"/>
      <c r="DZ25" s="717"/>
      <c r="EA25" s="717"/>
      <c r="EB25" s="717"/>
      <c r="EC25" s="718"/>
    </row>
    <row r="26" spans="2:133" ht="11.25" customHeight="1" x14ac:dyDescent="0.15">
      <c r="B26" s="680" t="s">
        <v>
296</v>
      </c>
      <c r="C26" s="681"/>
      <c r="D26" s="681"/>
      <c r="E26" s="681"/>
      <c r="F26" s="681"/>
      <c r="G26" s="681"/>
      <c r="H26" s="681"/>
      <c r="I26" s="681"/>
      <c r="J26" s="681"/>
      <c r="K26" s="681"/>
      <c r="L26" s="681"/>
      <c r="M26" s="681"/>
      <c r="N26" s="681"/>
      <c r="O26" s="681"/>
      <c r="P26" s="681"/>
      <c r="Q26" s="682"/>
      <c r="R26" s="683">
        <v>
18633580</v>
      </c>
      <c r="S26" s="684"/>
      <c r="T26" s="684"/>
      <c r="U26" s="684"/>
      <c r="V26" s="684"/>
      <c r="W26" s="684"/>
      <c r="X26" s="684"/>
      <c r="Y26" s="685"/>
      <c r="Z26" s="686">
        <v>
54.7</v>
      </c>
      <c r="AA26" s="686"/>
      <c r="AB26" s="686"/>
      <c r="AC26" s="686"/>
      <c r="AD26" s="687">
        <v>
17125189</v>
      </c>
      <c r="AE26" s="687"/>
      <c r="AF26" s="687"/>
      <c r="AG26" s="687"/>
      <c r="AH26" s="687"/>
      <c r="AI26" s="687"/>
      <c r="AJ26" s="687"/>
      <c r="AK26" s="687"/>
      <c r="AL26" s="688">
        <v>
98.1</v>
      </c>
      <c r="AM26" s="689"/>
      <c r="AN26" s="689"/>
      <c r="AO26" s="690"/>
      <c r="AP26" s="702" t="s">
        <v>
297</v>
      </c>
      <c r="AQ26" s="732"/>
      <c r="AR26" s="732"/>
      <c r="AS26" s="732"/>
      <c r="AT26" s="732"/>
      <c r="AU26" s="732"/>
      <c r="AV26" s="732"/>
      <c r="AW26" s="732"/>
      <c r="AX26" s="732"/>
      <c r="AY26" s="732"/>
      <c r="AZ26" s="732"/>
      <c r="BA26" s="732"/>
      <c r="BB26" s="732"/>
      <c r="BC26" s="732"/>
      <c r="BD26" s="732"/>
      <c r="BE26" s="732"/>
      <c r="BF26" s="704"/>
      <c r="BG26" s="683" t="s">
        <v>
137</v>
      </c>
      <c r="BH26" s="684"/>
      <c r="BI26" s="684"/>
      <c r="BJ26" s="684"/>
      <c r="BK26" s="684"/>
      <c r="BL26" s="684"/>
      <c r="BM26" s="684"/>
      <c r="BN26" s="685"/>
      <c r="BO26" s="686" t="s">
        <v>
129</v>
      </c>
      <c r="BP26" s="686"/>
      <c r="BQ26" s="686"/>
      <c r="BR26" s="686"/>
      <c r="BS26" s="692" t="s">
        <v>
129</v>
      </c>
      <c r="BT26" s="684"/>
      <c r="BU26" s="684"/>
      <c r="BV26" s="684"/>
      <c r="BW26" s="684"/>
      <c r="BX26" s="684"/>
      <c r="BY26" s="684"/>
      <c r="BZ26" s="684"/>
      <c r="CA26" s="684"/>
      <c r="CB26" s="693"/>
      <c r="CD26" s="698" t="s">
        <v>
298</v>
      </c>
      <c r="CE26" s="699"/>
      <c r="CF26" s="699"/>
      <c r="CG26" s="699"/>
      <c r="CH26" s="699"/>
      <c r="CI26" s="699"/>
      <c r="CJ26" s="699"/>
      <c r="CK26" s="699"/>
      <c r="CL26" s="699"/>
      <c r="CM26" s="699"/>
      <c r="CN26" s="699"/>
      <c r="CO26" s="699"/>
      <c r="CP26" s="699"/>
      <c r="CQ26" s="700"/>
      <c r="CR26" s="683">
        <v>
3354152</v>
      </c>
      <c r="CS26" s="684"/>
      <c r="CT26" s="684"/>
      <c r="CU26" s="684"/>
      <c r="CV26" s="684"/>
      <c r="CW26" s="684"/>
      <c r="CX26" s="684"/>
      <c r="CY26" s="685"/>
      <c r="CZ26" s="688">
        <v>
10.199999999999999</v>
      </c>
      <c r="DA26" s="717"/>
      <c r="DB26" s="717"/>
      <c r="DC26" s="721"/>
      <c r="DD26" s="692">
        <v>
3165303</v>
      </c>
      <c r="DE26" s="684"/>
      <c r="DF26" s="684"/>
      <c r="DG26" s="684"/>
      <c r="DH26" s="684"/>
      <c r="DI26" s="684"/>
      <c r="DJ26" s="684"/>
      <c r="DK26" s="685"/>
      <c r="DL26" s="692" t="s">
        <v>
129</v>
      </c>
      <c r="DM26" s="684"/>
      <c r="DN26" s="684"/>
      <c r="DO26" s="684"/>
      <c r="DP26" s="684"/>
      <c r="DQ26" s="684"/>
      <c r="DR26" s="684"/>
      <c r="DS26" s="684"/>
      <c r="DT26" s="684"/>
      <c r="DU26" s="684"/>
      <c r="DV26" s="685"/>
      <c r="DW26" s="688" t="s">
        <v>
129</v>
      </c>
      <c r="DX26" s="717"/>
      <c r="DY26" s="717"/>
      <c r="DZ26" s="717"/>
      <c r="EA26" s="717"/>
      <c r="EB26" s="717"/>
      <c r="EC26" s="718"/>
    </row>
    <row r="27" spans="2:133" ht="11.25" customHeight="1" x14ac:dyDescent="0.15">
      <c r="B27" s="680" t="s">
        <v>
299</v>
      </c>
      <c r="C27" s="681"/>
      <c r="D27" s="681"/>
      <c r="E27" s="681"/>
      <c r="F27" s="681"/>
      <c r="G27" s="681"/>
      <c r="H27" s="681"/>
      <c r="I27" s="681"/>
      <c r="J27" s="681"/>
      <c r="K27" s="681"/>
      <c r="L27" s="681"/>
      <c r="M27" s="681"/>
      <c r="N27" s="681"/>
      <c r="O27" s="681"/>
      <c r="P27" s="681"/>
      <c r="Q27" s="682"/>
      <c r="R27" s="683">
        <v>
8592</v>
      </c>
      <c r="S27" s="684"/>
      <c r="T27" s="684"/>
      <c r="U27" s="684"/>
      <c r="V27" s="684"/>
      <c r="W27" s="684"/>
      <c r="X27" s="684"/>
      <c r="Y27" s="685"/>
      <c r="Z27" s="686">
        <v>
0</v>
      </c>
      <c r="AA27" s="686"/>
      <c r="AB27" s="686"/>
      <c r="AC27" s="686"/>
      <c r="AD27" s="687">
        <v>
8592</v>
      </c>
      <c r="AE27" s="687"/>
      <c r="AF27" s="687"/>
      <c r="AG27" s="687"/>
      <c r="AH27" s="687"/>
      <c r="AI27" s="687"/>
      <c r="AJ27" s="687"/>
      <c r="AK27" s="687"/>
      <c r="AL27" s="688">
        <v>
0</v>
      </c>
      <c r="AM27" s="689"/>
      <c r="AN27" s="689"/>
      <c r="AO27" s="690"/>
      <c r="AP27" s="680" t="s">
        <v>
300</v>
      </c>
      <c r="AQ27" s="681"/>
      <c r="AR27" s="681"/>
      <c r="AS27" s="681"/>
      <c r="AT27" s="681"/>
      <c r="AU27" s="681"/>
      <c r="AV27" s="681"/>
      <c r="AW27" s="681"/>
      <c r="AX27" s="681"/>
      <c r="AY27" s="681"/>
      <c r="AZ27" s="681"/>
      <c r="BA27" s="681"/>
      <c r="BB27" s="681"/>
      <c r="BC27" s="681"/>
      <c r="BD27" s="681"/>
      <c r="BE27" s="681"/>
      <c r="BF27" s="682"/>
      <c r="BG27" s="683">
        <v>
15691691</v>
      </c>
      <c r="BH27" s="684"/>
      <c r="BI27" s="684"/>
      <c r="BJ27" s="684"/>
      <c r="BK27" s="684"/>
      <c r="BL27" s="684"/>
      <c r="BM27" s="684"/>
      <c r="BN27" s="685"/>
      <c r="BO27" s="686">
        <v>
100</v>
      </c>
      <c r="BP27" s="686"/>
      <c r="BQ27" s="686"/>
      <c r="BR27" s="686"/>
      <c r="BS27" s="692">
        <v>
57269</v>
      </c>
      <c r="BT27" s="684"/>
      <c r="BU27" s="684"/>
      <c r="BV27" s="684"/>
      <c r="BW27" s="684"/>
      <c r="BX27" s="684"/>
      <c r="BY27" s="684"/>
      <c r="BZ27" s="684"/>
      <c r="CA27" s="684"/>
      <c r="CB27" s="693"/>
      <c r="CD27" s="698" t="s">
        <v>
301</v>
      </c>
      <c r="CE27" s="699"/>
      <c r="CF27" s="699"/>
      <c r="CG27" s="699"/>
      <c r="CH27" s="699"/>
      <c r="CI27" s="699"/>
      <c r="CJ27" s="699"/>
      <c r="CK27" s="699"/>
      <c r="CL27" s="699"/>
      <c r="CM27" s="699"/>
      <c r="CN27" s="699"/>
      <c r="CO27" s="699"/>
      <c r="CP27" s="699"/>
      <c r="CQ27" s="700"/>
      <c r="CR27" s="683">
        <v>
10076190</v>
      </c>
      <c r="CS27" s="719"/>
      <c r="CT27" s="719"/>
      <c r="CU27" s="719"/>
      <c r="CV27" s="719"/>
      <c r="CW27" s="719"/>
      <c r="CX27" s="719"/>
      <c r="CY27" s="720"/>
      <c r="CZ27" s="688">
        <v>
30.5</v>
      </c>
      <c r="DA27" s="717"/>
      <c r="DB27" s="717"/>
      <c r="DC27" s="721"/>
      <c r="DD27" s="692">
        <v>
3158716</v>
      </c>
      <c r="DE27" s="719"/>
      <c r="DF27" s="719"/>
      <c r="DG27" s="719"/>
      <c r="DH27" s="719"/>
      <c r="DI27" s="719"/>
      <c r="DJ27" s="719"/>
      <c r="DK27" s="720"/>
      <c r="DL27" s="692">
        <v>
3156216</v>
      </c>
      <c r="DM27" s="719"/>
      <c r="DN27" s="719"/>
      <c r="DO27" s="719"/>
      <c r="DP27" s="719"/>
      <c r="DQ27" s="719"/>
      <c r="DR27" s="719"/>
      <c r="DS27" s="719"/>
      <c r="DT27" s="719"/>
      <c r="DU27" s="719"/>
      <c r="DV27" s="720"/>
      <c r="DW27" s="688">
        <v>
17.399999999999999</v>
      </c>
      <c r="DX27" s="717"/>
      <c r="DY27" s="717"/>
      <c r="DZ27" s="717"/>
      <c r="EA27" s="717"/>
      <c r="EB27" s="717"/>
      <c r="EC27" s="718"/>
    </row>
    <row r="28" spans="2:133" ht="11.25" customHeight="1" x14ac:dyDescent="0.15">
      <c r="B28" s="680" t="s">
        <v>
302</v>
      </c>
      <c r="C28" s="681"/>
      <c r="D28" s="681"/>
      <c r="E28" s="681"/>
      <c r="F28" s="681"/>
      <c r="G28" s="681"/>
      <c r="H28" s="681"/>
      <c r="I28" s="681"/>
      <c r="J28" s="681"/>
      <c r="K28" s="681"/>
      <c r="L28" s="681"/>
      <c r="M28" s="681"/>
      <c r="N28" s="681"/>
      <c r="O28" s="681"/>
      <c r="P28" s="681"/>
      <c r="Q28" s="682"/>
      <c r="R28" s="683">
        <v>
310068</v>
      </c>
      <c r="S28" s="684"/>
      <c r="T28" s="684"/>
      <c r="U28" s="684"/>
      <c r="V28" s="684"/>
      <c r="W28" s="684"/>
      <c r="X28" s="684"/>
      <c r="Y28" s="685"/>
      <c r="Z28" s="686">
        <v>
0.9</v>
      </c>
      <c r="AA28" s="686"/>
      <c r="AB28" s="686"/>
      <c r="AC28" s="686"/>
      <c r="AD28" s="687" t="s">
        <v>
255</v>
      </c>
      <c r="AE28" s="687"/>
      <c r="AF28" s="687"/>
      <c r="AG28" s="687"/>
      <c r="AH28" s="687"/>
      <c r="AI28" s="687"/>
      <c r="AJ28" s="687"/>
      <c r="AK28" s="687"/>
      <c r="AL28" s="688" t="s">
        <v>
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303</v>
      </c>
      <c r="CE28" s="699"/>
      <c r="CF28" s="699"/>
      <c r="CG28" s="699"/>
      <c r="CH28" s="699"/>
      <c r="CI28" s="699"/>
      <c r="CJ28" s="699"/>
      <c r="CK28" s="699"/>
      <c r="CL28" s="699"/>
      <c r="CM28" s="699"/>
      <c r="CN28" s="699"/>
      <c r="CO28" s="699"/>
      <c r="CP28" s="699"/>
      <c r="CQ28" s="700"/>
      <c r="CR28" s="683">
        <v>
1942270</v>
      </c>
      <c r="CS28" s="684"/>
      <c r="CT28" s="684"/>
      <c r="CU28" s="684"/>
      <c r="CV28" s="684"/>
      <c r="CW28" s="684"/>
      <c r="CX28" s="684"/>
      <c r="CY28" s="685"/>
      <c r="CZ28" s="688">
        <v>
5.9</v>
      </c>
      <c r="DA28" s="717"/>
      <c r="DB28" s="717"/>
      <c r="DC28" s="721"/>
      <c r="DD28" s="692">
        <v>
1871223</v>
      </c>
      <c r="DE28" s="684"/>
      <c r="DF28" s="684"/>
      <c r="DG28" s="684"/>
      <c r="DH28" s="684"/>
      <c r="DI28" s="684"/>
      <c r="DJ28" s="684"/>
      <c r="DK28" s="685"/>
      <c r="DL28" s="692">
        <v>
1871223</v>
      </c>
      <c r="DM28" s="684"/>
      <c r="DN28" s="684"/>
      <c r="DO28" s="684"/>
      <c r="DP28" s="684"/>
      <c r="DQ28" s="684"/>
      <c r="DR28" s="684"/>
      <c r="DS28" s="684"/>
      <c r="DT28" s="684"/>
      <c r="DU28" s="684"/>
      <c r="DV28" s="685"/>
      <c r="DW28" s="688">
        <v>
10.3</v>
      </c>
      <c r="DX28" s="717"/>
      <c r="DY28" s="717"/>
      <c r="DZ28" s="717"/>
      <c r="EA28" s="717"/>
      <c r="EB28" s="717"/>
      <c r="EC28" s="718"/>
    </row>
    <row r="29" spans="2:133" ht="11.25" customHeight="1" x14ac:dyDescent="0.15">
      <c r="B29" s="680" t="s">
        <v>
304</v>
      </c>
      <c r="C29" s="681"/>
      <c r="D29" s="681"/>
      <c r="E29" s="681"/>
      <c r="F29" s="681"/>
      <c r="G29" s="681"/>
      <c r="H29" s="681"/>
      <c r="I29" s="681"/>
      <c r="J29" s="681"/>
      <c r="K29" s="681"/>
      <c r="L29" s="681"/>
      <c r="M29" s="681"/>
      <c r="N29" s="681"/>
      <c r="O29" s="681"/>
      <c r="P29" s="681"/>
      <c r="Q29" s="682"/>
      <c r="R29" s="683">
        <v>
337814</v>
      </c>
      <c r="S29" s="684"/>
      <c r="T29" s="684"/>
      <c r="U29" s="684"/>
      <c r="V29" s="684"/>
      <c r="W29" s="684"/>
      <c r="X29" s="684"/>
      <c r="Y29" s="685"/>
      <c r="Z29" s="686">
        <v>
1</v>
      </c>
      <c r="AA29" s="686"/>
      <c r="AB29" s="686"/>
      <c r="AC29" s="686"/>
      <c r="AD29" s="687">
        <v>
81634</v>
      </c>
      <c r="AE29" s="687"/>
      <c r="AF29" s="687"/>
      <c r="AG29" s="687"/>
      <c r="AH29" s="687"/>
      <c r="AI29" s="687"/>
      <c r="AJ29" s="687"/>
      <c r="AK29" s="687"/>
      <c r="AL29" s="688">
        <v>
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305</v>
      </c>
      <c r="CE29" s="724"/>
      <c r="CF29" s="698" t="s">
        <v>
306</v>
      </c>
      <c r="CG29" s="699"/>
      <c r="CH29" s="699"/>
      <c r="CI29" s="699"/>
      <c r="CJ29" s="699"/>
      <c r="CK29" s="699"/>
      <c r="CL29" s="699"/>
      <c r="CM29" s="699"/>
      <c r="CN29" s="699"/>
      <c r="CO29" s="699"/>
      <c r="CP29" s="699"/>
      <c r="CQ29" s="700"/>
      <c r="CR29" s="683">
        <v>
1942262</v>
      </c>
      <c r="CS29" s="719"/>
      <c r="CT29" s="719"/>
      <c r="CU29" s="719"/>
      <c r="CV29" s="719"/>
      <c r="CW29" s="719"/>
      <c r="CX29" s="719"/>
      <c r="CY29" s="720"/>
      <c r="CZ29" s="688">
        <v>
5.9</v>
      </c>
      <c r="DA29" s="717"/>
      <c r="DB29" s="717"/>
      <c r="DC29" s="721"/>
      <c r="DD29" s="692">
        <v>
1871215</v>
      </c>
      <c r="DE29" s="719"/>
      <c r="DF29" s="719"/>
      <c r="DG29" s="719"/>
      <c r="DH29" s="719"/>
      <c r="DI29" s="719"/>
      <c r="DJ29" s="719"/>
      <c r="DK29" s="720"/>
      <c r="DL29" s="692">
        <v>
1871215</v>
      </c>
      <c r="DM29" s="719"/>
      <c r="DN29" s="719"/>
      <c r="DO29" s="719"/>
      <c r="DP29" s="719"/>
      <c r="DQ29" s="719"/>
      <c r="DR29" s="719"/>
      <c r="DS29" s="719"/>
      <c r="DT29" s="719"/>
      <c r="DU29" s="719"/>
      <c r="DV29" s="720"/>
      <c r="DW29" s="688">
        <v>
10.3</v>
      </c>
      <c r="DX29" s="717"/>
      <c r="DY29" s="717"/>
      <c r="DZ29" s="717"/>
      <c r="EA29" s="717"/>
      <c r="EB29" s="717"/>
      <c r="EC29" s="718"/>
    </row>
    <row r="30" spans="2:133" ht="11.25" customHeight="1" x14ac:dyDescent="0.15">
      <c r="B30" s="680" t="s">
        <v>
307</v>
      </c>
      <c r="C30" s="681"/>
      <c r="D30" s="681"/>
      <c r="E30" s="681"/>
      <c r="F30" s="681"/>
      <c r="G30" s="681"/>
      <c r="H30" s="681"/>
      <c r="I30" s="681"/>
      <c r="J30" s="681"/>
      <c r="K30" s="681"/>
      <c r="L30" s="681"/>
      <c r="M30" s="681"/>
      <c r="N30" s="681"/>
      <c r="O30" s="681"/>
      <c r="P30" s="681"/>
      <c r="Q30" s="682"/>
      <c r="R30" s="683">
        <v>
407778</v>
      </c>
      <c r="S30" s="684"/>
      <c r="T30" s="684"/>
      <c r="U30" s="684"/>
      <c r="V30" s="684"/>
      <c r="W30" s="684"/>
      <c r="X30" s="684"/>
      <c r="Y30" s="685"/>
      <c r="Z30" s="686">
        <v>
1.2</v>
      </c>
      <c r="AA30" s="686"/>
      <c r="AB30" s="686"/>
      <c r="AC30" s="686"/>
      <c r="AD30" s="687" t="s">
        <v>
137</v>
      </c>
      <c r="AE30" s="687"/>
      <c r="AF30" s="687"/>
      <c r="AG30" s="687"/>
      <c r="AH30" s="687"/>
      <c r="AI30" s="687"/>
      <c r="AJ30" s="687"/>
      <c r="AK30" s="687"/>
      <c r="AL30" s="688" t="s">
        <v>
129</v>
      </c>
      <c r="AM30" s="689"/>
      <c r="AN30" s="689"/>
      <c r="AO30" s="690"/>
      <c r="AP30" s="662" t="s">
        <v>
223</v>
      </c>
      <c r="AQ30" s="663"/>
      <c r="AR30" s="663"/>
      <c r="AS30" s="663"/>
      <c r="AT30" s="663"/>
      <c r="AU30" s="663"/>
      <c r="AV30" s="663"/>
      <c r="AW30" s="663"/>
      <c r="AX30" s="663"/>
      <c r="AY30" s="663"/>
      <c r="AZ30" s="663"/>
      <c r="BA30" s="663"/>
      <c r="BB30" s="663"/>
      <c r="BC30" s="663"/>
      <c r="BD30" s="663"/>
      <c r="BE30" s="663"/>
      <c r="BF30" s="664"/>
      <c r="BG30" s="662" t="s">
        <v>
308</v>
      </c>
      <c r="BH30" s="736"/>
      <c r="BI30" s="736"/>
      <c r="BJ30" s="736"/>
      <c r="BK30" s="736"/>
      <c r="BL30" s="736"/>
      <c r="BM30" s="736"/>
      <c r="BN30" s="736"/>
      <c r="BO30" s="736"/>
      <c r="BP30" s="736"/>
      <c r="BQ30" s="737"/>
      <c r="BR30" s="662" t="s">
        <v>
309</v>
      </c>
      <c r="BS30" s="736"/>
      <c r="BT30" s="736"/>
      <c r="BU30" s="736"/>
      <c r="BV30" s="736"/>
      <c r="BW30" s="736"/>
      <c r="BX30" s="736"/>
      <c r="BY30" s="736"/>
      <c r="BZ30" s="736"/>
      <c r="CA30" s="736"/>
      <c r="CB30" s="737"/>
      <c r="CD30" s="725"/>
      <c r="CE30" s="726"/>
      <c r="CF30" s="698" t="s">
        <v>
310</v>
      </c>
      <c r="CG30" s="699"/>
      <c r="CH30" s="699"/>
      <c r="CI30" s="699"/>
      <c r="CJ30" s="699"/>
      <c r="CK30" s="699"/>
      <c r="CL30" s="699"/>
      <c r="CM30" s="699"/>
      <c r="CN30" s="699"/>
      <c r="CO30" s="699"/>
      <c r="CP30" s="699"/>
      <c r="CQ30" s="700"/>
      <c r="CR30" s="683">
        <v>
1809681</v>
      </c>
      <c r="CS30" s="684"/>
      <c r="CT30" s="684"/>
      <c r="CU30" s="684"/>
      <c r="CV30" s="684"/>
      <c r="CW30" s="684"/>
      <c r="CX30" s="684"/>
      <c r="CY30" s="685"/>
      <c r="CZ30" s="688">
        <v>
5.5</v>
      </c>
      <c r="DA30" s="717"/>
      <c r="DB30" s="717"/>
      <c r="DC30" s="721"/>
      <c r="DD30" s="692">
        <v>
1743131</v>
      </c>
      <c r="DE30" s="684"/>
      <c r="DF30" s="684"/>
      <c r="DG30" s="684"/>
      <c r="DH30" s="684"/>
      <c r="DI30" s="684"/>
      <c r="DJ30" s="684"/>
      <c r="DK30" s="685"/>
      <c r="DL30" s="692">
        <v>
1743131</v>
      </c>
      <c r="DM30" s="684"/>
      <c r="DN30" s="684"/>
      <c r="DO30" s="684"/>
      <c r="DP30" s="684"/>
      <c r="DQ30" s="684"/>
      <c r="DR30" s="684"/>
      <c r="DS30" s="684"/>
      <c r="DT30" s="684"/>
      <c r="DU30" s="684"/>
      <c r="DV30" s="685"/>
      <c r="DW30" s="688">
        <v>
9.6</v>
      </c>
      <c r="DX30" s="717"/>
      <c r="DY30" s="717"/>
      <c r="DZ30" s="717"/>
      <c r="EA30" s="717"/>
      <c r="EB30" s="717"/>
      <c r="EC30" s="718"/>
    </row>
    <row r="31" spans="2:133" ht="11.25" customHeight="1" x14ac:dyDescent="0.15">
      <c r="B31" s="680" t="s">
        <v>
311</v>
      </c>
      <c r="C31" s="681"/>
      <c r="D31" s="681"/>
      <c r="E31" s="681"/>
      <c r="F31" s="681"/>
      <c r="G31" s="681"/>
      <c r="H31" s="681"/>
      <c r="I31" s="681"/>
      <c r="J31" s="681"/>
      <c r="K31" s="681"/>
      <c r="L31" s="681"/>
      <c r="M31" s="681"/>
      <c r="N31" s="681"/>
      <c r="O31" s="681"/>
      <c r="P31" s="681"/>
      <c r="Q31" s="682"/>
      <c r="R31" s="683">
        <v>
5216534</v>
      </c>
      <c r="S31" s="684"/>
      <c r="T31" s="684"/>
      <c r="U31" s="684"/>
      <c r="V31" s="684"/>
      <c r="W31" s="684"/>
      <c r="X31" s="684"/>
      <c r="Y31" s="685"/>
      <c r="Z31" s="686">
        <v>
15.3</v>
      </c>
      <c r="AA31" s="686"/>
      <c r="AB31" s="686"/>
      <c r="AC31" s="686"/>
      <c r="AD31" s="687" t="s">
        <v>
129</v>
      </c>
      <c r="AE31" s="687"/>
      <c r="AF31" s="687"/>
      <c r="AG31" s="687"/>
      <c r="AH31" s="687"/>
      <c r="AI31" s="687"/>
      <c r="AJ31" s="687"/>
      <c r="AK31" s="687"/>
      <c r="AL31" s="688" t="s">
        <v>
137</v>
      </c>
      <c r="AM31" s="689"/>
      <c r="AN31" s="689"/>
      <c r="AO31" s="690"/>
      <c r="AP31" s="740" t="s">
        <v>
312</v>
      </c>
      <c r="AQ31" s="741"/>
      <c r="AR31" s="741"/>
      <c r="AS31" s="741"/>
      <c r="AT31" s="746" t="s">
        <v>
313</v>
      </c>
      <c r="AU31" s="231"/>
      <c r="AV31" s="231"/>
      <c r="AW31" s="231"/>
      <c r="AX31" s="669" t="s">
        <v>
188</v>
      </c>
      <c r="AY31" s="670"/>
      <c r="AZ31" s="670"/>
      <c r="BA31" s="670"/>
      <c r="BB31" s="670"/>
      <c r="BC31" s="670"/>
      <c r="BD31" s="670"/>
      <c r="BE31" s="670"/>
      <c r="BF31" s="671"/>
      <c r="BG31" s="751">
        <v>
99.6</v>
      </c>
      <c r="BH31" s="738"/>
      <c r="BI31" s="738"/>
      <c r="BJ31" s="738"/>
      <c r="BK31" s="738"/>
      <c r="BL31" s="738"/>
      <c r="BM31" s="678">
        <v>
99.1</v>
      </c>
      <c r="BN31" s="738"/>
      <c r="BO31" s="738"/>
      <c r="BP31" s="738"/>
      <c r="BQ31" s="739"/>
      <c r="BR31" s="751">
        <v>
99.7</v>
      </c>
      <c r="BS31" s="738"/>
      <c r="BT31" s="738"/>
      <c r="BU31" s="738"/>
      <c r="BV31" s="738"/>
      <c r="BW31" s="738"/>
      <c r="BX31" s="678">
        <v>
98.7</v>
      </c>
      <c r="BY31" s="738"/>
      <c r="BZ31" s="738"/>
      <c r="CA31" s="738"/>
      <c r="CB31" s="739"/>
      <c r="CD31" s="725"/>
      <c r="CE31" s="726"/>
      <c r="CF31" s="698" t="s">
        <v>
314</v>
      </c>
      <c r="CG31" s="699"/>
      <c r="CH31" s="699"/>
      <c r="CI31" s="699"/>
      <c r="CJ31" s="699"/>
      <c r="CK31" s="699"/>
      <c r="CL31" s="699"/>
      <c r="CM31" s="699"/>
      <c r="CN31" s="699"/>
      <c r="CO31" s="699"/>
      <c r="CP31" s="699"/>
      <c r="CQ31" s="700"/>
      <c r="CR31" s="683">
        <v>
132581</v>
      </c>
      <c r="CS31" s="719"/>
      <c r="CT31" s="719"/>
      <c r="CU31" s="719"/>
      <c r="CV31" s="719"/>
      <c r="CW31" s="719"/>
      <c r="CX31" s="719"/>
      <c r="CY31" s="720"/>
      <c r="CZ31" s="688">
        <v>
0.4</v>
      </c>
      <c r="DA31" s="717"/>
      <c r="DB31" s="717"/>
      <c r="DC31" s="721"/>
      <c r="DD31" s="692">
        <v>
128084</v>
      </c>
      <c r="DE31" s="719"/>
      <c r="DF31" s="719"/>
      <c r="DG31" s="719"/>
      <c r="DH31" s="719"/>
      <c r="DI31" s="719"/>
      <c r="DJ31" s="719"/>
      <c r="DK31" s="720"/>
      <c r="DL31" s="692">
        <v>
128084</v>
      </c>
      <c r="DM31" s="719"/>
      <c r="DN31" s="719"/>
      <c r="DO31" s="719"/>
      <c r="DP31" s="719"/>
      <c r="DQ31" s="719"/>
      <c r="DR31" s="719"/>
      <c r="DS31" s="719"/>
      <c r="DT31" s="719"/>
      <c r="DU31" s="719"/>
      <c r="DV31" s="720"/>
      <c r="DW31" s="688">
        <v>
0.7</v>
      </c>
      <c r="DX31" s="717"/>
      <c r="DY31" s="717"/>
      <c r="DZ31" s="717"/>
      <c r="EA31" s="717"/>
      <c r="EB31" s="717"/>
      <c r="EC31" s="718"/>
    </row>
    <row r="32" spans="2:133" ht="11.25" customHeight="1" x14ac:dyDescent="0.15">
      <c r="B32" s="729" t="s">
        <v>
315</v>
      </c>
      <c r="C32" s="730"/>
      <c r="D32" s="730"/>
      <c r="E32" s="730"/>
      <c r="F32" s="730"/>
      <c r="G32" s="730"/>
      <c r="H32" s="730"/>
      <c r="I32" s="730"/>
      <c r="J32" s="730"/>
      <c r="K32" s="730"/>
      <c r="L32" s="730"/>
      <c r="M32" s="730"/>
      <c r="N32" s="730"/>
      <c r="O32" s="730"/>
      <c r="P32" s="730"/>
      <c r="Q32" s="731"/>
      <c r="R32" s="683">
        <v>
231409</v>
      </c>
      <c r="S32" s="684"/>
      <c r="T32" s="684"/>
      <c r="U32" s="684"/>
      <c r="V32" s="684"/>
      <c r="W32" s="684"/>
      <c r="X32" s="684"/>
      <c r="Y32" s="685"/>
      <c r="Z32" s="686">
        <v>
0.7</v>
      </c>
      <c r="AA32" s="686"/>
      <c r="AB32" s="686"/>
      <c r="AC32" s="686"/>
      <c r="AD32" s="687">
        <v>
231409</v>
      </c>
      <c r="AE32" s="687"/>
      <c r="AF32" s="687"/>
      <c r="AG32" s="687"/>
      <c r="AH32" s="687"/>
      <c r="AI32" s="687"/>
      <c r="AJ32" s="687"/>
      <c r="AK32" s="687"/>
      <c r="AL32" s="688">
        <v>
1.3</v>
      </c>
      <c r="AM32" s="689"/>
      <c r="AN32" s="689"/>
      <c r="AO32" s="690"/>
      <c r="AP32" s="742"/>
      <c r="AQ32" s="743"/>
      <c r="AR32" s="743"/>
      <c r="AS32" s="743"/>
      <c r="AT32" s="747"/>
      <c r="AU32" s="230" t="s">
        <v>
316</v>
      </c>
      <c r="AV32" s="230"/>
      <c r="AW32" s="230"/>
      <c r="AX32" s="680" t="s">
        <v>
317</v>
      </c>
      <c r="AY32" s="681"/>
      <c r="AZ32" s="681"/>
      <c r="BA32" s="681"/>
      <c r="BB32" s="681"/>
      <c r="BC32" s="681"/>
      <c r="BD32" s="681"/>
      <c r="BE32" s="681"/>
      <c r="BF32" s="682"/>
      <c r="BG32" s="752">
        <v>
99.5</v>
      </c>
      <c r="BH32" s="719"/>
      <c r="BI32" s="719"/>
      <c r="BJ32" s="719"/>
      <c r="BK32" s="719"/>
      <c r="BL32" s="719"/>
      <c r="BM32" s="689">
        <v>
98.9</v>
      </c>
      <c r="BN32" s="749"/>
      <c r="BO32" s="749"/>
      <c r="BP32" s="749"/>
      <c r="BQ32" s="750"/>
      <c r="BR32" s="752">
        <v>
99.5</v>
      </c>
      <c r="BS32" s="719"/>
      <c r="BT32" s="719"/>
      <c r="BU32" s="719"/>
      <c r="BV32" s="719"/>
      <c r="BW32" s="719"/>
      <c r="BX32" s="689">
        <v>
98.9</v>
      </c>
      <c r="BY32" s="749"/>
      <c r="BZ32" s="749"/>
      <c r="CA32" s="749"/>
      <c r="CB32" s="750"/>
      <c r="CD32" s="727"/>
      <c r="CE32" s="728"/>
      <c r="CF32" s="698" t="s">
        <v>
318</v>
      </c>
      <c r="CG32" s="699"/>
      <c r="CH32" s="699"/>
      <c r="CI32" s="699"/>
      <c r="CJ32" s="699"/>
      <c r="CK32" s="699"/>
      <c r="CL32" s="699"/>
      <c r="CM32" s="699"/>
      <c r="CN32" s="699"/>
      <c r="CO32" s="699"/>
      <c r="CP32" s="699"/>
      <c r="CQ32" s="700"/>
      <c r="CR32" s="683">
        <v>
8</v>
      </c>
      <c r="CS32" s="684"/>
      <c r="CT32" s="684"/>
      <c r="CU32" s="684"/>
      <c r="CV32" s="684"/>
      <c r="CW32" s="684"/>
      <c r="CX32" s="684"/>
      <c r="CY32" s="685"/>
      <c r="CZ32" s="688">
        <v>
0</v>
      </c>
      <c r="DA32" s="717"/>
      <c r="DB32" s="717"/>
      <c r="DC32" s="721"/>
      <c r="DD32" s="692">
        <v>
8</v>
      </c>
      <c r="DE32" s="684"/>
      <c r="DF32" s="684"/>
      <c r="DG32" s="684"/>
      <c r="DH32" s="684"/>
      <c r="DI32" s="684"/>
      <c r="DJ32" s="684"/>
      <c r="DK32" s="685"/>
      <c r="DL32" s="692">
        <v>
8</v>
      </c>
      <c r="DM32" s="684"/>
      <c r="DN32" s="684"/>
      <c r="DO32" s="684"/>
      <c r="DP32" s="684"/>
      <c r="DQ32" s="684"/>
      <c r="DR32" s="684"/>
      <c r="DS32" s="684"/>
      <c r="DT32" s="684"/>
      <c r="DU32" s="684"/>
      <c r="DV32" s="685"/>
      <c r="DW32" s="688">
        <v>
0</v>
      </c>
      <c r="DX32" s="717"/>
      <c r="DY32" s="717"/>
      <c r="DZ32" s="717"/>
      <c r="EA32" s="717"/>
      <c r="EB32" s="717"/>
      <c r="EC32" s="718"/>
    </row>
    <row r="33" spans="2:133" ht="11.25" customHeight="1" x14ac:dyDescent="0.15">
      <c r="B33" s="680" t="s">
        <v>
319</v>
      </c>
      <c r="C33" s="681"/>
      <c r="D33" s="681"/>
      <c r="E33" s="681"/>
      <c r="F33" s="681"/>
      <c r="G33" s="681"/>
      <c r="H33" s="681"/>
      <c r="I33" s="681"/>
      <c r="J33" s="681"/>
      <c r="K33" s="681"/>
      <c r="L33" s="681"/>
      <c r="M33" s="681"/>
      <c r="N33" s="681"/>
      <c r="O33" s="681"/>
      <c r="P33" s="681"/>
      <c r="Q33" s="682"/>
      <c r="R33" s="683">
        <v>
5837080</v>
      </c>
      <c r="S33" s="684"/>
      <c r="T33" s="684"/>
      <c r="U33" s="684"/>
      <c r="V33" s="684"/>
      <c r="W33" s="684"/>
      <c r="X33" s="684"/>
      <c r="Y33" s="685"/>
      <c r="Z33" s="686">
        <v>
17.2</v>
      </c>
      <c r="AA33" s="686"/>
      <c r="AB33" s="686"/>
      <c r="AC33" s="686"/>
      <c r="AD33" s="687" t="s">
        <v>
137</v>
      </c>
      <c r="AE33" s="687"/>
      <c r="AF33" s="687"/>
      <c r="AG33" s="687"/>
      <c r="AH33" s="687"/>
      <c r="AI33" s="687"/>
      <c r="AJ33" s="687"/>
      <c r="AK33" s="687"/>
      <c r="AL33" s="688" t="s">
        <v>
129</v>
      </c>
      <c r="AM33" s="689"/>
      <c r="AN33" s="689"/>
      <c r="AO33" s="690"/>
      <c r="AP33" s="744"/>
      <c r="AQ33" s="745"/>
      <c r="AR33" s="745"/>
      <c r="AS33" s="745"/>
      <c r="AT33" s="748"/>
      <c r="AU33" s="232"/>
      <c r="AV33" s="232"/>
      <c r="AW33" s="232"/>
      <c r="AX33" s="733" t="s">
        <v>
320</v>
      </c>
      <c r="AY33" s="734"/>
      <c r="AZ33" s="734"/>
      <c r="BA33" s="734"/>
      <c r="BB33" s="734"/>
      <c r="BC33" s="734"/>
      <c r="BD33" s="734"/>
      <c r="BE33" s="734"/>
      <c r="BF33" s="735"/>
      <c r="BG33" s="753">
        <v>
99.7</v>
      </c>
      <c r="BH33" s="754"/>
      <c r="BI33" s="754"/>
      <c r="BJ33" s="754"/>
      <c r="BK33" s="754"/>
      <c r="BL33" s="754"/>
      <c r="BM33" s="755">
        <v>
99.3</v>
      </c>
      <c r="BN33" s="754"/>
      <c r="BO33" s="754"/>
      <c r="BP33" s="754"/>
      <c r="BQ33" s="756"/>
      <c r="BR33" s="753">
        <v>
99.9</v>
      </c>
      <c r="BS33" s="754"/>
      <c r="BT33" s="754"/>
      <c r="BU33" s="754"/>
      <c r="BV33" s="754"/>
      <c r="BW33" s="754"/>
      <c r="BX33" s="755">
        <v>
98.6</v>
      </c>
      <c r="BY33" s="754"/>
      <c r="BZ33" s="754"/>
      <c r="CA33" s="754"/>
      <c r="CB33" s="756"/>
      <c r="CD33" s="698" t="s">
        <v>
321</v>
      </c>
      <c r="CE33" s="699"/>
      <c r="CF33" s="699"/>
      <c r="CG33" s="699"/>
      <c r="CH33" s="699"/>
      <c r="CI33" s="699"/>
      <c r="CJ33" s="699"/>
      <c r="CK33" s="699"/>
      <c r="CL33" s="699"/>
      <c r="CM33" s="699"/>
      <c r="CN33" s="699"/>
      <c r="CO33" s="699"/>
      <c r="CP33" s="699"/>
      <c r="CQ33" s="700"/>
      <c r="CR33" s="683">
        <v>
11447932</v>
      </c>
      <c r="CS33" s="719"/>
      <c r="CT33" s="719"/>
      <c r="CU33" s="719"/>
      <c r="CV33" s="719"/>
      <c r="CW33" s="719"/>
      <c r="CX33" s="719"/>
      <c r="CY33" s="720"/>
      <c r="CZ33" s="688">
        <v>
34.700000000000003</v>
      </c>
      <c r="DA33" s="717"/>
      <c r="DB33" s="717"/>
      <c r="DC33" s="721"/>
      <c r="DD33" s="692">
        <v>
8586300</v>
      </c>
      <c r="DE33" s="719"/>
      <c r="DF33" s="719"/>
      <c r="DG33" s="719"/>
      <c r="DH33" s="719"/>
      <c r="DI33" s="719"/>
      <c r="DJ33" s="719"/>
      <c r="DK33" s="720"/>
      <c r="DL33" s="692">
        <v>
6633093</v>
      </c>
      <c r="DM33" s="719"/>
      <c r="DN33" s="719"/>
      <c r="DO33" s="719"/>
      <c r="DP33" s="719"/>
      <c r="DQ33" s="719"/>
      <c r="DR33" s="719"/>
      <c r="DS33" s="719"/>
      <c r="DT33" s="719"/>
      <c r="DU33" s="719"/>
      <c r="DV33" s="720"/>
      <c r="DW33" s="688">
        <v>
36.6</v>
      </c>
      <c r="DX33" s="717"/>
      <c r="DY33" s="717"/>
      <c r="DZ33" s="717"/>
      <c r="EA33" s="717"/>
      <c r="EB33" s="717"/>
      <c r="EC33" s="718"/>
    </row>
    <row r="34" spans="2:133" ht="11.25" customHeight="1" x14ac:dyDescent="0.15">
      <c r="B34" s="680" t="s">
        <v>
322</v>
      </c>
      <c r="C34" s="681"/>
      <c r="D34" s="681"/>
      <c r="E34" s="681"/>
      <c r="F34" s="681"/>
      <c r="G34" s="681"/>
      <c r="H34" s="681"/>
      <c r="I34" s="681"/>
      <c r="J34" s="681"/>
      <c r="K34" s="681"/>
      <c r="L34" s="681"/>
      <c r="M34" s="681"/>
      <c r="N34" s="681"/>
      <c r="O34" s="681"/>
      <c r="P34" s="681"/>
      <c r="Q34" s="682"/>
      <c r="R34" s="683">
        <v>
130583</v>
      </c>
      <c r="S34" s="684"/>
      <c r="T34" s="684"/>
      <c r="U34" s="684"/>
      <c r="V34" s="684"/>
      <c r="W34" s="684"/>
      <c r="X34" s="684"/>
      <c r="Y34" s="685"/>
      <c r="Z34" s="686">
        <v>
0.4</v>
      </c>
      <c r="AA34" s="686"/>
      <c r="AB34" s="686"/>
      <c r="AC34" s="686"/>
      <c r="AD34" s="687">
        <v>
8933</v>
      </c>
      <c r="AE34" s="687"/>
      <c r="AF34" s="687"/>
      <c r="AG34" s="687"/>
      <c r="AH34" s="687"/>
      <c r="AI34" s="687"/>
      <c r="AJ34" s="687"/>
      <c r="AK34" s="687"/>
      <c r="AL34" s="688">
        <v>
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323</v>
      </c>
      <c r="CE34" s="699"/>
      <c r="CF34" s="699"/>
      <c r="CG34" s="699"/>
      <c r="CH34" s="699"/>
      <c r="CI34" s="699"/>
      <c r="CJ34" s="699"/>
      <c r="CK34" s="699"/>
      <c r="CL34" s="699"/>
      <c r="CM34" s="699"/>
      <c r="CN34" s="699"/>
      <c r="CO34" s="699"/>
      <c r="CP34" s="699"/>
      <c r="CQ34" s="700"/>
      <c r="CR34" s="683">
        <v>
5172880</v>
      </c>
      <c r="CS34" s="684"/>
      <c r="CT34" s="684"/>
      <c r="CU34" s="684"/>
      <c r="CV34" s="684"/>
      <c r="CW34" s="684"/>
      <c r="CX34" s="684"/>
      <c r="CY34" s="685"/>
      <c r="CZ34" s="688">
        <v>
15.7</v>
      </c>
      <c r="DA34" s="717"/>
      <c r="DB34" s="717"/>
      <c r="DC34" s="721"/>
      <c r="DD34" s="692">
        <v>
3976461</v>
      </c>
      <c r="DE34" s="684"/>
      <c r="DF34" s="684"/>
      <c r="DG34" s="684"/>
      <c r="DH34" s="684"/>
      <c r="DI34" s="684"/>
      <c r="DJ34" s="684"/>
      <c r="DK34" s="685"/>
      <c r="DL34" s="692">
        <v>
3526621</v>
      </c>
      <c r="DM34" s="684"/>
      <c r="DN34" s="684"/>
      <c r="DO34" s="684"/>
      <c r="DP34" s="684"/>
      <c r="DQ34" s="684"/>
      <c r="DR34" s="684"/>
      <c r="DS34" s="684"/>
      <c r="DT34" s="684"/>
      <c r="DU34" s="684"/>
      <c r="DV34" s="685"/>
      <c r="DW34" s="688">
        <v>
19.5</v>
      </c>
      <c r="DX34" s="717"/>
      <c r="DY34" s="717"/>
      <c r="DZ34" s="717"/>
      <c r="EA34" s="717"/>
      <c r="EB34" s="717"/>
      <c r="EC34" s="718"/>
    </row>
    <row r="35" spans="2:133" ht="11.25" customHeight="1" x14ac:dyDescent="0.15">
      <c r="B35" s="680" t="s">
        <v>
324</v>
      </c>
      <c r="C35" s="681"/>
      <c r="D35" s="681"/>
      <c r="E35" s="681"/>
      <c r="F35" s="681"/>
      <c r="G35" s="681"/>
      <c r="H35" s="681"/>
      <c r="I35" s="681"/>
      <c r="J35" s="681"/>
      <c r="K35" s="681"/>
      <c r="L35" s="681"/>
      <c r="M35" s="681"/>
      <c r="N35" s="681"/>
      <c r="O35" s="681"/>
      <c r="P35" s="681"/>
      <c r="Q35" s="682"/>
      <c r="R35" s="683">
        <v>
7002</v>
      </c>
      <c r="S35" s="684"/>
      <c r="T35" s="684"/>
      <c r="U35" s="684"/>
      <c r="V35" s="684"/>
      <c r="W35" s="684"/>
      <c r="X35" s="684"/>
      <c r="Y35" s="685"/>
      <c r="Z35" s="686">
        <v>
0</v>
      </c>
      <c r="AA35" s="686"/>
      <c r="AB35" s="686"/>
      <c r="AC35" s="686"/>
      <c r="AD35" s="687" t="s">
        <v>
255</v>
      </c>
      <c r="AE35" s="687"/>
      <c r="AF35" s="687"/>
      <c r="AG35" s="687"/>
      <c r="AH35" s="687"/>
      <c r="AI35" s="687"/>
      <c r="AJ35" s="687"/>
      <c r="AK35" s="687"/>
      <c r="AL35" s="688" t="s">
        <v>
255</v>
      </c>
      <c r="AM35" s="689"/>
      <c r="AN35" s="689"/>
      <c r="AO35" s="690"/>
      <c r="AP35" s="235"/>
      <c r="AQ35" s="662" t="s">
        <v>
325</v>
      </c>
      <c r="AR35" s="663"/>
      <c r="AS35" s="663"/>
      <c r="AT35" s="663"/>
      <c r="AU35" s="663"/>
      <c r="AV35" s="663"/>
      <c r="AW35" s="663"/>
      <c r="AX35" s="663"/>
      <c r="AY35" s="663"/>
      <c r="AZ35" s="663"/>
      <c r="BA35" s="663"/>
      <c r="BB35" s="663"/>
      <c r="BC35" s="663"/>
      <c r="BD35" s="663"/>
      <c r="BE35" s="663"/>
      <c r="BF35" s="664"/>
      <c r="BG35" s="662" t="s">
        <v>
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327</v>
      </c>
      <c r="CE35" s="699"/>
      <c r="CF35" s="699"/>
      <c r="CG35" s="699"/>
      <c r="CH35" s="699"/>
      <c r="CI35" s="699"/>
      <c r="CJ35" s="699"/>
      <c r="CK35" s="699"/>
      <c r="CL35" s="699"/>
      <c r="CM35" s="699"/>
      <c r="CN35" s="699"/>
      <c r="CO35" s="699"/>
      <c r="CP35" s="699"/>
      <c r="CQ35" s="700"/>
      <c r="CR35" s="683">
        <v>
107643</v>
      </c>
      <c r="CS35" s="719"/>
      <c r="CT35" s="719"/>
      <c r="CU35" s="719"/>
      <c r="CV35" s="719"/>
      <c r="CW35" s="719"/>
      <c r="CX35" s="719"/>
      <c r="CY35" s="720"/>
      <c r="CZ35" s="688">
        <v>
0.3</v>
      </c>
      <c r="DA35" s="717"/>
      <c r="DB35" s="717"/>
      <c r="DC35" s="721"/>
      <c r="DD35" s="692">
        <v>
90396</v>
      </c>
      <c r="DE35" s="719"/>
      <c r="DF35" s="719"/>
      <c r="DG35" s="719"/>
      <c r="DH35" s="719"/>
      <c r="DI35" s="719"/>
      <c r="DJ35" s="719"/>
      <c r="DK35" s="720"/>
      <c r="DL35" s="692">
        <v>
90396</v>
      </c>
      <c r="DM35" s="719"/>
      <c r="DN35" s="719"/>
      <c r="DO35" s="719"/>
      <c r="DP35" s="719"/>
      <c r="DQ35" s="719"/>
      <c r="DR35" s="719"/>
      <c r="DS35" s="719"/>
      <c r="DT35" s="719"/>
      <c r="DU35" s="719"/>
      <c r="DV35" s="720"/>
      <c r="DW35" s="688">
        <v>
0.5</v>
      </c>
      <c r="DX35" s="717"/>
      <c r="DY35" s="717"/>
      <c r="DZ35" s="717"/>
      <c r="EA35" s="717"/>
      <c r="EB35" s="717"/>
      <c r="EC35" s="718"/>
    </row>
    <row r="36" spans="2:133" ht="11.25" customHeight="1" x14ac:dyDescent="0.15">
      <c r="B36" s="680" t="s">
        <v>
328</v>
      </c>
      <c r="C36" s="681"/>
      <c r="D36" s="681"/>
      <c r="E36" s="681"/>
      <c r="F36" s="681"/>
      <c r="G36" s="681"/>
      <c r="H36" s="681"/>
      <c r="I36" s="681"/>
      <c r="J36" s="681"/>
      <c r="K36" s="681"/>
      <c r="L36" s="681"/>
      <c r="M36" s="681"/>
      <c r="N36" s="681"/>
      <c r="O36" s="681"/>
      <c r="P36" s="681"/>
      <c r="Q36" s="682"/>
      <c r="R36" s="683">
        <v>
25844</v>
      </c>
      <c r="S36" s="684"/>
      <c r="T36" s="684"/>
      <c r="U36" s="684"/>
      <c r="V36" s="684"/>
      <c r="W36" s="684"/>
      <c r="X36" s="684"/>
      <c r="Y36" s="685"/>
      <c r="Z36" s="686">
        <v>
0.1</v>
      </c>
      <c r="AA36" s="686"/>
      <c r="AB36" s="686"/>
      <c r="AC36" s="686"/>
      <c r="AD36" s="687" t="s">
        <v>
129</v>
      </c>
      <c r="AE36" s="687"/>
      <c r="AF36" s="687"/>
      <c r="AG36" s="687"/>
      <c r="AH36" s="687"/>
      <c r="AI36" s="687"/>
      <c r="AJ36" s="687"/>
      <c r="AK36" s="687"/>
      <c r="AL36" s="688" t="s">
        <v>
137</v>
      </c>
      <c r="AM36" s="689"/>
      <c r="AN36" s="689"/>
      <c r="AO36" s="690"/>
      <c r="AP36" s="235"/>
      <c r="AQ36" s="757" t="s">
        <v>
329</v>
      </c>
      <c r="AR36" s="758"/>
      <c r="AS36" s="758"/>
      <c r="AT36" s="758"/>
      <c r="AU36" s="758"/>
      <c r="AV36" s="758"/>
      <c r="AW36" s="758"/>
      <c r="AX36" s="758"/>
      <c r="AY36" s="759"/>
      <c r="AZ36" s="672">
        <v>
3531045</v>
      </c>
      <c r="BA36" s="673"/>
      <c r="BB36" s="673"/>
      <c r="BC36" s="673"/>
      <c r="BD36" s="673"/>
      <c r="BE36" s="673"/>
      <c r="BF36" s="760"/>
      <c r="BG36" s="694" t="s">
        <v>
330</v>
      </c>
      <c r="BH36" s="695"/>
      <c r="BI36" s="695"/>
      <c r="BJ36" s="695"/>
      <c r="BK36" s="695"/>
      <c r="BL36" s="695"/>
      <c r="BM36" s="695"/>
      <c r="BN36" s="695"/>
      <c r="BO36" s="695"/>
      <c r="BP36" s="695"/>
      <c r="BQ36" s="695"/>
      <c r="BR36" s="695"/>
      <c r="BS36" s="695"/>
      <c r="BT36" s="695"/>
      <c r="BU36" s="696"/>
      <c r="BV36" s="672" t="s">
        <v>
129</v>
      </c>
      <c r="BW36" s="673"/>
      <c r="BX36" s="673"/>
      <c r="BY36" s="673"/>
      <c r="BZ36" s="673"/>
      <c r="CA36" s="673"/>
      <c r="CB36" s="760"/>
      <c r="CD36" s="698" t="s">
        <v>
331</v>
      </c>
      <c r="CE36" s="699"/>
      <c r="CF36" s="699"/>
      <c r="CG36" s="699"/>
      <c r="CH36" s="699"/>
      <c r="CI36" s="699"/>
      <c r="CJ36" s="699"/>
      <c r="CK36" s="699"/>
      <c r="CL36" s="699"/>
      <c r="CM36" s="699"/>
      <c r="CN36" s="699"/>
      <c r="CO36" s="699"/>
      <c r="CP36" s="699"/>
      <c r="CQ36" s="700"/>
      <c r="CR36" s="683">
        <v>
3473785</v>
      </c>
      <c r="CS36" s="684"/>
      <c r="CT36" s="684"/>
      <c r="CU36" s="684"/>
      <c r="CV36" s="684"/>
      <c r="CW36" s="684"/>
      <c r="CX36" s="684"/>
      <c r="CY36" s="685"/>
      <c r="CZ36" s="688">
        <v>
10.5</v>
      </c>
      <c r="DA36" s="717"/>
      <c r="DB36" s="717"/>
      <c r="DC36" s="721"/>
      <c r="DD36" s="692">
        <v>
2125750</v>
      </c>
      <c r="DE36" s="684"/>
      <c r="DF36" s="684"/>
      <c r="DG36" s="684"/>
      <c r="DH36" s="684"/>
      <c r="DI36" s="684"/>
      <c r="DJ36" s="684"/>
      <c r="DK36" s="685"/>
      <c r="DL36" s="692">
        <v>
1484036</v>
      </c>
      <c r="DM36" s="684"/>
      <c r="DN36" s="684"/>
      <c r="DO36" s="684"/>
      <c r="DP36" s="684"/>
      <c r="DQ36" s="684"/>
      <c r="DR36" s="684"/>
      <c r="DS36" s="684"/>
      <c r="DT36" s="684"/>
      <c r="DU36" s="684"/>
      <c r="DV36" s="685"/>
      <c r="DW36" s="688">
        <v>
8.1999999999999993</v>
      </c>
      <c r="DX36" s="717"/>
      <c r="DY36" s="717"/>
      <c r="DZ36" s="717"/>
      <c r="EA36" s="717"/>
      <c r="EB36" s="717"/>
      <c r="EC36" s="718"/>
    </row>
    <row r="37" spans="2:133" ht="11.25" customHeight="1" x14ac:dyDescent="0.15">
      <c r="B37" s="680" t="s">
        <v>
332</v>
      </c>
      <c r="C37" s="681"/>
      <c r="D37" s="681"/>
      <c r="E37" s="681"/>
      <c r="F37" s="681"/>
      <c r="G37" s="681"/>
      <c r="H37" s="681"/>
      <c r="I37" s="681"/>
      <c r="J37" s="681"/>
      <c r="K37" s="681"/>
      <c r="L37" s="681"/>
      <c r="M37" s="681"/>
      <c r="N37" s="681"/>
      <c r="O37" s="681"/>
      <c r="P37" s="681"/>
      <c r="Q37" s="682"/>
      <c r="R37" s="683">
        <v>
946067</v>
      </c>
      <c r="S37" s="684"/>
      <c r="T37" s="684"/>
      <c r="U37" s="684"/>
      <c r="V37" s="684"/>
      <c r="W37" s="684"/>
      <c r="X37" s="684"/>
      <c r="Y37" s="685"/>
      <c r="Z37" s="686">
        <v>
2.8</v>
      </c>
      <c r="AA37" s="686"/>
      <c r="AB37" s="686"/>
      <c r="AC37" s="686"/>
      <c r="AD37" s="687" t="s">
        <v>
129</v>
      </c>
      <c r="AE37" s="687"/>
      <c r="AF37" s="687"/>
      <c r="AG37" s="687"/>
      <c r="AH37" s="687"/>
      <c r="AI37" s="687"/>
      <c r="AJ37" s="687"/>
      <c r="AK37" s="687"/>
      <c r="AL37" s="688" t="s">
        <v>
129</v>
      </c>
      <c r="AM37" s="689"/>
      <c r="AN37" s="689"/>
      <c r="AO37" s="690"/>
      <c r="AQ37" s="761" t="s">
        <v>
333</v>
      </c>
      <c r="AR37" s="762"/>
      <c r="AS37" s="762"/>
      <c r="AT37" s="762"/>
      <c r="AU37" s="762"/>
      <c r="AV37" s="762"/>
      <c r="AW37" s="762"/>
      <c r="AX37" s="762"/>
      <c r="AY37" s="763"/>
      <c r="AZ37" s="683">
        <v>
702685</v>
      </c>
      <c r="BA37" s="684"/>
      <c r="BB37" s="684"/>
      <c r="BC37" s="684"/>
      <c r="BD37" s="719"/>
      <c r="BE37" s="719"/>
      <c r="BF37" s="750"/>
      <c r="BG37" s="698" t="s">
        <v>
334</v>
      </c>
      <c r="BH37" s="699"/>
      <c r="BI37" s="699"/>
      <c r="BJ37" s="699"/>
      <c r="BK37" s="699"/>
      <c r="BL37" s="699"/>
      <c r="BM37" s="699"/>
      <c r="BN37" s="699"/>
      <c r="BO37" s="699"/>
      <c r="BP37" s="699"/>
      <c r="BQ37" s="699"/>
      <c r="BR37" s="699"/>
      <c r="BS37" s="699"/>
      <c r="BT37" s="699"/>
      <c r="BU37" s="700"/>
      <c r="BV37" s="683">
        <v>
-587144</v>
      </c>
      <c r="BW37" s="684"/>
      <c r="BX37" s="684"/>
      <c r="BY37" s="684"/>
      <c r="BZ37" s="684"/>
      <c r="CA37" s="684"/>
      <c r="CB37" s="693"/>
      <c r="CD37" s="698" t="s">
        <v>
335</v>
      </c>
      <c r="CE37" s="699"/>
      <c r="CF37" s="699"/>
      <c r="CG37" s="699"/>
      <c r="CH37" s="699"/>
      <c r="CI37" s="699"/>
      <c r="CJ37" s="699"/>
      <c r="CK37" s="699"/>
      <c r="CL37" s="699"/>
      <c r="CM37" s="699"/>
      <c r="CN37" s="699"/>
      <c r="CO37" s="699"/>
      <c r="CP37" s="699"/>
      <c r="CQ37" s="700"/>
      <c r="CR37" s="683">
        <v>
679554</v>
      </c>
      <c r="CS37" s="719"/>
      <c r="CT37" s="719"/>
      <c r="CU37" s="719"/>
      <c r="CV37" s="719"/>
      <c r="CW37" s="719"/>
      <c r="CX37" s="719"/>
      <c r="CY37" s="720"/>
      <c r="CZ37" s="688">
        <v>
2.1</v>
      </c>
      <c r="DA37" s="717"/>
      <c r="DB37" s="717"/>
      <c r="DC37" s="721"/>
      <c r="DD37" s="692">
        <v>
376478</v>
      </c>
      <c r="DE37" s="719"/>
      <c r="DF37" s="719"/>
      <c r="DG37" s="719"/>
      <c r="DH37" s="719"/>
      <c r="DI37" s="719"/>
      <c r="DJ37" s="719"/>
      <c r="DK37" s="720"/>
      <c r="DL37" s="692">
        <v>
337847</v>
      </c>
      <c r="DM37" s="719"/>
      <c r="DN37" s="719"/>
      <c r="DO37" s="719"/>
      <c r="DP37" s="719"/>
      <c r="DQ37" s="719"/>
      <c r="DR37" s="719"/>
      <c r="DS37" s="719"/>
      <c r="DT37" s="719"/>
      <c r="DU37" s="719"/>
      <c r="DV37" s="720"/>
      <c r="DW37" s="688">
        <v>
1.9</v>
      </c>
      <c r="DX37" s="717"/>
      <c r="DY37" s="717"/>
      <c r="DZ37" s="717"/>
      <c r="EA37" s="717"/>
      <c r="EB37" s="717"/>
      <c r="EC37" s="718"/>
    </row>
    <row r="38" spans="2:133" ht="11.25" customHeight="1" x14ac:dyDescent="0.15">
      <c r="B38" s="680" t="s">
        <v>
336</v>
      </c>
      <c r="C38" s="681"/>
      <c r="D38" s="681"/>
      <c r="E38" s="681"/>
      <c r="F38" s="681"/>
      <c r="G38" s="681"/>
      <c r="H38" s="681"/>
      <c r="I38" s="681"/>
      <c r="J38" s="681"/>
      <c r="K38" s="681"/>
      <c r="L38" s="681"/>
      <c r="M38" s="681"/>
      <c r="N38" s="681"/>
      <c r="O38" s="681"/>
      <c r="P38" s="681"/>
      <c r="Q38" s="682"/>
      <c r="R38" s="683">
        <v>
229920</v>
      </c>
      <c r="S38" s="684"/>
      <c r="T38" s="684"/>
      <c r="U38" s="684"/>
      <c r="V38" s="684"/>
      <c r="W38" s="684"/>
      <c r="X38" s="684"/>
      <c r="Y38" s="685"/>
      <c r="Z38" s="686">
        <v>
0.7</v>
      </c>
      <c r="AA38" s="686"/>
      <c r="AB38" s="686"/>
      <c r="AC38" s="686"/>
      <c r="AD38" s="687">
        <v>
22</v>
      </c>
      <c r="AE38" s="687"/>
      <c r="AF38" s="687"/>
      <c r="AG38" s="687"/>
      <c r="AH38" s="687"/>
      <c r="AI38" s="687"/>
      <c r="AJ38" s="687"/>
      <c r="AK38" s="687"/>
      <c r="AL38" s="688">
        <v>
0</v>
      </c>
      <c r="AM38" s="689"/>
      <c r="AN38" s="689"/>
      <c r="AO38" s="690"/>
      <c r="AQ38" s="761" t="s">
        <v>
337</v>
      </c>
      <c r="AR38" s="762"/>
      <c r="AS38" s="762"/>
      <c r="AT38" s="762"/>
      <c r="AU38" s="762"/>
      <c r="AV38" s="762"/>
      <c r="AW38" s="762"/>
      <c r="AX38" s="762"/>
      <c r="AY38" s="763"/>
      <c r="AZ38" s="683">
        <v>
350000</v>
      </c>
      <c r="BA38" s="684"/>
      <c r="BB38" s="684"/>
      <c r="BC38" s="684"/>
      <c r="BD38" s="719"/>
      <c r="BE38" s="719"/>
      <c r="BF38" s="750"/>
      <c r="BG38" s="698" t="s">
        <v>
338</v>
      </c>
      <c r="BH38" s="699"/>
      <c r="BI38" s="699"/>
      <c r="BJ38" s="699"/>
      <c r="BK38" s="699"/>
      <c r="BL38" s="699"/>
      <c r="BM38" s="699"/>
      <c r="BN38" s="699"/>
      <c r="BO38" s="699"/>
      <c r="BP38" s="699"/>
      <c r="BQ38" s="699"/>
      <c r="BR38" s="699"/>
      <c r="BS38" s="699"/>
      <c r="BT38" s="699"/>
      <c r="BU38" s="700"/>
      <c r="BV38" s="683">
        <v>
10945</v>
      </c>
      <c r="BW38" s="684"/>
      <c r="BX38" s="684"/>
      <c r="BY38" s="684"/>
      <c r="BZ38" s="684"/>
      <c r="CA38" s="684"/>
      <c r="CB38" s="693"/>
      <c r="CD38" s="698" t="s">
        <v>
339</v>
      </c>
      <c r="CE38" s="699"/>
      <c r="CF38" s="699"/>
      <c r="CG38" s="699"/>
      <c r="CH38" s="699"/>
      <c r="CI38" s="699"/>
      <c r="CJ38" s="699"/>
      <c r="CK38" s="699"/>
      <c r="CL38" s="699"/>
      <c r="CM38" s="699"/>
      <c r="CN38" s="699"/>
      <c r="CO38" s="699"/>
      <c r="CP38" s="699"/>
      <c r="CQ38" s="700"/>
      <c r="CR38" s="683">
        <v>
2478360</v>
      </c>
      <c r="CS38" s="684"/>
      <c r="CT38" s="684"/>
      <c r="CU38" s="684"/>
      <c r="CV38" s="684"/>
      <c r="CW38" s="684"/>
      <c r="CX38" s="684"/>
      <c r="CY38" s="685"/>
      <c r="CZ38" s="688">
        <v>
7.5</v>
      </c>
      <c r="DA38" s="717"/>
      <c r="DB38" s="717"/>
      <c r="DC38" s="721"/>
      <c r="DD38" s="692">
        <v>
2181194</v>
      </c>
      <c r="DE38" s="684"/>
      <c r="DF38" s="684"/>
      <c r="DG38" s="684"/>
      <c r="DH38" s="684"/>
      <c r="DI38" s="684"/>
      <c r="DJ38" s="684"/>
      <c r="DK38" s="685"/>
      <c r="DL38" s="692">
        <v>
1532040</v>
      </c>
      <c r="DM38" s="684"/>
      <c r="DN38" s="684"/>
      <c r="DO38" s="684"/>
      <c r="DP38" s="684"/>
      <c r="DQ38" s="684"/>
      <c r="DR38" s="684"/>
      <c r="DS38" s="684"/>
      <c r="DT38" s="684"/>
      <c r="DU38" s="684"/>
      <c r="DV38" s="685"/>
      <c r="DW38" s="688">
        <v>
8.5</v>
      </c>
      <c r="DX38" s="717"/>
      <c r="DY38" s="717"/>
      <c r="DZ38" s="717"/>
      <c r="EA38" s="717"/>
      <c r="EB38" s="717"/>
      <c r="EC38" s="718"/>
    </row>
    <row r="39" spans="2:133" ht="11.25" customHeight="1" x14ac:dyDescent="0.15">
      <c r="B39" s="680" t="s">
        <v>
340</v>
      </c>
      <c r="C39" s="681"/>
      <c r="D39" s="681"/>
      <c r="E39" s="681"/>
      <c r="F39" s="681"/>
      <c r="G39" s="681"/>
      <c r="H39" s="681"/>
      <c r="I39" s="681"/>
      <c r="J39" s="681"/>
      <c r="K39" s="681"/>
      <c r="L39" s="681"/>
      <c r="M39" s="681"/>
      <c r="N39" s="681"/>
      <c r="O39" s="681"/>
      <c r="P39" s="681"/>
      <c r="Q39" s="682"/>
      <c r="R39" s="683">
        <v>
1712690</v>
      </c>
      <c r="S39" s="684"/>
      <c r="T39" s="684"/>
      <c r="U39" s="684"/>
      <c r="V39" s="684"/>
      <c r="W39" s="684"/>
      <c r="X39" s="684"/>
      <c r="Y39" s="685"/>
      <c r="Z39" s="686">
        <v>
5</v>
      </c>
      <c r="AA39" s="686"/>
      <c r="AB39" s="686"/>
      <c r="AC39" s="686"/>
      <c r="AD39" s="687" t="s">
        <v>
129</v>
      </c>
      <c r="AE39" s="687"/>
      <c r="AF39" s="687"/>
      <c r="AG39" s="687"/>
      <c r="AH39" s="687"/>
      <c r="AI39" s="687"/>
      <c r="AJ39" s="687"/>
      <c r="AK39" s="687"/>
      <c r="AL39" s="688" t="s">
        <v>
129</v>
      </c>
      <c r="AM39" s="689"/>
      <c r="AN39" s="689"/>
      <c r="AO39" s="690"/>
      <c r="AQ39" s="761" t="s">
        <v>
341</v>
      </c>
      <c r="AR39" s="762"/>
      <c r="AS39" s="762"/>
      <c r="AT39" s="762"/>
      <c r="AU39" s="762"/>
      <c r="AV39" s="762"/>
      <c r="AW39" s="762"/>
      <c r="AX39" s="762"/>
      <c r="AY39" s="763"/>
      <c r="AZ39" s="683" t="s">
        <v>
129</v>
      </c>
      <c r="BA39" s="684"/>
      <c r="BB39" s="684"/>
      <c r="BC39" s="684"/>
      <c r="BD39" s="719"/>
      <c r="BE39" s="719"/>
      <c r="BF39" s="750"/>
      <c r="BG39" s="698" t="s">
        <v>
342</v>
      </c>
      <c r="BH39" s="699"/>
      <c r="BI39" s="699"/>
      <c r="BJ39" s="699"/>
      <c r="BK39" s="699"/>
      <c r="BL39" s="699"/>
      <c r="BM39" s="699"/>
      <c r="BN39" s="699"/>
      <c r="BO39" s="699"/>
      <c r="BP39" s="699"/>
      <c r="BQ39" s="699"/>
      <c r="BR39" s="699"/>
      <c r="BS39" s="699"/>
      <c r="BT39" s="699"/>
      <c r="BU39" s="700"/>
      <c r="BV39" s="683">
        <v>
16901</v>
      </c>
      <c r="BW39" s="684"/>
      <c r="BX39" s="684"/>
      <c r="BY39" s="684"/>
      <c r="BZ39" s="684"/>
      <c r="CA39" s="684"/>
      <c r="CB39" s="693"/>
      <c r="CD39" s="698" t="s">
        <v>
343</v>
      </c>
      <c r="CE39" s="699"/>
      <c r="CF39" s="699"/>
      <c r="CG39" s="699"/>
      <c r="CH39" s="699"/>
      <c r="CI39" s="699"/>
      <c r="CJ39" s="699"/>
      <c r="CK39" s="699"/>
      <c r="CL39" s="699"/>
      <c r="CM39" s="699"/>
      <c r="CN39" s="699"/>
      <c r="CO39" s="699"/>
      <c r="CP39" s="699"/>
      <c r="CQ39" s="700"/>
      <c r="CR39" s="683">
        <v>
215264</v>
      </c>
      <c r="CS39" s="719"/>
      <c r="CT39" s="719"/>
      <c r="CU39" s="719"/>
      <c r="CV39" s="719"/>
      <c r="CW39" s="719"/>
      <c r="CX39" s="719"/>
      <c r="CY39" s="720"/>
      <c r="CZ39" s="688">
        <v>
0.7</v>
      </c>
      <c r="DA39" s="717"/>
      <c r="DB39" s="717"/>
      <c r="DC39" s="721"/>
      <c r="DD39" s="692">
        <v>
212499</v>
      </c>
      <c r="DE39" s="719"/>
      <c r="DF39" s="719"/>
      <c r="DG39" s="719"/>
      <c r="DH39" s="719"/>
      <c r="DI39" s="719"/>
      <c r="DJ39" s="719"/>
      <c r="DK39" s="720"/>
      <c r="DL39" s="692" t="s">
        <v>
129</v>
      </c>
      <c r="DM39" s="719"/>
      <c r="DN39" s="719"/>
      <c r="DO39" s="719"/>
      <c r="DP39" s="719"/>
      <c r="DQ39" s="719"/>
      <c r="DR39" s="719"/>
      <c r="DS39" s="719"/>
      <c r="DT39" s="719"/>
      <c r="DU39" s="719"/>
      <c r="DV39" s="720"/>
      <c r="DW39" s="688" t="s">
        <v>
137</v>
      </c>
      <c r="DX39" s="717"/>
      <c r="DY39" s="717"/>
      <c r="DZ39" s="717"/>
      <c r="EA39" s="717"/>
      <c r="EB39" s="717"/>
      <c r="EC39" s="718"/>
    </row>
    <row r="40" spans="2:133" ht="11.25" customHeight="1" x14ac:dyDescent="0.15">
      <c r="B40" s="680" t="s">
        <v>
344</v>
      </c>
      <c r="C40" s="681"/>
      <c r="D40" s="681"/>
      <c r="E40" s="681"/>
      <c r="F40" s="681"/>
      <c r="G40" s="681"/>
      <c r="H40" s="681"/>
      <c r="I40" s="681"/>
      <c r="J40" s="681"/>
      <c r="K40" s="681"/>
      <c r="L40" s="681"/>
      <c r="M40" s="681"/>
      <c r="N40" s="681"/>
      <c r="O40" s="681"/>
      <c r="P40" s="681"/>
      <c r="Q40" s="682"/>
      <c r="R40" s="683" t="s">
        <v>
137</v>
      </c>
      <c r="S40" s="684"/>
      <c r="T40" s="684"/>
      <c r="U40" s="684"/>
      <c r="V40" s="684"/>
      <c r="W40" s="684"/>
      <c r="X40" s="684"/>
      <c r="Y40" s="685"/>
      <c r="Z40" s="686" t="s">
        <v>
129</v>
      </c>
      <c r="AA40" s="686"/>
      <c r="AB40" s="686"/>
      <c r="AC40" s="686"/>
      <c r="AD40" s="687" t="s">
        <v>
137</v>
      </c>
      <c r="AE40" s="687"/>
      <c r="AF40" s="687"/>
      <c r="AG40" s="687"/>
      <c r="AH40" s="687"/>
      <c r="AI40" s="687"/>
      <c r="AJ40" s="687"/>
      <c r="AK40" s="687"/>
      <c r="AL40" s="688" t="s">
        <v>
137</v>
      </c>
      <c r="AM40" s="689"/>
      <c r="AN40" s="689"/>
      <c r="AO40" s="690"/>
      <c r="AQ40" s="761" t="s">
        <v>
345</v>
      </c>
      <c r="AR40" s="762"/>
      <c r="AS40" s="762"/>
      <c r="AT40" s="762"/>
      <c r="AU40" s="762"/>
      <c r="AV40" s="762"/>
      <c r="AW40" s="762"/>
      <c r="AX40" s="762"/>
      <c r="AY40" s="763"/>
      <c r="AZ40" s="683" t="s">
        <v>
129</v>
      </c>
      <c r="BA40" s="684"/>
      <c r="BB40" s="684"/>
      <c r="BC40" s="684"/>
      <c r="BD40" s="719"/>
      <c r="BE40" s="719"/>
      <c r="BF40" s="750"/>
      <c r="BG40" s="764" t="s">
        <v>
346</v>
      </c>
      <c r="BH40" s="765"/>
      <c r="BI40" s="765"/>
      <c r="BJ40" s="765"/>
      <c r="BK40" s="765"/>
      <c r="BL40" s="236"/>
      <c r="BM40" s="699" t="s">
        <v>
347</v>
      </c>
      <c r="BN40" s="699"/>
      <c r="BO40" s="699"/>
      <c r="BP40" s="699"/>
      <c r="BQ40" s="699"/>
      <c r="BR40" s="699"/>
      <c r="BS40" s="699"/>
      <c r="BT40" s="699"/>
      <c r="BU40" s="700"/>
      <c r="BV40" s="683">
        <v>
90</v>
      </c>
      <c r="BW40" s="684"/>
      <c r="BX40" s="684"/>
      <c r="BY40" s="684"/>
      <c r="BZ40" s="684"/>
      <c r="CA40" s="684"/>
      <c r="CB40" s="693"/>
      <c r="CD40" s="698" t="s">
        <v>
348</v>
      </c>
      <c r="CE40" s="699"/>
      <c r="CF40" s="699"/>
      <c r="CG40" s="699"/>
      <c r="CH40" s="699"/>
      <c r="CI40" s="699"/>
      <c r="CJ40" s="699"/>
      <c r="CK40" s="699"/>
      <c r="CL40" s="699"/>
      <c r="CM40" s="699"/>
      <c r="CN40" s="699"/>
      <c r="CO40" s="699"/>
      <c r="CP40" s="699"/>
      <c r="CQ40" s="700"/>
      <c r="CR40" s="683" t="s">
        <v>
129</v>
      </c>
      <c r="CS40" s="684"/>
      <c r="CT40" s="684"/>
      <c r="CU40" s="684"/>
      <c r="CV40" s="684"/>
      <c r="CW40" s="684"/>
      <c r="CX40" s="684"/>
      <c r="CY40" s="685"/>
      <c r="CZ40" s="688" t="s">
        <v>
129</v>
      </c>
      <c r="DA40" s="717"/>
      <c r="DB40" s="717"/>
      <c r="DC40" s="721"/>
      <c r="DD40" s="692" t="s">
        <v>
137</v>
      </c>
      <c r="DE40" s="684"/>
      <c r="DF40" s="684"/>
      <c r="DG40" s="684"/>
      <c r="DH40" s="684"/>
      <c r="DI40" s="684"/>
      <c r="DJ40" s="684"/>
      <c r="DK40" s="685"/>
      <c r="DL40" s="692" t="s">
        <v>
255</v>
      </c>
      <c r="DM40" s="684"/>
      <c r="DN40" s="684"/>
      <c r="DO40" s="684"/>
      <c r="DP40" s="684"/>
      <c r="DQ40" s="684"/>
      <c r="DR40" s="684"/>
      <c r="DS40" s="684"/>
      <c r="DT40" s="684"/>
      <c r="DU40" s="684"/>
      <c r="DV40" s="685"/>
      <c r="DW40" s="688" t="s">
        <v>
137</v>
      </c>
      <c r="DX40" s="717"/>
      <c r="DY40" s="717"/>
      <c r="DZ40" s="717"/>
      <c r="EA40" s="717"/>
      <c r="EB40" s="717"/>
      <c r="EC40" s="718"/>
    </row>
    <row r="41" spans="2:133" ht="11.25" customHeight="1" x14ac:dyDescent="0.15">
      <c r="B41" s="680" t="s">
        <v>
349</v>
      </c>
      <c r="C41" s="681"/>
      <c r="D41" s="681"/>
      <c r="E41" s="681"/>
      <c r="F41" s="681"/>
      <c r="G41" s="681"/>
      <c r="H41" s="681"/>
      <c r="I41" s="681"/>
      <c r="J41" s="681"/>
      <c r="K41" s="681"/>
      <c r="L41" s="681"/>
      <c r="M41" s="681"/>
      <c r="N41" s="681"/>
      <c r="O41" s="681"/>
      <c r="P41" s="681"/>
      <c r="Q41" s="682"/>
      <c r="R41" s="683">
        <v>
669790</v>
      </c>
      <c r="S41" s="684"/>
      <c r="T41" s="684"/>
      <c r="U41" s="684"/>
      <c r="V41" s="684"/>
      <c r="W41" s="684"/>
      <c r="X41" s="684"/>
      <c r="Y41" s="685"/>
      <c r="Z41" s="686">
        <v>
2</v>
      </c>
      <c r="AA41" s="686"/>
      <c r="AB41" s="686"/>
      <c r="AC41" s="686"/>
      <c r="AD41" s="687" t="s">
        <v>
255</v>
      </c>
      <c r="AE41" s="687"/>
      <c r="AF41" s="687"/>
      <c r="AG41" s="687"/>
      <c r="AH41" s="687"/>
      <c r="AI41" s="687"/>
      <c r="AJ41" s="687"/>
      <c r="AK41" s="687"/>
      <c r="AL41" s="688" t="s">
        <v>
129</v>
      </c>
      <c r="AM41" s="689"/>
      <c r="AN41" s="689"/>
      <c r="AO41" s="690"/>
      <c r="AQ41" s="761" t="s">
        <v>
350</v>
      </c>
      <c r="AR41" s="762"/>
      <c r="AS41" s="762"/>
      <c r="AT41" s="762"/>
      <c r="AU41" s="762"/>
      <c r="AV41" s="762"/>
      <c r="AW41" s="762"/>
      <c r="AX41" s="762"/>
      <c r="AY41" s="763"/>
      <c r="AZ41" s="683">
        <v>
960135</v>
      </c>
      <c r="BA41" s="684"/>
      <c r="BB41" s="684"/>
      <c r="BC41" s="684"/>
      <c r="BD41" s="719"/>
      <c r="BE41" s="719"/>
      <c r="BF41" s="750"/>
      <c r="BG41" s="764"/>
      <c r="BH41" s="765"/>
      <c r="BI41" s="765"/>
      <c r="BJ41" s="765"/>
      <c r="BK41" s="765"/>
      <c r="BL41" s="236"/>
      <c r="BM41" s="699" t="s">
        <v>
351</v>
      </c>
      <c r="BN41" s="699"/>
      <c r="BO41" s="699"/>
      <c r="BP41" s="699"/>
      <c r="BQ41" s="699"/>
      <c r="BR41" s="699"/>
      <c r="BS41" s="699"/>
      <c r="BT41" s="699"/>
      <c r="BU41" s="700"/>
      <c r="BV41" s="683" t="s">
        <v>
129</v>
      </c>
      <c r="BW41" s="684"/>
      <c r="BX41" s="684"/>
      <c r="BY41" s="684"/>
      <c r="BZ41" s="684"/>
      <c r="CA41" s="684"/>
      <c r="CB41" s="693"/>
      <c r="CD41" s="698" t="s">
        <v>
352</v>
      </c>
      <c r="CE41" s="699"/>
      <c r="CF41" s="699"/>
      <c r="CG41" s="699"/>
      <c r="CH41" s="699"/>
      <c r="CI41" s="699"/>
      <c r="CJ41" s="699"/>
      <c r="CK41" s="699"/>
      <c r="CL41" s="699"/>
      <c r="CM41" s="699"/>
      <c r="CN41" s="699"/>
      <c r="CO41" s="699"/>
      <c r="CP41" s="699"/>
      <c r="CQ41" s="700"/>
      <c r="CR41" s="683" t="s">
        <v>
129</v>
      </c>
      <c r="CS41" s="719"/>
      <c r="CT41" s="719"/>
      <c r="CU41" s="719"/>
      <c r="CV41" s="719"/>
      <c r="CW41" s="719"/>
      <c r="CX41" s="719"/>
      <c r="CY41" s="720"/>
      <c r="CZ41" s="688" t="s">
        <v>
129</v>
      </c>
      <c r="DA41" s="717"/>
      <c r="DB41" s="717"/>
      <c r="DC41" s="721"/>
      <c r="DD41" s="692" t="s">
        <v>
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
353</v>
      </c>
      <c r="C42" s="734"/>
      <c r="D42" s="734"/>
      <c r="E42" s="734"/>
      <c r="F42" s="734"/>
      <c r="G42" s="734"/>
      <c r="H42" s="734"/>
      <c r="I42" s="734"/>
      <c r="J42" s="734"/>
      <c r="K42" s="734"/>
      <c r="L42" s="734"/>
      <c r="M42" s="734"/>
      <c r="N42" s="734"/>
      <c r="O42" s="734"/>
      <c r="P42" s="734"/>
      <c r="Q42" s="735"/>
      <c r="R42" s="768">
        <v>
34034961</v>
      </c>
      <c r="S42" s="769"/>
      <c r="T42" s="769"/>
      <c r="U42" s="769"/>
      <c r="V42" s="769"/>
      <c r="W42" s="769"/>
      <c r="X42" s="769"/>
      <c r="Y42" s="777"/>
      <c r="Z42" s="778">
        <v>
100</v>
      </c>
      <c r="AA42" s="778"/>
      <c r="AB42" s="778"/>
      <c r="AC42" s="778"/>
      <c r="AD42" s="779">
        <v>
17455779</v>
      </c>
      <c r="AE42" s="779"/>
      <c r="AF42" s="779"/>
      <c r="AG42" s="779"/>
      <c r="AH42" s="779"/>
      <c r="AI42" s="779"/>
      <c r="AJ42" s="779"/>
      <c r="AK42" s="779"/>
      <c r="AL42" s="780">
        <v>
100</v>
      </c>
      <c r="AM42" s="755"/>
      <c r="AN42" s="755"/>
      <c r="AO42" s="781"/>
      <c r="AQ42" s="782" t="s">
        <v>
354</v>
      </c>
      <c r="AR42" s="783"/>
      <c r="AS42" s="783"/>
      <c r="AT42" s="783"/>
      <c r="AU42" s="783"/>
      <c r="AV42" s="783"/>
      <c r="AW42" s="783"/>
      <c r="AX42" s="783"/>
      <c r="AY42" s="784"/>
      <c r="AZ42" s="768">
        <v>
1518225</v>
      </c>
      <c r="BA42" s="769"/>
      <c r="BB42" s="769"/>
      <c r="BC42" s="769"/>
      <c r="BD42" s="754"/>
      <c r="BE42" s="754"/>
      <c r="BF42" s="756"/>
      <c r="BG42" s="766"/>
      <c r="BH42" s="767"/>
      <c r="BI42" s="767"/>
      <c r="BJ42" s="767"/>
      <c r="BK42" s="767"/>
      <c r="BL42" s="237"/>
      <c r="BM42" s="709" t="s">
        <v>
355</v>
      </c>
      <c r="BN42" s="709"/>
      <c r="BO42" s="709"/>
      <c r="BP42" s="709"/>
      <c r="BQ42" s="709"/>
      <c r="BR42" s="709"/>
      <c r="BS42" s="709"/>
      <c r="BT42" s="709"/>
      <c r="BU42" s="710"/>
      <c r="BV42" s="768">
        <v>
288</v>
      </c>
      <c r="BW42" s="769"/>
      <c r="BX42" s="769"/>
      <c r="BY42" s="769"/>
      <c r="BZ42" s="769"/>
      <c r="CA42" s="769"/>
      <c r="CB42" s="776"/>
      <c r="CD42" s="680" t="s">
        <v>
356</v>
      </c>
      <c r="CE42" s="681"/>
      <c r="CF42" s="681"/>
      <c r="CG42" s="681"/>
      <c r="CH42" s="681"/>
      <c r="CI42" s="681"/>
      <c r="CJ42" s="681"/>
      <c r="CK42" s="681"/>
      <c r="CL42" s="681"/>
      <c r="CM42" s="681"/>
      <c r="CN42" s="681"/>
      <c r="CO42" s="681"/>
      <c r="CP42" s="681"/>
      <c r="CQ42" s="682"/>
      <c r="CR42" s="683">
        <v>
4362029</v>
      </c>
      <c r="CS42" s="684"/>
      <c r="CT42" s="684"/>
      <c r="CU42" s="684"/>
      <c r="CV42" s="684"/>
      <c r="CW42" s="684"/>
      <c r="CX42" s="684"/>
      <c r="CY42" s="685"/>
      <c r="CZ42" s="688">
        <v>
13.2</v>
      </c>
      <c r="DA42" s="689"/>
      <c r="DB42" s="689"/>
      <c r="DC42" s="701"/>
      <c r="DD42" s="692">
        <v>
1384947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
357</v>
      </c>
      <c r="CE43" s="681"/>
      <c r="CF43" s="681"/>
      <c r="CG43" s="681"/>
      <c r="CH43" s="681"/>
      <c r="CI43" s="681"/>
      <c r="CJ43" s="681"/>
      <c r="CK43" s="681"/>
      <c r="CL43" s="681"/>
      <c r="CM43" s="681"/>
      <c r="CN43" s="681"/>
      <c r="CO43" s="681"/>
      <c r="CP43" s="681"/>
      <c r="CQ43" s="682"/>
      <c r="CR43" s="683">
        <v>
152276</v>
      </c>
      <c r="CS43" s="719"/>
      <c r="CT43" s="719"/>
      <c r="CU43" s="719"/>
      <c r="CV43" s="719"/>
      <c r="CW43" s="719"/>
      <c r="CX43" s="719"/>
      <c r="CY43" s="720"/>
      <c r="CZ43" s="688">
        <v>
0.5</v>
      </c>
      <c r="DA43" s="717"/>
      <c r="DB43" s="717"/>
      <c r="DC43" s="721"/>
      <c r="DD43" s="692">
        <v>
138812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
305</v>
      </c>
      <c r="CE44" s="796"/>
      <c r="CF44" s="680" t="s">
        <v>
358</v>
      </c>
      <c r="CG44" s="681"/>
      <c r="CH44" s="681"/>
      <c r="CI44" s="681"/>
      <c r="CJ44" s="681"/>
      <c r="CK44" s="681"/>
      <c r="CL44" s="681"/>
      <c r="CM44" s="681"/>
      <c r="CN44" s="681"/>
      <c r="CO44" s="681"/>
      <c r="CP44" s="681"/>
      <c r="CQ44" s="682"/>
      <c r="CR44" s="683">
        <v>
4297386</v>
      </c>
      <c r="CS44" s="684"/>
      <c r="CT44" s="684"/>
      <c r="CU44" s="684"/>
      <c r="CV44" s="684"/>
      <c r="CW44" s="684"/>
      <c r="CX44" s="684"/>
      <c r="CY44" s="685"/>
      <c r="CZ44" s="688">
        <v>
13</v>
      </c>
      <c r="DA44" s="689"/>
      <c r="DB44" s="689"/>
      <c r="DC44" s="701"/>
      <c r="DD44" s="692">
        <v>
1358717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
359</v>
      </c>
      <c r="CG45" s="681"/>
      <c r="CH45" s="681"/>
      <c r="CI45" s="681"/>
      <c r="CJ45" s="681"/>
      <c r="CK45" s="681"/>
      <c r="CL45" s="681"/>
      <c r="CM45" s="681"/>
      <c r="CN45" s="681"/>
      <c r="CO45" s="681"/>
      <c r="CP45" s="681"/>
      <c r="CQ45" s="682"/>
      <c r="CR45" s="683">
        <v>
607449</v>
      </c>
      <c r="CS45" s="719"/>
      <c r="CT45" s="719"/>
      <c r="CU45" s="719"/>
      <c r="CV45" s="719"/>
      <c r="CW45" s="719"/>
      <c r="CX45" s="719"/>
      <c r="CY45" s="720"/>
      <c r="CZ45" s="688">
        <v>
1.8</v>
      </c>
      <c r="DA45" s="717"/>
      <c r="DB45" s="717"/>
      <c r="DC45" s="721"/>
      <c r="DD45" s="692">
        <v>
46970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
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361</v>
      </c>
      <c r="CG46" s="681"/>
      <c r="CH46" s="681"/>
      <c r="CI46" s="681"/>
      <c r="CJ46" s="681"/>
      <c r="CK46" s="681"/>
      <c r="CL46" s="681"/>
      <c r="CM46" s="681"/>
      <c r="CN46" s="681"/>
      <c r="CO46" s="681"/>
      <c r="CP46" s="681"/>
      <c r="CQ46" s="682"/>
      <c r="CR46" s="683">
        <v>
3689937</v>
      </c>
      <c r="CS46" s="684"/>
      <c r="CT46" s="684"/>
      <c r="CU46" s="684"/>
      <c r="CV46" s="684"/>
      <c r="CW46" s="684"/>
      <c r="CX46" s="684"/>
      <c r="CY46" s="685"/>
      <c r="CZ46" s="688">
        <v>
11.2</v>
      </c>
      <c r="DA46" s="689"/>
      <c r="DB46" s="689"/>
      <c r="DC46" s="701"/>
      <c r="DD46" s="692">
        <v>
1311747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
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363</v>
      </c>
      <c r="CG47" s="681"/>
      <c r="CH47" s="681"/>
      <c r="CI47" s="681"/>
      <c r="CJ47" s="681"/>
      <c r="CK47" s="681"/>
      <c r="CL47" s="681"/>
      <c r="CM47" s="681"/>
      <c r="CN47" s="681"/>
      <c r="CO47" s="681"/>
      <c r="CP47" s="681"/>
      <c r="CQ47" s="682"/>
      <c r="CR47" s="683">
        <v>
64643</v>
      </c>
      <c r="CS47" s="719"/>
      <c r="CT47" s="719"/>
      <c r="CU47" s="719"/>
      <c r="CV47" s="719"/>
      <c r="CW47" s="719"/>
      <c r="CX47" s="719"/>
      <c r="CY47" s="720"/>
      <c r="CZ47" s="688">
        <v>
0.2</v>
      </c>
      <c r="DA47" s="717"/>
      <c r="DB47" s="717"/>
      <c r="DC47" s="721"/>
      <c r="DD47" s="692">
        <v>
26230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
364</v>
      </c>
      <c r="CD48" s="799"/>
      <c r="CE48" s="800"/>
      <c r="CF48" s="680" t="s">
        <v>
365</v>
      </c>
      <c r="CG48" s="681"/>
      <c r="CH48" s="681"/>
      <c r="CI48" s="681"/>
      <c r="CJ48" s="681"/>
      <c r="CK48" s="681"/>
      <c r="CL48" s="681"/>
      <c r="CM48" s="681"/>
      <c r="CN48" s="681"/>
      <c r="CO48" s="681"/>
      <c r="CP48" s="681"/>
      <c r="CQ48" s="682"/>
      <c r="CR48" s="683" t="s">
        <v>
255</v>
      </c>
      <c r="CS48" s="684"/>
      <c r="CT48" s="684"/>
      <c r="CU48" s="684"/>
      <c r="CV48" s="684"/>
      <c r="CW48" s="684"/>
      <c r="CX48" s="684"/>
      <c r="CY48" s="685"/>
      <c r="CZ48" s="688" t="s">
        <v>
129</v>
      </c>
      <c r="DA48" s="689"/>
      <c r="DB48" s="689"/>
      <c r="DC48" s="701"/>
      <c r="DD48" s="692" t="s">
        <v>
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
366</v>
      </c>
      <c r="CE49" s="734"/>
      <c r="CF49" s="734"/>
      <c r="CG49" s="734"/>
      <c r="CH49" s="734"/>
      <c r="CI49" s="734"/>
      <c r="CJ49" s="734"/>
      <c r="CK49" s="734"/>
      <c r="CL49" s="734"/>
      <c r="CM49" s="734"/>
      <c r="CN49" s="734"/>
      <c r="CO49" s="734"/>
      <c r="CP49" s="734"/>
      <c r="CQ49" s="735"/>
      <c r="CR49" s="768">
        <v>
33006107</v>
      </c>
      <c r="CS49" s="754"/>
      <c r="CT49" s="754"/>
      <c r="CU49" s="754"/>
      <c r="CV49" s="754"/>
      <c r="CW49" s="754"/>
      <c r="CX49" s="754"/>
      <c r="CY49" s="785"/>
      <c r="CZ49" s="780">
        <v>
100</v>
      </c>
      <c r="DA49" s="786"/>
      <c r="DB49" s="786"/>
      <c r="DC49" s="787"/>
      <c r="DD49" s="788">
        <v>
19875027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TsTs8uUBn8nZHOgnnUbB9lAAFXWd4ajtKgUq/fpCVq7T3lnmH6JlBOOC4etVcYFd0qSNW5wrFsnUIMTlC8icA==" saltValue="YgM/iFCVqsZkWQ/SJ5YG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H97" sqref="AH9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8" t="s">
        <v>
368</v>
      </c>
      <c r="DK2" s="859"/>
      <c r="DL2" s="859"/>
      <c r="DM2" s="859"/>
      <c r="DN2" s="859"/>
      <c r="DO2" s="860"/>
      <c r="DP2" s="250"/>
      <c r="DQ2" s="858" t="s">
        <v>
369</v>
      </c>
      <c r="DR2" s="859"/>
      <c r="DS2" s="859"/>
      <c r="DT2" s="859"/>
      <c r="DU2" s="859"/>
      <c r="DV2" s="859"/>
      <c r="DW2" s="859"/>
      <c r="DX2" s="859"/>
      <c r="DY2" s="859"/>
      <c r="DZ2" s="86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61" t="s">
        <v>
370</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253"/>
      <c r="BA4" s="253"/>
      <c r="BB4" s="253"/>
      <c r="BC4" s="253"/>
      <c r="BD4" s="253"/>
      <c r="BE4" s="254"/>
      <c r="BF4" s="254"/>
      <c r="BG4" s="254"/>
      <c r="BH4" s="254"/>
      <c r="BI4" s="254"/>
      <c r="BJ4" s="254"/>
      <c r="BK4" s="254"/>
      <c r="BL4" s="254"/>
      <c r="BM4" s="254"/>
      <c r="BN4" s="254"/>
      <c r="BO4" s="254"/>
      <c r="BP4" s="254"/>
      <c r="BQ4" s="253" t="s">
        <v>
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52" t="s">
        <v>
372</v>
      </c>
      <c r="B5" s="853"/>
      <c r="C5" s="853"/>
      <c r="D5" s="853"/>
      <c r="E5" s="853"/>
      <c r="F5" s="853"/>
      <c r="G5" s="853"/>
      <c r="H5" s="853"/>
      <c r="I5" s="853"/>
      <c r="J5" s="853"/>
      <c r="K5" s="853"/>
      <c r="L5" s="853"/>
      <c r="M5" s="853"/>
      <c r="N5" s="853"/>
      <c r="O5" s="853"/>
      <c r="P5" s="854"/>
      <c r="Q5" s="807" t="s">
        <v>
373</v>
      </c>
      <c r="R5" s="808"/>
      <c r="S5" s="808"/>
      <c r="T5" s="808"/>
      <c r="U5" s="809"/>
      <c r="V5" s="807" t="s">
        <v>
374</v>
      </c>
      <c r="W5" s="808"/>
      <c r="X5" s="808"/>
      <c r="Y5" s="808"/>
      <c r="Z5" s="809"/>
      <c r="AA5" s="807" t="s">
        <v>
375</v>
      </c>
      <c r="AB5" s="808"/>
      <c r="AC5" s="808"/>
      <c r="AD5" s="808"/>
      <c r="AE5" s="808"/>
      <c r="AF5" s="862" t="s">
        <v>
376</v>
      </c>
      <c r="AG5" s="808"/>
      <c r="AH5" s="808"/>
      <c r="AI5" s="808"/>
      <c r="AJ5" s="841"/>
      <c r="AK5" s="808" t="s">
        <v>
377</v>
      </c>
      <c r="AL5" s="808"/>
      <c r="AM5" s="808"/>
      <c r="AN5" s="808"/>
      <c r="AO5" s="809"/>
      <c r="AP5" s="807" t="s">
        <v>
378</v>
      </c>
      <c r="AQ5" s="808"/>
      <c r="AR5" s="808"/>
      <c r="AS5" s="808"/>
      <c r="AT5" s="809"/>
      <c r="AU5" s="807" t="s">
        <v>
379</v>
      </c>
      <c r="AV5" s="808"/>
      <c r="AW5" s="808"/>
      <c r="AX5" s="808"/>
      <c r="AY5" s="841"/>
      <c r="AZ5" s="257"/>
      <c r="BA5" s="257"/>
      <c r="BB5" s="257"/>
      <c r="BC5" s="257"/>
      <c r="BD5" s="257"/>
      <c r="BE5" s="258"/>
      <c r="BF5" s="258"/>
      <c r="BG5" s="258"/>
      <c r="BH5" s="258"/>
      <c r="BI5" s="258"/>
      <c r="BJ5" s="258"/>
      <c r="BK5" s="258"/>
      <c r="BL5" s="258"/>
      <c r="BM5" s="258"/>
      <c r="BN5" s="258"/>
      <c r="BO5" s="258"/>
      <c r="BP5" s="258"/>
      <c r="BQ5" s="852" t="s">
        <v>
380</v>
      </c>
      <c r="BR5" s="853"/>
      <c r="BS5" s="853"/>
      <c r="BT5" s="853"/>
      <c r="BU5" s="853"/>
      <c r="BV5" s="853"/>
      <c r="BW5" s="853"/>
      <c r="BX5" s="853"/>
      <c r="BY5" s="853"/>
      <c r="BZ5" s="853"/>
      <c r="CA5" s="853"/>
      <c r="CB5" s="853"/>
      <c r="CC5" s="853"/>
      <c r="CD5" s="853"/>
      <c r="CE5" s="853"/>
      <c r="CF5" s="853"/>
      <c r="CG5" s="854"/>
      <c r="CH5" s="807" t="s">
        <v>
381</v>
      </c>
      <c r="CI5" s="808"/>
      <c r="CJ5" s="808"/>
      <c r="CK5" s="808"/>
      <c r="CL5" s="809"/>
      <c r="CM5" s="807" t="s">
        <v>
382</v>
      </c>
      <c r="CN5" s="808"/>
      <c r="CO5" s="808"/>
      <c r="CP5" s="808"/>
      <c r="CQ5" s="809"/>
      <c r="CR5" s="807" t="s">
        <v>
383</v>
      </c>
      <c r="CS5" s="808"/>
      <c r="CT5" s="808"/>
      <c r="CU5" s="808"/>
      <c r="CV5" s="809"/>
      <c r="CW5" s="807" t="s">
        <v>
384</v>
      </c>
      <c r="CX5" s="808"/>
      <c r="CY5" s="808"/>
      <c r="CZ5" s="808"/>
      <c r="DA5" s="809"/>
      <c r="DB5" s="807" t="s">
        <v>
385</v>
      </c>
      <c r="DC5" s="808"/>
      <c r="DD5" s="808"/>
      <c r="DE5" s="808"/>
      <c r="DF5" s="809"/>
      <c r="DG5" s="813" t="s">
        <v>
386</v>
      </c>
      <c r="DH5" s="814"/>
      <c r="DI5" s="814"/>
      <c r="DJ5" s="814"/>
      <c r="DK5" s="815"/>
      <c r="DL5" s="813" t="s">
        <v>
387</v>
      </c>
      <c r="DM5" s="814"/>
      <c r="DN5" s="814"/>
      <c r="DO5" s="814"/>
      <c r="DP5" s="815"/>
      <c r="DQ5" s="807" t="s">
        <v>
388</v>
      </c>
      <c r="DR5" s="808"/>
      <c r="DS5" s="808"/>
      <c r="DT5" s="808"/>
      <c r="DU5" s="809"/>
      <c r="DV5" s="807" t="s">
        <v>
379</v>
      </c>
      <c r="DW5" s="808"/>
      <c r="DX5" s="808"/>
      <c r="DY5" s="808"/>
      <c r="DZ5" s="841"/>
      <c r="EA5" s="255"/>
    </row>
    <row r="6" spans="1:131" s="256" customFormat="1" ht="26.25" customHeight="1" thickBot="1" x14ac:dyDescent="0.2">
      <c r="A6" s="855"/>
      <c r="B6" s="856"/>
      <c r="C6" s="856"/>
      <c r="D6" s="856"/>
      <c r="E6" s="856"/>
      <c r="F6" s="856"/>
      <c r="G6" s="856"/>
      <c r="H6" s="856"/>
      <c r="I6" s="856"/>
      <c r="J6" s="856"/>
      <c r="K6" s="856"/>
      <c r="L6" s="856"/>
      <c r="M6" s="856"/>
      <c r="N6" s="856"/>
      <c r="O6" s="856"/>
      <c r="P6" s="857"/>
      <c r="Q6" s="810"/>
      <c r="R6" s="811"/>
      <c r="S6" s="811"/>
      <c r="T6" s="811"/>
      <c r="U6" s="812"/>
      <c r="V6" s="810"/>
      <c r="W6" s="811"/>
      <c r="X6" s="811"/>
      <c r="Y6" s="811"/>
      <c r="Z6" s="812"/>
      <c r="AA6" s="810"/>
      <c r="AB6" s="811"/>
      <c r="AC6" s="811"/>
      <c r="AD6" s="811"/>
      <c r="AE6" s="811"/>
      <c r="AF6" s="863"/>
      <c r="AG6" s="811"/>
      <c r="AH6" s="811"/>
      <c r="AI6" s="811"/>
      <c r="AJ6" s="842"/>
      <c r="AK6" s="811"/>
      <c r="AL6" s="811"/>
      <c r="AM6" s="811"/>
      <c r="AN6" s="811"/>
      <c r="AO6" s="812"/>
      <c r="AP6" s="810"/>
      <c r="AQ6" s="811"/>
      <c r="AR6" s="811"/>
      <c r="AS6" s="811"/>
      <c r="AT6" s="812"/>
      <c r="AU6" s="810"/>
      <c r="AV6" s="811"/>
      <c r="AW6" s="811"/>
      <c r="AX6" s="811"/>
      <c r="AY6" s="842"/>
      <c r="AZ6" s="253"/>
      <c r="BA6" s="253"/>
      <c r="BB6" s="253"/>
      <c r="BC6" s="253"/>
      <c r="BD6" s="253"/>
      <c r="BE6" s="254"/>
      <c r="BF6" s="254"/>
      <c r="BG6" s="254"/>
      <c r="BH6" s="254"/>
      <c r="BI6" s="254"/>
      <c r="BJ6" s="254"/>
      <c r="BK6" s="254"/>
      <c r="BL6" s="254"/>
      <c r="BM6" s="254"/>
      <c r="BN6" s="254"/>
      <c r="BO6" s="254"/>
      <c r="BP6" s="254"/>
      <c r="BQ6" s="855"/>
      <c r="BR6" s="856"/>
      <c r="BS6" s="856"/>
      <c r="BT6" s="856"/>
      <c r="BU6" s="856"/>
      <c r="BV6" s="856"/>
      <c r="BW6" s="856"/>
      <c r="BX6" s="856"/>
      <c r="BY6" s="856"/>
      <c r="BZ6" s="856"/>
      <c r="CA6" s="856"/>
      <c r="CB6" s="856"/>
      <c r="CC6" s="856"/>
      <c r="CD6" s="856"/>
      <c r="CE6" s="856"/>
      <c r="CF6" s="856"/>
      <c r="CG6" s="857"/>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42"/>
      <c r="EA6" s="255"/>
    </row>
    <row r="7" spans="1:131" s="256" customFormat="1" ht="26.25" customHeight="1" thickTop="1" x14ac:dyDescent="0.15">
      <c r="A7" s="259">
        <v>
1</v>
      </c>
      <c r="B7" s="843" t="s">
        <v>
389</v>
      </c>
      <c r="C7" s="844"/>
      <c r="D7" s="844"/>
      <c r="E7" s="844"/>
      <c r="F7" s="844"/>
      <c r="G7" s="844"/>
      <c r="H7" s="844"/>
      <c r="I7" s="844"/>
      <c r="J7" s="844"/>
      <c r="K7" s="844"/>
      <c r="L7" s="844"/>
      <c r="M7" s="844"/>
      <c r="N7" s="844"/>
      <c r="O7" s="844"/>
      <c r="P7" s="845"/>
      <c r="Q7" s="846">
        <v>
33714</v>
      </c>
      <c r="R7" s="847"/>
      <c r="S7" s="847"/>
      <c r="T7" s="847"/>
      <c r="U7" s="847"/>
      <c r="V7" s="847">
        <v>
32725</v>
      </c>
      <c r="W7" s="847"/>
      <c r="X7" s="847"/>
      <c r="Y7" s="847"/>
      <c r="Z7" s="847"/>
      <c r="AA7" s="847">
        <v>
989</v>
      </c>
      <c r="AB7" s="847"/>
      <c r="AC7" s="847"/>
      <c r="AD7" s="847"/>
      <c r="AE7" s="848"/>
      <c r="AF7" s="849">
        <v>
974</v>
      </c>
      <c r="AG7" s="850"/>
      <c r="AH7" s="850"/>
      <c r="AI7" s="850"/>
      <c r="AJ7" s="851"/>
      <c r="AK7" s="867" t="s">
        <v>
588</v>
      </c>
      <c r="AL7" s="868"/>
      <c r="AM7" s="868"/>
      <c r="AN7" s="868"/>
      <c r="AO7" s="868"/>
      <c r="AP7" s="868">
        <v>
24026</v>
      </c>
      <c r="AQ7" s="868"/>
      <c r="AR7" s="868"/>
      <c r="AS7" s="868"/>
      <c r="AT7" s="868"/>
      <c r="AU7" s="869"/>
      <c r="AV7" s="869"/>
      <c r="AW7" s="869"/>
      <c r="AX7" s="869"/>
      <c r="AY7" s="870"/>
      <c r="AZ7" s="253"/>
      <c r="BA7" s="253"/>
      <c r="BB7" s="253"/>
      <c r="BC7" s="253"/>
      <c r="BD7" s="253"/>
      <c r="BE7" s="254"/>
      <c r="BF7" s="254"/>
      <c r="BG7" s="254"/>
      <c r="BH7" s="254"/>
      <c r="BI7" s="254"/>
      <c r="BJ7" s="254"/>
      <c r="BK7" s="254"/>
      <c r="BL7" s="254"/>
      <c r="BM7" s="254"/>
      <c r="BN7" s="254"/>
      <c r="BO7" s="254"/>
      <c r="BP7" s="254"/>
      <c r="BQ7" s="260">
        <v>
1</v>
      </c>
      <c r="BR7" s="261"/>
      <c r="BS7" s="871" t="s">
        <v>
589</v>
      </c>
      <c r="BT7" s="872"/>
      <c r="BU7" s="872"/>
      <c r="BV7" s="872"/>
      <c r="BW7" s="872"/>
      <c r="BX7" s="872"/>
      <c r="BY7" s="872"/>
      <c r="BZ7" s="872"/>
      <c r="CA7" s="872"/>
      <c r="CB7" s="872"/>
      <c r="CC7" s="872"/>
      <c r="CD7" s="872"/>
      <c r="CE7" s="872"/>
      <c r="CF7" s="872"/>
      <c r="CG7" s="873"/>
      <c r="CH7" s="835">
        <v>
320</v>
      </c>
      <c r="CI7" s="836"/>
      <c r="CJ7" s="836"/>
      <c r="CK7" s="836"/>
      <c r="CL7" s="837"/>
      <c r="CM7" s="835">
        <v>
6</v>
      </c>
      <c r="CN7" s="836"/>
      <c r="CO7" s="836"/>
      <c r="CP7" s="836"/>
      <c r="CQ7" s="837"/>
      <c r="CR7" s="835">
        <v>
300</v>
      </c>
      <c r="CS7" s="836"/>
      <c r="CT7" s="836"/>
      <c r="CU7" s="836"/>
      <c r="CV7" s="837"/>
      <c r="CW7" s="835" t="s">
        <v>
513</v>
      </c>
      <c r="CX7" s="836"/>
      <c r="CY7" s="836"/>
      <c r="CZ7" s="836"/>
      <c r="DA7" s="837"/>
      <c r="DB7" s="835" t="s">
        <v>
513</v>
      </c>
      <c r="DC7" s="836"/>
      <c r="DD7" s="836"/>
      <c r="DE7" s="836"/>
      <c r="DF7" s="837"/>
      <c r="DG7" s="835" t="s">
        <v>
513</v>
      </c>
      <c r="DH7" s="836"/>
      <c r="DI7" s="836"/>
      <c r="DJ7" s="836"/>
      <c r="DK7" s="837"/>
      <c r="DL7" s="835" t="s">
        <v>
513</v>
      </c>
      <c r="DM7" s="836"/>
      <c r="DN7" s="836"/>
      <c r="DO7" s="836"/>
      <c r="DP7" s="837"/>
      <c r="DQ7" s="835" t="s">
        <v>
513</v>
      </c>
      <c r="DR7" s="836"/>
      <c r="DS7" s="836"/>
      <c r="DT7" s="836"/>
      <c r="DU7" s="837"/>
      <c r="DV7" s="864"/>
      <c r="DW7" s="865"/>
      <c r="DX7" s="865"/>
      <c r="DY7" s="865"/>
      <c r="DZ7" s="866"/>
      <c r="EA7" s="255"/>
    </row>
    <row r="8" spans="1:131" s="256" customFormat="1" ht="26.25" customHeight="1" x14ac:dyDescent="0.15">
      <c r="A8" s="262">
        <v>
2</v>
      </c>
      <c r="B8" s="819" t="s">
        <v>
390</v>
      </c>
      <c r="C8" s="820"/>
      <c r="D8" s="820"/>
      <c r="E8" s="820"/>
      <c r="F8" s="820"/>
      <c r="G8" s="820"/>
      <c r="H8" s="820"/>
      <c r="I8" s="820"/>
      <c r="J8" s="820"/>
      <c r="K8" s="820"/>
      <c r="L8" s="820"/>
      <c r="M8" s="820"/>
      <c r="N8" s="820"/>
      <c r="O8" s="820"/>
      <c r="P8" s="821"/>
      <c r="Q8" s="822">
        <v>
1158</v>
      </c>
      <c r="R8" s="823"/>
      <c r="S8" s="823"/>
      <c r="T8" s="823"/>
      <c r="U8" s="823"/>
      <c r="V8" s="823">
        <v>
1118</v>
      </c>
      <c r="W8" s="823"/>
      <c r="X8" s="823"/>
      <c r="Y8" s="823"/>
      <c r="Z8" s="823"/>
      <c r="AA8" s="823">
        <v>
40</v>
      </c>
      <c r="AB8" s="823"/>
      <c r="AC8" s="823"/>
      <c r="AD8" s="823"/>
      <c r="AE8" s="824"/>
      <c r="AF8" s="825">
        <v>
1</v>
      </c>
      <c r="AG8" s="826"/>
      <c r="AH8" s="826"/>
      <c r="AI8" s="826"/>
      <c r="AJ8" s="827"/>
      <c r="AK8" s="828" t="s">
        <v>
588</v>
      </c>
      <c r="AL8" s="829"/>
      <c r="AM8" s="829"/>
      <c r="AN8" s="829"/>
      <c r="AO8" s="829"/>
      <c r="AP8" s="829" t="s">
        <v>
591</v>
      </c>
      <c r="AQ8" s="829"/>
      <c r="AR8" s="829"/>
      <c r="AS8" s="829"/>
      <c r="AT8" s="829"/>
      <c r="AU8" s="830"/>
      <c r="AV8" s="830"/>
      <c r="AW8" s="830"/>
      <c r="AX8" s="830"/>
      <c r="AY8" s="831"/>
      <c r="AZ8" s="253"/>
      <c r="BA8" s="253"/>
      <c r="BB8" s="253"/>
      <c r="BC8" s="253"/>
      <c r="BD8" s="253"/>
      <c r="BE8" s="254"/>
      <c r="BF8" s="254"/>
      <c r="BG8" s="254"/>
      <c r="BH8" s="254"/>
      <c r="BI8" s="254"/>
      <c r="BJ8" s="254"/>
      <c r="BK8" s="254"/>
      <c r="BL8" s="254"/>
      <c r="BM8" s="254"/>
      <c r="BN8" s="254"/>
      <c r="BO8" s="254"/>
      <c r="BP8" s="254"/>
      <c r="BQ8" s="263">
        <v>
2</v>
      </c>
      <c r="BR8" s="264" t="s">
        <v>
597</v>
      </c>
      <c r="BS8" s="832" t="s">
        <v>
590</v>
      </c>
      <c r="BT8" s="833"/>
      <c r="BU8" s="833"/>
      <c r="BV8" s="833"/>
      <c r="BW8" s="833"/>
      <c r="BX8" s="833"/>
      <c r="BY8" s="833"/>
      <c r="BZ8" s="833"/>
      <c r="CA8" s="833"/>
      <c r="CB8" s="833"/>
      <c r="CC8" s="833"/>
      <c r="CD8" s="833"/>
      <c r="CE8" s="833"/>
      <c r="CF8" s="833"/>
      <c r="CG8" s="834"/>
      <c r="CH8" s="838">
        <v>
232</v>
      </c>
      <c r="CI8" s="839"/>
      <c r="CJ8" s="839"/>
      <c r="CK8" s="839"/>
      <c r="CL8" s="840"/>
      <c r="CM8" s="838">
        <v>
0</v>
      </c>
      <c r="CN8" s="839"/>
      <c r="CO8" s="839"/>
      <c r="CP8" s="839"/>
      <c r="CQ8" s="840"/>
      <c r="CR8" s="838">
        <v>
5</v>
      </c>
      <c r="CS8" s="839"/>
      <c r="CT8" s="839"/>
      <c r="CU8" s="839"/>
      <c r="CV8" s="840"/>
      <c r="CW8" s="838" t="s">
        <v>
513</v>
      </c>
      <c r="CX8" s="839"/>
      <c r="CY8" s="839"/>
      <c r="CZ8" s="839"/>
      <c r="DA8" s="840"/>
      <c r="DB8" s="838" t="s">
        <v>
513</v>
      </c>
      <c r="DC8" s="839"/>
      <c r="DD8" s="839"/>
      <c r="DE8" s="839"/>
      <c r="DF8" s="840"/>
      <c r="DG8" s="838" t="s">
        <v>
513</v>
      </c>
      <c r="DH8" s="839"/>
      <c r="DI8" s="839"/>
      <c r="DJ8" s="839"/>
      <c r="DK8" s="840"/>
      <c r="DL8" s="838" t="s">
        <v>
513</v>
      </c>
      <c r="DM8" s="839"/>
      <c r="DN8" s="839"/>
      <c r="DO8" s="839"/>
      <c r="DP8" s="840"/>
      <c r="DQ8" s="838" t="s">
        <v>
513</v>
      </c>
      <c r="DR8" s="839"/>
      <c r="DS8" s="839"/>
      <c r="DT8" s="839"/>
      <c r="DU8" s="840"/>
      <c r="DV8" s="874"/>
      <c r="DW8" s="875"/>
      <c r="DX8" s="875"/>
      <c r="DY8" s="875"/>
      <c r="DZ8" s="876"/>
      <c r="EA8" s="255"/>
    </row>
    <row r="9" spans="1:131" s="256" customFormat="1" ht="26.25" customHeight="1" x14ac:dyDescent="0.15">
      <c r="A9" s="262">
        <v>
3</v>
      </c>
      <c r="B9" s="819"/>
      <c r="C9" s="820"/>
      <c r="D9" s="820"/>
      <c r="E9" s="820"/>
      <c r="F9" s="820"/>
      <c r="G9" s="820"/>
      <c r="H9" s="820"/>
      <c r="I9" s="820"/>
      <c r="J9" s="820"/>
      <c r="K9" s="820"/>
      <c r="L9" s="820"/>
      <c r="M9" s="820"/>
      <c r="N9" s="820"/>
      <c r="O9" s="820"/>
      <c r="P9" s="821"/>
      <c r="Q9" s="822"/>
      <c r="R9" s="823"/>
      <c r="S9" s="823"/>
      <c r="T9" s="823"/>
      <c r="U9" s="823"/>
      <c r="V9" s="823"/>
      <c r="W9" s="823"/>
      <c r="X9" s="823"/>
      <c r="Y9" s="823"/>
      <c r="Z9" s="823"/>
      <c r="AA9" s="823"/>
      <c r="AB9" s="823"/>
      <c r="AC9" s="823"/>
      <c r="AD9" s="823"/>
      <c r="AE9" s="824"/>
      <c r="AF9" s="825"/>
      <c r="AG9" s="826"/>
      <c r="AH9" s="826"/>
      <c r="AI9" s="826"/>
      <c r="AJ9" s="827"/>
      <c r="AK9" s="828"/>
      <c r="AL9" s="829"/>
      <c r="AM9" s="829"/>
      <c r="AN9" s="829"/>
      <c r="AO9" s="829"/>
      <c r="AP9" s="829"/>
      <c r="AQ9" s="829"/>
      <c r="AR9" s="829"/>
      <c r="AS9" s="829"/>
      <c r="AT9" s="829"/>
      <c r="AU9" s="830"/>
      <c r="AV9" s="830"/>
      <c r="AW9" s="830"/>
      <c r="AX9" s="830"/>
      <c r="AY9" s="831"/>
      <c r="AZ9" s="253"/>
      <c r="BA9" s="253"/>
      <c r="BB9" s="253"/>
      <c r="BC9" s="253"/>
      <c r="BD9" s="253"/>
      <c r="BE9" s="254"/>
      <c r="BF9" s="254"/>
      <c r="BG9" s="254"/>
      <c r="BH9" s="254"/>
      <c r="BI9" s="254"/>
      <c r="BJ9" s="254"/>
      <c r="BK9" s="254"/>
      <c r="BL9" s="254"/>
      <c r="BM9" s="254"/>
      <c r="BN9" s="254"/>
      <c r="BO9" s="254"/>
      <c r="BP9" s="254"/>
      <c r="BQ9" s="263">
        <v>
3</v>
      </c>
      <c r="BR9" s="264"/>
      <c r="BS9" s="832"/>
      <c r="BT9" s="833"/>
      <c r="BU9" s="833"/>
      <c r="BV9" s="833"/>
      <c r="BW9" s="833"/>
      <c r="BX9" s="833"/>
      <c r="BY9" s="833"/>
      <c r="BZ9" s="833"/>
      <c r="CA9" s="833"/>
      <c r="CB9" s="833"/>
      <c r="CC9" s="833"/>
      <c r="CD9" s="833"/>
      <c r="CE9" s="833"/>
      <c r="CF9" s="833"/>
      <c r="CG9" s="834"/>
      <c r="CH9" s="838"/>
      <c r="CI9" s="839"/>
      <c r="CJ9" s="839"/>
      <c r="CK9" s="839"/>
      <c r="CL9" s="840"/>
      <c r="CM9" s="838"/>
      <c r="CN9" s="839"/>
      <c r="CO9" s="839"/>
      <c r="CP9" s="839"/>
      <c r="CQ9" s="840"/>
      <c r="CR9" s="838"/>
      <c r="CS9" s="839"/>
      <c r="CT9" s="839"/>
      <c r="CU9" s="839"/>
      <c r="CV9" s="840"/>
      <c r="CW9" s="838"/>
      <c r="CX9" s="839"/>
      <c r="CY9" s="839"/>
      <c r="CZ9" s="839"/>
      <c r="DA9" s="840"/>
      <c r="DB9" s="838"/>
      <c r="DC9" s="839"/>
      <c r="DD9" s="839"/>
      <c r="DE9" s="839"/>
      <c r="DF9" s="840"/>
      <c r="DG9" s="838"/>
      <c r="DH9" s="839"/>
      <c r="DI9" s="839"/>
      <c r="DJ9" s="839"/>
      <c r="DK9" s="840"/>
      <c r="DL9" s="838"/>
      <c r="DM9" s="839"/>
      <c r="DN9" s="839"/>
      <c r="DO9" s="839"/>
      <c r="DP9" s="840"/>
      <c r="DQ9" s="838"/>
      <c r="DR9" s="839"/>
      <c r="DS9" s="839"/>
      <c r="DT9" s="839"/>
      <c r="DU9" s="840"/>
      <c r="DV9" s="874"/>
      <c r="DW9" s="875"/>
      <c r="DX9" s="875"/>
      <c r="DY9" s="875"/>
      <c r="DZ9" s="876"/>
      <c r="EA9" s="255"/>
    </row>
    <row r="10" spans="1:131" s="256" customFormat="1" ht="26.25" customHeight="1" x14ac:dyDescent="0.15">
      <c r="A10" s="262">
        <v>
4</v>
      </c>
      <c r="B10" s="819"/>
      <c r="C10" s="820"/>
      <c r="D10" s="820"/>
      <c r="E10" s="820"/>
      <c r="F10" s="820"/>
      <c r="G10" s="820"/>
      <c r="H10" s="820"/>
      <c r="I10" s="820"/>
      <c r="J10" s="820"/>
      <c r="K10" s="820"/>
      <c r="L10" s="820"/>
      <c r="M10" s="820"/>
      <c r="N10" s="820"/>
      <c r="O10" s="820"/>
      <c r="P10" s="821"/>
      <c r="Q10" s="822"/>
      <c r="R10" s="823"/>
      <c r="S10" s="823"/>
      <c r="T10" s="823"/>
      <c r="U10" s="823"/>
      <c r="V10" s="823"/>
      <c r="W10" s="823"/>
      <c r="X10" s="823"/>
      <c r="Y10" s="823"/>
      <c r="Z10" s="823"/>
      <c r="AA10" s="823"/>
      <c r="AB10" s="823"/>
      <c r="AC10" s="823"/>
      <c r="AD10" s="823"/>
      <c r="AE10" s="824"/>
      <c r="AF10" s="825"/>
      <c r="AG10" s="826"/>
      <c r="AH10" s="826"/>
      <c r="AI10" s="826"/>
      <c r="AJ10" s="827"/>
      <c r="AK10" s="828"/>
      <c r="AL10" s="829"/>
      <c r="AM10" s="829"/>
      <c r="AN10" s="829"/>
      <c r="AO10" s="829"/>
      <c r="AP10" s="829"/>
      <c r="AQ10" s="829"/>
      <c r="AR10" s="829"/>
      <c r="AS10" s="829"/>
      <c r="AT10" s="829"/>
      <c r="AU10" s="830"/>
      <c r="AV10" s="830"/>
      <c r="AW10" s="830"/>
      <c r="AX10" s="830"/>
      <c r="AY10" s="831"/>
      <c r="AZ10" s="253"/>
      <c r="BA10" s="253"/>
      <c r="BB10" s="253"/>
      <c r="BC10" s="253"/>
      <c r="BD10" s="253"/>
      <c r="BE10" s="254"/>
      <c r="BF10" s="254"/>
      <c r="BG10" s="254"/>
      <c r="BH10" s="254"/>
      <c r="BI10" s="254"/>
      <c r="BJ10" s="254"/>
      <c r="BK10" s="254"/>
      <c r="BL10" s="254"/>
      <c r="BM10" s="254"/>
      <c r="BN10" s="254"/>
      <c r="BO10" s="254"/>
      <c r="BP10" s="254"/>
      <c r="BQ10" s="263">
        <v>
4</v>
      </c>
      <c r="BR10" s="264"/>
      <c r="BS10" s="832"/>
      <c r="BT10" s="833"/>
      <c r="BU10" s="833"/>
      <c r="BV10" s="833"/>
      <c r="BW10" s="833"/>
      <c r="BX10" s="833"/>
      <c r="BY10" s="833"/>
      <c r="BZ10" s="833"/>
      <c r="CA10" s="833"/>
      <c r="CB10" s="833"/>
      <c r="CC10" s="833"/>
      <c r="CD10" s="833"/>
      <c r="CE10" s="833"/>
      <c r="CF10" s="833"/>
      <c r="CG10" s="834"/>
      <c r="CH10" s="838"/>
      <c r="CI10" s="839"/>
      <c r="CJ10" s="839"/>
      <c r="CK10" s="839"/>
      <c r="CL10" s="840"/>
      <c r="CM10" s="838"/>
      <c r="CN10" s="839"/>
      <c r="CO10" s="839"/>
      <c r="CP10" s="839"/>
      <c r="CQ10" s="840"/>
      <c r="CR10" s="838"/>
      <c r="CS10" s="839"/>
      <c r="CT10" s="839"/>
      <c r="CU10" s="839"/>
      <c r="CV10" s="840"/>
      <c r="CW10" s="838"/>
      <c r="CX10" s="839"/>
      <c r="CY10" s="839"/>
      <c r="CZ10" s="839"/>
      <c r="DA10" s="840"/>
      <c r="DB10" s="838"/>
      <c r="DC10" s="839"/>
      <c r="DD10" s="839"/>
      <c r="DE10" s="839"/>
      <c r="DF10" s="840"/>
      <c r="DG10" s="838"/>
      <c r="DH10" s="839"/>
      <c r="DI10" s="839"/>
      <c r="DJ10" s="839"/>
      <c r="DK10" s="840"/>
      <c r="DL10" s="838"/>
      <c r="DM10" s="839"/>
      <c r="DN10" s="839"/>
      <c r="DO10" s="839"/>
      <c r="DP10" s="840"/>
      <c r="DQ10" s="838"/>
      <c r="DR10" s="839"/>
      <c r="DS10" s="839"/>
      <c r="DT10" s="839"/>
      <c r="DU10" s="840"/>
      <c r="DV10" s="874"/>
      <c r="DW10" s="875"/>
      <c r="DX10" s="875"/>
      <c r="DY10" s="875"/>
      <c r="DZ10" s="876"/>
      <c r="EA10" s="255"/>
    </row>
    <row r="11" spans="1:131" s="256" customFormat="1" ht="26.25" customHeight="1" x14ac:dyDescent="0.15">
      <c r="A11" s="262">
        <v>
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28"/>
      <c r="AL11" s="829"/>
      <c r="AM11" s="829"/>
      <c r="AN11" s="829"/>
      <c r="AO11" s="829"/>
      <c r="AP11" s="829"/>
      <c r="AQ11" s="829"/>
      <c r="AR11" s="829"/>
      <c r="AS11" s="829"/>
      <c r="AT11" s="829"/>
      <c r="AU11" s="830"/>
      <c r="AV11" s="830"/>
      <c r="AW11" s="830"/>
      <c r="AX11" s="830"/>
      <c r="AY11" s="831"/>
      <c r="AZ11" s="253"/>
      <c r="BA11" s="253"/>
      <c r="BB11" s="253"/>
      <c r="BC11" s="253"/>
      <c r="BD11" s="253"/>
      <c r="BE11" s="254"/>
      <c r="BF11" s="254"/>
      <c r="BG11" s="254"/>
      <c r="BH11" s="254"/>
      <c r="BI11" s="254"/>
      <c r="BJ11" s="254"/>
      <c r="BK11" s="254"/>
      <c r="BL11" s="254"/>
      <c r="BM11" s="254"/>
      <c r="BN11" s="254"/>
      <c r="BO11" s="254"/>
      <c r="BP11" s="254"/>
      <c r="BQ11" s="263">
        <v>
5</v>
      </c>
      <c r="BR11" s="264"/>
      <c r="BS11" s="832"/>
      <c r="BT11" s="833"/>
      <c r="BU11" s="833"/>
      <c r="BV11" s="833"/>
      <c r="BW11" s="833"/>
      <c r="BX11" s="833"/>
      <c r="BY11" s="833"/>
      <c r="BZ11" s="833"/>
      <c r="CA11" s="833"/>
      <c r="CB11" s="833"/>
      <c r="CC11" s="833"/>
      <c r="CD11" s="833"/>
      <c r="CE11" s="833"/>
      <c r="CF11" s="833"/>
      <c r="CG11" s="834"/>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74"/>
      <c r="DW11" s="875"/>
      <c r="DX11" s="875"/>
      <c r="DY11" s="875"/>
      <c r="DZ11" s="876"/>
      <c r="EA11" s="255"/>
    </row>
    <row r="12" spans="1:131" s="256" customFormat="1" ht="26.25" customHeight="1" x14ac:dyDescent="0.15">
      <c r="A12" s="262">
        <v>
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28"/>
      <c r="AL12" s="829"/>
      <c r="AM12" s="829"/>
      <c r="AN12" s="829"/>
      <c r="AO12" s="829"/>
      <c r="AP12" s="829"/>
      <c r="AQ12" s="829"/>
      <c r="AR12" s="829"/>
      <c r="AS12" s="829"/>
      <c r="AT12" s="829"/>
      <c r="AU12" s="830"/>
      <c r="AV12" s="830"/>
      <c r="AW12" s="830"/>
      <c r="AX12" s="830"/>
      <c r="AY12" s="831"/>
      <c r="AZ12" s="253"/>
      <c r="BA12" s="253"/>
      <c r="BB12" s="253"/>
      <c r="BC12" s="253"/>
      <c r="BD12" s="253"/>
      <c r="BE12" s="254"/>
      <c r="BF12" s="254"/>
      <c r="BG12" s="254"/>
      <c r="BH12" s="254"/>
      <c r="BI12" s="254"/>
      <c r="BJ12" s="254"/>
      <c r="BK12" s="254"/>
      <c r="BL12" s="254"/>
      <c r="BM12" s="254"/>
      <c r="BN12" s="254"/>
      <c r="BO12" s="254"/>
      <c r="BP12" s="254"/>
      <c r="BQ12" s="263">
        <v>
6</v>
      </c>
      <c r="BR12" s="264"/>
      <c r="BS12" s="832"/>
      <c r="BT12" s="833"/>
      <c r="BU12" s="833"/>
      <c r="BV12" s="833"/>
      <c r="BW12" s="833"/>
      <c r="BX12" s="833"/>
      <c r="BY12" s="833"/>
      <c r="BZ12" s="833"/>
      <c r="CA12" s="833"/>
      <c r="CB12" s="833"/>
      <c r="CC12" s="833"/>
      <c r="CD12" s="833"/>
      <c r="CE12" s="833"/>
      <c r="CF12" s="833"/>
      <c r="CG12" s="834"/>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74"/>
      <c r="DW12" s="875"/>
      <c r="DX12" s="875"/>
      <c r="DY12" s="875"/>
      <c r="DZ12" s="876"/>
      <c r="EA12" s="255"/>
    </row>
    <row r="13" spans="1:131" s="256" customFormat="1" ht="26.25" customHeight="1" x14ac:dyDescent="0.15">
      <c r="A13" s="262">
        <v>
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28"/>
      <c r="AL13" s="829"/>
      <c r="AM13" s="829"/>
      <c r="AN13" s="829"/>
      <c r="AO13" s="829"/>
      <c r="AP13" s="829"/>
      <c r="AQ13" s="829"/>
      <c r="AR13" s="829"/>
      <c r="AS13" s="829"/>
      <c r="AT13" s="829"/>
      <c r="AU13" s="830"/>
      <c r="AV13" s="830"/>
      <c r="AW13" s="830"/>
      <c r="AX13" s="830"/>
      <c r="AY13" s="831"/>
      <c r="AZ13" s="253"/>
      <c r="BA13" s="253"/>
      <c r="BB13" s="253"/>
      <c r="BC13" s="253"/>
      <c r="BD13" s="253"/>
      <c r="BE13" s="254"/>
      <c r="BF13" s="254"/>
      <c r="BG13" s="254"/>
      <c r="BH13" s="254"/>
      <c r="BI13" s="254"/>
      <c r="BJ13" s="254"/>
      <c r="BK13" s="254"/>
      <c r="BL13" s="254"/>
      <c r="BM13" s="254"/>
      <c r="BN13" s="254"/>
      <c r="BO13" s="254"/>
      <c r="BP13" s="254"/>
      <c r="BQ13" s="263">
        <v>
7</v>
      </c>
      <c r="BR13" s="264"/>
      <c r="BS13" s="832"/>
      <c r="BT13" s="833"/>
      <c r="BU13" s="833"/>
      <c r="BV13" s="833"/>
      <c r="BW13" s="833"/>
      <c r="BX13" s="833"/>
      <c r="BY13" s="833"/>
      <c r="BZ13" s="833"/>
      <c r="CA13" s="833"/>
      <c r="CB13" s="833"/>
      <c r="CC13" s="833"/>
      <c r="CD13" s="833"/>
      <c r="CE13" s="833"/>
      <c r="CF13" s="833"/>
      <c r="CG13" s="834"/>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74"/>
      <c r="DW13" s="875"/>
      <c r="DX13" s="875"/>
      <c r="DY13" s="875"/>
      <c r="DZ13" s="876"/>
      <c r="EA13" s="255"/>
    </row>
    <row r="14" spans="1:131" s="256" customFormat="1" ht="26.25" customHeight="1" x14ac:dyDescent="0.15">
      <c r="A14" s="262">
        <v>
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28"/>
      <c r="AL14" s="829"/>
      <c r="AM14" s="829"/>
      <c r="AN14" s="829"/>
      <c r="AO14" s="829"/>
      <c r="AP14" s="829"/>
      <c r="AQ14" s="829"/>
      <c r="AR14" s="829"/>
      <c r="AS14" s="829"/>
      <c r="AT14" s="829"/>
      <c r="AU14" s="830"/>
      <c r="AV14" s="830"/>
      <c r="AW14" s="830"/>
      <c r="AX14" s="830"/>
      <c r="AY14" s="831"/>
      <c r="AZ14" s="253"/>
      <c r="BA14" s="253"/>
      <c r="BB14" s="253"/>
      <c r="BC14" s="253"/>
      <c r="BD14" s="253"/>
      <c r="BE14" s="254"/>
      <c r="BF14" s="254"/>
      <c r="BG14" s="254"/>
      <c r="BH14" s="254"/>
      <c r="BI14" s="254"/>
      <c r="BJ14" s="254"/>
      <c r="BK14" s="254"/>
      <c r="BL14" s="254"/>
      <c r="BM14" s="254"/>
      <c r="BN14" s="254"/>
      <c r="BO14" s="254"/>
      <c r="BP14" s="254"/>
      <c r="BQ14" s="263">
        <v>
8</v>
      </c>
      <c r="BR14" s="264"/>
      <c r="BS14" s="832"/>
      <c r="BT14" s="833"/>
      <c r="BU14" s="833"/>
      <c r="BV14" s="833"/>
      <c r="BW14" s="833"/>
      <c r="BX14" s="833"/>
      <c r="BY14" s="833"/>
      <c r="BZ14" s="833"/>
      <c r="CA14" s="833"/>
      <c r="CB14" s="833"/>
      <c r="CC14" s="833"/>
      <c r="CD14" s="833"/>
      <c r="CE14" s="833"/>
      <c r="CF14" s="833"/>
      <c r="CG14" s="834"/>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74"/>
      <c r="DW14" s="875"/>
      <c r="DX14" s="875"/>
      <c r="DY14" s="875"/>
      <c r="DZ14" s="876"/>
      <c r="EA14" s="255"/>
    </row>
    <row r="15" spans="1:131" s="256" customFormat="1" ht="26.25" customHeight="1" x14ac:dyDescent="0.15">
      <c r="A15" s="262">
        <v>
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28"/>
      <c r="AL15" s="829"/>
      <c r="AM15" s="829"/>
      <c r="AN15" s="829"/>
      <c r="AO15" s="829"/>
      <c r="AP15" s="829"/>
      <c r="AQ15" s="829"/>
      <c r="AR15" s="829"/>
      <c r="AS15" s="829"/>
      <c r="AT15" s="829"/>
      <c r="AU15" s="830"/>
      <c r="AV15" s="830"/>
      <c r="AW15" s="830"/>
      <c r="AX15" s="830"/>
      <c r="AY15" s="831"/>
      <c r="AZ15" s="253"/>
      <c r="BA15" s="253"/>
      <c r="BB15" s="253"/>
      <c r="BC15" s="253"/>
      <c r="BD15" s="253"/>
      <c r="BE15" s="254"/>
      <c r="BF15" s="254"/>
      <c r="BG15" s="254"/>
      <c r="BH15" s="254"/>
      <c r="BI15" s="254"/>
      <c r="BJ15" s="254"/>
      <c r="BK15" s="254"/>
      <c r="BL15" s="254"/>
      <c r="BM15" s="254"/>
      <c r="BN15" s="254"/>
      <c r="BO15" s="254"/>
      <c r="BP15" s="254"/>
      <c r="BQ15" s="263">
        <v>
9</v>
      </c>
      <c r="BR15" s="264"/>
      <c r="BS15" s="832"/>
      <c r="BT15" s="833"/>
      <c r="BU15" s="833"/>
      <c r="BV15" s="833"/>
      <c r="BW15" s="833"/>
      <c r="BX15" s="833"/>
      <c r="BY15" s="833"/>
      <c r="BZ15" s="833"/>
      <c r="CA15" s="833"/>
      <c r="CB15" s="833"/>
      <c r="CC15" s="833"/>
      <c r="CD15" s="833"/>
      <c r="CE15" s="833"/>
      <c r="CF15" s="833"/>
      <c r="CG15" s="834"/>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74"/>
      <c r="DW15" s="875"/>
      <c r="DX15" s="875"/>
      <c r="DY15" s="875"/>
      <c r="DZ15" s="876"/>
      <c r="EA15" s="255"/>
    </row>
    <row r="16" spans="1:131" s="256" customFormat="1" ht="26.25" customHeight="1" x14ac:dyDescent="0.15">
      <c r="A16" s="262">
        <v>
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28"/>
      <c r="AL16" s="829"/>
      <c r="AM16" s="829"/>
      <c r="AN16" s="829"/>
      <c r="AO16" s="829"/>
      <c r="AP16" s="829"/>
      <c r="AQ16" s="829"/>
      <c r="AR16" s="829"/>
      <c r="AS16" s="829"/>
      <c r="AT16" s="829"/>
      <c r="AU16" s="830"/>
      <c r="AV16" s="830"/>
      <c r="AW16" s="830"/>
      <c r="AX16" s="830"/>
      <c r="AY16" s="831"/>
      <c r="AZ16" s="253"/>
      <c r="BA16" s="253"/>
      <c r="BB16" s="253"/>
      <c r="BC16" s="253"/>
      <c r="BD16" s="253"/>
      <c r="BE16" s="254"/>
      <c r="BF16" s="254"/>
      <c r="BG16" s="254"/>
      <c r="BH16" s="254"/>
      <c r="BI16" s="254"/>
      <c r="BJ16" s="254"/>
      <c r="BK16" s="254"/>
      <c r="BL16" s="254"/>
      <c r="BM16" s="254"/>
      <c r="BN16" s="254"/>
      <c r="BO16" s="254"/>
      <c r="BP16" s="254"/>
      <c r="BQ16" s="263">
        <v>
10</v>
      </c>
      <c r="BR16" s="264"/>
      <c r="BS16" s="832"/>
      <c r="BT16" s="833"/>
      <c r="BU16" s="833"/>
      <c r="BV16" s="833"/>
      <c r="BW16" s="833"/>
      <c r="BX16" s="833"/>
      <c r="BY16" s="833"/>
      <c r="BZ16" s="833"/>
      <c r="CA16" s="833"/>
      <c r="CB16" s="833"/>
      <c r="CC16" s="833"/>
      <c r="CD16" s="833"/>
      <c r="CE16" s="833"/>
      <c r="CF16" s="833"/>
      <c r="CG16" s="834"/>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74"/>
      <c r="DW16" s="875"/>
      <c r="DX16" s="875"/>
      <c r="DY16" s="875"/>
      <c r="DZ16" s="876"/>
      <c r="EA16" s="255"/>
    </row>
    <row r="17" spans="1:131" s="256" customFormat="1" ht="26.25" customHeight="1" x14ac:dyDescent="0.15">
      <c r="A17" s="262">
        <v>
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28"/>
      <c r="AL17" s="829"/>
      <c r="AM17" s="829"/>
      <c r="AN17" s="829"/>
      <c r="AO17" s="829"/>
      <c r="AP17" s="829"/>
      <c r="AQ17" s="829"/>
      <c r="AR17" s="829"/>
      <c r="AS17" s="829"/>
      <c r="AT17" s="829"/>
      <c r="AU17" s="830"/>
      <c r="AV17" s="830"/>
      <c r="AW17" s="830"/>
      <c r="AX17" s="830"/>
      <c r="AY17" s="831"/>
      <c r="AZ17" s="253"/>
      <c r="BA17" s="253"/>
      <c r="BB17" s="253"/>
      <c r="BC17" s="253"/>
      <c r="BD17" s="253"/>
      <c r="BE17" s="254"/>
      <c r="BF17" s="254"/>
      <c r="BG17" s="254"/>
      <c r="BH17" s="254"/>
      <c r="BI17" s="254"/>
      <c r="BJ17" s="254"/>
      <c r="BK17" s="254"/>
      <c r="BL17" s="254"/>
      <c r="BM17" s="254"/>
      <c r="BN17" s="254"/>
      <c r="BO17" s="254"/>
      <c r="BP17" s="254"/>
      <c r="BQ17" s="263">
        <v>
11</v>
      </c>
      <c r="BR17" s="264"/>
      <c r="BS17" s="832"/>
      <c r="BT17" s="833"/>
      <c r="BU17" s="833"/>
      <c r="BV17" s="833"/>
      <c r="BW17" s="833"/>
      <c r="BX17" s="833"/>
      <c r="BY17" s="833"/>
      <c r="BZ17" s="833"/>
      <c r="CA17" s="833"/>
      <c r="CB17" s="833"/>
      <c r="CC17" s="833"/>
      <c r="CD17" s="833"/>
      <c r="CE17" s="833"/>
      <c r="CF17" s="833"/>
      <c r="CG17" s="834"/>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74"/>
      <c r="DW17" s="875"/>
      <c r="DX17" s="875"/>
      <c r="DY17" s="875"/>
      <c r="DZ17" s="876"/>
      <c r="EA17" s="255"/>
    </row>
    <row r="18" spans="1:131" s="256" customFormat="1" ht="26.25" customHeight="1" x14ac:dyDescent="0.15">
      <c r="A18" s="262">
        <v>
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28"/>
      <c r="AL18" s="829"/>
      <c r="AM18" s="829"/>
      <c r="AN18" s="829"/>
      <c r="AO18" s="829"/>
      <c r="AP18" s="829"/>
      <c r="AQ18" s="829"/>
      <c r="AR18" s="829"/>
      <c r="AS18" s="829"/>
      <c r="AT18" s="829"/>
      <c r="AU18" s="830"/>
      <c r="AV18" s="830"/>
      <c r="AW18" s="830"/>
      <c r="AX18" s="830"/>
      <c r="AY18" s="831"/>
      <c r="AZ18" s="253"/>
      <c r="BA18" s="253"/>
      <c r="BB18" s="253"/>
      <c r="BC18" s="253"/>
      <c r="BD18" s="253"/>
      <c r="BE18" s="254"/>
      <c r="BF18" s="254"/>
      <c r="BG18" s="254"/>
      <c r="BH18" s="254"/>
      <c r="BI18" s="254"/>
      <c r="BJ18" s="254"/>
      <c r="BK18" s="254"/>
      <c r="BL18" s="254"/>
      <c r="BM18" s="254"/>
      <c r="BN18" s="254"/>
      <c r="BO18" s="254"/>
      <c r="BP18" s="254"/>
      <c r="BQ18" s="263">
        <v>
12</v>
      </c>
      <c r="BR18" s="264"/>
      <c r="BS18" s="832"/>
      <c r="BT18" s="833"/>
      <c r="BU18" s="833"/>
      <c r="BV18" s="833"/>
      <c r="BW18" s="833"/>
      <c r="BX18" s="833"/>
      <c r="BY18" s="833"/>
      <c r="BZ18" s="833"/>
      <c r="CA18" s="833"/>
      <c r="CB18" s="833"/>
      <c r="CC18" s="833"/>
      <c r="CD18" s="833"/>
      <c r="CE18" s="833"/>
      <c r="CF18" s="833"/>
      <c r="CG18" s="834"/>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74"/>
      <c r="DW18" s="875"/>
      <c r="DX18" s="875"/>
      <c r="DY18" s="875"/>
      <c r="DZ18" s="876"/>
      <c r="EA18" s="255"/>
    </row>
    <row r="19" spans="1:131" s="256" customFormat="1" ht="26.25" customHeight="1" x14ac:dyDescent="0.15">
      <c r="A19" s="262">
        <v>
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28"/>
      <c r="AL19" s="829"/>
      <c r="AM19" s="829"/>
      <c r="AN19" s="829"/>
      <c r="AO19" s="829"/>
      <c r="AP19" s="829"/>
      <c r="AQ19" s="829"/>
      <c r="AR19" s="829"/>
      <c r="AS19" s="829"/>
      <c r="AT19" s="829"/>
      <c r="AU19" s="830"/>
      <c r="AV19" s="830"/>
      <c r="AW19" s="830"/>
      <c r="AX19" s="830"/>
      <c r="AY19" s="831"/>
      <c r="AZ19" s="253"/>
      <c r="BA19" s="253"/>
      <c r="BB19" s="253"/>
      <c r="BC19" s="253"/>
      <c r="BD19" s="253"/>
      <c r="BE19" s="254"/>
      <c r="BF19" s="254"/>
      <c r="BG19" s="254"/>
      <c r="BH19" s="254"/>
      <c r="BI19" s="254"/>
      <c r="BJ19" s="254"/>
      <c r="BK19" s="254"/>
      <c r="BL19" s="254"/>
      <c r="BM19" s="254"/>
      <c r="BN19" s="254"/>
      <c r="BO19" s="254"/>
      <c r="BP19" s="254"/>
      <c r="BQ19" s="263">
        <v>
13</v>
      </c>
      <c r="BR19" s="264"/>
      <c r="BS19" s="832"/>
      <c r="BT19" s="833"/>
      <c r="BU19" s="833"/>
      <c r="BV19" s="833"/>
      <c r="BW19" s="833"/>
      <c r="BX19" s="833"/>
      <c r="BY19" s="833"/>
      <c r="BZ19" s="833"/>
      <c r="CA19" s="833"/>
      <c r="CB19" s="833"/>
      <c r="CC19" s="833"/>
      <c r="CD19" s="833"/>
      <c r="CE19" s="833"/>
      <c r="CF19" s="833"/>
      <c r="CG19" s="834"/>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74"/>
      <c r="DW19" s="875"/>
      <c r="DX19" s="875"/>
      <c r="DY19" s="875"/>
      <c r="DZ19" s="876"/>
      <c r="EA19" s="255"/>
    </row>
    <row r="20" spans="1:131" s="256" customFormat="1" ht="26.25" customHeight="1" x14ac:dyDescent="0.15">
      <c r="A20" s="262">
        <v>
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28"/>
      <c r="AL20" s="829"/>
      <c r="AM20" s="829"/>
      <c r="AN20" s="829"/>
      <c r="AO20" s="829"/>
      <c r="AP20" s="829"/>
      <c r="AQ20" s="829"/>
      <c r="AR20" s="829"/>
      <c r="AS20" s="829"/>
      <c r="AT20" s="829"/>
      <c r="AU20" s="830"/>
      <c r="AV20" s="830"/>
      <c r="AW20" s="830"/>
      <c r="AX20" s="830"/>
      <c r="AY20" s="831"/>
      <c r="AZ20" s="253"/>
      <c r="BA20" s="253"/>
      <c r="BB20" s="253"/>
      <c r="BC20" s="253"/>
      <c r="BD20" s="253"/>
      <c r="BE20" s="254"/>
      <c r="BF20" s="254"/>
      <c r="BG20" s="254"/>
      <c r="BH20" s="254"/>
      <c r="BI20" s="254"/>
      <c r="BJ20" s="254"/>
      <c r="BK20" s="254"/>
      <c r="BL20" s="254"/>
      <c r="BM20" s="254"/>
      <c r="BN20" s="254"/>
      <c r="BO20" s="254"/>
      <c r="BP20" s="254"/>
      <c r="BQ20" s="263">
        <v>
14</v>
      </c>
      <c r="BR20" s="264"/>
      <c r="BS20" s="832"/>
      <c r="BT20" s="833"/>
      <c r="BU20" s="833"/>
      <c r="BV20" s="833"/>
      <c r="BW20" s="833"/>
      <c r="BX20" s="833"/>
      <c r="BY20" s="833"/>
      <c r="BZ20" s="833"/>
      <c r="CA20" s="833"/>
      <c r="CB20" s="833"/>
      <c r="CC20" s="833"/>
      <c r="CD20" s="833"/>
      <c r="CE20" s="833"/>
      <c r="CF20" s="833"/>
      <c r="CG20" s="834"/>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74"/>
      <c r="DW20" s="875"/>
      <c r="DX20" s="875"/>
      <c r="DY20" s="875"/>
      <c r="DZ20" s="876"/>
      <c r="EA20" s="255"/>
    </row>
    <row r="21" spans="1:131" s="256" customFormat="1" ht="26.25" customHeight="1" thickBot="1" x14ac:dyDescent="0.2">
      <c r="A21" s="262">
        <v>
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28"/>
      <c r="AL21" s="829"/>
      <c r="AM21" s="829"/>
      <c r="AN21" s="829"/>
      <c r="AO21" s="829"/>
      <c r="AP21" s="829"/>
      <c r="AQ21" s="829"/>
      <c r="AR21" s="829"/>
      <c r="AS21" s="829"/>
      <c r="AT21" s="829"/>
      <c r="AU21" s="830"/>
      <c r="AV21" s="830"/>
      <c r="AW21" s="830"/>
      <c r="AX21" s="830"/>
      <c r="AY21" s="831"/>
      <c r="AZ21" s="253"/>
      <c r="BA21" s="253"/>
      <c r="BB21" s="253"/>
      <c r="BC21" s="253"/>
      <c r="BD21" s="253"/>
      <c r="BE21" s="254"/>
      <c r="BF21" s="254"/>
      <c r="BG21" s="254"/>
      <c r="BH21" s="254"/>
      <c r="BI21" s="254"/>
      <c r="BJ21" s="254"/>
      <c r="BK21" s="254"/>
      <c r="BL21" s="254"/>
      <c r="BM21" s="254"/>
      <c r="BN21" s="254"/>
      <c r="BO21" s="254"/>
      <c r="BP21" s="254"/>
      <c r="BQ21" s="263">
        <v>
15</v>
      </c>
      <c r="BR21" s="264"/>
      <c r="BS21" s="832"/>
      <c r="BT21" s="833"/>
      <c r="BU21" s="833"/>
      <c r="BV21" s="833"/>
      <c r="BW21" s="833"/>
      <c r="BX21" s="833"/>
      <c r="BY21" s="833"/>
      <c r="BZ21" s="833"/>
      <c r="CA21" s="833"/>
      <c r="CB21" s="833"/>
      <c r="CC21" s="833"/>
      <c r="CD21" s="833"/>
      <c r="CE21" s="833"/>
      <c r="CF21" s="833"/>
      <c r="CG21" s="834"/>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74"/>
      <c r="DW21" s="875"/>
      <c r="DX21" s="875"/>
      <c r="DY21" s="875"/>
      <c r="DZ21" s="876"/>
      <c r="EA21" s="255"/>
    </row>
    <row r="22" spans="1:131" s="256" customFormat="1" ht="26.25" customHeight="1" x14ac:dyDescent="0.15">
      <c r="A22" s="262">
        <v>
16</v>
      </c>
      <c r="B22" s="819"/>
      <c r="C22" s="820"/>
      <c r="D22" s="820"/>
      <c r="E22" s="820"/>
      <c r="F22" s="820"/>
      <c r="G22" s="820"/>
      <c r="H22" s="820"/>
      <c r="I22" s="820"/>
      <c r="J22" s="820"/>
      <c r="K22" s="820"/>
      <c r="L22" s="820"/>
      <c r="M22" s="820"/>
      <c r="N22" s="820"/>
      <c r="O22" s="820"/>
      <c r="P22" s="821"/>
      <c r="Q22" s="877"/>
      <c r="R22" s="878"/>
      <c r="S22" s="878"/>
      <c r="T22" s="878"/>
      <c r="U22" s="878"/>
      <c r="V22" s="878"/>
      <c r="W22" s="878"/>
      <c r="X22" s="878"/>
      <c r="Y22" s="878"/>
      <c r="Z22" s="878"/>
      <c r="AA22" s="878"/>
      <c r="AB22" s="878"/>
      <c r="AC22" s="878"/>
      <c r="AD22" s="878"/>
      <c r="AE22" s="879"/>
      <c r="AF22" s="825"/>
      <c r="AG22" s="826"/>
      <c r="AH22" s="826"/>
      <c r="AI22" s="826"/>
      <c r="AJ22" s="827"/>
      <c r="AK22" s="892"/>
      <c r="AL22" s="893"/>
      <c r="AM22" s="893"/>
      <c r="AN22" s="893"/>
      <c r="AO22" s="893"/>
      <c r="AP22" s="893"/>
      <c r="AQ22" s="893"/>
      <c r="AR22" s="893"/>
      <c r="AS22" s="893"/>
      <c r="AT22" s="893"/>
      <c r="AU22" s="894"/>
      <c r="AV22" s="894"/>
      <c r="AW22" s="894"/>
      <c r="AX22" s="894"/>
      <c r="AY22" s="895"/>
      <c r="AZ22" s="896" t="s">
        <v>
391</v>
      </c>
      <c r="BA22" s="896"/>
      <c r="BB22" s="896"/>
      <c r="BC22" s="896"/>
      <c r="BD22" s="897"/>
      <c r="BE22" s="254"/>
      <c r="BF22" s="254"/>
      <c r="BG22" s="254"/>
      <c r="BH22" s="254"/>
      <c r="BI22" s="254"/>
      <c r="BJ22" s="254"/>
      <c r="BK22" s="254"/>
      <c r="BL22" s="254"/>
      <c r="BM22" s="254"/>
      <c r="BN22" s="254"/>
      <c r="BO22" s="254"/>
      <c r="BP22" s="254"/>
      <c r="BQ22" s="263">
        <v>
16</v>
      </c>
      <c r="BR22" s="264"/>
      <c r="BS22" s="832"/>
      <c r="BT22" s="833"/>
      <c r="BU22" s="833"/>
      <c r="BV22" s="833"/>
      <c r="BW22" s="833"/>
      <c r="BX22" s="833"/>
      <c r="BY22" s="833"/>
      <c r="BZ22" s="833"/>
      <c r="CA22" s="833"/>
      <c r="CB22" s="833"/>
      <c r="CC22" s="833"/>
      <c r="CD22" s="833"/>
      <c r="CE22" s="833"/>
      <c r="CF22" s="833"/>
      <c r="CG22" s="834"/>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74"/>
      <c r="DW22" s="875"/>
      <c r="DX22" s="875"/>
      <c r="DY22" s="875"/>
      <c r="DZ22" s="876"/>
      <c r="EA22" s="255"/>
    </row>
    <row r="23" spans="1:131" s="256" customFormat="1" ht="26.25" customHeight="1" thickBot="1" x14ac:dyDescent="0.2">
      <c r="A23" s="265" t="s">
        <v>
392</v>
      </c>
      <c r="B23" s="880" t="s">
        <v>
393</v>
      </c>
      <c r="C23" s="881"/>
      <c r="D23" s="881"/>
      <c r="E23" s="881"/>
      <c r="F23" s="881"/>
      <c r="G23" s="881"/>
      <c r="H23" s="881"/>
      <c r="I23" s="881"/>
      <c r="J23" s="881"/>
      <c r="K23" s="881"/>
      <c r="L23" s="881"/>
      <c r="M23" s="881"/>
      <c r="N23" s="881"/>
      <c r="O23" s="881"/>
      <c r="P23" s="882"/>
      <c r="Q23" s="883">
        <v>
34035</v>
      </c>
      <c r="R23" s="884"/>
      <c r="S23" s="884"/>
      <c r="T23" s="884"/>
      <c r="U23" s="884"/>
      <c r="V23" s="884">
        <v>
33006</v>
      </c>
      <c r="W23" s="884"/>
      <c r="X23" s="884"/>
      <c r="Y23" s="884"/>
      <c r="Z23" s="884"/>
      <c r="AA23" s="884">
        <v>
1029</v>
      </c>
      <c r="AB23" s="884"/>
      <c r="AC23" s="884"/>
      <c r="AD23" s="884"/>
      <c r="AE23" s="885"/>
      <c r="AF23" s="886">
        <v>
974</v>
      </c>
      <c r="AG23" s="884"/>
      <c r="AH23" s="884"/>
      <c r="AI23" s="884"/>
      <c r="AJ23" s="887"/>
      <c r="AK23" s="888"/>
      <c r="AL23" s="889"/>
      <c r="AM23" s="889"/>
      <c r="AN23" s="889"/>
      <c r="AO23" s="889"/>
      <c r="AP23" s="884">
        <v>
974</v>
      </c>
      <c r="AQ23" s="884"/>
      <c r="AR23" s="884"/>
      <c r="AS23" s="884"/>
      <c r="AT23" s="884"/>
      <c r="AU23" s="890"/>
      <c r="AV23" s="890"/>
      <c r="AW23" s="890"/>
      <c r="AX23" s="890"/>
      <c r="AY23" s="891"/>
      <c r="AZ23" s="899" t="s">
        <v>
129</v>
      </c>
      <c r="BA23" s="900"/>
      <c r="BB23" s="900"/>
      <c r="BC23" s="900"/>
      <c r="BD23" s="901"/>
      <c r="BE23" s="254"/>
      <c r="BF23" s="254"/>
      <c r="BG23" s="254"/>
      <c r="BH23" s="254"/>
      <c r="BI23" s="254"/>
      <c r="BJ23" s="254"/>
      <c r="BK23" s="254"/>
      <c r="BL23" s="254"/>
      <c r="BM23" s="254"/>
      <c r="BN23" s="254"/>
      <c r="BO23" s="254"/>
      <c r="BP23" s="254"/>
      <c r="BQ23" s="263">
        <v>
17</v>
      </c>
      <c r="BR23" s="264"/>
      <c r="BS23" s="832"/>
      <c r="BT23" s="833"/>
      <c r="BU23" s="833"/>
      <c r="BV23" s="833"/>
      <c r="BW23" s="833"/>
      <c r="BX23" s="833"/>
      <c r="BY23" s="833"/>
      <c r="BZ23" s="833"/>
      <c r="CA23" s="833"/>
      <c r="CB23" s="833"/>
      <c r="CC23" s="833"/>
      <c r="CD23" s="833"/>
      <c r="CE23" s="833"/>
      <c r="CF23" s="833"/>
      <c r="CG23" s="834"/>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74"/>
      <c r="DW23" s="875"/>
      <c r="DX23" s="875"/>
      <c r="DY23" s="875"/>
      <c r="DZ23" s="876"/>
      <c r="EA23" s="255"/>
    </row>
    <row r="24" spans="1:131" s="256" customFormat="1" ht="26.25" customHeight="1" x14ac:dyDescent="0.15">
      <c r="A24" s="898" t="s">
        <v>
394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3"/>
      <c r="BA24" s="253"/>
      <c r="BB24" s="253"/>
      <c r="BC24" s="253"/>
      <c r="BD24" s="253"/>
      <c r="BE24" s="254"/>
      <c r="BF24" s="254"/>
      <c r="BG24" s="254"/>
      <c r="BH24" s="254"/>
      <c r="BI24" s="254"/>
      <c r="BJ24" s="254"/>
      <c r="BK24" s="254"/>
      <c r="BL24" s="254"/>
      <c r="BM24" s="254"/>
      <c r="BN24" s="254"/>
      <c r="BO24" s="254"/>
      <c r="BP24" s="254"/>
      <c r="BQ24" s="263">
        <v>
18</v>
      </c>
      <c r="BR24" s="264"/>
      <c r="BS24" s="832"/>
      <c r="BT24" s="833"/>
      <c r="BU24" s="833"/>
      <c r="BV24" s="833"/>
      <c r="BW24" s="833"/>
      <c r="BX24" s="833"/>
      <c r="BY24" s="833"/>
      <c r="BZ24" s="833"/>
      <c r="CA24" s="833"/>
      <c r="CB24" s="833"/>
      <c r="CC24" s="833"/>
      <c r="CD24" s="833"/>
      <c r="CE24" s="833"/>
      <c r="CF24" s="833"/>
      <c r="CG24" s="834"/>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74"/>
      <c r="DW24" s="875"/>
      <c r="DX24" s="875"/>
      <c r="DY24" s="875"/>
      <c r="DZ24" s="876"/>
      <c r="EA24" s="255"/>
    </row>
    <row r="25" spans="1:131" s="248" customFormat="1" ht="26.25" customHeight="1" thickBot="1" x14ac:dyDescent="0.2">
      <c r="A25" s="861" t="s">
        <v>
395</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253"/>
      <c r="BK25" s="253"/>
      <c r="BL25" s="253"/>
      <c r="BM25" s="253"/>
      <c r="BN25" s="253"/>
      <c r="BO25" s="266"/>
      <c r="BP25" s="266"/>
      <c r="BQ25" s="263">
        <v>
19</v>
      </c>
      <c r="BR25" s="264"/>
      <c r="BS25" s="832"/>
      <c r="BT25" s="833"/>
      <c r="BU25" s="833"/>
      <c r="BV25" s="833"/>
      <c r="BW25" s="833"/>
      <c r="BX25" s="833"/>
      <c r="BY25" s="833"/>
      <c r="BZ25" s="833"/>
      <c r="CA25" s="833"/>
      <c r="CB25" s="833"/>
      <c r="CC25" s="833"/>
      <c r="CD25" s="833"/>
      <c r="CE25" s="833"/>
      <c r="CF25" s="833"/>
      <c r="CG25" s="834"/>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74"/>
      <c r="DW25" s="875"/>
      <c r="DX25" s="875"/>
      <c r="DY25" s="875"/>
      <c r="DZ25" s="876"/>
      <c r="EA25" s="247"/>
    </row>
    <row r="26" spans="1:131" s="248" customFormat="1" ht="26.25" customHeight="1" x14ac:dyDescent="0.15">
      <c r="A26" s="852" t="s">
        <v>
372</v>
      </c>
      <c r="B26" s="853"/>
      <c r="C26" s="853"/>
      <c r="D26" s="853"/>
      <c r="E26" s="853"/>
      <c r="F26" s="853"/>
      <c r="G26" s="853"/>
      <c r="H26" s="853"/>
      <c r="I26" s="853"/>
      <c r="J26" s="853"/>
      <c r="K26" s="853"/>
      <c r="L26" s="853"/>
      <c r="M26" s="853"/>
      <c r="N26" s="853"/>
      <c r="O26" s="853"/>
      <c r="P26" s="854"/>
      <c r="Q26" s="807" t="s">
        <v>
396</v>
      </c>
      <c r="R26" s="808"/>
      <c r="S26" s="808"/>
      <c r="T26" s="808"/>
      <c r="U26" s="809"/>
      <c r="V26" s="807" t="s">
        <v>
397</v>
      </c>
      <c r="W26" s="808"/>
      <c r="X26" s="808"/>
      <c r="Y26" s="808"/>
      <c r="Z26" s="809"/>
      <c r="AA26" s="807" t="s">
        <v>
398</v>
      </c>
      <c r="AB26" s="808"/>
      <c r="AC26" s="808"/>
      <c r="AD26" s="808"/>
      <c r="AE26" s="808"/>
      <c r="AF26" s="902" t="s">
        <v>
399</v>
      </c>
      <c r="AG26" s="903"/>
      <c r="AH26" s="903"/>
      <c r="AI26" s="903"/>
      <c r="AJ26" s="904"/>
      <c r="AK26" s="808" t="s">
        <v>
400</v>
      </c>
      <c r="AL26" s="808"/>
      <c r="AM26" s="808"/>
      <c r="AN26" s="808"/>
      <c r="AO26" s="809"/>
      <c r="AP26" s="807" t="s">
        <v>
401</v>
      </c>
      <c r="AQ26" s="808"/>
      <c r="AR26" s="808"/>
      <c r="AS26" s="808"/>
      <c r="AT26" s="809"/>
      <c r="AU26" s="807" t="s">
        <v>
402</v>
      </c>
      <c r="AV26" s="808"/>
      <c r="AW26" s="808"/>
      <c r="AX26" s="808"/>
      <c r="AY26" s="809"/>
      <c r="AZ26" s="807" t="s">
        <v>
403</v>
      </c>
      <c r="BA26" s="808"/>
      <c r="BB26" s="808"/>
      <c r="BC26" s="808"/>
      <c r="BD26" s="809"/>
      <c r="BE26" s="807" t="s">
        <v>
379</v>
      </c>
      <c r="BF26" s="808"/>
      <c r="BG26" s="808"/>
      <c r="BH26" s="808"/>
      <c r="BI26" s="841"/>
      <c r="BJ26" s="253"/>
      <c r="BK26" s="253"/>
      <c r="BL26" s="253"/>
      <c r="BM26" s="253"/>
      <c r="BN26" s="253"/>
      <c r="BO26" s="266"/>
      <c r="BP26" s="266"/>
      <c r="BQ26" s="263">
        <v>
20</v>
      </c>
      <c r="BR26" s="264"/>
      <c r="BS26" s="832"/>
      <c r="BT26" s="833"/>
      <c r="BU26" s="833"/>
      <c r="BV26" s="833"/>
      <c r="BW26" s="833"/>
      <c r="BX26" s="833"/>
      <c r="BY26" s="833"/>
      <c r="BZ26" s="833"/>
      <c r="CA26" s="833"/>
      <c r="CB26" s="833"/>
      <c r="CC26" s="833"/>
      <c r="CD26" s="833"/>
      <c r="CE26" s="833"/>
      <c r="CF26" s="833"/>
      <c r="CG26" s="834"/>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74"/>
      <c r="DW26" s="875"/>
      <c r="DX26" s="875"/>
      <c r="DY26" s="875"/>
      <c r="DZ26" s="876"/>
      <c r="EA26" s="247"/>
    </row>
    <row r="27" spans="1:131" s="248" customFormat="1" ht="26.25" customHeight="1" thickBot="1" x14ac:dyDescent="0.2">
      <c r="A27" s="855"/>
      <c r="B27" s="856"/>
      <c r="C27" s="856"/>
      <c r="D27" s="856"/>
      <c r="E27" s="856"/>
      <c r="F27" s="856"/>
      <c r="G27" s="856"/>
      <c r="H27" s="856"/>
      <c r="I27" s="856"/>
      <c r="J27" s="856"/>
      <c r="K27" s="856"/>
      <c r="L27" s="856"/>
      <c r="M27" s="856"/>
      <c r="N27" s="856"/>
      <c r="O27" s="856"/>
      <c r="P27" s="857"/>
      <c r="Q27" s="810"/>
      <c r="R27" s="811"/>
      <c r="S27" s="811"/>
      <c r="T27" s="811"/>
      <c r="U27" s="812"/>
      <c r="V27" s="810"/>
      <c r="W27" s="811"/>
      <c r="X27" s="811"/>
      <c r="Y27" s="811"/>
      <c r="Z27" s="812"/>
      <c r="AA27" s="810"/>
      <c r="AB27" s="811"/>
      <c r="AC27" s="811"/>
      <c r="AD27" s="811"/>
      <c r="AE27" s="811"/>
      <c r="AF27" s="905"/>
      <c r="AG27" s="906"/>
      <c r="AH27" s="906"/>
      <c r="AI27" s="906"/>
      <c r="AJ27" s="90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42"/>
      <c r="BJ27" s="253"/>
      <c r="BK27" s="253"/>
      <c r="BL27" s="253"/>
      <c r="BM27" s="253"/>
      <c r="BN27" s="253"/>
      <c r="BO27" s="266"/>
      <c r="BP27" s="266"/>
      <c r="BQ27" s="263">
        <v>
21</v>
      </c>
      <c r="BR27" s="264"/>
      <c r="BS27" s="832"/>
      <c r="BT27" s="833"/>
      <c r="BU27" s="833"/>
      <c r="BV27" s="833"/>
      <c r="BW27" s="833"/>
      <c r="BX27" s="833"/>
      <c r="BY27" s="833"/>
      <c r="BZ27" s="833"/>
      <c r="CA27" s="833"/>
      <c r="CB27" s="833"/>
      <c r="CC27" s="833"/>
      <c r="CD27" s="833"/>
      <c r="CE27" s="833"/>
      <c r="CF27" s="833"/>
      <c r="CG27" s="834"/>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74"/>
      <c r="DW27" s="875"/>
      <c r="DX27" s="875"/>
      <c r="DY27" s="875"/>
      <c r="DZ27" s="876"/>
      <c r="EA27" s="247"/>
    </row>
    <row r="28" spans="1:131" s="248" customFormat="1" ht="26.25" customHeight="1" thickTop="1" x14ac:dyDescent="0.15">
      <c r="A28" s="267">
        <v>
1</v>
      </c>
      <c r="B28" s="843" t="s">
        <v>
404</v>
      </c>
      <c r="C28" s="844"/>
      <c r="D28" s="844"/>
      <c r="E28" s="844"/>
      <c r="F28" s="844"/>
      <c r="G28" s="844"/>
      <c r="H28" s="844"/>
      <c r="I28" s="844"/>
      <c r="J28" s="844"/>
      <c r="K28" s="844"/>
      <c r="L28" s="844"/>
      <c r="M28" s="844"/>
      <c r="N28" s="844"/>
      <c r="O28" s="844"/>
      <c r="P28" s="845"/>
      <c r="Q28" s="912">
        <v>
7510</v>
      </c>
      <c r="R28" s="913"/>
      <c r="S28" s="913"/>
      <c r="T28" s="913"/>
      <c r="U28" s="913"/>
      <c r="V28" s="913">
        <v>
7510</v>
      </c>
      <c r="W28" s="913"/>
      <c r="X28" s="913"/>
      <c r="Y28" s="913"/>
      <c r="Z28" s="913"/>
      <c r="AA28" s="913">
        <v>
0</v>
      </c>
      <c r="AB28" s="913"/>
      <c r="AC28" s="913"/>
      <c r="AD28" s="913"/>
      <c r="AE28" s="914"/>
      <c r="AF28" s="915" t="s">
        <v>
129</v>
      </c>
      <c r="AG28" s="913"/>
      <c r="AH28" s="913"/>
      <c r="AI28" s="913"/>
      <c r="AJ28" s="916"/>
      <c r="AK28" s="917">
        <v>
960</v>
      </c>
      <c r="AL28" s="908"/>
      <c r="AM28" s="908"/>
      <c r="AN28" s="908"/>
      <c r="AO28" s="908"/>
      <c r="AP28" s="908" t="s">
        <v>
513</v>
      </c>
      <c r="AQ28" s="908"/>
      <c r="AR28" s="908"/>
      <c r="AS28" s="908"/>
      <c r="AT28" s="908"/>
      <c r="AU28" s="908" t="s">
        <v>
513</v>
      </c>
      <c r="AV28" s="908"/>
      <c r="AW28" s="908"/>
      <c r="AX28" s="908"/>
      <c r="AY28" s="908"/>
      <c r="AZ28" s="909" t="s">
        <v>
588</v>
      </c>
      <c r="BA28" s="909"/>
      <c r="BB28" s="909"/>
      <c r="BC28" s="909"/>
      <c r="BD28" s="909"/>
      <c r="BE28" s="910"/>
      <c r="BF28" s="910"/>
      <c r="BG28" s="910"/>
      <c r="BH28" s="910"/>
      <c r="BI28" s="911"/>
      <c r="BJ28" s="253"/>
      <c r="BK28" s="253"/>
      <c r="BL28" s="253"/>
      <c r="BM28" s="253"/>
      <c r="BN28" s="253"/>
      <c r="BO28" s="266"/>
      <c r="BP28" s="266"/>
      <c r="BQ28" s="263">
        <v>
22</v>
      </c>
      <c r="BR28" s="264"/>
      <c r="BS28" s="832"/>
      <c r="BT28" s="833"/>
      <c r="BU28" s="833"/>
      <c r="BV28" s="833"/>
      <c r="BW28" s="833"/>
      <c r="BX28" s="833"/>
      <c r="BY28" s="833"/>
      <c r="BZ28" s="833"/>
      <c r="CA28" s="833"/>
      <c r="CB28" s="833"/>
      <c r="CC28" s="833"/>
      <c r="CD28" s="833"/>
      <c r="CE28" s="833"/>
      <c r="CF28" s="833"/>
      <c r="CG28" s="834"/>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74"/>
      <c r="DW28" s="875"/>
      <c r="DX28" s="875"/>
      <c r="DY28" s="875"/>
      <c r="DZ28" s="876"/>
      <c r="EA28" s="247"/>
    </row>
    <row r="29" spans="1:131" s="248" customFormat="1" ht="26.25" customHeight="1" x14ac:dyDescent="0.15">
      <c r="A29" s="267">
        <v>
2</v>
      </c>
      <c r="B29" s="819" t="s">
        <v>
405</v>
      </c>
      <c r="C29" s="820"/>
      <c r="D29" s="820"/>
      <c r="E29" s="820"/>
      <c r="F29" s="820"/>
      <c r="G29" s="820"/>
      <c r="H29" s="820"/>
      <c r="I29" s="820"/>
      <c r="J29" s="820"/>
      <c r="K29" s="820"/>
      <c r="L29" s="820"/>
      <c r="M29" s="820"/>
      <c r="N29" s="820"/>
      <c r="O29" s="820"/>
      <c r="P29" s="821"/>
      <c r="Q29" s="822">
        <v>
4916</v>
      </c>
      <c r="R29" s="823"/>
      <c r="S29" s="823"/>
      <c r="T29" s="823"/>
      <c r="U29" s="823"/>
      <c r="V29" s="823">
        <v>
4727</v>
      </c>
      <c r="W29" s="823"/>
      <c r="X29" s="823"/>
      <c r="Y29" s="823"/>
      <c r="Z29" s="823"/>
      <c r="AA29" s="823">
        <v>
189</v>
      </c>
      <c r="AB29" s="823"/>
      <c r="AC29" s="823"/>
      <c r="AD29" s="823"/>
      <c r="AE29" s="824"/>
      <c r="AF29" s="825">
        <v>
189</v>
      </c>
      <c r="AG29" s="826"/>
      <c r="AH29" s="826"/>
      <c r="AI29" s="826"/>
      <c r="AJ29" s="827"/>
      <c r="AK29" s="920">
        <v>
708</v>
      </c>
      <c r="AL29" s="921"/>
      <c r="AM29" s="921"/>
      <c r="AN29" s="921"/>
      <c r="AO29" s="921"/>
      <c r="AP29" s="921" t="s">
        <v>
513</v>
      </c>
      <c r="AQ29" s="921"/>
      <c r="AR29" s="921"/>
      <c r="AS29" s="921"/>
      <c r="AT29" s="921"/>
      <c r="AU29" s="921" t="s">
        <v>
513</v>
      </c>
      <c r="AV29" s="921"/>
      <c r="AW29" s="921"/>
      <c r="AX29" s="921"/>
      <c r="AY29" s="921"/>
      <c r="AZ29" s="922" t="s">
        <v>
513</v>
      </c>
      <c r="BA29" s="922"/>
      <c r="BB29" s="922"/>
      <c r="BC29" s="922"/>
      <c r="BD29" s="922"/>
      <c r="BE29" s="918"/>
      <c r="BF29" s="918"/>
      <c r="BG29" s="918"/>
      <c r="BH29" s="918"/>
      <c r="BI29" s="919"/>
      <c r="BJ29" s="253"/>
      <c r="BK29" s="253"/>
      <c r="BL29" s="253"/>
      <c r="BM29" s="253"/>
      <c r="BN29" s="253"/>
      <c r="BO29" s="266"/>
      <c r="BP29" s="266"/>
      <c r="BQ29" s="263">
        <v>
23</v>
      </c>
      <c r="BR29" s="264"/>
      <c r="BS29" s="832"/>
      <c r="BT29" s="833"/>
      <c r="BU29" s="833"/>
      <c r="BV29" s="833"/>
      <c r="BW29" s="833"/>
      <c r="BX29" s="833"/>
      <c r="BY29" s="833"/>
      <c r="BZ29" s="833"/>
      <c r="CA29" s="833"/>
      <c r="CB29" s="833"/>
      <c r="CC29" s="833"/>
      <c r="CD29" s="833"/>
      <c r="CE29" s="833"/>
      <c r="CF29" s="833"/>
      <c r="CG29" s="834"/>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74"/>
      <c r="DW29" s="875"/>
      <c r="DX29" s="875"/>
      <c r="DY29" s="875"/>
      <c r="DZ29" s="876"/>
      <c r="EA29" s="247"/>
    </row>
    <row r="30" spans="1:131" s="248" customFormat="1" ht="26.25" customHeight="1" x14ac:dyDescent="0.15">
      <c r="A30" s="267">
        <v>
3</v>
      </c>
      <c r="B30" s="819" t="s">
        <v>
406</v>
      </c>
      <c r="C30" s="820"/>
      <c r="D30" s="820"/>
      <c r="E30" s="820"/>
      <c r="F30" s="820"/>
      <c r="G30" s="820"/>
      <c r="H30" s="820"/>
      <c r="I30" s="820"/>
      <c r="J30" s="820"/>
      <c r="K30" s="820"/>
      <c r="L30" s="820"/>
      <c r="M30" s="820"/>
      <c r="N30" s="820"/>
      <c r="O30" s="820"/>
      <c r="P30" s="821"/>
      <c r="Q30" s="822">
        <v>
1725</v>
      </c>
      <c r="R30" s="823"/>
      <c r="S30" s="823"/>
      <c r="T30" s="823"/>
      <c r="U30" s="823"/>
      <c r="V30" s="823">
        <v>
1725</v>
      </c>
      <c r="W30" s="823"/>
      <c r="X30" s="823"/>
      <c r="Y30" s="823"/>
      <c r="Z30" s="823"/>
      <c r="AA30" s="823">
        <v>
0</v>
      </c>
      <c r="AB30" s="823"/>
      <c r="AC30" s="823"/>
      <c r="AD30" s="823"/>
      <c r="AE30" s="824"/>
      <c r="AF30" s="825" t="s">
        <v>
129</v>
      </c>
      <c r="AG30" s="826"/>
      <c r="AH30" s="826"/>
      <c r="AI30" s="826"/>
      <c r="AJ30" s="827"/>
      <c r="AK30" s="920">
        <v>
206</v>
      </c>
      <c r="AL30" s="921"/>
      <c r="AM30" s="921"/>
      <c r="AN30" s="921"/>
      <c r="AO30" s="921"/>
      <c r="AP30" s="921" t="s">
        <v>
513</v>
      </c>
      <c r="AQ30" s="921"/>
      <c r="AR30" s="921"/>
      <c r="AS30" s="921"/>
      <c r="AT30" s="921"/>
      <c r="AU30" s="921" t="s">
        <v>
513</v>
      </c>
      <c r="AV30" s="921"/>
      <c r="AW30" s="921"/>
      <c r="AX30" s="921"/>
      <c r="AY30" s="921"/>
      <c r="AZ30" s="922" t="s">
        <v>
513</v>
      </c>
      <c r="BA30" s="922"/>
      <c r="BB30" s="922"/>
      <c r="BC30" s="922"/>
      <c r="BD30" s="922"/>
      <c r="BE30" s="918"/>
      <c r="BF30" s="918"/>
      <c r="BG30" s="918"/>
      <c r="BH30" s="918"/>
      <c r="BI30" s="919"/>
      <c r="BJ30" s="253"/>
      <c r="BK30" s="253"/>
      <c r="BL30" s="253"/>
      <c r="BM30" s="253"/>
      <c r="BN30" s="253"/>
      <c r="BO30" s="266"/>
      <c r="BP30" s="266"/>
      <c r="BQ30" s="263">
        <v>
24</v>
      </c>
      <c r="BR30" s="264"/>
      <c r="BS30" s="832"/>
      <c r="BT30" s="833"/>
      <c r="BU30" s="833"/>
      <c r="BV30" s="833"/>
      <c r="BW30" s="833"/>
      <c r="BX30" s="833"/>
      <c r="BY30" s="833"/>
      <c r="BZ30" s="833"/>
      <c r="CA30" s="833"/>
      <c r="CB30" s="833"/>
      <c r="CC30" s="833"/>
      <c r="CD30" s="833"/>
      <c r="CE30" s="833"/>
      <c r="CF30" s="833"/>
      <c r="CG30" s="834"/>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74"/>
      <c r="DW30" s="875"/>
      <c r="DX30" s="875"/>
      <c r="DY30" s="875"/>
      <c r="DZ30" s="876"/>
      <c r="EA30" s="247"/>
    </row>
    <row r="31" spans="1:131" s="248" customFormat="1" ht="26.25" customHeight="1" x14ac:dyDescent="0.15">
      <c r="A31" s="267">
        <v>
4</v>
      </c>
      <c r="B31" s="819" t="s">
        <v>
407</v>
      </c>
      <c r="C31" s="820"/>
      <c r="D31" s="820"/>
      <c r="E31" s="820"/>
      <c r="F31" s="820"/>
      <c r="G31" s="820"/>
      <c r="H31" s="820"/>
      <c r="I31" s="820"/>
      <c r="J31" s="820"/>
      <c r="K31" s="820"/>
      <c r="L31" s="820"/>
      <c r="M31" s="820"/>
      <c r="N31" s="820"/>
      <c r="O31" s="820"/>
      <c r="P31" s="821"/>
      <c r="Q31" s="822">
        <v>
7142</v>
      </c>
      <c r="R31" s="823"/>
      <c r="S31" s="823"/>
      <c r="T31" s="823"/>
      <c r="U31" s="823"/>
      <c r="V31" s="823">
        <v>
7163</v>
      </c>
      <c r="W31" s="823"/>
      <c r="X31" s="823"/>
      <c r="Y31" s="823"/>
      <c r="Z31" s="823"/>
      <c r="AA31" s="823">
        <v>
-21</v>
      </c>
      <c r="AB31" s="823"/>
      <c r="AC31" s="823"/>
      <c r="AD31" s="823"/>
      <c r="AE31" s="824"/>
      <c r="AF31" s="825">
        <v>
990</v>
      </c>
      <c r="AG31" s="826"/>
      <c r="AH31" s="826"/>
      <c r="AI31" s="826"/>
      <c r="AJ31" s="827"/>
      <c r="AK31" s="920">
        <v>
703</v>
      </c>
      <c r="AL31" s="921"/>
      <c r="AM31" s="921"/>
      <c r="AN31" s="921"/>
      <c r="AO31" s="921"/>
      <c r="AP31" s="921">
        <v>
3568</v>
      </c>
      <c r="AQ31" s="921"/>
      <c r="AR31" s="921"/>
      <c r="AS31" s="921"/>
      <c r="AT31" s="921"/>
      <c r="AU31" s="921">
        <v>
546</v>
      </c>
      <c r="AV31" s="921"/>
      <c r="AW31" s="921"/>
      <c r="AX31" s="921"/>
      <c r="AY31" s="921"/>
      <c r="AZ31" s="922" t="s">
        <v>
513</v>
      </c>
      <c r="BA31" s="922"/>
      <c r="BB31" s="922"/>
      <c r="BC31" s="922"/>
      <c r="BD31" s="922"/>
      <c r="BE31" s="918" t="s">
        <v>
408</v>
      </c>
      <c r="BF31" s="918"/>
      <c r="BG31" s="918"/>
      <c r="BH31" s="918"/>
      <c r="BI31" s="919"/>
      <c r="BJ31" s="253"/>
      <c r="BK31" s="253"/>
      <c r="BL31" s="253"/>
      <c r="BM31" s="253"/>
      <c r="BN31" s="253"/>
      <c r="BO31" s="266"/>
      <c r="BP31" s="266"/>
      <c r="BQ31" s="263">
        <v>
25</v>
      </c>
      <c r="BR31" s="264"/>
      <c r="BS31" s="832"/>
      <c r="BT31" s="833"/>
      <c r="BU31" s="833"/>
      <c r="BV31" s="833"/>
      <c r="BW31" s="833"/>
      <c r="BX31" s="833"/>
      <c r="BY31" s="833"/>
      <c r="BZ31" s="833"/>
      <c r="CA31" s="833"/>
      <c r="CB31" s="833"/>
      <c r="CC31" s="833"/>
      <c r="CD31" s="833"/>
      <c r="CE31" s="833"/>
      <c r="CF31" s="833"/>
      <c r="CG31" s="834"/>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74"/>
      <c r="DW31" s="875"/>
      <c r="DX31" s="875"/>
      <c r="DY31" s="875"/>
      <c r="DZ31" s="876"/>
      <c r="EA31" s="247"/>
    </row>
    <row r="32" spans="1:131" s="248" customFormat="1" ht="26.25" customHeight="1" x14ac:dyDescent="0.15">
      <c r="A32" s="267">
        <v>
5</v>
      </c>
      <c r="B32" s="819" t="s">
        <v>
409</v>
      </c>
      <c r="C32" s="820"/>
      <c r="D32" s="820"/>
      <c r="E32" s="820"/>
      <c r="F32" s="820"/>
      <c r="G32" s="820"/>
      <c r="H32" s="820"/>
      <c r="I32" s="820"/>
      <c r="J32" s="820"/>
      <c r="K32" s="820"/>
      <c r="L32" s="820"/>
      <c r="M32" s="820"/>
      <c r="N32" s="820"/>
      <c r="O32" s="820"/>
      <c r="P32" s="821"/>
      <c r="Q32" s="822">
        <v>
1852</v>
      </c>
      <c r="R32" s="823"/>
      <c r="S32" s="823"/>
      <c r="T32" s="823"/>
      <c r="U32" s="823"/>
      <c r="V32" s="823">
        <v>
1795</v>
      </c>
      <c r="W32" s="823"/>
      <c r="X32" s="823"/>
      <c r="Y32" s="823"/>
      <c r="Z32" s="823"/>
      <c r="AA32" s="823">
        <v>
57</v>
      </c>
      <c r="AB32" s="823"/>
      <c r="AC32" s="823"/>
      <c r="AD32" s="823"/>
      <c r="AE32" s="824"/>
      <c r="AF32" s="825">
        <v>
30</v>
      </c>
      <c r="AG32" s="826"/>
      <c r="AH32" s="826"/>
      <c r="AI32" s="826"/>
      <c r="AJ32" s="827"/>
      <c r="AK32" s="920">
        <v>
350</v>
      </c>
      <c r="AL32" s="921"/>
      <c r="AM32" s="921"/>
      <c r="AN32" s="921"/>
      <c r="AO32" s="921"/>
      <c r="AP32" s="921">
        <v>
5538</v>
      </c>
      <c r="AQ32" s="921"/>
      <c r="AR32" s="921"/>
      <c r="AS32" s="921"/>
      <c r="AT32" s="921"/>
      <c r="AU32" s="921">
        <v>
1916</v>
      </c>
      <c r="AV32" s="921"/>
      <c r="AW32" s="921"/>
      <c r="AX32" s="921"/>
      <c r="AY32" s="921"/>
      <c r="AZ32" s="922" t="s">
        <v>
513</v>
      </c>
      <c r="BA32" s="922"/>
      <c r="BB32" s="922"/>
      <c r="BC32" s="922"/>
      <c r="BD32" s="922"/>
      <c r="BE32" s="918" t="s">
        <v>
408</v>
      </c>
      <c r="BF32" s="918"/>
      <c r="BG32" s="918"/>
      <c r="BH32" s="918"/>
      <c r="BI32" s="919"/>
      <c r="BJ32" s="253"/>
      <c r="BK32" s="253"/>
      <c r="BL32" s="253"/>
      <c r="BM32" s="253"/>
      <c r="BN32" s="253"/>
      <c r="BO32" s="266"/>
      <c r="BP32" s="266"/>
      <c r="BQ32" s="263">
        <v>
26</v>
      </c>
      <c r="BR32" s="264"/>
      <c r="BS32" s="832"/>
      <c r="BT32" s="833"/>
      <c r="BU32" s="833"/>
      <c r="BV32" s="833"/>
      <c r="BW32" s="833"/>
      <c r="BX32" s="833"/>
      <c r="BY32" s="833"/>
      <c r="BZ32" s="833"/>
      <c r="CA32" s="833"/>
      <c r="CB32" s="833"/>
      <c r="CC32" s="833"/>
      <c r="CD32" s="833"/>
      <c r="CE32" s="833"/>
      <c r="CF32" s="833"/>
      <c r="CG32" s="834"/>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74"/>
      <c r="DW32" s="875"/>
      <c r="DX32" s="875"/>
      <c r="DY32" s="875"/>
      <c r="DZ32" s="876"/>
      <c r="EA32" s="247"/>
    </row>
    <row r="33" spans="1:131" s="248" customFormat="1" ht="26.25" customHeight="1" x14ac:dyDescent="0.15">
      <c r="A33" s="267">
        <v>
6</v>
      </c>
      <c r="B33" s="819"/>
      <c r="C33" s="820"/>
      <c r="D33" s="820"/>
      <c r="E33" s="820"/>
      <c r="F33" s="820"/>
      <c r="G33" s="820"/>
      <c r="H33" s="820"/>
      <c r="I33" s="820"/>
      <c r="J33" s="820"/>
      <c r="K33" s="820"/>
      <c r="L33" s="820"/>
      <c r="M33" s="820"/>
      <c r="N33" s="820"/>
      <c r="O33" s="820"/>
      <c r="P33" s="821"/>
      <c r="Q33" s="822"/>
      <c r="R33" s="823"/>
      <c r="S33" s="823"/>
      <c r="T33" s="823"/>
      <c r="U33" s="823"/>
      <c r="V33" s="823"/>
      <c r="W33" s="823"/>
      <c r="X33" s="823"/>
      <c r="Y33" s="823"/>
      <c r="Z33" s="823"/>
      <c r="AA33" s="823"/>
      <c r="AB33" s="823"/>
      <c r="AC33" s="823"/>
      <c r="AD33" s="823"/>
      <c r="AE33" s="824"/>
      <c r="AF33" s="825"/>
      <c r="AG33" s="826"/>
      <c r="AH33" s="826"/>
      <c r="AI33" s="826"/>
      <c r="AJ33" s="827"/>
      <c r="AK33" s="920"/>
      <c r="AL33" s="921"/>
      <c r="AM33" s="921"/>
      <c r="AN33" s="921"/>
      <c r="AO33" s="921"/>
      <c r="AP33" s="921"/>
      <c r="AQ33" s="921"/>
      <c r="AR33" s="921"/>
      <c r="AS33" s="921"/>
      <c r="AT33" s="921"/>
      <c r="AU33" s="921"/>
      <c r="AV33" s="921"/>
      <c r="AW33" s="921"/>
      <c r="AX33" s="921"/>
      <c r="AY33" s="921"/>
      <c r="AZ33" s="922"/>
      <c r="BA33" s="922"/>
      <c r="BB33" s="922"/>
      <c r="BC33" s="922"/>
      <c r="BD33" s="922"/>
      <c r="BE33" s="918"/>
      <c r="BF33" s="918"/>
      <c r="BG33" s="918"/>
      <c r="BH33" s="918"/>
      <c r="BI33" s="919"/>
      <c r="BJ33" s="253"/>
      <c r="BK33" s="253"/>
      <c r="BL33" s="253"/>
      <c r="BM33" s="253"/>
      <c r="BN33" s="253"/>
      <c r="BO33" s="266"/>
      <c r="BP33" s="266"/>
      <c r="BQ33" s="263">
        <v>
27</v>
      </c>
      <c r="BR33" s="264"/>
      <c r="BS33" s="832"/>
      <c r="BT33" s="833"/>
      <c r="BU33" s="833"/>
      <c r="BV33" s="833"/>
      <c r="BW33" s="833"/>
      <c r="BX33" s="833"/>
      <c r="BY33" s="833"/>
      <c r="BZ33" s="833"/>
      <c r="CA33" s="833"/>
      <c r="CB33" s="833"/>
      <c r="CC33" s="833"/>
      <c r="CD33" s="833"/>
      <c r="CE33" s="833"/>
      <c r="CF33" s="833"/>
      <c r="CG33" s="834"/>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74"/>
      <c r="DW33" s="875"/>
      <c r="DX33" s="875"/>
      <c r="DY33" s="875"/>
      <c r="DZ33" s="876"/>
      <c r="EA33" s="247"/>
    </row>
    <row r="34" spans="1:131" s="248" customFormat="1" ht="26.25" customHeight="1" x14ac:dyDescent="0.15">
      <c r="A34" s="267">
        <v>
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920"/>
      <c r="AL34" s="921"/>
      <c r="AM34" s="921"/>
      <c r="AN34" s="921"/>
      <c r="AO34" s="921"/>
      <c r="AP34" s="921"/>
      <c r="AQ34" s="921"/>
      <c r="AR34" s="921"/>
      <c r="AS34" s="921"/>
      <c r="AT34" s="921"/>
      <c r="AU34" s="921"/>
      <c r="AV34" s="921"/>
      <c r="AW34" s="921"/>
      <c r="AX34" s="921"/>
      <c r="AY34" s="921"/>
      <c r="AZ34" s="922"/>
      <c r="BA34" s="922"/>
      <c r="BB34" s="922"/>
      <c r="BC34" s="922"/>
      <c r="BD34" s="922"/>
      <c r="BE34" s="918"/>
      <c r="BF34" s="918"/>
      <c r="BG34" s="918"/>
      <c r="BH34" s="918"/>
      <c r="BI34" s="919"/>
      <c r="BJ34" s="253"/>
      <c r="BK34" s="253"/>
      <c r="BL34" s="253"/>
      <c r="BM34" s="253"/>
      <c r="BN34" s="253"/>
      <c r="BO34" s="266"/>
      <c r="BP34" s="266"/>
      <c r="BQ34" s="263">
        <v>
28</v>
      </c>
      <c r="BR34" s="264"/>
      <c r="BS34" s="832"/>
      <c r="BT34" s="833"/>
      <c r="BU34" s="833"/>
      <c r="BV34" s="833"/>
      <c r="BW34" s="833"/>
      <c r="BX34" s="833"/>
      <c r="BY34" s="833"/>
      <c r="BZ34" s="833"/>
      <c r="CA34" s="833"/>
      <c r="CB34" s="833"/>
      <c r="CC34" s="833"/>
      <c r="CD34" s="833"/>
      <c r="CE34" s="833"/>
      <c r="CF34" s="833"/>
      <c r="CG34" s="834"/>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74"/>
      <c r="DW34" s="875"/>
      <c r="DX34" s="875"/>
      <c r="DY34" s="875"/>
      <c r="DZ34" s="876"/>
      <c r="EA34" s="247"/>
    </row>
    <row r="35" spans="1:131" s="248" customFormat="1" ht="26.25" customHeight="1" x14ac:dyDescent="0.15">
      <c r="A35" s="267">
        <v>
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3"/>
      <c r="BK35" s="253"/>
      <c r="BL35" s="253"/>
      <c r="BM35" s="253"/>
      <c r="BN35" s="253"/>
      <c r="BO35" s="266"/>
      <c r="BP35" s="266"/>
      <c r="BQ35" s="263">
        <v>
29</v>
      </c>
      <c r="BR35" s="264"/>
      <c r="BS35" s="832"/>
      <c r="BT35" s="833"/>
      <c r="BU35" s="833"/>
      <c r="BV35" s="833"/>
      <c r="BW35" s="833"/>
      <c r="BX35" s="833"/>
      <c r="BY35" s="833"/>
      <c r="BZ35" s="833"/>
      <c r="CA35" s="833"/>
      <c r="CB35" s="833"/>
      <c r="CC35" s="833"/>
      <c r="CD35" s="833"/>
      <c r="CE35" s="833"/>
      <c r="CF35" s="833"/>
      <c r="CG35" s="834"/>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74"/>
      <c r="DW35" s="875"/>
      <c r="DX35" s="875"/>
      <c r="DY35" s="875"/>
      <c r="DZ35" s="876"/>
      <c r="EA35" s="247"/>
    </row>
    <row r="36" spans="1:131" s="248" customFormat="1" ht="26.25" customHeight="1" x14ac:dyDescent="0.15">
      <c r="A36" s="267">
        <v>
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3"/>
      <c r="BK36" s="253"/>
      <c r="BL36" s="253"/>
      <c r="BM36" s="253"/>
      <c r="BN36" s="253"/>
      <c r="BO36" s="266"/>
      <c r="BP36" s="266"/>
      <c r="BQ36" s="263">
        <v>
30</v>
      </c>
      <c r="BR36" s="264"/>
      <c r="BS36" s="832"/>
      <c r="BT36" s="833"/>
      <c r="BU36" s="833"/>
      <c r="BV36" s="833"/>
      <c r="BW36" s="833"/>
      <c r="BX36" s="833"/>
      <c r="BY36" s="833"/>
      <c r="BZ36" s="833"/>
      <c r="CA36" s="833"/>
      <c r="CB36" s="833"/>
      <c r="CC36" s="833"/>
      <c r="CD36" s="833"/>
      <c r="CE36" s="833"/>
      <c r="CF36" s="833"/>
      <c r="CG36" s="834"/>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74"/>
      <c r="DW36" s="875"/>
      <c r="DX36" s="875"/>
      <c r="DY36" s="875"/>
      <c r="DZ36" s="876"/>
      <c r="EA36" s="247"/>
    </row>
    <row r="37" spans="1:131" s="248" customFormat="1" ht="26.25" customHeight="1" x14ac:dyDescent="0.15">
      <c r="A37" s="267">
        <v>
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3"/>
      <c r="BK37" s="253"/>
      <c r="BL37" s="253"/>
      <c r="BM37" s="253"/>
      <c r="BN37" s="253"/>
      <c r="BO37" s="266"/>
      <c r="BP37" s="266"/>
      <c r="BQ37" s="263">
        <v>
31</v>
      </c>
      <c r="BR37" s="264"/>
      <c r="BS37" s="832"/>
      <c r="BT37" s="833"/>
      <c r="BU37" s="833"/>
      <c r="BV37" s="833"/>
      <c r="BW37" s="833"/>
      <c r="BX37" s="833"/>
      <c r="BY37" s="833"/>
      <c r="BZ37" s="833"/>
      <c r="CA37" s="833"/>
      <c r="CB37" s="833"/>
      <c r="CC37" s="833"/>
      <c r="CD37" s="833"/>
      <c r="CE37" s="833"/>
      <c r="CF37" s="833"/>
      <c r="CG37" s="834"/>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74"/>
      <c r="DW37" s="875"/>
      <c r="DX37" s="875"/>
      <c r="DY37" s="875"/>
      <c r="DZ37" s="876"/>
      <c r="EA37" s="247"/>
    </row>
    <row r="38" spans="1:131" s="248" customFormat="1" ht="26.25" customHeight="1" x14ac:dyDescent="0.15">
      <c r="A38" s="267">
        <v>
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3"/>
      <c r="BK38" s="253"/>
      <c r="BL38" s="253"/>
      <c r="BM38" s="253"/>
      <c r="BN38" s="253"/>
      <c r="BO38" s="266"/>
      <c r="BP38" s="266"/>
      <c r="BQ38" s="263">
        <v>
32</v>
      </c>
      <c r="BR38" s="264"/>
      <c r="BS38" s="832"/>
      <c r="BT38" s="833"/>
      <c r="BU38" s="833"/>
      <c r="BV38" s="833"/>
      <c r="BW38" s="833"/>
      <c r="BX38" s="833"/>
      <c r="BY38" s="833"/>
      <c r="BZ38" s="833"/>
      <c r="CA38" s="833"/>
      <c r="CB38" s="833"/>
      <c r="CC38" s="833"/>
      <c r="CD38" s="833"/>
      <c r="CE38" s="833"/>
      <c r="CF38" s="833"/>
      <c r="CG38" s="834"/>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74"/>
      <c r="DW38" s="875"/>
      <c r="DX38" s="875"/>
      <c r="DY38" s="875"/>
      <c r="DZ38" s="876"/>
      <c r="EA38" s="247"/>
    </row>
    <row r="39" spans="1:131" s="248" customFormat="1" ht="26.25" customHeight="1" x14ac:dyDescent="0.15">
      <c r="A39" s="267">
        <v>
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3"/>
      <c r="BK39" s="253"/>
      <c r="BL39" s="253"/>
      <c r="BM39" s="253"/>
      <c r="BN39" s="253"/>
      <c r="BO39" s="266"/>
      <c r="BP39" s="266"/>
      <c r="BQ39" s="263">
        <v>
33</v>
      </c>
      <c r="BR39" s="264"/>
      <c r="BS39" s="832"/>
      <c r="BT39" s="833"/>
      <c r="BU39" s="833"/>
      <c r="BV39" s="833"/>
      <c r="BW39" s="833"/>
      <c r="BX39" s="833"/>
      <c r="BY39" s="833"/>
      <c r="BZ39" s="833"/>
      <c r="CA39" s="833"/>
      <c r="CB39" s="833"/>
      <c r="CC39" s="833"/>
      <c r="CD39" s="833"/>
      <c r="CE39" s="833"/>
      <c r="CF39" s="833"/>
      <c r="CG39" s="834"/>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74"/>
      <c r="DW39" s="875"/>
      <c r="DX39" s="875"/>
      <c r="DY39" s="875"/>
      <c r="DZ39" s="876"/>
      <c r="EA39" s="247"/>
    </row>
    <row r="40" spans="1:131" s="248" customFormat="1" ht="26.25" customHeight="1" x14ac:dyDescent="0.15">
      <c r="A40" s="262">
        <v>
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3"/>
      <c r="BK40" s="253"/>
      <c r="BL40" s="253"/>
      <c r="BM40" s="253"/>
      <c r="BN40" s="253"/>
      <c r="BO40" s="266"/>
      <c r="BP40" s="266"/>
      <c r="BQ40" s="263">
        <v>
34</v>
      </c>
      <c r="BR40" s="264"/>
      <c r="BS40" s="832"/>
      <c r="BT40" s="833"/>
      <c r="BU40" s="833"/>
      <c r="BV40" s="833"/>
      <c r="BW40" s="833"/>
      <c r="BX40" s="833"/>
      <c r="BY40" s="833"/>
      <c r="BZ40" s="833"/>
      <c r="CA40" s="833"/>
      <c r="CB40" s="833"/>
      <c r="CC40" s="833"/>
      <c r="CD40" s="833"/>
      <c r="CE40" s="833"/>
      <c r="CF40" s="833"/>
      <c r="CG40" s="834"/>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74"/>
      <c r="DW40" s="875"/>
      <c r="DX40" s="875"/>
      <c r="DY40" s="875"/>
      <c r="DZ40" s="876"/>
      <c r="EA40" s="247"/>
    </row>
    <row r="41" spans="1:131" s="248" customFormat="1" ht="26.25" customHeight="1" x14ac:dyDescent="0.15">
      <c r="A41" s="262">
        <v>
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3"/>
      <c r="BK41" s="253"/>
      <c r="BL41" s="253"/>
      <c r="BM41" s="253"/>
      <c r="BN41" s="253"/>
      <c r="BO41" s="266"/>
      <c r="BP41" s="266"/>
      <c r="BQ41" s="263">
        <v>
35</v>
      </c>
      <c r="BR41" s="264"/>
      <c r="BS41" s="832"/>
      <c r="BT41" s="833"/>
      <c r="BU41" s="833"/>
      <c r="BV41" s="833"/>
      <c r="BW41" s="833"/>
      <c r="BX41" s="833"/>
      <c r="BY41" s="833"/>
      <c r="BZ41" s="833"/>
      <c r="CA41" s="833"/>
      <c r="CB41" s="833"/>
      <c r="CC41" s="833"/>
      <c r="CD41" s="833"/>
      <c r="CE41" s="833"/>
      <c r="CF41" s="833"/>
      <c r="CG41" s="834"/>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74"/>
      <c r="DW41" s="875"/>
      <c r="DX41" s="875"/>
      <c r="DY41" s="875"/>
      <c r="DZ41" s="876"/>
      <c r="EA41" s="247"/>
    </row>
    <row r="42" spans="1:131" s="248" customFormat="1" ht="26.25" customHeight="1" x14ac:dyDescent="0.15">
      <c r="A42" s="262">
        <v>
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3"/>
      <c r="BK42" s="253"/>
      <c r="BL42" s="253"/>
      <c r="BM42" s="253"/>
      <c r="BN42" s="253"/>
      <c r="BO42" s="266"/>
      <c r="BP42" s="266"/>
      <c r="BQ42" s="263">
        <v>
36</v>
      </c>
      <c r="BR42" s="264"/>
      <c r="BS42" s="832"/>
      <c r="BT42" s="833"/>
      <c r="BU42" s="833"/>
      <c r="BV42" s="833"/>
      <c r="BW42" s="833"/>
      <c r="BX42" s="833"/>
      <c r="BY42" s="833"/>
      <c r="BZ42" s="833"/>
      <c r="CA42" s="833"/>
      <c r="CB42" s="833"/>
      <c r="CC42" s="833"/>
      <c r="CD42" s="833"/>
      <c r="CE42" s="833"/>
      <c r="CF42" s="833"/>
      <c r="CG42" s="834"/>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74"/>
      <c r="DW42" s="875"/>
      <c r="DX42" s="875"/>
      <c r="DY42" s="875"/>
      <c r="DZ42" s="876"/>
      <c r="EA42" s="247"/>
    </row>
    <row r="43" spans="1:131" s="248" customFormat="1" ht="26.25" customHeight="1" x14ac:dyDescent="0.15">
      <c r="A43" s="262">
        <v>
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3"/>
      <c r="BK43" s="253"/>
      <c r="BL43" s="253"/>
      <c r="BM43" s="253"/>
      <c r="BN43" s="253"/>
      <c r="BO43" s="266"/>
      <c r="BP43" s="266"/>
      <c r="BQ43" s="263">
        <v>
37</v>
      </c>
      <c r="BR43" s="264"/>
      <c r="BS43" s="832"/>
      <c r="BT43" s="833"/>
      <c r="BU43" s="833"/>
      <c r="BV43" s="833"/>
      <c r="BW43" s="833"/>
      <c r="BX43" s="833"/>
      <c r="BY43" s="833"/>
      <c r="BZ43" s="833"/>
      <c r="CA43" s="833"/>
      <c r="CB43" s="833"/>
      <c r="CC43" s="833"/>
      <c r="CD43" s="833"/>
      <c r="CE43" s="833"/>
      <c r="CF43" s="833"/>
      <c r="CG43" s="834"/>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74"/>
      <c r="DW43" s="875"/>
      <c r="DX43" s="875"/>
      <c r="DY43" s="875"/>
      <c r="DZ43" s="876"/>
      <c r="EA43" s="247"/>
    </row>
    <row r="44" spans="1:131" s="248" customFormat="1" ht="26.25" customHeight="1" x14ac:dyDescent="0.15">
      <c r="A44" s="262">
        <v>
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3"/>
      <c r="BK44" s="253"/>
      <c r="BL44" s="253"/>
      <c r="BM44" s="253"/>
      <c r="BN44" s="253"/>
      <c r="BO44" s="266"/>
      <c r="BP44" s="266"/>
      <c r="BQ44" s="263">
        <v>
38</v>
      </c>
      <c r="BR44" s="264"/>
      <c r="BS44" s="832"/>
      <c r="BT44" s="833"/>
      <c r="BU44" s="833"/>
      <c r="BV44" s="833"/>
      <c r="BW44" s="833"/>
      <c r="BX44" s="833"/>
      <c r="BY44" s="833"/>
      <c r="BZ44" s="833"/>
      <c r="CA44" s="833"/>
      <c r="CB44" s="833"/>
      <c r="CC44" s="833"/>
      <c r="CD44" s="833"/>
      <c r="CE44" s="833"/>
      <c r="CF44" s="833"/>
      <c r="CG44" s="834"/>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74"/>
      <c r="DW44" s="875"/>
      <c r="DX44" s="875"/>
      <c r="DY44" s="875"/>
      <c r="DZ44" s="876"/>
      <c r="EA44" s="247"/>
    </row>
    <row r="45" spans="1:131" s="248" customFormat="1" ht="26.25" customHeight="1" x14ac:dyDescent="0.15">
      <c r="A45" s="262">
        <v>
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3"/>
      <c r="BK45" s="253"/>
      <c r="BL45" s="253"/>
      <c r="BM45" s="253"/>
      <c r="BN45" s="253"/>
      <c r="BO45" s="266"/>
      <c r="BP45" s="266"/>
      <c r="BQ45" s="263">
        <v>
39</v>
      </c>
      <c r="BR45" s="264"/>
      <c r="BS45" s="832"/>
      <c r="BT45" s="833"/>
      <c r="BU45" s="833"/>
      <c r="BV45" s="833"/>
      <c r="BW45" s="833"/>
      <c r="BX45" s="833"/>
      <c r="BY45" s="833"/>
      <c r="BZ45" s="833"/>
      <c r="CA45" s="833"/>
      <c r="CB45" s="833"/>
      <c r="CC45" s="833"/>
      <c r="CD45" s="833"/>
      <c r="CE45" s="833"/>
      <c r="CF45" s="833"/>
      <c r="CG45" s="834"/>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74"/>
      <c r="DW45" s="875"/>
      <c r="DX45" s="875"/>
      <c r="DY45" s="875"/>
      <c r="DZ45" s="876"/>
      <c r="EA45" s="247"/>
    </row>
    <row r="46" spans="1:131" s="248" customFormat="1" ht="26.25" customHeight="1" x14ac:dyDescent="0.15">
      <c r="A46" s="262">
        <v>
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3"/>
      <c r="BK46" s="253"/>
      <c r="BL46" s="253"/>
      <c r="BM46" s="253"/>
      <c r="BN46" s="253"/>
      <c r="BO46" s="266"/>
      <c r="BP46" s="266"/>
      <c r="BQ46" s="263">
        <v>
40</v>
      </c>
      <c r="BR46" s="264"/>
      <c r="BS46" s="832"/>
      <c r="BT46" s="833"/>
      <c r="BU46" s="833"/>
      <c r="BV46" s="833"/>
      <c r="BW46" s="833"/>
      <c r="BX46" s="833"/>
      <c r="BY46" s="833"/>
      <c r="BZ46" s="833"/>
      <c r="CA46" s="833"/>
      <c r="CB46" s="833"/>
      <c r="CC46" s="833"/>
      <c r="CD46" s="833"/>
      <c r="CE46" s="833"/>
      <c r="CF46" s="833"/>
      <c r="CG46" s="834"/>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74"/>
      <c r="DW46" s="875"/>
      <c r="DX46" s="875"/>
      <c r="DY46" s="875"/>
      <c r="DZ46" s="876"/>
      <c r="EA46" s="247"/>
    </row>
    <row r="47" spans="1:131" s="248" customFormat="1" ht="26.25" customHeight="1" x14ac:dyDescent="0.15">
      <c r="A47" s="262">
        <v>
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3"/>
      <c r="BK47" s="253"/>
      <c r="BL47" s="253"/>
      <c r="BM47" s="253"/>
      <c r="BN47" s="253"/>
      <c r="BO47" s="266"/>
      <c r="BP47" s="266"/>
      <c r="BQ47" s="263">
        <v>
41</v>
      </c>
      <c r="BR47" s="264"/>
      <c r="BS47" s="832"/>
      <c r="BT47" s="833"/>
      <c r="BU47" s="833"/>
      <c r="BV47" s="833"/>
      <c r="BW47" s="833"/>
      <c r="BX47" s="833"/>
      <c r="BY47" s="833"/>
      <c r="BZ47" s="833"/>
      <c r="CA47" s="833"/>
      <c r="CB47" s="833"/>
      <c r="CC47" s="833"/>
      <c r="CD47" s="833"/>
      <c r="CE47" s="833"/>
      <c r="CF47" s="833"/>
      <c r="CG47" s="834"/>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74"/>
      <c r="DW47" s="875"/>
      <c r="DX47" s="875"/>
      <c r="DY47" s="875"/>
      <c r="DZ47" s="876"/>
      <c r="EA47" s="247"/>
    </row>
    <row r="48" spans="1:131" s="248" customFormat="1" ht="26.25" customHeight="1" x14ac:dyDescent="0.15">
      <c r="A48" s="262">
        <v>
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3"/>
      <c r="BK48" s="253"/>
      <c r="BL48" s="253"/>
      <c r="BM48" s="253"/>
      <c r="BN48" s="253"/>
      <c r="BO48" s="266"/>
      <c r="BP48" s="266"/>
      <c r="BQ48" s="263">
        <v>
42</v>
      </c>
      <c r="BR48" s="264"/>
      <c r="BS48" s="832"/>
      <c r="BT48" s="833"/>
      <c r="BU48" s="833"/>
      <c r="BV48" s="833"/>
      <c r="BW48" s="833"/>
      <c r="BX48" s="833"/>
      <c r="BY48" s="833"/>
      <c r="BZ48" s="833"/>
      <c r="CA48" s="833"/>
      <c r="CB48" s="833"/>
      <c r="CC48" s="833"/>
      <c r="CD48" s="833"/>
      <c r="CE48" s="833"/>
      <c r="CF48" s="833"/>
      <c r="CG48" s="834"/>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74"/>
      <c r="DW48" s="875"/>
      <c r="DX48" s="875"/>
      <c r="DY48" s="875"/>
      <c r="DZ48" s="876"/>
      <c r="EA48" s="247"/>
    </row>
    <row r="49" spans="1:131" s="248" customFormat="1" ht="26.25" customHeight="1" x14ac:dyDescent="0.15">
      <c r="A49" s="262">
        <v>
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3"/>
      <c r="BK49" s="253"/>
      <c r="BL49" s="253"/>
      <c r="BM49" s="253"/>
      <c r="BN49" s="253"/>
      <c r="BO49" s="266"/>
      <c r="BP49" s="266"/>
      <c r="BQ49" s="263">
        <v>
43</v>
      </c>
      <c r="BR49" s="264"/>
      <c r="BS49" s="832"/>
      <c r="BT49" s="833"/>
      <c r="BU49" s="833"/>
      <c r="BV49" s="833"/>
      <c r="BW49" s="833"/>
      <c r="BX49" s="833"/>
      <c r="BY49" s="833"/>
      <c r="BZ49" s="833"/>
      <c r="CA49" s="833"/>
      <c r="CB49" s="833"/>
      <c r="CC49" s="833"/>
      <c r="CD49" s="833"/>
      <c r="CE49" s="833"/>
      <c r="CF49" s="833"/>
      <c r="CG49" s="834"/>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74"/>
      <c r="DW49" s="875"/>
      <c r="DX49" s="875"/>
      <c r="DY49" s="875"/>
      <c r="DZ49" s="876"/>
      <c r="EA49" s="247"/>
    </row>
    <row r="50" spans="1:131" s="248" customFormat="1" ht="26.25" customHeight="1" x14ac:dyDescent="0.15">
      <c r="A50" s="262">
        <v>
23</v>
      </c>
      <c r="B50" s="819"/>
      <c r="C50" s="820"/>
      <c r="D50" s="820"/>
      <c r="E50" s="820"/>
      <c r="F50" s="820"/>
      <c r="G50" s="820"/>
      <c r="H50" s="820"/>
      <c r="I50" s="820"/>
      <c r="J50" s="820"/>
      <c r="K50" s="820"/>
      <c r="L50" s="820"/>
      <c r="M50" s="820"/>
      <c r="N50" s="820"/>
      <c r="O50" s="820"/>
      <c r="P50" s="821"/>
      <c r="Q50" s="923"/>
      <c r="R50" s="924"/>
      <c r="S50" s="924"/>
      <c r="T50" s="924"/>
      <c r="U50" s="924"/>
      <c r="V50" s="924"/>
      <c r="W50" s="924"/>
      <c r="X50" s="924"/>
      <c r="Y50" s="924"/>
      <c r="Z50" s="924"/>
      <c r="AA50" s="924"/>
      <c r="AB50" s="924"/>
      <c r="AC50" s="924"/>
      <c r="AD50" s="924"/>
      <c r="AE50" s="925"/>
      <c r="AF50" s="825"/>
      <c r="AG50" s="826"/>
      <c r="AH50" s="826"/>
      <c r="AI50" s="826"/>
      <c r="AJ50" s="827"/>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3"/>
      <c r="BK50" s="253"/>
      <c r="BL50" s="253"/>
      <c r="BM50" s="253"/>
      <c r="BN50" s="253"/>
      <c r="BO50" s="266"/>
      <c r="BP50" s="266"/>
      <c r="BQ50" s="263">
        <v>
44</v>
      </c>
      <c r="BR50" s="264"/>
      <c r="BS50" s="832"/>
      <c r="BT50" s="833"/>
      <c r="BU50" s="833"/>
      <c r="BV50" s="833"/>
      <c r="BW50" s="833"/>
      <c r="BX50" s="833"/>
      <c r="BY50" s="833"/>
      <c r="BZ50" s="833"/>
      <c r="CA50" s="833"/>
      <c r="CB50" s="833"/>
      <c r="CC50" s="833"/>
      <c r="CD50" s="833"/>
      <c r="CE50" s="833"/>
      <c r="CF50" s="833"/>
      <c r="CG50" s="834"/>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74"/>
      <c r="DW50" s="875"/>
      <c r="DX50" s="875"/>
      <c r="DY50" s="875"/>
      <c r="DZ50" s="876"/>
      <c r="EA50" s="247"/>
    </row>
    <row r="51" spans="1:131" s="248" customFormat="1" ht="26.25" customHeight="1" x14ac:dyDescent="0.15">
      <c r="A51" s="262">
        <v>
24</v>
      </c>
      <c r="B51" s="819"/>
      <c r="C51" s="820"/>
      <c r="D51" s="820"/>
      <c r="E51" s="820"/>
      <c r="F51" s="820"/>
      <c r="G51" s="820"/>
      <c r="H51" s="820"/>
      <c r="I51" s="820"/>
      <c r="J51" s="820"/>
      <c r="K51" s="820"/>
      <c r="L51" s="820"/>
      <c r="M51" s="820"/>
      <c r="N51" s="820"/>
      <c r="O51" s="820"/>
      <c r="P51" s="821"/>
      <c r="Q51" s="923"/>
      <c r="R51" s="924"/>
      <c r="S51" s="924"/>
      <c r="T51" s="924"/>
      <c r="U51" s="924"/>
      <c r="V51" s="924"/>
      <c r="W51" s="924"/>
      <c r="X51" s="924"/>
      <c r="Y51" s="924"/>
      <c r="Z51" s="924"/>
      <c r="AA51" s="924"/>
      <c r="AB51" s="924"/>
      <c r="AC51" s="924"/>
      <c r="AD51" s="924"/>
      <c r="AE51" s="925"/>
      <c r="AF51" s="825"/>
      <c r="AG51" s="826"/>
      <c r="AH51" s="826"/>
      <c r="AI51" s="826"/>
      <c r="AJ51" s="827"/>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3"/>
      <c r="BK51" s="253"/>
      <c r="BL51" s="253"/>
      <c r="BM51" s="253"/>
      <c r="BN51" s="253"/>
      <c r="BO51" s="266"/>
      <c r="BP51" s="266"/>
      <c r="BQ51" s="263">
        <v>
45</v>
      </c>
      <c r="BR51" s="264"/>
      <c r="BS51" s="832"/>
      <c r="BT51" s="833"/>
      <c r="BU51" s="833"/>
      <c r="BV51" s="833"/>
      <c r="BW51" s="833"/>
      <c r="BX51" s="833"/>
      <c r="BY51" s="833"/>
      <c r="BZ51" s="833"/>
      <c r="CA51" s="833"/>
      <c r="CB51" s="833"/>
      <c r="CC51" s="833"/>
      <c r="CD51" s="833"/>
      <c r="CE51" s="833"/>
      <c r="CF51" s="833"/>
      <c r="CG51" s="834"/>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74"/>
      <c r="DW51" s="875"/>
      <c r="DX51" s="875"/>
      <c r="DY51" s="875"/>
      <c r="DZ51" s="876"/>
      <c r="EA51" s="247"/>
    </row>
    <row r="52" spans="1:131" s="248" customFormat="1" ht="26.25" customHeight="1" x14ac:dyDescent="0.15">
      <c r="A52" s="262">
        <v>
25</v>
      </c>
      <c r="B52" s="819"/>
      <c r="C52" s="820"/>
      <c r="D52" s="820"/>
      <c r="E52" s="820"/>
      <c r="F52" s="820"/>
      <c r="G52" s="820"/>
      <c r="H52" s="820"/>
      <c r="I52" s="820"/>
      <c r="J52" s="820"/>
      <c r="K52" s="820"/>
      <c r="L52" s="820"/>
      <c r="M52" s="820"/>
      <c r="N52" s="820"/>
      <c r="O52" s="820"/>
      <c r="P52" s="821"/>
      <c r="Q52" s="923"/>
      <c r="R52" s="924"/>
      <c r="S52" s="924"/>
      <c r="T52" s="924"/>
      <c r="U52" s="924"/>
      <c r="V52" s="924"/>
      <c r="W52" s="924"/>
      <c r="X52" s="924"/>
      <c r="Y52" s="924"/>
      <c r="Z52" s="924"/>
      <c r="AA52" s="924"/>
      <c r="AB52" s="924"/>
      <c r="AC52" s="924"/>
      <c r="AD52" s="924"/>
      <c r="AE52" s="925"/>
      <c r="AF52" s="825"/>
      <c r="AG52" s="826"/>
      <c r="AH52" s="826"/>
      <c r="AI52" s="826"/>
      <c r="AJ52" s="827"/>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3"/>
      <c r="BK52" s="253"/>
      <c r="BL52" s="253"/>
      <c r="BM52" s="253"/>
      <c r="BN52" s="253"/>
      <c r="BO52" s="266"/>
      <c r="BP52" s="266"/>
      <c r="BQ52" s="263">
        <v>
46</v>
      </c>
      <c r="BR52" s="264"/>
      <c r="BS52" s="832"/>
      <c r="BT52" s="833"/>
      <c r="BU52" s="833"/>
      <c r="BV52" s="833"/>
      <c r="BW52" s="833"/>
      <c r="BX52" s="833"/>
      <c r="BY52" s="833"/>
      <c r="BZ52" s="833"/>
      <c r="CA52" s="833"/>
      <c r="CB52" s="833"/>
      <c r="CC52" s="833"/>
      <c r="CD52" s="833"/>
      <c r="CE52" s="833"/>
      <c r="CF52" s="833"/>
      <c r="CG52" s="834"/>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74"/>
      <c r="DW52" s="875"/>
      <c r="DX52" s="875"/>
      <c r="DY52" s="875"/>
      <c r="DZ52" s="876"/>
      <c r="EA52" s="247"/>
    </row>
    <row r="53" spans="1:131" s="248" customFormat="1" ht="26.25" customHeight="1" x14ac:dyDescent="0.15">
      <c r="A53" s="262">
        <v>
26</v>
      </c>
      <c r="B53" s="819"/>
      <c r="C53" s="820"/>
      <c r="D53" s="820"/>
      <c r="E53" s="820"/>
      <c r="F53" s="820"/>
      <c r="G53" s="820"/>
      <c r="H53" s="820"/>
      <c r="I53" s="820"/>
      <c r="J53" s="820"/>
      <c r="K53" s="820"/>
      <c r="L53" s="820"/>
      <c r="M53" s="820"/>
      <c r="N53" s="820"/>
      <c r="O53" s="820"/>
      <c r="P53" s="821"/>
      <c r="Q53" s="923"/>
      <c r="R53" s="924"/>
      <c r="S53" s="924"/>
      <c r="T53" s="924"/>
      <c r="U53" s="924"/>
      <c r="V53" s="924"/>
      <c r="W53" s="924"/>
      <c r="X53" s="924"/>
      <c r="Y53" s="924"/>
      <c r="Z53" s="924"/>
      <c r="AA53" s="924"/>
      <c r="AB53" s="924"/>
      <c r="AC53" s="924"/>
      <c r="AD53" s="924"/>
      <c r="AE53" s="925"/>
      <c r="AF53" s="825"/>
      <c r="AG53" s="826"/>
      <c r="AH53" s="826"/>
      <c r="AI53" s="826"/>
      <c r="AJ53" s="827"/>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3"/>
      <c r="BK53" s="253"/>
      <c r="BL53" s="253"/>
      <c r="BM53" s="253"/>
      <c r="BN53" s="253"/>
      <c r="BO53" s="266"/>
      <c r="BP53" s="266"/>
      <c r="BQ53" s="263">
        <v>
47</v>
      </c>
      <c r="BR53" s="264"/>
      <c r="BS53" s="832"/>
      <c r="BT53" s="833"/>
      <c r="BU53" s="833"/>
      <c r="BV53" s="833"/>
      <c r="BW53" s="833"/>
      <c r="BX53" s="833"/>
      <c r="BY53" s="833"/>
      <c r="BZ53" s="833"/>
      <c r="CA53" s="833"/>
      <c r="CB53" s="833"/>
      <c r="CC53" s="833"/>
      <c r="CD53" s="833"/>
      <c r="CE53" s="833"/>
      <c r="CF53" s="833"/>
      <c r="CG53" s="834"/>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74"/>
      <c r="DW53" s="875"/>
      <c r="DX53" s="875"/>
      <c r="DY53" s="875"/>
      <c r="DZ53" s="876"/>
      <c r="EA53" s="247"/>
    </row>
    <row r="54" spans="1:131" s="248" customFormat="1" ht="26.25" customHeight="1" x14ac:dyDescent="0.15">
      <c r="A54" s="262">
        <v>
27</v>
      </c>
      <c r="B54" s="819"/>
      <c r="C54" s="820"/>
      <c r="D54" s="820"/>
      <c r="E54" s="820"/>
      <c r="F54" s="820"/>
      <c r="G54" s="820"/>
      <c r="H54" s="820"/>
      <c r="I54" s="820"/>
      <c r="J54" s="820"/>
      <c r="K54" s="820"/>
      <c r="L54" s="820"/>
      <c r="M54" s="820"/>
      <c r="N54" s="820"/>
      <c r="O54" s="820"/>
      <c r="P54" s="821"/>
      <c r="Q54" s="923"/>
      <c r="R54" s="924"/>
      <c r="S54" s="924"/>
      <c r="T54" s="924"/>
      <c r="U54" s="924"/>
      <c r="V54" s="924"/>
      <c r="W54" s="924"/>
      <c r="X54" s="924"/>
      <c r="Y54" s="924"/>
      <c r="Z54" s="924"/>
      <c r="AA54" s="924"/>
      <c r="AB54" s="924"/>
      <c r="AC54" s="924"/>
      <c r="AD54" s="924"/>
      <c r="AE54" s="925"/>
      <c r="AF54" s="825"/>
      <c r="AG54" s="826"/>
      <c r="AH54" s="826"/>
      <c r="AI54" s="826"/>
      <c r="AJ54" s="827"/>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3"/>
      <c r="BK54" s="253"/>
      <c r="BL54" s="253"/>
      <c r="BM54" s="253"/>
      <c r="BN54" s="253"/>
      <c r="BO54" s="266"/>
      <c r="BP54" s="266"/>
      <c r="BQ54" s="263">
        <v>
48</v>
      </c>
      <c r="BR54" s="264"/>
      <c r="BS54" s="832"/>
      <c r="BT54" s="833"/>
      <c r="BU54" s="833"/>
      <c r="BV54" s="833"/>
      <c r="BW54" s="833"/>
      <c r="BX54" s="833"/>
      <c r="BY54" s="833"/>
      <c r="BZ54" s="833"/>
      <c r="CA54" s="833"/>
      <c r="CB54" s="833"/>
      <c r="CC54" s="833"/>
      <c r="CD54" s="833"/>
      <c r="CE54" s="833"/>
      <c r="CF54" s="833"/>
      <c r="CG54" s="834"/>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74"/>
      <c r="DW54" s="875"/>
      <c r="DX54" s="875"/>
      <c r="DY54" s="875"/>
      <c r="DZ54" s="876"/>
      <c r="EA54" s="247"/>
    </row>
    <row r="55" spans="1:131" s="248" customFormat="1" ht="26.25" customHeight="1" x14ac:dyDescent="0.15">
      <c r="A55" s="262">
        <v>
28</v>
      </c>
      <c r="B55" s="819"/>
      <c r="C55" s="820"/>
      <c r="D55" s="820"/>
      <c r="E55" s="820"/>
      <c r="F55" s="820"/>
      <c r="G55" s="820"/>
      <c r="H55" s="820"/>
      <c r="I55" s="820"/>
      <c r="J55" s="820"/>
      <c r="K55" s="820"/>
      <c r="L55" s="820"/>
      <c r="M55" s="820"/>
      <c r="N55" s="820"/>
      <c r="O55" s="820"/>
      <c r="P55" s="821"/>
      <c r="Q55" s="923"/>
      <c r="R55" s="924"/>
      <c r="S55" s="924"/>
      <c r="T55" s="924"/>
      <c r="U55" s="924"/>
      <c r="V55" s="924"/>
      <c r="W55" s="924"/>
      <c r="X55" s="924"/>
      <c r="Y55" s="924"/>
      <c r="Z55" s="924"/>
      <c r="AA55" s="924"/>
      <c r="AB55" s="924"/>
      <c r="AC55" s="924"/>
      <c r="AD55" s="924"/>
      <c r="AE55" s="925"/>
      <c r="AF55" s="825"/>
      <c r="AG55" s="826"/>
      <c r="AH55" s="826"/>
      <c r="AI55" s="826"/>
      <c r="AJ55" s="827"/>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3"/>
      <c r="BK55" s="253"/>
      <c r="BL55" s="253"/>
      <c r="BM55" s="253"/>
      <c r="BN55" s="253"/>
      <c r="BO55" s="266"/>
      <c r="BP55" s="266"/>
      <c r="BQ55" s="263">
        <v>
49</v>
      </c>
      <c r="BR55" s="264"/>
      <c r="BS55" s="832"/>
      <c r="BT55" s="833"/>
      <c r="BU55" s="833"/>
      <c r="BV55" s="833"/>
      <c r="BW55" s="833"/>
      <c r="BX55" s="833"/>
      <c r="BY55" s="833"/>
      <c r="BZ55" s="833"/>
      <c r="CA55" s="833"/>
      <c r="CB55" s="833"/>
      <c r="CC55" s="833"/>
      <c r="CD55" s="833"/>
      <c r="CE55" s="833"/>
      <c r="CF55" s="833"/>
      <c r="CG55" s="834"/>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74"/>
      <c r="DW55" s="875"/>
      <c r="DX55" s="875"/>
      <c r="DY55" s="875"/>
      <c r="DZ55" s="876"/>
      <c r="EA55" s="247"/>
    </row>
    <row r="56" spans="1:131" s="248" customFormat="1" ht="26.25" customHeight="1" x14ac:dyDescent="0.15">
      <c r="A56" s="262">
        <v>
29</v>
      </c>
      <c r="B56" s="819"/>
      <c r="C56" s="820"/>
      <c r="D56" s="820"/>
      <c r="E56" s="820"/>
      <c r="F56" s="820"/>
      <c r="G56" s="820"/>
      <c r="H56" s="820"/>
      <c r="I56" s="820"/>
      <c r="J56" s="820"/>
      <c r="K56" s="820"/>
      <c r="L56" s="820"/>
      <c r="M56" s="820"/>
      <c r="N56" s="820"/>
      <c r="O56" s="820"/>
      <c r="P56" s="821"/>
      <c r="Q56" s="923"/>
      <c r="R56" s="924"/>
      <c r="S56" s="924"/>
      <c r="T56" s="924"/>
      <c r="U56" s="924"/>
      <c r="V56" s="924"/>
      <c r="W56" s="924"/>
      <c r="X56" s="924"/>
      <c r="Y56" s="924"/>
      <c r="Z56" s="924"/>
      <c r="AA56" s="924"/>
      <c r="AB56" s="924"/>
      <c r="AC56" s="924"/>
      <c r="AD56" s="924"/>
      <c r="AE56" s="925"/>
      <c r="AF56" s="825"/>
      <c r="AG56" s="826"/>
      <c r="AH56" s="826"/>
      <c r="AI56" s="826"/>
      <c r="AJ56" s="827"/>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3"/>
      <c r="BK56" s="253"/>
      <c r="BL56" s="253"/>
      <c r="BM56" s="253"/>
      <c r="BN56" s="253"/>
      <c r="BO56" s="266"/>
      <c r="BP56" s="266"/>
      <c r="BQ56" s="263">
        <v>
50</v>
      </c>
      <c r="BR56" s="264"/>
      <c r="BS56" s="832"/>
      <c r="BT56" s="833"/>
      <c r="BU56" s="833"/>
      <c r="BV56" s="833"/>
      <c r="BW56" s="833"/>
      <c r="BX56" s="833"/>
      <c r="BY56" s="833"/>
      <c r="BZ56" s="833"/>
      <c r="CA56" s="833"/>
      <c r="CB56" s="833"/>
      <c r="CC56" s="833"/>
      <c r="CD56" s="833"/>
      <c r="CE56" s="833"/>
      <c r="CF56" s="833"/>
      <c r="CG56" s="834"/>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74"/>
      <c r="DW56" s="875"/>
      <c r="DX56" s="875"/>
      <c r="DY56" s="875"/>
      <c r="DZ56" s="876"/>
      <c r="EA56" s="247"/>
    </row>
    <row r="57" spans="1:131" s="248" customFormat="1" ht="26.25" customHeight="1" x14ac:dyDescent="0.15">
      <c r="A57" s="262">
        <v>
30</v>
      </c>
      <c r="B57" s="819"/>
      <c r="C57" s="820"/>
      <c r="D57" s="820"/>
      <c r="E57" s="820"/>
      <c r="F57" s="820"/>
      <c r="G57" s="820"/>
      <c r="H57" s="820"/>
      <c r="I57" s="820"/>
      <c r="J57" s="820"/>
      <c r="K57" s="820"/>
      <c r="L57" s="820"/>
      <c r="M57" s="820"/>
      <c r="N57" s="820"/>
      <c r="O57" s="820"/>
      <c r="P57" s="821"/>
      <c r="Q57" s="923"/>
      <c r="R57" s="924"/>
      <c r="S57" s="924"/>
      <c r="T57" s="924"/>
      <c r="U57" s="924"/>
      <c r="V57" s="924"/>
      <c r="W57" s="924"/>
      <c r="X57" s="924"/>
      <c r="Y57" s="924"/>
      <c r="Z57" s="924"/>
      <c r="AA57" s="924"/>
      <c r="AB57" s="924"/>
      <c r="AC57" s="924"/>
      <c r="AD57" s="924"/>
      <c r="AE57" s="925"/>
      <c r="AF57" s="825"/>
      <c r="AG57" s="826"/>
      <c r="AH57" s="826"/>
      <c r="AI57" s="826"/>
      <c r="AJ57" s="827"/>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3"/>
      <c r="BK57" s="253"/>
      <c r="BL57" s="253"/>
      <c r="BM57" s="253"/>
      <c r="BN57" s="253"/>
      <c r="BO57" s="266"/>
      <c r="BP57" s="266"/>
      <c r="BQ57" s="263">
        <v>
51</v>
      </c>
      <c r="BR57" s="264"/>
      <c r="BS57" s="832"/>
      <c r="BT57" s="833"/>
      <c r="BU57" s="833"/>
      <c r="BV57" s="833"/>
      <c r="BW57" s="833"/>
      <c r="BX57" s="833"/>
      <c r="BY57" s="833"/>
      <c r="BZ57" s="833"/>
      <c r="CA57" s="833"/>
      <c r="CB57" s="833"/>
      <c r="CC57" s="833"/>
      <c r="CD57" s="833"/>
      <c r="CE57" s="833"/>
      <c r="CF57" s="833"/>
      <c r="CG57" s="834"/>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74"/>
      <c r="DW57" s="875"/>
      <c r="DX57" s="875"/>
      <c r="DY57" s="875"/>
      <c r="DZ57" s="876"/>
      <c r="EA57" s="247"/>
    </row>
    <row r="58" spans="1:131" s="248" customFormat="1" ht="26.25" customHeight="1" x14ac:dyDescent="0.15">
      <c r="A58" s="262">
        <v>
31</v>
      </c>
      <c r="B58" s="819"/>
      <c r="C58" s="820"/>
      <c r="D58" s="820"/>
      <c r="E58" s="820"/>
      <c r="F58" s="820"/>
      <c r="G58" s="820"/>
      <c r="H58" s="820"/>
      <c r="I58" s="820"/>
      <c r="J58" s="820"/>
      <c r="K58" s="820"/>
      <c r="L58" s="820"/>
      <c r="M58" s="820"/>
      <c r="N58" s="820"/>
      <c r="O58" s="820"/>
      <c r="P58" s="821"/>
      <c r="Q58" s="923"/>
      <c r="R58" s="924"/>
      <c r="S58" s="924"/>
      <c r="T58" s="924"/>
      <c r="U58" s="924"/>
      <c r="V58" s="924"/>
      <c r="W58" s="924"/>
      <c r="X58" s="924"/>
      <c r="Y58" s="924"/>
      <c r="Z58" s="924"/>
      <c r="AA58" s="924"/>
      <c r="AB58" s="924"/>
      <c r="AC58" s="924"/>
      <c r="AD58" s="924"/>
      <c r="AE58" s="925"/>
      <c r="AF58" s="825"/>
      <c r="AG58" s="826"/>
      <c r="AH58" s="826"/>
      <c r="AI58" s="826"/>
      <c r="AJ58" s="827"/>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3"/>
      <c r="BK58" s="253"/>
      <c r="BL58" s="253"/>
      <c r="BM58" s="253"/>
      <c r="BN58" s="253"/>
      <c r="BO58" s="266"/>
      <c r="BP58" s="266"/>
      <c r="BQ58" s="263">
        <v>
52</v>
      </c>
      <c r="BR58" s="264"/>
      <c r="BS58" s="832"/>
      <c r="BT58" s="833"/>
      <c r="BU58" s="833"/>
      <c r="BV58" s="833"/>
      <c r="BW58" s="833"/>
      <c r="BX58" s="833"/>
      <c r="BY58" s="833"/>
      <c r="BZ58" s="833"/>
      <c r="CA58" s="833"/>
      <c r="CB58" s="833"/>
      <c r="CC58" s="833"/>
      <c r="CD58" s="833"/>
      <c r="CE58" s="833"/>
      <c r="CF58" s="833"/>
      <c r="CG58" s="834"/>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74"/>
      <c r="DW58" s="875"/>
      <c r="DX58" s="875"/>
      <c r="DY58" s="875"/>
      <c r="DZ58" s="876"/>
      <c r="EA58" s="247"/>
    </row>
    <row r="59" spans="1:131" s="248" customFormat="1" ht="26.25" customHeight="1" x14ac:dyDescent="0.15">
      <c r="A59" s="262">
        <v>
32</v>
      </c>
      <c r="B59" s="819"/>
      <c r="C59" s="820"/>
      <c r="D59" s="820"/>
      <c r="E59" s="820"/>
      <c r="F59" s="820"/>
      <c r="G59" s="820"/>
      <c r="H59" s="820"/>
      <c r="I59" s="820"/>
      <c r="J59" s="820"/>
      <c r="K59" s="820"/>
      <c r="L59" s="820"/>
      <c r="M59" s="820"/>
      <c r="N59" s="820"/>
      <c r="O59" s="820"/>
      <c r="P59" s="821"/>
      <c r="Q59" s="923"/>
      <c r="R59" s="924"/>
      <c r="S59" s="924"/>
      <c r="T59" s="924"/>
      <c r="U59" s="924"/>
      <c r="V59" s="924"/>
      <c r="W59" s="924"/>
      <c r="X59" s="924"/>
      <c r="Y59" s="924"/>
      <c r="Z59" s="924"/>
      <c r="AA59" s="924"/>
      <c r="AB59" s="924"/>
      <c r="AC59" s="924"/>
      <c r="AD59" s="924"/>
      <c r="AE59" s="925"/>
      <c r="AF59" s="825"/>
      <c r="AG59" s="826"/>
      <c r="AH59" s="826"/>
      <c r="AI59" s="826"/>
      <c r="AJ59" s="827"/>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3"/>
      <c r="BK59" s="253"/>
      <c r="BL59" s="253"/>
      <c r="BM59" s="253"/>
      <c r="BN59" s="253"/>
      <c r="BO59" s="266"/>
      <c r="BP59" s="266"/>
      <c r="BQ59" s="263">
        <v>
53</v>
      </c>
      <c r="BR59" s="264"/>
      <c r="BS59" s="832"/>
      <c r="BT59" s="833"/>
      <c r="BU59" s="833"/>
      <c r="BV59" s="833"/>
      <c r="BW59" s="833"/>
      <c r="BX59" s="833"/>
      <c r="BY59" s="833"/>
      <c r="BZ59" s="833"/>
      <c r="CA59" s="833"/>
      <c r="CB59" s="833"/>
      <c r="CC59" s="833"/>
      <c r="CD59" s="833"/>
      <c r="CE59" s="833"/>
      <c r="CF59" s="833"/>
      <c r="CG59" s="834"/>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74"/>
      <c r="DW59" s="875"/>
      <c r="DX59" s="875"/>
      <c r="DY59" s="875"/>
      <c r="DZ59" s="876"/>
      <c r="EA59" s="247"/>
    </row>
    <row r="60" spans="1:131" s="248" customFormat="1" ht="26.25" customHeight="1" x14ac:dyDescent="0.15">
      <c r="A60" s="262">
        <v>
33</v>
      </c>
      <c r="B60" s="819"/>
      <c r="C60" s="820"/>
      <c r="D60" s="820"/>
      <c r="E60" s="820"/>
      <c r="F60" s="820"/>
      <c r="G60" s="820"/>
      <c r="H60" s="820"/>
      <c r="I60" s="820"/>
      <c r="J60" s="820"/>
      <c r="K60" s="820"/>
      <c r="L60" s="820"/>
      <c r="M60" s="820"/>
      <c r="N60" s="820"/>
      <c r="O60" s="820"/>
      <c r="P60" s="821"/>
      <c r="Q60" s="923"/>
      <c r="R60" s="924"/>
      <c r="S60" s="924"/>
      <c r="T60" s="924"/>
      <c r="U60" s="924"/>
      <c r="V60" s="924"/>
      <c r="W60" s="924"/>
      <c r="X60" s="924"/>
      <c r="Y60" s="924"/>
      <c r="Z60" s="924"/>
      <c r="AA60" s="924"/>
      <c r="AB60" s="924"/>
      <c r="AC60" s="924"/>
      <c r="AD60" s="924"/>
      <c r="AE60" s="925"/>
      <c r="AF60" s="825"/>
      <c r="AG60" s="826"/>
      <c r="AH60" s="826"/>
      <c r="AI60" s="826"/>
      <c r="AJ60" s="827"/>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3"/>
      <c r="BK60" s="253"/>
      <c r="BL60" s="253"/>
      <c r="BM60" s="253"/>
      <c r="BN60" s="253"/>
      <c r="BO60" s="266"/>
      <c r="BP60" s="266"/>
      <c r="BQ60" s="263">
        <v>
54</v>
      </c>
      <c r="BR60" s="264"/>
      <c r="BS60" s="832"/>
      <c r="BT60" s="833"/>
      <c r="BU60" s="833"/>
      <c r="BV60" s="833"/>
      <c r="BW60" s="833"/>
      <c r="BX60" s="833"/>
      <c r="BY60" s="833"/>
      <c r="BZ60" s="833"/>
      <c r="CA60" s="833"/>
      <c r="CB60" s="833"/>
      <c r="CC60" s="833"/>
      <c r="CD60" s="833"/>
      <c r="CE60" s="833"/>
      <c r="CF60" s="833"/>
      <c r="CG60" s="834"/>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74"/>
      <c r="DW60" s="875"/>
      <c r="DX60" s="875"/>
      <c r="DY60" s="875"/>
      <c r="DZ60" s="876"/>
      <c r="EA60" s="247"/>
    </row>
    <row r="61" spans="1:131" s="248" customFormat="1" ht="26.25" customHeight="1" thickBot="1" x14ac:dyDescent="0.2">
      <c r="A61" s="262">
        <v>
34</v>
      </c>
      <c r="B61" s="819"/>
      <c r="C61" s="820"/>
      <c r="D61" s="820"/>
      <c r="E61" s="820"/>
      <c r="F61" s="820"/>
      <c r="G61" s="820"/>
      <c r="H61" s="820"/>
      <c r="I61" s="820"/>
      <c r="J61" s="820"/>
      <c r="K61" s="820"/>
      <c r="L61" s="820"/>
      <c r="M61" s="820"/>
      <c r="N61" s="820"/>
      <c r="O61" s="820"/>
      <c r="P61" s="821"/>
      <c r="Q61" s="923"/>
      <c r="R61" s="924"/>
      <c r="S61" s="924"/>
      <c r="T61" s="924"/>
      <c r="U61" s="924"/>
      <c r="V61" s="924"/>
      <c r="W61" s="924"/>
      <c r="X61" s="924"/>
      <c r="Y61" s="924"/>
      <c r="Z61" s="924"/>
      <c r="AA61" s="924"/>
      <c r="AB61" s="924"/>
      <c r="AC61" s="924"/>
      <c r="AD61" s="924"/>
      <c r="AE61" s="925"/>
      <c r="AF61" s="825"/>
      <c r="AG61" s="826"/>
      <c r="AH61" s="826"/>
      <c r="AI61" s="826"/>
      <c r="AJ61" s="827"/>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3"/>
      <c r="BK61" s="253"/>
      <c r="BL61" s="253"/>
      <c r="BM61" s="253"/>
      <c r="BN61" s="253"/>
      <c r="BO61" s="266"/>
      <c r="BP61" s="266"/>
      <c r="BQ61" s="263">
        <v>
55</v>
      </c>
      <c r="BR61" s="264"/>
      <c r="BS61" s="832"/>
      <c r="BT61" s="833"/>
      <c r="BU61" s="833"/>
      <c r="BV61" s="833"/>
      <c r="BW61" s="833"/>
      <c r="BX61" s="833"/>
      <c r="BY61" s="833"/>
      <c r="BZ61" s="833"/>
      <c r="CA61" s="833"/>
      <c r="CB61" s="833"/>
      <c r="CC61" s="833"/>
      <c r="CD61" s="833"/>
      <c r="CE61" s="833"/>
      <c r="CF61" s="833"/>
      <c r="CG61" s="834"/>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74"/>
      <c r="DW61" s="875"/>
      <c r="DX61" s="875"/>
      <c r="DY61" s="875"/>
      <c r="DZ61" s="876"/>
      <c r="EA61" s="247"/>
    </row>
    <row r="62" spans="1:131" s="248" customFormat="1" ht="26.25" customHeight="1" x14ac:dyDescent="0.15">
      <c r="A62" s="262">
        <v>
35</v>
      </c>
      <c r="B62" s="819"/>
      <c r="C62" s="820"/>
      <c r="D62" s="820"/>
      <c r="E62" s="820"/>
      <c r="F62" s="820"/>
      <c r="G62" s="820"/>
      <c r="H62" s="820"/>
      <c r="I62" s="820"/>
      <c r="J62" s="820"/>
      <c r="K62" s="820"/>
      <c r="L62" s="820"/>
      <c r="M62" s="820"/>
      <c r="N62" s="820"/>
      <c r="O62" s="820"/>
      <c r="P62" s="821"/>
      <c r="Q62" s="923"/>
      <c r="R62" s="924"/>
      <c r="S62" s="924"/>
      <c r="T62" s="924"/>
      <c r="U62" s="924"/>
      <c r="V62" s="924"/>
      <c r="W62" s="924"/>
      <c r="X62" s="924"/>
      <c r="Y62" s="924"/>
      <c r="Z62" s="924"/>
      <c r="AA62" s="924"/>
      <c r="AB62" s="924"/>
      <c r="AC62" s="924"/>
      <c r="AD62" s="924"/>
      <c r="AE62" s="925"/>
      <c r="AF62" s="825"/>
      <c r="AG62" s="826"/>
      <c r="AH62" s="826"/>
      <c r="AI62" s="826"/>
      <c r="AJ62" s="827"/>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41" t="s">
        <v>
410</v>
      </c>
      <c r="BK62" s="896"/>
      <c r="BL62" s="896"/>
      <c r="BM62" s="896"/>
      <c r="BN62" s="897"/>
      <c r="BO62" s="266"/>
      <c r="BP62" s="266"/>
      <c r="BQ62" s="263">
        <v>
56</v>
      </c>
      <c r="BR62" s="264"/>
      <c r="BS62" s="832"/>
      <c r="BT62" s="833"/>
      <c r="BU62" s="833"/>
      <c r="BV62" s="833"/>
      <c r="BW62" s="833"/>
      <c r="BX62" s="833"/>
      <c r="BY62" s="833"/>
      <c r="BZ62" s="833"/>
      <c r="CA62" s="833"/>
      <c r="CB62" s="833"/>
      <c r="CC62" s="833"/>
      <c r="CD62" s="833"/>
      <c r="CE62" s="833"/>
      <c r="CF62" s="833"/>
      <c r="CG62" s="834"/>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74"/>
      <c r="DW62" s="875"/>
      <c r="DX62" s="875"/>
      <c r="DY62" s="875"/>
      <c r="DZ62" s="876"/>
      <c r="EA62" s="247"/>
    </row>
    <row r="63" spans="1:131" s="248" customFormat="1" ht="26.25" customHeight="1" thickBot="1" x14ac:dyDescent="0.2">
      <c r="A63" s="265" t="s">
        <v>
392</v>
      </c>
      <c r="B63" s="880" t="s">
        <v>
411</v>
      </c>
      <c r="C63" s="881"/>
      <c r="D63" s="881"/>
      <c r="E63" s="881"/>
      <c r="F63" s="881"/>
      <c r="G63" s="881"/>
      <c r="H63" s="881"/>
      <c r="I63" s="881"/>
      <c r="J63" s="881"/>
      <c r="K63" s="881"/>
      <c r="L63" s="881"/>
      <c r="M63" s="881"/>
      <c r="N63" s="881"/>
      <c r="O63" s="881"/>
      <c r="P63" s="882"/>
      <c r="Q63" s="935"/>
      <c r="R63" s="936"/>
      <c r="S63" s="936"/>
      <c r="T63" s="936"/>
      <c r="U63" s="936"/>
      <c r="V63" s="936"/>
      <c r="W63" s="936"/>
      <c r="X63" s="936"/>
      <c r="Y63" s="936"/>
      <c r="Z63" s="936"/>
      <c r="AA63" s="936"/>
      <c r="AB63" s="936"/>
      <c r="AC63" s="936"/>
      <c r="AD63" s="936"/>
      <c r="AE63" s="937"/>
      <c r="AF63" s="938">
        <v>
1209</v>
      </c>
      <c r="AG63" s="928"/>
      <c r="AH63" s="928"/>
      <c r="AI63" s="928"/>
      <c r="AJ63" s="939"/>
      <c r="AK63" s="940"/>
      <c r="AL63" s="936"/>
      <c r="AM63" s="936"/>
      <c r="AN63" s="936"/>
      <c r="AO63" s="936"/>
      <c r="AP63" s="928">
        <v>
9106</v>
      </c>
      <c r="AQ63" s="928"/>
      <c r="AR63" s="928"/>
      <c r="AS63" s="928"/>
      <c r="AT63" s="928"/>
      <c r="AU63" s="928">
        <v>
2462</v>
      </c>
      <c r="AV63" s="928"/>
      <c r="AW63" s="928"/>
      <c r="AX63" s="928"/>
      <c r="AY63" s="928"/>
      <c r="AZ63" s="929"/>
      <c r="BA63" s="929"/>
      <c r="BB63" s="929"/>
      <c r="BC63" s="929"/>
      <c r="BD63" s="929"/>
      <c r="BE63" s="930"/>
      <c r="BF63" s="930"/>
      <c r="BG63" s="930"/>
      <c r="BH63" s="930"/>
      <c r="BI63" s="931"/>
      <c r="BJ63" s="932">
        <v>
2183</v>
      </c>
      <c r="BK63" s="933"/>
      <c r="BL63" s="933"/>
      <c r="BM63" s="933"/>
      <c r="BN63" s="934"/>
      <c r="BO63" s="266"/>
      <c r="BP63" s="266"/>
      <c r="BQ63" s="263">
        <v>
57</v>
      </c>
      <c r="BR63" s="264"/>
      <c r="BS63" s="832"/>
      <c r="BT63" s="833"/>
      <c r="BU63" s="833"/>
      <c r="BV63" s="833"/>
      <c r="BW63" s="833"/>
      <c r="BX63" s="833"/>
      <c r="BY63" s="833"/>
      <c r="BZ63" s="833"/>
      <c r="CA63" s="833"/>
      <c r="CB63" s="833"/>
      <c r="CC63" s="833"/>
      <c r="CD63" s="833"/>
      <c r="CE63" s="833"/>
      <c r="CF63" s="833"/>
      <c r="CG63" s="834"/>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74"/>
      <c r="DW63" s="875"/>
      <c r="DX63" s="875"/>
      <c r="DY63" s="875"/>
      <c r="DZ63" s="87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32"/>
      <c r="BT64" s="833"/>
      <c r="BU64" s="833"/>
      <c r="BV64" s="833"/>
      <c r="BW64" s="833"/>
      <c r="BX64" s="833"/>
      <c r="BY64" s="833"/>
      <c r="BZ64" s="833"/>
      <c r="CA64" s="833"/>
      <c r="CB64" s="833"/>
      <c r="CC64" s="833"/>
      <c r="CD64" s="833"/>
      <c r="CE64" s="833"/>
      <c r="CF64" s="833"/>
      <c r="CG64" s="834"/>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74"/>
      <c r="DW64" s="875"/>
      <c r="DX64" s="875"/>
      <c r="DY64" s="875"/>
      <c r="DZ64" s="876"/>
      <c r="EA64" s="247"/>
    </row>
    <row r="65" spans="1:131" s="248" customFormat="1" ht="26.25" customHeight="1" thickBot="1" x14ac:dyDescent="0.2">
      <c r="A65" s="253" t="s">
        <v>
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32"/>
      <c r="BT65" s="833"/>
      <c r="BU65" s="833"/>
      <c r="BV65" s="833"/>
      <c r="BW65" s="833"/>
      <c r="BX65" s="833"/>
      <c r="BY65" s="833"/>
      <c r="BZ65" s="833"/>
      <c r="CA65" s="833"/>
      <c r="CB65" s="833"/>
      <c r="CC65" s="833"/>
      <c r="CD65" s="833"/>
      <c r="CE65" s="833"/>
      <c r="CF65" s="833"/>
      <c r="CG65" s="834"/>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74"/>
      <c r="DW65" s="875"/>
      <c r="DX65" s="875"/>
      <c r="DY65" s="875"/>
      <c r="DZ65" s="876"/>
      <c r="EA65" s="247"/>
    </row>
    <row r="66" spans="1:131" s="248" customFormat="1" ht="26.25" customHeight="1" x14ac:dyDescent="0.15">
      <c r="A66" s="852" t="s">
        <v>
413</v>
      </c>
      <c r="B66" s="853"/>
      <c r="C66" s="853"/>
      <c r="D66" s="853"/>
      <c r="E66" s="853"/>
      <c r="F66" s="853"/>
      <c r="G66" s="853"/>
      <c r="H66" s="853"/>
      <c r="I66" s="853"/>
      <c r="J66" s="853"/>
      <c r="K66" s="853"/>
      <c r="L66" s="853"/>
      <c r="M66" s="853"/>
      <c r="N66" s="853"/>
      <c r="O66" s="853"/>
      <c r="P66" s="854"/>
      <c r="Q66" s="807" t="s">
        <v>
396</v>
      </c>
      <c r="R66" s="808"/>
      <c r="S66" s="808"/>
      <c r="T66" s="808"/>
      <c r="U66" s="809"/>
      <c r="V66" s="807" t="s">
        <v>
414</v>
      </c>
      <c r="W66" s="808"/>
      <c r="X66" s="808"/>
      <c r="Y66" s="808"/>
      <c r="Z66" s="809"/>
      <c r="AA66" s="807" t="s">
        <v>
415</v>
      </c>
      <c r="AB66" s="808"/>
      <c r="AC66" s="808"/>
      <c r="AD66" s="808"/>
      <c r="AE66" s="809"/>
      <c r="AF66" s="953" t="s">
        <v>
416</v>
      </c>
      <c r="AG66" s="903"/>
      <c r="AH66" s="903"/>
      <c r="AI66" s="903"/>
      <c r="AJ66" s="954"/>
      <c r="AK66" s="807" t="s">
        <v>
417</v>
      </c>
      <c r="AL66" s="853"/>
      <c r="AM66" s="853"/>
      <c r="AN66" s="853"/>
      <c r="AO66" s="854"/>
      <c r="AP66" s="807" t="s">
        <v>
401</v>
      </c>
      <c r="AQ66" s="808"/>
      <c r="AR66" s="808"/>
      <c r="AS66" s="808"/>
      <c r="AT66" s="809"/>
      <c r="AU66" s="807" t="s">
        <v>
418</v>
      </c>
      <c r="AV66" s="808"/>
      <c r="AW66" s="808"/>
      <c r="AX66" s="808"/>
      <c r="AY66" s="809"/>
      <c r="AZ66" s="807" t="s">
        <v>
379</v>
      </c>
      <c r="BA66" s="808"/>
      <c r="BB66" s="808"/>
      <c r="BC66" s="808"/>
      <c r="BD66" s="841"/>
      <c r="BE66" s="266"/>
      <c r="BF66" s="266"/>
      <c r="BG66" s="266"/>
      <c r="BH66" s="266"/>
      <c r="BI66" s="266"/>
      <c r="BJ66" s="266"/>
      <c r="BK66" s="266"/>
      <c r="BL66" s="266"/>
      <c r="BM66" s="266"/>
      <c r="BN66" s="266"/>
      <c r="BO66" s="266"/>
      <c r="BP66" s="266"/>
      <c r="BQ66" s="263">
        <v>
60</v>
      </c>
      <c r="BR66" s="268"/>
      <c r="BS66" s="945"/>
      <c r="BT66" s="946"/>
      <c r="BU66" s="946"/>
      <c r="BV66" s="946"/>
      <c r="BW66" s="946"/>
      <c r="BX66" s="946"/>
      <c r="BY66" s="946"/>
      <c r="BZ66" s="946"/>
      <c r="CA66" s="946"/>
      <c r="CB66" s="946"/>
      <c r="CC66" s="946"/>
      <c r="CD66" s="946"/>
      <c r="CE66" s="946"/>
      <c r="CF66" s="946"/>
      <c r="CG66" s="947"/>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2"/>
      <c r="DW66" s="943"/>
      <c r="DX66" s="943"/>
      <c r="DY66" s="943"/>
      <c r="DZ66" s="944"/>
      <c r="EA66" s="247"/>
    </row>
    <row r="67" spans="1:131" s="248" customFormat="1" ht="26.25" customHeight="1" thickBot="1" x14ac:dyDescent="0.2">
      <c r="A67" s="855"/>
      <c r="B67" s="856"/>
      <c r="C67" s="856"/>
      <c r="D67" s="856"/>
      <c r="E67" s="856"/>
      <c r="F67" s="856"/>
      <c r="G67" s="856"/>
      <c r="H67" s="856"/>
      <c r="I67" s="856"/>
      <c r="J67" s="856"/>
      <c r="K67" s="856"/>
      <c r="L67" s="856"/>
      <c r="M67" s="856"/>
      <c r="N67" s="856"/>
      <c r="O67" s="856"/>
      <c r="P67" s="857"/>
      <c r="Q67" s="810"/>
      <c r="R67" s="811"/>
      <c r="S67" s="811"/>
      <c r="T67" s="811"/>
      <c r="U67" s="812"/>
      <c r="V67" s="810"/>
      <c r="W67" s="811"/>
      <c r="X67" s="811"/>
      <c r="Y67" s="811"/>
      <c r="Z67" s="812"/>
      <c r="AA67" s="810"/>
      <c r="AB67" s="811"/>
      <c r="AC67" s="811"/>
      <c r="AD67" s="811"/>
      <c r="AE67" s="812"/>
      <c r="AF67" s="955"/>
      <c r="AG67" s="906"/>
      <c r="AH67" s="906"/>
      <c r="AI67" s="906"/>
      <c r="AJ67" s="956"/>
      <c r="AK67" s="957"/>
      <c r="AL67" s="856"/>
      <c r="AM67" s="856"/>
      <c r="AN67" s="856"/>
      <c r="AO67" s="857"/>
      <c r="AP67" s="810"/>
      <c r="AQ67" s="811"/>
      <c r="AR67" s="811"/>
      <c r="AS67" s="811"/>
      <c r="AT67" s="812"/>
      <c r="AU67" s="810"/>
      <c r="AV67" s="811"/>
      <c r="AW67" s="811"/>
      <c r="AX67" s="811"/>
      <c r="AY67" s="812"/>
      <c r="AZ67" s="810"/>
      <c r="BA67" s="811"/>
      <c r="BB67" s="811"/>
      <c r="BC67" s="811"/>
      <c r="BD67" s="842"/>
      <c r="BE67" s="266"/>
      <c r="BF67" s="266"/>
      <c r="BG67" s="266"/>
      <c r="BH67" s="266"/>
      <c r="BI67" s="266"/>
      <c r="BJ67" s="266"/>
      <c r="BK67" s="266"/>
      <c r="BL67" s="266"/>
      <c r="BM67" s="266"/>
      <c r="BN67" s="266"/>
      <c r="BO67" s="266"/>
      <c r="BP67" s="266"/>
      <c r="BQ67" s="263">
        <v>
61</v>
      </c>
      <c r="BR67" s="268"/>
      <c r="BS67" s="945"/>
      <c r="BT67" s="946"/>
      <c r="BU67" s="946"/>
      <c r="BV67" s="946"/>
      <c r="BW67" s="946"/>
      <c r="BX67" s="946"/>
      <c r="BY67" s="946"/>
      <c r="BZ67" s="946"/>
      <c r="CA67" s="946"/>
      <c r="CB67" s="946"/>
      <c r="CC67" s="946"/>
      <c r="CD67" s="946"/>
      <c r="CE67" s="946"/>
      <c r="CF67" s="946"/>
      <c r="CG67" s="947"/>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2"/>
      <c r="DW67" s="943"/>
      <c r="DX67" s="943"/>
      <c r="DY67" s="943"/>
      <c r="DZ67" s="944"/>
      <c r="EA67" s="247"/>
    </row>
    <row r="68" spans="1:131" s="248" customFormat="1" ht="26.25" customHeight="1" thickTop="1" x14ac:dyDescent="0.15">
      <c r="A68" s="259">
        <v>
1</v>
      </c>
      <c r="B68" s="801" t="s">
        <v>
576</v>
      </c>
      <c r="C68" s="802"/>
      <c r="D68" s="802"/>
      <c r="E68" s="802"/>
      <c r="F68" s="802"/>
      <c r="G68" s="802"/>
      <c r="H68" s="802"/>
      <c r="I68" s="802"/>
      <c r="J68" s="802"/>
      <c r="K68" s="802"/>
      <c r="L68" s="802"/>
      <c r="M68" s="802"/>
      <c r="N68" s="802"/>
      <c r="O68" s="802"/>
      <c r="P68" s="803"/>
      <c r="Q68" s="951">
        <v>
10992</v>
      </c>
      <c r="R68" s="952"/>
      <c r="S68" s="952"/>
      <c r="T68" s="952"/>
      <c r="U68" s="952"/>
      <c r="V68" s="952">
        <v>
10500</v>
      </c>
      <c r="W68" s="952"/>
      <c r="X68" s="952"/>
      <c r="Y68" s="952"/>
      <c r="Z68" s="952"/>
      <c r="AA68" s="952">
        <v>
491</v>
      </c>
      <c r="AB68" s="952"/>
      <c r="AC68" s="952"/>
      <c r="AD68" s="952"/>
      <c r="AE68" s="952"/>
      <c r="AF68" s="952">
        <v>
491</v>
      </c>
      <c r="AG68" s="952"/>
      <c r="AH68" s="952"/>
      <c r="AI68" s="952"/>
      <c r="AJ68" s="952"/>
      <c r="AK68" s="952" t="s">
        <v>
513</v>
      </c>
      <c r="AL68" s="952"/>
      <c r="AM68" s="952"/>
      <c r="AN68" s="952"/>
      <c r="AO68" s="952"/>
      <c r="AP68" s="952">
        <v>
799</v>
      </c>
      <c r="AQ68" s="952"/>
      <c r="AR68" s="952"/>
      <c r="AS68" s="952"/>
      <c r="AT68" s="952"/>
      <c r="AU68" s="952">
        <v>
13</v>
      </c>
      <c r="AV68" s="952"/>
      <c r="AW68" s="952"/>
      <c r="AX68" s="952"/>
      <c r="AY68" s="952"/>
      <c r="AZ68" s="960"/>
      <c r="BA68" s="960"/>
      <c r="BB68" s="960"/>
      <c r="BC68" s="960"/>
      <c r="BD68" s="961"/>
      <c r="BE68" s="266"/>
      <c r="BF68" s="266"/>
      <c r="BG68" s="266"/>
      <c r="BH68" s="266"/>
      <c r="BI68" s="266"/>
      <c r="BJ68" s="266"/>
      <c r="BK68" s="266"/>
      <c r="BL68" s="266"/>
      <c r="BM68" s="266"/>
      <c r="BN68" s="266"/>
      <c r="BO68" s="266"/>
      <c r="BP68" s="266"/>
      <c r="BQ68" s="263">
        <v>
62</v>
      </c>
      <c r="BR68" s="268"/>
      <c r="BS68" s="945"/>
      <c r="BT68" s="946"/>
      <c r="BU68" s="946"/>
      <c r="BV68" s="946"/>
      <c r="BW68" s="946"/>
      <c r="BX68" s="946"/>
      <c r="BY68" s="946"/>
      <c r="BZ68" s="946"/>
      <c r="CA68" s="946"/>
      <c r="CB68" s="946"/>
      <c r="CC68" s="946"/>
      <c r="CD68" s="946"/>
      <c r="CE68" s="946"/>
      <c r="CF68" s="946"/>
      <c r="CG68" s="947"/>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2"/>
      <c r="DW68" s="943"/>
      <c r="DX68" s="943"/>
      <c r="DY68" s="943"/>
      <c r="DZ68" s="944"/>
      <c r="EA68" s="247"/>
    </row>
    <row r="69" spans="1:131" s="248" customFormat="1" ht="26.25" customHeight="1" x14ac:dyDescent="0.15">
      <c r="A69" s="262">
        <v>
2</v>
      </c>
      <c r="B69" s="804" t="s">
        <v>
577</v>
      </c>
      <c r="C69" s="805"/>
      <c r="D69" s="805"/>
      <c r="E69" s="805"/>
      <c r="F69" s="805"/>
      <c r="G69" s="805"/>
      <c r="H69" s="805"/>
      <c r="I69" s="805"/>
      <c r="J69" s="805"/>
      <c r="K69" s="805"/>
      <c r="L69" s="805"/>
      <c r="M69" s="805"/>
      <c r="N69" s="805"/>
      <c r="O69" s="805"/>
      <c r="P69" s="806"/>
      <c r="Q69" s="962">
        <v>
312</v>
      </c>
      <c r="R69" s="921"/>
      <c r="S69" s="921"/>
      <c r="T69" s="921"/>
      <c r="U69" s="921"/>
      <c r="V69" s="921">
        <v>
297</v>
      </c>
      <c r="W69" s="921"/>
      <c r="X69" s="921"/>
      <c r="Y69" s="921"/>
      <c r="Z69" s="921"/>
      <c r="AA69" s="921">
        <v>
15</v>
      </c>
      <c r="AB69" s="921"/>
      <c r="AC69" s="921"/>
      <c r="AD69" s="921"/>
      <c r="AE69" s="921"/>
      <c r="AF69" s="921">
        <v>
15</v>
      </c>
      <c r="AG69" s="921"/>
      <c r="AH69" s="921"/>
      <c r="AI69" s="921"/>
      <c r="AJ69" s="921"/>
      <c r="AK69" s="921" t="s">
        <v>
513</v>
      </c>
      <c r="AL69" s="921"/>
      <c r="AM69" s="921"/>
      <c r="AN69" s="921"/>
      <c r="AO69" s="921"/>
      <c r="AP69" s="921" t="s">
        <v>
513</v>
      </c>
      <c r="AQ69" s="921"/>
      <c r="AR69" s="921"/>
      <c r="AS69" s="921"/>
      <c r="AT69" s="921"/>
      <c r="AU69" s="921" t="s">
        <v>
513</v>
      </c>
      <c r="AV69" s="921"/>
      <c r="AW69" s="921"/>
      <c r="AX69" s="921"/>
      <c r="AY69" s="921"/>
      <c r="AZ69" s="958"/>
      <c r="BA69" s="958"/>
      <c r="BB69" s="958"/>
      <c r="BC69" s="958"/>
      <c r="BD69" s="959"/>
      <c r="BE69" s="266"/>
      <c r="BF69" s="266"/>
      <c r="BG69" s="266"/>
      <c r="BH69" s="266"/>
      <c r="BI69" s="266"/>
      <c r="BJ69" s="266"/>
      <c r="BK69" s="266"/>
      <c r="BL69" s="266"/>
      <c r="BM69" s="266"/>
      <c r="BN69" s="266"/>
      <c r="BO69" s="266"/>
      <c r="BP69" s="266"/>
      <c r="BQ69" s="263">
        <v>
63</v>
      </c>
      <c r="BR69" s="268"/>
      <c r="BS69" s="945"/>
      <c r="BT69" s="946"/>
      <c r="BU69" s="946"/>
      <c r="BV69" s="946"/>
      <c r="BW69" s="946"/>
      <c r="BX69" s="946"/>
      <c r="BY69" s="946"/>
      <c r="BZ69" s="946"/>
      <c r="CA69" s="946"/>
      <c r="CB69" s="946"/>
      <c r="CC69" s="946"/>
      <c r="CD69" s="946"/>
      <c r="CE69" s="946"/>
      <c r="CF69" s="946"/>
      <c r="CG69" s="947"/>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2"/>
      <c r="DW69" s="943"/>
      <c r="DX69" s="943"/>
      <c r="DY69" s="943"/>
      <c r="DZ69" s="944"/>
      <c r="EA69" s="247"/>
    </row>
    <row r="70" spans="1:131" s="248" customFormat="1" ht="26.25" customHeight="1" x14ac:dyDescent="0.15">
      <c r="A70" s="262">
        <v>
3</v>
      </c>
      <c r="B70" s="804" t="s">
        <v>
578</v>
      </c>
      <c r="C70" s="805"/>
      <c r="D70" s="805"/>
      <c r="E70" s="805"/>
      <c r="F70" s="805"/>
      <c r="G70" s="805"/>
      <c r="H70" s="805"/>
      <c r="I70" s="805"/>
      <c r="J70" s="805"/>
      <c r="K70" s="805"/>
      <c r="L70" s="805"/>
      <c r="M70" s="805"/>
      <c r="N70" s="805"/>
      <c r="O70" s="805"/>
      <c r="P70" s="806"/>
      <c r="Q70" s="962">
        <v>
2204</v>
      </c>
      <c r="R70" s="921"/>
      <c r="S70" s="921"/>
      <c r="T70" s="921"/>
      <c r="U70" s="921"/>
      <c r="V70" s="921">
        <v>
2096</v>
      </c>
      <c r="W70" s="921"/>
      <c r="X70" s="921"/>
      <c r="Y70" s="921"/>
      <c r="Z70" s="921"/>
      <c r="AA70" s="921">
        <v>
109</v>
      </c>
      <c r="AB70" s="921"/>
      <c r="AC70" s="921"/>
      <c r="AD70" s="921"/>
      <c r="AE70" s="921"/>
      <c r="AF70" s="921">
        <v>
109</v>
      </c>
      <c r="AG70" s="921"/>
      <c r="AH70" s="921"/>
      <c r="AI70" s="921"/>
      <c r="AJ70" s="921"/>
      <c r="AK70" s="921">
        <v>
3</v>
      </c>
      <c r="AL70" s="921"/>
      <c r="AM70" s="921"/>
      <c r="AN70" s="921"/>
      <c r="AO70" s="921"/>
      <c r="AP70" s="921">
        <v>
978</v>
      </c>
      <c r="AQ70" s="921"/>
      <c r="AR70" s="921"/>
      <c r="AS70" s="921"/>
      <c r="AT70" s="921"/>
      <c r="AU70" s="921">
        <v>
186</v>
      </c>
      <c r="AV70" s="921"/>
      <c r="AW70" s="921"/>
      <c r="AX70" s="921"/>
      <c r="AY70" s="921"/>
      <c r="AZ70" s="958"/>
      <c r="BA70" s="958"/>
      <c r="BB70" s="958"/>
      <c r="BC70" s="958"/>
      <c r="BD70" s="959"/>
      <c r="BE70" s="266"/>
      <c r="BF70" s="266"/>
      <c r="BG70" s="266"/>
      <c r="BH70" s="266"/>
      <c r="BI70" s="266"/>
      <c r="BJ70" s="266"/>
      <c r="BK70" s="266"/>
      <c r="BL70" s="266"/>
      <c r="BM70" s="266"/>
      <c r="BN70" s="266"/>
      <c r="BO70" s="266"/>
      <c r="BP70" s="266"/>
      <c r="BQ70" s="263">
        <v>
64</v>
      </c>
      <c r="BR70" s="268"/>
      <c r="BS70" s="945"/>
      <c r="BT70" s="946"/>
      <c r="BU70" s="946"/>
      <c r="BV70" s="946"/>
      <c r="BW70" s="946"/>
      <c r="BX70" s="946"/>
      <c r="BY70" s="946"/>
      <c r="BZ70" s="946"/>
      <c r="CA70" s="946"/>
      <c r="CB70" s="946"/>
      <c r="CC70" s="946"/>
      <c r="CD70" s="946"/>
      <c r="CE70" s="946"/>
      <c r="CF70" s="946"/>
      <c r="CG70" s="947"/>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2"/>
      <c r="DW70" s="943"/>
      <c r="DX70" s="943"/>
      <c r="DY70" s="943"/>
      <c r="DZ70" s="944"/>
      <c r="EA70" s="247"/>
    </row>
    <row r="71" spans="1:131" s="248" customFormat="1" ht="26.25" customHeight="1" x14ac:dyDescent="0.15">
      <c r="A71" s="262">
        <v>
4</v>
      </c>
      <c r="B71" s="804" t="s">
        <v>
579</v>
      </c>
      <c r="C71" s="805"/>
      <c r="D71" s="805"/>
      <c r="E71" s="805"/>
      <c r="F71" s="805"/>
      <c r="G71" s="805"/>
      <c r="H71" s="805"/>
      <c r="I71" s="805"/>
      <c r="J71" s="805"/>
      <c r="K71" s="805"/>
      <c r="L71" s="805"/>
      <c r="M71" s="805"/>
      <c r="N71" s="805"/>
      <c r="O71" s="805"/>
      <c r="P71" s="806"/>
      <c r="Q71" s="962">
        <v>
6</v>
      </c>
      <c r="R71" s="921"/>
      <c r="S71" s="921"/>
      <c r="T71" s="921"/>
      <c r="U71" s="921"/>
      <c r="V71" s="921">
        <v>
5</v>
      </c>
      <c r="W71" s="921"/>
      <c r="X71" s="921"/>
      <c r="Y71" s="921"/>
      <c r="Z71" s="921"/>
      <c r="AA71" s="921">
        <v>
1</v>
      </c>
      <c r="AB71" s="921"/>
      <c r="AC71" s="921"/>
      <c r="AD71" s="921"/>
      <c r="AE71" s="921"/>
      <c r="AF71" s="921">
        <v>
1</v>
      </c>
      <c r="AG71" s="921"/>
      <c r="AH71" s="921"/>
      <c r="AI71" s="921"/>
      <c r="AJ71" s="921"/>
      <c r="AK71" s="921" t="s">
        <v>
513</v>
      </c>
      <c r="AL71" s="921"/>
      <c r="AM71" s="921"/>
      <c r="AN71" s="921"/>
      <c r="AO71" s="921"/>
      <c r="AP71" s="921" t="s">
        <v>
513</v>
      </c>
      <c r="AQ71" s="921"/>
      <c r="AR71" s="921"/>
      <c r="AS71" s="921"/>
      <c r="AT71" s="921"/>
      <c r="AU71" s="921" t="s">
        <v>
588</v>
      </c>
      <c r="AV71" s="921"/>
      <c r="AW71" s="921"/>
      <c r="AX71" s="921"/>
      <c r="AY71" s="921"/>
      <c r="AZ71" s="958"/>
      <c r="BA71" s="958"/>
      <c r="BB71" s="958"/>
      <c r="BC71" s="958"/>
      <c r="BD71" s="959"/>
      <c r="BE71" s="266"/>
      <c r="BF71" s="266"/>
      <c r="BG71" s="266"/>
      <c r="BH71" s="266"/>
      <c r="BI71" s="266"/>
      <c r="BJ71" s="266"/>
      <c r="BK71" s="266"/>
      <c r="BL71" s="266"/>
      <c r="BM71" s="266"/>
      <c r="BN71" s="266"/>
      <c r="BO71" s="266"/>
      <c r="BP71" s="266"/>
      <c r="BQ71" s="263">
        <v>
65</v>
      </c>
      <c r="BR71" s="268"/>
      <c r="BS71" s="945"/>
      <c r="BT71" s="946"/>
      <c r="BU71" s="946"/>
      <c r="BV71" s="946"/>
      <c r="BW71" s="946"/>
      <c r="BX71" s="946"/>
      <c r="BY71" s="946"/>
      <c r="BZ71" s="946"/>
      <c r="CA71" s="946"/>
      <c r="CB71" s="946"/>
      <c r="CC71" s="946"/>
      <c r="CD71" s="946"/>
      <c r="CE71" s="946"/>
      <c r="CF71" s="946"/>
      <c r="CG71" s="947"/>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2"/>
      <c r="DW71" s="943"/>
      <c r="DX71" s="943"/>
      <c r="DY71" s="943"/>
      <c r="DZ71" s="944"/>
      <c r="EA71" s="247"/>
    </row>
    <row r="72" spans="1:131" s="248" customFormat="1" ht="26.25" customHeight="1" x14ac:dyDescent="0.15">
      <c r="A72" s="262">
        <v>
5</v>
      </c>
      <c r="B72" s="804" t="s">
        <v>
580</v>
      </c>
      <c r="C72" s="805"/>
      <c r="D72" s="805"/>
      <c r="E72" s="805"/>
      <c r="F72" s="805"/>
      <c r="G72" s="805"/>
      <c r="H72" s="805"/>
      <c r="I72" s="805"/>
      <c r="J72" s="805"/>
      <c r="K72" s="805"/>
      <c r="L72" s="805"/>
      <c r="M72" s="805"/>
      <c r="N72" s="805"/>
      <c r="O72" s="805"/>
      <c r="P72" s="806"/>
      <c r="Q72" s="962">
        <v>
14767</v>
      </c>
      <c r="R72" s="921"/>
      <c r="S72" s="921"/>
      <c r="T72" s="921"/>
      <c r="U72" s="921"/>
      <c r="V72" s="921">
        <v>
14636</v>
      </c>
      <c r="W72" s="921"/>
      <c r="X72" s="921"/>
      <c r="Y72" s="921"/>
      <c r="Z72" s="921"/>
      <c r="AA72" s="921">
        <v>
132</v>
      </c>
      <c r="AB72" s="921"/>
      <c r="AC72" s="921"/>
      <c r="AD72" s="921"/>
      <c r="AE72" s="921"/>
      <c r="AF72" s="921">
        <v>
132</v>
      </c>
      <c r="AG72" s="921"/>
      <c r="AH72" s="921"/>
      <c r="AI72" s="921"/>
      <c r="AJ72" s="921"/>
      <c r="AK72" s="921" t="s">
        <v>
513</v>
      </c>
      <c r="AL72" s="921"/>
      <c r="AM72" s="921"/>
      <c r="AN72" s="921"/>
      <c r="AO72" s="921"/>
      <c r="AP72" s="921" t="s">
        <v>
513</v>
      </c>
      <c r="AQ72" s="921"/>
      <c r="AR72" s="921"/>
      <c r="AS72" s="921"/>
      <c r="AT72" s="921"/>
      <c r="AU72" s="921" t="s">
        <v>
513</v>
      </c>
      <c r="AV72" s="921"/>
      <c r="AW72" s="921"/>
      <c r="AX72" s="921"/>
      <c r="AY72" s="921"/>
      <c r="AZ72" s="958"/>
      <c r="BA72" s="958"/>
      <c r="BB72" s="958"/>
      <c r="BC72" s="958"/>
      <c r="BD72" s="959"/>
      <c r="BE72" s="266"/>
      <c r="BF72" s="266"/>
      <c r="BG72" s="266"/>
      <c r="BH72" s="266"/>
      <c r="BI72" s="266"/>
      <c r="BJ72" s="266"/>
      <c r="BK72" s="266"/>
      <c r="BL72" s="266"/>
      <c r="BM72" s="266"/>
      <c r="BN72" s="266"/>
      <c r="BO72" s="266"/>
      <c r="BP72" s="266"/>
      <c r="BQ72" s="263">
        <v>
66</v>
      </c>
      <c r="BR72" s="268"/>
      <c r="BS72" s="945"/>
      <c r="BT72" s="946"/>
      <c r="BU72" s="946"/>
      <c r="BV72" s="946"/>
      <c r="BW72" s="946"/>
      <c r="BX72" s="946"/>
      <c r="BY72" s="946"/>
      <c r="BZ72" s="946"/>
      <c r="CA72" s="946"/>
      <c r="CB72" s="946"/>
      <c r="CC72" s="946"/>
      <c r="CD72" s="946"/>
      <c r="CE72" s="946"/>
      <c r="CF72" s="946"/>
      <c r="CG72" s="947"/>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2"/>
      <c r="DW72" s="943"/>
      <c r="DX72" s="943"/>
      <c r="DY72" s="943"/>
      <c r="DZ72" s="944"/>
      <c r="EA72" s="247"/>
    </row>
    <row r="73" spans="1:131" s="248" customFormat="1" ht="26.25" customHeight="1" x14ac:dyDescent="0.15">
      <c r="A73" s="262">
        <v>
6</v>
      </c>
      <c r="B73" s="804" t="s">
        <v>
581</v>
      </c>
      <c r="C73" s="805"/>
      <c r="D73" s="805"/>
      <c r="E73" s="805"/>
      <c r="F73" s="805"/>
      <c r="G73" s="805"/>
      <c r="H73" s="805"/>
      <c r="I73" s="805"/>
      <c r="J73" s="805"/>
      <c r="K73" s="805"/>
      <c r="L73" s="805"/>
      <c r="M73" s="805"/>
      <c r="N73" s="805"/>
      <c r="O73" s="805"/>
      <c r="P73" s="806"/>
      <c r="Q73" s="962">
        <v>
986</v>
      </c>
      <c r="R73" s="921"/>
      <c r="S73" s="921"/>
      <c r="T73" s="921"/>
      <c r="U73" s="921"/>
      <c r="V73" s="921">
        <v>
974</v>
      </c>
      <c r="W73" s="921"/>
      <c r="X73" s="921"/>
      <c r="Y73" s="921"/>
      <c r="Z73" s="921"/>
      <c r="AA73" s="921">
        <v>
12</v>
      </c>
      <c r="AB73" s="921"/>
      <c r="AC73" s="921"/>
      <c r="AD73" s="921"/>
      <c r="AE73" s="921"/>
      <c r="AF73" s="921">
        <v>
12</v>
      </c>
      <c r="AG73" s="921"/>
      <c r="AH73" s="921"/>
      <c r="AI73" s="921"/>
      <c r="AJ73" s="921"/>
      <c r="AK73" s="921">
        <v>
12</v>
      </c>
      <c r="AL73" s="921"/>
      <c r="AM73" s="921"/>
      <c r="AN73" s="921"/>
      <c r="AO73" s="921"/>
      <c r="AP73" s="921" t="s">
        <v>
513</v>
      </c>
      <c r="AQ73" s="921"/>
      <c r="AR73" s="921"/>
      <c r="AS73" s="921"/>
      <c r="AT73" s="921"/>
      <c r="AU73" s="921" t="s">
        <v>
513</v>
      </c>
      <c r="AV73" s="921"/>
      <c r="AW73" s="921"/>
      <c r="AX73" s="921"/>
      <c r="AY73" s="921"/>
      <c r="AZ73" s="958"/>
      <c r="BA73" s="958"/>
      <c r="BB73" s="958"/>
      <c r="BC73" s="958"/>
      <c r="BD73" s="959"/>
      <c r="BE73" s="266"/>
      <c r="BF73" s="266"/>
      <c r="BG73" s="266"/>
      <c r="BH73" s="266"/>
      <c r="BI73" s="266"/>
      <c r="BJ73" s="266"/>
      <c r="BK73" s="266"/>
      <c r="BL73" s="266"/>
      <c r="BM73" s="266"/>
      <c r="BN73" s="266"/>
      <c r="BO73" s="266"/>
      <c r="BP73" s="266"/>
      <c r="BQ73" s="263">
        <v>
67</v>
      </c>
      <c r="BR73" s="268"/>
      <c r="BS73" s="945"/>
      <c r="BT73" s="946"/>
      <c r="BU73" s="946"/>
      <c r="BV73" s="946"/>
      <c r="BW73" s="946"/>
      <c r="BX73" s="946"/>
      <c r="BY73" s="946"/>
      <c r="BZ73" s="946"/>
      <c r="CA73" s="946"/>
      <c r="CB73" s="946"/>
      <c r="CC73" s="946"/>
      <c r="CD73" s="946"/>
      <c r="CE73" s="946"/>
      <c r="CF73" s="946"/>
      <c r="CG73" s="947"/>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2"/>
      <c r="DW73" s="943"/>
      <c r="DX73" s="943"/>
      <c r="DY73" s="943"/>
      <c r="DZ73" s="944"/>
      <c r="EA73" s="247"/>
    </row>
    <row r="74" spans="1:131" s="248" customFormat="1" ht="26.25" customHeight="1" x14ac:dyDescent="0.15">
      <c r="A74" s="262">
        <v>
7</v>
      </c>
      <c r="B74" s="804" t="s">
        <v>
582</v>
      </c>
      <c r="C74" s="805"/>
      <c r="D74" s="805"/>
      <c r="E74" s="805"/>
      <c r="F74" s="805"/>
      <c r="G74" s="805"/>
      <c r="H74" s="805"/>
      <c r="I74" s="805"/>
      <c r="J74" s="805"/>
      <c r="K74" s="805"/>
      <c r="L74" s="805"/>
      <c r="M74" s="805"/>
      <c r="N74" s="805"/>
      <c r="O74" s="805"/>
      <c r="P74" s="806"/>
      <c r="Q74" s="962">
        <v>
288</v>
      </c>
      <c r="R74" s="921"/>
      <c r="S74" s="921"/>
      <c r="T74" s="921"/>
      <c r="U74" s="921"/>
      <c r="V74" s="921">
        <v>
206</v>
      </c>
      <c r="W74" s="921"/>
      <c r="X74" s="921"/>
      <c r="Y74" s="921"/>
      <c r="Z74" s="921"/>
      <c r="AA74" s="921">
        <v>
82</v>
      </c>
      <c r="AB74" s="921"/>
      <c r="AC74" s="921"/>
      <c r="AD74" s="921"/>
      <c r="AE74" s="921"/>
      <c r="AF74" s="921">
        <v>
82</v>
      </c>
      <c r="AG74" s="921"/>
      <c r="AH74" s="921"/>
      <c r="AI74" s="921"/>
      <c r="AJ74" s="921"/>
      <c r="AK74" s="921">
        <v>
47</v>
      </c>
      <c r="AL74" s="921"/>
      <c r="AM74" s="921"/>
      <c r="AN74" s="921"/>
      <c r="AO74" s="921"/>
      <c r="AP74" s="921" t="s">
        <v>
513</v>
      </c>
      <c r="AQ74" s="921"/>
      <c r="AR74" s="921"/>
      <c r="AS74" s="921"/>
      <c r="AT74" s="921"/>
      <c r="AU74" s="921" t="s">
        <v>
513</v>
      </c>
      <c r="AV74" s="921"/>
      <c r="AW74" s="921"/>
      <c r="AX74" s="921"/>
      <c r="AY74" s="921"/>
      <c r="AZ74" s="958"/>
      <c r="BA74" s="958"/>
      <c r="BB74" s="958"/>
      <c r="BC74" s="958"/>
      <c r="BD74" s="959"/>
      <c r="BE74" s="266"/>
      <c r="BF74" s="266"/>
      <c r="BG74" s="266"/>
      <c r="BH74" s="266"/>
      <c r="BI74" s="266"/>
      <c r="BJ74" s="266"/>
      <c r="BK74" s="266"/>
      <c r="BL74" s="266"/>
      <c r="BM74" s="266"/>
      <c r="BN74" s="266"/>
      <c r="BO74" s="266"/>
      <c r="BP74" s="266"/>
      <c r="BQ74" s="263">
        <v>
68</v>
      </c>
      <c r="BR74" s="268"/>
      <c r="BS74" s="945"/>
      <c r="BT74" s="946"/>
      <c r="BU74" s="946"/>
      <c r="BV74" s="946"/>
      <c r="BW74" s="946"/>
      <c r="BX74" s="946"/>
      <c r="BY74" s="946"/>
      <c r="BZ74" s="946"/>
      <c r="CA74" s="946"/>
      <c r="CB74" s="946"/>
      <c r="CC74" s="946"/>
      <c r="CD74" s="946"/>
      <c r="CE74" s="946"/>
      <c r="CF74" s="946"/>
      <c r="CG74" s="947"/>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2"/>
      <c r="DW74" s="943"/>
      <c r="DX74" s="943"/>
      <c r="DY74" s="943"/>
      <c r="DZ74" s="944"/>
      <c r="EA74" s="247"/>
    </row>
    <row r="75" spans="1:131" s="248" customFormat="1" ht="26.25" customHeight="1" x14ac:dyDescent="0.15">
      <c r="A75" s="262">
        <v>
8</v>
      </c>
      <c r="B75" s="804" t="s">
        <v>
583</v>
      </c>
      <c r="C75" s="805"/>
      <c r="D75" s="805"/>
      <c r="E75" s="805"/>
      <c r="F75" s="805"/>
      <c r="G75" s="805"/>
      <c r="H75" s="805"/>
      <c r="I75" s="805"/>
      <c r="J75" s="805"/>
      <c r="K75" s="805"/>
      <c r="L75" s="805"/>
      <c r="M75" s="805"/>
      <c r="N75" s="805"/>
      <c r="O75" s="805"/>
      <c r="P75" s="806"/>
      <c r="Q75" s="963">
        <v>
5253</v>
      </c>
      <c r="R75" s="964"/>
      <c r="S75" s="964"/>
      <c r="T75" s="964"/>
      <c r="U75" s="920"/>
      <c r="V75" s="965">
        <v>
4828</v>
      </c>
      <c r="W75" s="964"/>
      <c r="X75" s="964"/>
      <c r="Y75" s="964"/>
      <c r="Z75" s="920"/>
      <c r="AA75" s="965">
        <v>
425</v>
      </c>
      <c r="AB75" s="964"/>
      <c r="AC75" s="964"/>
      <c r="AD75" s="964"/>
      <c r="AE75" s="920"/>
      <c r="AF75" s="965">
        <v>
425</v>
      </c>
      <c r="AG75" s="964"/>
      <c r="AH75" s="964"/>
      <c r="AI75" s="964"/>
      <c r="AJ75" s="920"/>
      <c r="AK75" s="965">
        <v>
600</v>
      </c>
      <c r="AL75" s="964"/>
      <c r="AM75" s="964"/>
      <c r="AN75" s="964"/>
      <c r="AO75" s="920"/>
      <c r="AP75" s="965" t="s">
        <v>
513</v>
      </c>
      <c r="AQ75" s="964"/>
      <c r="AR75" s="964"/>
      <c r="AS75" s="964"/>
      <c r="AT75" s="920"/>
      <c r="AU75" s="965" t="s">
        <v>
513</v>
      </c>
      <c r="AV75" s="964"/>
      <c r="AW75" s="964"/>
      <c r="AX75" s="964"/>
      <c r="AY75" s="920"/>
      <c r="AZ75" s="958"/>
      <c r="BA75" s="958"/>
      <c r="BB75" s="958"/>
      <c r="BC75" s="958"/>
      <c r="BD75" s="959"/>
      <c r="BE75" s="266"/>
      <c r="BF75" s="266"/>
      <c r="BG75" s="266"/>
      <c r="BH75" s="266"/>
      <c r="BI75" s="266"/>
      <c r="BJ75" s="266"/>
      <c r="BK75" s="266"/>
      <c r="BL75" s="266"/>
      <c r="BM75" s="266"/>
      <c r="BN75" s="266"/>
      <c r="BO75" s="266"/>
      <c r="BP75" s="266"/>
      <c r="BQ75" s="263">
        <v>
69</v>
      </c>
      <c r="BR75" s="268"/>
      <c r="BS75" s="945"/>
      <c r="BT75" s="946"/>
      <c r="BU75" s="946"/>
      <c r="BV75" s="946"/>
      <c r="BW75" s="946"/>
      <c r="BX75" s="946"/>
      <c r="BY75" s="946"/>
      <c r="BZ75" s="946"/>
      <c r="CA75" s="946"/>
      <c r="CB75" s="946"/>
      <c r="CC75" s="946"/>
      <c r="CD75" s="946"/>
      <c r="CE75" s="946"/>
      <c r="CF75" s="946"/>
      <c r="CG75" s="947"/>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2"/>
      <c r="DW75" s="943"/>
      <c r="DX75" s="943"/>
      <c r="DY75" s="943"/>
      <c r="DZ75" s="944"/>
      <c r="EA75" s="247"/>
    </row>
    <row r="76" spans="1:131" s="248" customFormat="1" ht="26.25" customHeight="1" x14ac:dyDescent="0.15">
      <c r="A76" s="262">
        <v>
9</v>
      </c>
      <c r="B76" s="804" t="s">
        <v>
584</v>
      </c>
      <c r="C76" s="805"/>
      <c r="D76" s="805"/>
      <c r="E76" s="805"/>
      <c r="F76" s="805"/>
      <c r="G76" s="805"/>
      <c r="H76" s="805"/>
      <c r="I76" s="805"/>
      <c r="J76" s="805"/>
      <c r="K76" s="805"/>
      <c r="L76" s="805"/>
      <c r="M76" s="805"/>
      <c r="N76" s="805"/>
      <c r="O76" s="805"/>
      <c r="P76" s="806"/>
      <c r="Q76" s="963">
        <v>
6529</v>
      </c>
      <c r="R76" s="964">
        <v>
6933</v>
      </c>
      <c r="S76" s="964">
        <v>
6933</v>
      </c>
      <c r="T76" s="964">
        <v>
6933</v>
      </c>
      <c r="U76" s="920">
        <v>
6933</v>
      </c>
      <c r="V76" s="965">
        <v>
6443</v>
      </c>
      <c r="W76" s="964">
        <v>
6850</v>
      </c>
      <c r="X76" s="964">
        <v>
6850</v>
      </c>
      <c r="Y76" s="964">
        <v>
6850</v>
      </c>
      <c r="Z76" s="920">
        <v>
6850</v>
      </c>
      <c r="AA76" s="965">
        <v>
86</v>
      </c>
      <c r="AB76" s="964">
        <v>
82</v>
      </c>
      <c r="AC76" s="964">
        <v>
82</v>
      </c>
      <c r="AD76" s="964">
        <v>
82</v>
      </c>
      <c r="AE76" s="920">
        <v>
82</v>
      </c>
      <c r="AF76" s="965">
        <v>
86</v>
      </c>
      <c r="AG76" s="964">
        <v>
82</v>
      </c>
      <c r="AH76" s="964">
        <v>
82</v>
      </c>
      <c r="AI76" s="964">
        <v>
82</v>
      </c>
      <c r="AJ76" s="920">
        <v>
82</v>
      </c>
      <c r="AK76" s="965">
        <v>
1926</v>
      </c>
      <c r="AL76" s="964">
        <v>
2485</v>
      </c>
      <c r="AM76" s="964">
        <v>
2485</v>
      </c>
      <c r="AN76" s="964">
        <v>
2485</v>
      </c>
      <c r="AO76" s="920">
        <v>
2485</v>
      </c>
      <c r="AP76" s="965" t="s">
        <v>
513</v>
      </c>
      <c r="AQ76" s="964"/>
      <c r="AR76" s="964"/>
      <c r="AS76" s="964"/>
      <c r="AT76" s="920"/>
      <c r="AU76" s="965" t="s">
        <v>
513</v>
      </c>
      <c r="AV76" s="964"/>
      <c r="AW76" s="964"/>
      <c r="AX76" s="964"/>
      <c r="AY76" s="920"/>
      <c r="AZ76" s="958"/>
      <c r="BA76" s="958"/>
      <c r="BB76" s="958"/>
      <c r="BC76" s="958"/>
      <c r="BD76" s="959"/>
      <c r="BE76" s="266"/>
      <c r="BF76" s="266"/>
      <c r="BG76" s="266"/>
      <c r="BH76" s="266"/>
      <c r="BI76" s="266"/>
      <c r="BJ76" s="266"/>
      <c r="BK76" s="266"/>
      <c r="BL76" s="266"/>
      <c r="BM76" s="266"/>
      <c r="BN76" s="266"/>
      <c r="BO76" s="266"/>
      <c r="BP76" s="266"/>
      <c r="BQ76" s="263">
        <v>
70</v>
      </c>
      <c r="BR76" s="268"/>
      <c r="BS76" s="945"/>
      <c r="BT76" s="946"/>
      <c r="BU76" s="946"/>
      <c r="BV76" s="946"/>
      <c r="BW76" s="946"/>
      <c r="BX76" s="946"/>
      <c r="BY76" s="946"/>
      <c r="BZ76" s="946"/>
      <c r="CA76" s="946"/>
      <c r="CB76" s="946"/>
      <c r="CC76" s="946"/>
      <c r="CD76" s="946"/>
      <c r="CE76" s="946"/>
      <c r="CF76" s="946"/>
      <c r="CG76" s="947"/>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2"/>
      <c r="DW76" s="943"/>
      <c r="DX76" s="943"/>
      <c r="DY76" s="943"/>
      <c r="DZ76" s="944"/>
      <c r="EA76" s="247"/>
    </row>
    <row r="77" spans="1:131" s="248" customFormat="1" ht="26.25" customHeight="1" x14ac:dyDescent="0.15">
      <c r="A77" s="262">
        <v>
10</v>
      </c>
      <c r="B77" s="804" t="s">
        <v>
585</v>
      </c>
      <c r="C77" s="805"/>
      <c r="D77" s="805"/>
      <c r="E77" s="805"/>
      <c r="F77" s="805"/>
      <c r="G77" s="805"/>
      <c r="H77" s="805"/>
      <c r="I77" s="805"/>
      <c r="J77" s="805"/>
      <c r="K77" s="805"/>
      <c r="L77" s="805"/>
      <c r="M77" s="805"/>
      <c r="N77" s="805"/>
      <c r="O77" s="805"/>
      <c r="P77" s="806"/>
      <c r="Q77" s="963">
        <v>
1444184</v>
      </c>
      <c r="R77" s="964">
        <v>
1385861</v>
      </c>
      <c r="S77" s="964">
        <v>
1385861</v>
      </c>
      <c r="T77" s="964">
        <v>
1385861</v>
      </c>
      <c r="U77" s="920">
        <v>
1385861</v>
      </c>
      <c r="V77" s="965">
        <v>
1404896</v>
      </c>
      <c r="W77" s="964">
        <v>
1346246</v>
      </c>
      <c r="X77" s="964">
        <v>
1346246</v>
      </c>
      <c r="Y77" s="964">
        <v>
1346246</v>
      </c>
      <c r="Z77" s="920">
        <v>
1346246</v>
      </c>
      <c r="AA77" s="965">
        <v>
39288</v>
      </c>
      <c r="AB77" s="964">
        <v>
39615</v>
      </c>
      <c r="AC77" s="964">
        <v>
39615</v>
      </c>
      <c r="AD77" s="964">
        <v>
39615</v>
      </c>
      <c r="AE77" s="920">
        <v>
39615</v>
      </c>
      <c r="AF77" s="965">
        <v>
39288</v>
      </c>
      <c r="AG77" s="964">
        <v>
39615</v>
      </c>
      <c r="AH77" s="964">
        <v>
39615</v>
      </c>
      <c r="AI77" s="964">
        <v>
39615</v>
      </c>
      <c r="AJ77" s="920">
        <v>
39615</v>
      </c>
      <c r="AK77" s="965">
        <v>
16623</v>
      </c>
      <c r="AL77" s="964">
        <v>
13582</v>
      </c>
      <c r="AM77" s="964">
        <v>
13582</v>
      </c>
      <c r="AN77" s="964">
        <v>
13582</v>
      </c>
      <c r="AO77" s="920">
        <v>
13582</v>
      </c>
      <c r="AP77" s="965" t="s">
        <v>
513</v>
      </c>
      <c r="AQ77" s="964"/>
      <c r="AR77" s="964"/>
      <c r="AS77" s="964"/>
      <c r="AT77" s="920"/>
      <c r="AU77" s="965" t="s">
        <v>
513</v>
      </c>
      <c r="AV77" s="964"/>
      <c r="AW77" s="964"/>
      <c r="AX77" s="964"/>
      <c r="AY77" s="920"/>
      <c r="AZ77" s="958"/>
      <c r="BA77" s="958"/>
      <c r="BB77" s="958"/>
      <c r="BC77" s="958"/>
      <c r="BD77" s="959"/>
      <c r="BE77" s="266"/>
      <c r="BF77" s="266"/>
      <c r="BG77" s="266"/>
      <c r="BH77" s="266"/>
      <c r="BI77" s="266"/>
      <c r="BJ77" s="266"/>
      <c r="BK77" s="266"/>
      <c r="BL77" s="266"/>
      <c r="BM77" s="266"/>
      <c r="BN77" s="266"/>
      <c r="BO77" s="266"/>
      <c r="BP77" s="266"/>
      <c r="BQ77" s="263">
        <v>
71</v>
      </c>
      <c r="BR77" s="268"/>
      <c r="BS77" s="945"/>
      <c r="BT77" s="946"/>
      <c r="BU77" s="946"/>
      <c r="BV77" s="946"/>
      <c r="BW77" s="946"/>
      <c r="BX77" s="946"/>
      <c r="BY77" s="946"/>
      <c r="BZ77" s="946"/>
      <c r="CA77" s="946"/>
      <c r="CB77" s="946"/>
      <c r="CC77" s="946"/>
      <c r="CD77" s="946"/>
      <c r="CE77" s="946"/>
      <c r="CF77" s="946"/>
      <c r="CG77" s="947"/>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2"/>
      <c r="DW77" s="943"/>
      <c r="DX77" s="943"/>
      <c r="DY77" s="943"/>
      <c r="DZ77" s="944"/>
      <c r="EA77" s="247"/>
    </row>
    <row r="78" spans="1:131" s="248" customFormat="1" ht="26.25" customHeight="1" x14ac:dyDescent="0.15">
      <c r="A78" s="262">
        <v>
11</v>
      </c>
      <c r="B78" s="804" t="s">
        <v>
586</v>
      </c>
      <c r="C78" s="805"/>
      <c r="D78" s="805"/>
      <c r="E78" s="805"/>
      <c r="F78" s="805"/>
      <c r="G78" s="805"/>
      <c r="H78" s="805"/>
      <c r="I78" s="805"/>
      <c r="J78" s="805"/>
      <c r="K78" s="805"/>
      <c r="L78" s="805"/>
      <c r="M78" s="805"/>
      <c r="N78" s="805"/>
      <c r="O78" s="805"/>
      <c r="P78" s="806"/>
      <c r="Q78" s="963">
        <v>
64</v>
      </c>
      <c r="R78" s="964"/>
      <c r="S78" s="964"/>
      <c r="T78" s="964"/>
      <c r="U78" s="920"/>
      <c r="V78" s="965">
        <v>
71</v>
      </c>
      <c r="W78" s="964"/>
      <c r="X78" s="964"/>
      <c r="Y78" s="964"/>
      <c r="Z78" s="920"/>
      <c r="AA78" s="965">
        <v>
-7</v>
      </c>
      <c r="AB78" s="964"/>
      <c r="AC78" s="964"/>
      <c r="AD78" s="964"/>
      <c r="AE78" s="920"/>
      <c r="AF78" s="965">
        <v>
13</v>
      </c>
      <c r="AG78" s="964"/>
      <c r="AH78" s="964"/>
      <c r="AI78" s="964"/>
      <c r="AJ78" s="920"/>
      <c r="AK78" s="965">
        <v>
2</v>
      </c>
      <c r="AL78" s="964"/>
      <c r="AM78" s="964"/>
      <c r="AN78" s="964"/>
      <c r="AO78" s="920"/>
      <c r="AP78" s="965" t="s">
        <v>
513</v>
      </c>
      <c r="AQ78" s="964"/>
      <c r="AR78" s="964"/>
      <c r="AS78" s="964"/>
      <c r="AT78" s="920"/>
      <c r="AU78" s="921" t="s">
        <v>
588</v>
      </c>
      <c r="AV78" s="921"/>
      <c r="AW78" s="921"/>
      <c r="AX78" s="921"/>
      <c r="AY78" s="921"/>
      <c r="AZ78" s="958"/>
      <c r="BA78" s="958"/>
      <c r="BB78" s="958"/>
      <c r="BC78" s="958"/>
      <c r="BD78" s="959"/>
      <c r="BE78" s="266"/>
      <c r="BF78" s="266"/>
      <c r="BG78" s="266"/>
      <c r="BH78" s="266"/>
      <c r="BI78" s="266"/>
      <c r="BJ78" s="269"/>
      <c r="BK78" s="269"/>
      <c r="BL78" s="269"/>
      <c r="BM78" s="269"/>
      <c r="BN78" s="269"/>
      <c r="BO78" s="266"/>
      <c r="BP78" s="266"/>
      <c r="BQ78" s="263">
        <v>
72</v>
      </c>
      <c r="BR78" s="268"/>
      <c r="BS78" s="945"/>
      <c r="BT78" s="946"/>
      <c r="BU78" s="946"/>
      <c r="BV78" s="946"/>
      <c r="BW78" s="946"/>
      <c r="BX78" s="946"/>
      <c r="BY78" s="946"/>
      <c r="BZ78" s="946"/>
      <c r="CA78" s="946"/>
      <c r="CB78" s="946"/>
      <c r="CC78" s="946"/>
      <c r="CD78" s="946"/>
      <c r="CE78" s="946"/>
      <c r="CF78" s="946"/>
      <c r="CG78" s="947"/>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2"/>
      <c r="DW78" s="943"/>
      <c r="DX78" s="943"/>
      <c r="DY78" s="943"/>
      <c r="DZ78" s="944"/>
      <c r="EA78" s="247"/>
    </row>
    <row r="79" spans="1:131" s="248" customFormat="1" ht="26.25" customHeight="1" x14ac:dyDescent="0.15">
      <c r="A79" s="262">
        <v>
12</v>
      </c>
      <c r="B79" s="804" t="s">
        <v>
587</v>
      </c>
      <c r="C79" s="805"/>
      <c r="D79" s="805"/>
      <c r="E79" s="805"/>
      <c r="F79" s="805"/>
      <c r="G79" s="805"/>
      <c r="H79" s="805"/>
      <c r="I79" s="805"/>
      <c r="J79" s="805"/>
      <c r="K79" s="805"/>
      <c r="L79" s="805"/>
      <c r="M79" s="805"/>
      <c r="N79" s="805"/>
      <c r="O79" s="805"/>
      <c r="P79" s="806"/>
      <c r="Q79" s="963">
        <v>
987</v>
      </c>
      <c r="R79" s="964"/>
      <c r="S79" s="964"/>
      <c r="T79" s="964"/>
      <c r="U79" s="920"/>
      <c r="V79" s="965">
        <v>
959</v>
      </c>
      <c r="W79" s="964"/>
      <c r="X79" s="964"/>
      <c r="Y79" s="964"/>
      <c r="Z79" s="920"/>
      <c r="AA79" s="965">
        <v>
28</v>
      </c>
      <c r="AB79" s="964"/>
      <c r="AC79" s="964"/>
      <c r="AD79" s="964"/>
      <c r="AE79" s="920"/>
      <c r="AF79" s="965">
        <v>
8</v>
      </c>
      <c r="AG79" s="964"/>
      <c r="AH79" s="964"/>
      <c r="AI79" s="964"/>
      <c r="AJ79" s="920"/>
      <c r="AK79" s="965">
        <v>
574</v>
      </c>
      <c r="AL79" s="964"/>
      <c r="AM79" s="964"/>
      <c r="AN79" s="964"/>
      <c r="AO79" s="920"/>
      <c r="AP79" s="965">
        <v>
1953</v>
      </c>
      <c r="AQ79" s="964"/>
      <c r="AR79" s="964"/>
      <c r="AS79" s="964"/>
      <c r="AT79" s="920"/>
      <c r="AU79" s="921" t="s">
        <v>
588</v>
      </c>
      <c r="AV79" s="921"/>
      <c r="AW79" s="921"/>
      <c r="AX79" s="921"/>
      <c r="AY79" s="921"/>
      <c r="AZ79" s="958"/>
      <c r="BA79" s="958"/>
      <c r="BB79" s="958"/>
      <c r="BC79" s="958"/>
      <c r="BD79" s="959"/>
      <c r="BE79" s="266"/>
      <c r="BF79" s="266"/>
      <c r="BG79" s="266"/>
      <c r="BH79" s="266"/>
      <c r="BI79" s="266"/>
      <c r="BJ79" s="269"/>
      <c r="BK79" s="269"/>
      <c r="BL79" s="269"/>
      <c r="BM79" s="269"/>
      <c r="BN79" s="269"/>
      <c r="BO79" s="266"/>
      <c r="BP79" s="266"/>
      <c r="BQ79" s="263">
        <v>
73</v>
      </c>
      <c r="BR79" s="268"/>
      <c r="BS79" s="945"/>
      <c r="BT79" s="946"/>
      <c r="BU79" s="946"/>
      <c r="BV79" s="946"/>
      <c r="BW79" s="946"/>
      <c r="BX79" s="946"/>
      <c r="BY79" s="946"/>
      <c r="BZ79" s="946"/>
      <c r="CA79" s="946"/>
      <c r="CB79" s="946"/>
      <c r="CC79" s="946"/>
      <c r="CD79" s="946"/>
      <c r="CE79" s="946"/>
      <c r="CF79" s="946"/>
      <c r="CG79" s="947"/>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2"/>
      <c r="DW79" s="943"/>
      <c r="DX79" s="943"/>
      <c r="DY79" s="943"/>
      <c r="DZ79" s="944"/>
      <c r="EA79" s="247"/>
    </row>
    <row r="80" spans="1:131" s="248" customFormat="1" ht="26.25" customHeight="1" x14ac:dyDescent="0.15">
      <c r="A80" s="262">
        <v>
13</v>
      </c>
      <c r="B80" s="804"/>
      <c r="C80" s="805"/>
      <c r="D80" s="805"/>
      <c r="E80" s="805"/>
      <c r="F80" s="805"/>
      <c r="G80" s="805"/>
      <c r="H80" s="805"/>
      <c r="I80" s="805"/>
      <c r="J80" s="805"/>
      <c r="K80" s="805"/>
      <c r="L80" s="805"/>
      <c r="M80" s="805"/>
      <c r="N80" s="805"/>
      <c r="O80" s="805"/>
      <c r="P80" s="806"/>
      <c r="Q80" s="963"/>
      <c r="R80" s="964"/>
      <c r="S80" s="964"/>
      <c r="T80" s="964"/>
      <c r="U80" s="920"/>
      <c r="V80" s="965"/>
      <c r="W80" s="964"/>
      <c r="X80" s="964"/>
      <c r="Y80" s="964"/>
      <c r="Z80" s="920"/>
      <c r="AA80" s="965"/>
      <c r="AB80" s="964"/>
      <c r="AC80" s="964"/>
      <c r="AD80" s="964"/>
      <c r="AE80" s="920"/>
      <c r="AF80" s="965"/>
      <c r="AG80" s="964"/>
      <c r="AH80" s="964"/>
      <c r="AI80" s="964"/>
      <c r="AJ80" s="920"/>
      <c r="AK80" s="965"/>
      <c r="AL80" s="964"/>
      <c r="AM80" s="964"/>
      <c r="AN80" s="964"/>
      <c r="AO80" s="920"/>
      <c r="AP80" s="965"/>
      <c r="AQ80" s="964"/>
      <c r="AR80" s="964"/>
      <c r="AS80" s="964"/>
      <c r="AT80" s="920"/>
      <c r="AU80" s="921"/>
      <c r="AV80" s="921"/>
      <c r="AW80" s="921"/>
      <c r="AX80" s="921"/>
      <c r="AY80" s="921"/>
      <c r="AZ80" s="958"/>
      <c r="BA80" s="958"/>
      <c r="BB80" s="958"/>
      <c r="BC80" s="958"/>
      <c r="BD80" s="959"/>
      <c r="BE80" s="266"/>
      <c r="BF80" s="266"/>
      <c r="BG80" s="266"/>
      <c r="BH80" s="266"/>
      <c r="BI80" s="266"/>
      <c r="BJ80" s="266"/>
      <c r="BK80" s="266"/>
      <c r="BL80" s="266"/>
      <c r="BM80" s="266"/>
      <c r="BN80" s="266"/>
      <c r="BO80" s="266"/>
      <c r="BP80" s="266"/>
      <c r="BQ80" s="263">
        <v>
74</v>
      </c>
      <c r="BR80" s="268"/>
      <c r="BS80" s="945"/>
      <c r="BT80" s="946"/>
      <c r="BU80" s="946"/>
      <c r="BV80" s="946"/>
      <c r="BW80" s="946"/>
      <c r="BX80" s="946"/>
      <c r="BY80" s="946"/>
      <c r="BZ80" s="946"/>
      <c r="CA80" s="946"/>
      <c r="CB80" s="946"/>
      <c r="CC80" s="946"/>
      <c r="CD80" s="946"/>
      <c r="CE80" s="946"/>
      <c r="CF80" s="946"/>
      <c r="CG80" s="947"/>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2"/>
      <c r="DW80" s="943"/>
      <c r="DX80" s="943"/>
      <c r="DY80" s="943"/>
      <c r="DZ80" s="944"/>
      <c r="EA80" s="247"/>
    </row>
    <row r="81" spans="1:131" s="248" customFormat="1" ht="26.25" customHeight="1" x14ac:dyDescent="0.15">
      <c r="A81" s="262">
        <v>
14</v>
      </c>
      <c r="B81" s="804"/>
      <c r="C81" s="805"/>
      <c r="D81" s="805"/>
      <c r="E81" s="805"/>
      <c r="F81" s="805"/>
      <c r="G81" s="805"/>
      <c r="H81" s="805"/>
      <c r="I81" s="805"/>
      <c r="J81" s="805"/>
      <c r="K81" s="805"/>
      <c r="L81" s="805"/>
      <c r="M81" s="805"/>
      <c r="N81" s="805"/>
      <c r="O81" s="805"/>
      <c r="P81" s="806"/>
      <c r="Q81" s="962"/>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58"/>
      <c r="BA81" s="958"/>
      <c r="BB81" s="958"/>
      <c r="BC81" s="958"/>
      <c r="BD81" s="959"/>
      <c r="BE81" s="266"/>
      <c r="BF81" s="266"/>
      <c r="BG81" s="266"/>
      <c r="BH81" s="266"/>
      <c r="BI81" s="266"/>
      <c r="BJ81" s="266"/>
      <c r="BK81" s="266"/>
      <c r="BL81" s="266"/>
      <c r="BM81" s="266"/>
      <c r="BN81" s="266"/>
      <c r="BO81" s="266"/>
      <c r="BP81" s="266"/>
      <c r="BQ81" s="263">
        <v>
75</v>
      </c>
      <c r="BR81" s="268"/>
      <c r="BS81" s="945"/>
      <c r="BT81" s="946"/>
      <c r="BU81" s="946"/>
      <c r="BV81" s="946"/>
      <c r="BW81" s="946"/>
      <c r="BX81" s="946"/>
      <c r="BY81" s="946"/>
      <c r="BZ81" s="946"/>
      <c r="CA81" s="946"/>
      <c r="CB81" s="946"/>
      <c r="CC81" s="946"/>
      <c r="CD81" s="946"/>
      <c r="CE81" s="946"/>
      <c r="CF81" s="946"/>
      <c r="CG81" s="947"/>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2"/>
      <c r="DW81" s="943"/>
      <c r="DX81" s="943"/>
      <c r="DY81" s="943"/>
      <c r="DZ81" s="944"/>
      <c r="EA81" s="247"/>
    </row>
    <row r="82" spans="1:131" s="248" customFormat="1" ht="26.25" customHeight="1" x14ac:dyDescent="0.15">
      <c r="A82" s="262">
        <v>
15</v>
      </c>
      <c r="B82" s="804"/>
      <c r="C82" s="805"/>
      <c r="D82" s="805"/>
      <c r="E82" s="805"/>
      <c r="F82" s="805"/>
      <c r="G82" s="805"/>
      <c r="H82" s="805"/>
      <c r="I82" s="805"/>
      <c r="J82" s="805"/>
      <c r="K82" s="805"/>
      <c r="L82" s="805"/>
      <c r="M82" s="805"/>
      <c r="N82" s="805"/>
      <c r="O82" s="805"/>
      <c r="P82" s="806"/>
      <c r="Q82" s="962"/>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58"/>
      <c r="BA82" s="958"/>
      <c r="BB82" s="958"/>
      <c r="BC82" s="958"/>
      <c r="BD82" s="959"/>
      <c r="BE82" s="266"/>
      <c r="BF82" s="266"/>
      <c r="BG82" s="266"/>
      <c r="BH82" s="266"/>
      <c r="BI82" s="266"/>
      <c r="BJ82" s="266"/>
      <c r="BK82" s="266"/>
      <c r="BL82" s="266"/>
      <c r="BM82" s="266"/>
      <c r="BN82" s="266"/>
      <c r="BO82" s="266"/>
      <c r="BP82" s="266"/>
      <c r="BQ82" s="263">
        <v>
76</v>
      </c>
      <c r="BR82" s="268"/>
      <c r="BS82" s="945"/>
      <c r="BT82" s="946"/>
      <c r="BU82" s="946"/>
      <c r="BV82" s="946"/>
      <c r="BW82" s="946"/>
      <c r="BX82" s="946"/>
      <c r="BY82" s="946"/>
      <c r="BZ82" s="946"/>
      <c r="CA82" s="946"/>
      <c r="CB82" s="946"/>
      <c r="CC82" s="946"/>
      <c r="CD82" s="946"/>
      <c r="CE82" s="946"/>
      <c r="CF82" s="946"/>
      <c r="CG82" s="947"/>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2"/>
      <c r="DW82" s="943"/>
      <c r="DX82" s="943"/>
      <c r="DY82" s="943"/>
      <c r="DZ82" s="944"/>
      <c r="EA82" s="247"/>
    </row>
    <row r="83" spans="1:131" s="248" customFormat="1" ht="26.25" customHeight="1" x14ac:dyDescent="0.15">
      <c r="A83" s="262">
        <v>
16</v>
      </c>
      <c r="B83" s="804"/>
      <c r="C83" s="805"/>
      <c r="D83" s="805"/>
      <c r="E83" s="805"/>
      <c r="F83" s="805"/>
      <c r="G83" s="805"/>
      <c r="H83" s="805"/>
      <c r="I83" s="805"/>
      <c r="J83" s="805"/>
      <c r="K83" s="805"/>
      <c r="L83" s="805"/>
      <c r="M83" s="805"/>
      <c r="N83" s="805"/>
      <c r="O83" s="805"/>
      <c r="P83" s="806"/>
      <c r="Q83" s="962"/>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58"/>
      <c r="BA83" s="958"/>
      <c r="BB83" s="958"/>
      <c r="BC83" s="958"/>
      <c r="BD83" s="959"/>
      <c r="BE83" s="266"/>
      <c r="BF83" s="266"/>
      <c r="BG83" s="266"/>
      <c r="BH83" s="266"/>
      <c r="BI83" s="266"/>
      <c r="BJ83" s="266"/>
      <c r="BK83" s="266"/>
      <c r="BL83" s="266"/>
      <c r="BM83" s="266"/>
      <c r="BN83" s="266"/>
      <c r="BO83" s="266"/>
      <c r="BP83" s="266"/>
      <c r="BQ83" s="263">
        <v>
77</v>
      </c>
      <c r="BR83" s="268"/>
      <c r="BS83" s="945"/>
      <c r="BT83" s="946"/>
      <c r="BU83" s="946"/>
      <c r="BV83" s="946"/>
      <c r="BW83" s="946"/>
      <c r="BX83" s="946"/>
      <c r="BY83" s="946"/>
      <c r="BZ83" s="946"/>
      <c r="CA83" s="946"/>
      <c r="CB83" s="946"/>
      <c r="CC83" s="946"/>
      <c r="CD83" s="946"/>
      <c r="CE83" s="946"/>
      <c r="CF83" s="946"/>
      <c r="CG83" s="947"/>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2"/>
      <c r="DW83" s="943"/>
      <c r="DX83" s="943"/>
      <c r="DY83" s="943"/>
      <c r="DZ83" s="944"/>
      <c r="EA83" s="247"/>
    </row>
    <row r="84" spans="1:131" s="248" customFormat="1" ht="26.25" customHeight="1" x14ac:dyDescent="0.15">
      <c r="A84" s="262">
        <v>
17</v>
      </c>
      <c r="B84" s="804"/>
      <c r="C84" s="805"/>
      <c r="D84" s="805"/>
      <c r="E84" s="805"/>
      <c r="F84" s="805"/>
      <c r="G84" s="805"/>
      <c r="H84" s="805"/>
      <c r="I84" s="805"/>
      <c r="J84" s="805"/>
      <c r="K84" s="805"/>
      <c r="L84" s="805"/>
      <c r="M84" s="805"/>
      <c r="N84" s="805"/>
      <c r="O84" s="805"/>
      <c r="P84" s="806"/>
      <c r="Q84" s="962"/>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58"/>
      <c r="BA84" s="958"/>
      <c r="BB84" s="958"/>
      <c r="BC84" s="958"/>
      <c r="BD84" s="959"/>
      <c r="BE84" s="266"/>
      <c r="BF84" s="266"/>
      <c r="BG84" s="266"/>
      <c r="BH84" s="266"/>
      <c r="BI84" s="266"/>
      <c r="BJ84" s="266"/>
      <c r="BK84" s="266"/>
      <c r="BL84" s="266"/>
      <c r="BM84" s="266"/>
      <c r="BN84" s="266"/>
      <c r="BO84" s="266"/>
      <c r="BP84" s="266"/>
      <c r="BQ84" s="263">
        <v>
78</v>
      </c>
      <c r="BR84" s="268"/>
      <c r="BS84" s="945"/>
      <c r="BT84" s="946"/>
      <c r="BU84" s="946"/>
      <c r="BV84" s="946"/>
      <c r="BW84" s="946"/>
      <c r="BX84" s="946"/>
      <c r="BY84" s="946"/>
      <c r="BZ84" s="946"/>
      <c r="CA84" s="946"/>
      <c r="CB84" s="946"/>
      <c r="CC84" s="946"/>
      <c r="CD84" s="946"/>
      <c r="CE84" s="946"/>
      <c r="CF84" s="946"/>
      <c r="CG84" s="947"/>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2"/>
      <c r="DW84" s="943"/>
      <c r="DX84" s="943"/>
      <c r="DY84" s="943"/>
      <c r="DZ84" s="944"/>
      <c r="EA84" s="247"/>
    </row>
    <row r="85" spans="1:131" s="248" customFormat="1" ht="26.25" customHeight="1" x14ac:dyDescent="0.15">
      <c r="A85" s="262">
        <v>
18</v>
      </c>
      <c r="B85" s="804"/>
      <c r="C85" s="805"/>
      <c r="D85" s="805"/>
      <c r="E85" s="805"/>
      <c r="F85" s="805"/>
      <c r="G85" s="805"/>
      <c r="H85" s="805"/>
      <c r="I85" s="805"/>
      <c r="J85" s="805"/>
      <c r="K85" s="805"/>
      <c r="L85" s="805"/>
      <c r="M85" s="805"/>
      <c r="N85" s="805"/>
      <c r="O85" s="805"/>
      <c r="P85" s="806"/>
      <c r="Q85" s="962"/>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58"/>
      <c r="BA85" s="958"/>
      <c r="BB85" s="958"/>
      <c r="BC85" s="958"/>
      <c r="BD85" s="959"/>
      <c r="BE85" s="266"/>
      <c r="BF85" s="266"/>
      <c r="BG85" s="266"/>
      <c r="BH85" s="266"/>
      <c r="BI85" s="266"/>
      <c r="BJ85" s="266"/>
      <c r="BK85" s="266"/>
      <c r="BL85" s="266"/>
      <c r="BM85" s="266"/>
      <c r="BN85" s="266"/>
      <c r="BO85" s="266"/>
      <c r="BP85" s="266"/>
      <c r="BQ85" s="263">
        <v>
79</v>
      </c>
      <c r="BR85" s="268"/>
      <c r="BS85" s="945"/>
      <c r="BT85" s="946"/>
      <c r="BU85" s="946"/>
      <c r="BV85" s="946"/>
      <c r="BW85" s="946"/>
      <c r="BX85" s="946"/>
      <c r="BY85" s="946"/>
      <c r="BZ85" s="946"/>
      <c r="CA85" s="946"/>
      <c r="CB85" s="946"/>
      <c r="CC85" s="946"/>
      <c r="CD85" s="946"/>
      <c r="CE85" s="946"/>
      <c r="CF85" s="946"/>
      <c r="CG85" s="947"/>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2"/>
      <c r="DW85" s="943"/>
      <c r="DX85" s="943"/>
      <c r="DY85" s="943"/>
      <c r="DZ85" s="944"/>
      <c r="EA85" s="247"/>
    </row>
    <row r="86" spans="1:131" s="248" customFormat="1" ht="26.25" customHeight="1" x14ac:dyDescent="0.15">
      <c r="A86" s="262">
        <v>
19</v>
      </c>
      <c r="B86" s="804"/>
      <c r="C86" s="805"/>
      <c r="D86" s="805"/>
      <c r="E86" s="805"/>
      <c r="F86" s="805"/>
      <c r="G86" s="805"/>
      <c r="H86" s="805"/>
      <c r="I86" s="805"/>
      <c r="J86" s="805"/>
      <c r="K86" s="805"/>
      <c r="L86" s="805"/>
      <c r="M86" s="805"/>
      <c r="N86" s="805"/>
      <c r="O86" s="805"/>
      <c r="P86" s="806"/>
      <c r="Q86" s="962"/>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58"/>
      <c r="BA86" s="958"/>
      <c r="BB86" s="958"/>
      <c r="BC86" s="958"/>
      <c r="BD86" s="959"/>
      <c r="BE86" s="266"/>
      <c r="BF86" s="266"/>
      <c r="BG86" s="266"/>
      <c r="BH86" s="266"/>
      <c r="BI86" s="266"/>
      <c r="BJ86" s="266"/>
      <c r="BK86" s="266"/>
      <c r="BL86" s="266"/>
      <c r="BM86" s="266"/>
      <c r="BN86" s="266"/>
      <c r="BO86" s="266"/>
      <c r="BP86" s="266"/>
      <c r="BQ86" s="263">
        <v>
80</v>
      </c>
      <c r="BR86" s="268"/>
      <c r="BS86" s="945"/>
      <c r="BT86" s="946"/>
      <c r="BU86" s="946"/>
      <c r="BV86" s="946"/>
      <c r="BW86" s="946"/>
      <c r="BX86" s="946"/>
      <c r="BY86" s="946"/>
      <c r="BZ86" s="946"/>
      <c r="CA86" s="946"/>
      <c r="CB86" s="946"/>
      <c r="CC86" s="946"/>
      <c r="CD86" s="946"/>
      <c r="CE86" s="946"/>
      <c r="CF86" s="946"/>
      <c r="CG86" s="947"/>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2"/>
      <c r="DW86" s="943"/>
      <c r="DX86" s="943"/>
      <c r="DY86" s="943"/>
      <c r="DZ86" s="944"/>
      <c r="EA86" s="247"/>
    </row>
    <row r="87" spans="1:131" s="248" customFormat="1" ht="26.25" customHeight="1" x14ac:dyDescent="0.15">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5"/>
      <c r="BT87" s="946"/>
      <c r="BU87" s="946"/>
      <c r="BV87" s="946"/>
      <c r="BW87" s="946"/>
      <c r="BX87" s="946"/>
      <c r="BY87" s="946"/>
      <c r="BZ87" s="946"/>
      <c r="CA87" s="946"/>
      <c r="CB87" s="946"/>
      <c r="CC87" s="946"/>
      <c r="CD87" s="946"/>
      <c r="CE87" s="946"/>
      <c r="CF87" s="946"/>
      <c r="CG87" s="947"/>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2"/>
      <c r="DW87" s="943"/>
      <c r="DX87" s="943"/>
      <c r="DY87" s="943"/>
      <c r="DZ87" s="944"/>
      <c r="EA87" s="247"/>
    </row>
    <row r="88" spans="1:131" s="248" customFormat="1" ht="26.25" customHeight="1" thickBot="1" x14ac:dyDescent="0.2">
      <c r="A88" s="265" t="s">
        <v>
392</v>
      </c>
      <c r="B88" s="880" t="s">
        <v>
419</v>
      </c>
      <c r="C88" s="881"/>
      <c r="D88" s="881"/>
      <c r="E88" s="881"/>
      <c r="F88" s="881"/>
      <c r="G88" s="881"/>
      <c r="H88" s="881"/>
      <c r="I88" s="881"/>
      <c r="J88" s="881"/>
      <c r="K88" s="881"/>
      <c r="L88" s="881"/>
      <c r="M88" s="881"/>
      <c r="N88" s="881"/>
      <c r="O88" s="881"/>
      <c r="P88" s="882"/>
      <c r="Q88" s="935"/>
      <c r="R88" s="936"/>
      <c r="S88" s="936"/>
      <c r="T88" s="936"/>
      <c r="U88" s="936"/>
      <c r="V88" s="936"/>
      <c r="W88" s="936"/>
      <c r="X88" s="936"/>
      <c r="Y88" s="936"/>
      <c r="Z88" s="936"/>
      <c r="AA88" s="936"/>
      <c r="AB88" s="936"/>
      <c r="AC88" s="936"/>
      <c r="AD88" s="936"/>
      <c r="AE88" s="936"/>
      <c r="AF88" s="928">
        <v>
40662</v>
      </c>
      <c r="AG88" s="928"/>
      <c r="AH88" s="928"/>
      <c r="AI88" s="928"/>
      <c r="AJ88" s="928"/>
      <c r="AK88" s="936"/>
      <c r="AL88" s="936"/>
      <c r="AM88" s="936"/>
      <c r="AN88" s="936"/>
      <c r="AO88" s="936"/>
      <c r="AP88" s="928">
        <v>
3730</v>
      </c>
      <c r="AQ88" s="928"/>
      <c r="AR88" s="928"/>
      <c r="AS88" s="928"/>
      <c r="AT88" s="928"/>
      <c r="AU88" s="928">
        <v>
199</v>
      </c>
      <c r="AV88" s="928"/>
      <c r="AW88" s="928"/>
      <c r="AX88" s="928"/>
      <c r="AY88" s="928"/>
      <c r="AZ88" s="930"/>
      <c r="BA88" s="930"/>
      <c r="BB88" s="930"/>
      <c r="BC88" s="930"/>
      <c r="BD88" s="931"/>
      <c r="BE88" s="266"/>
      <c r="BF88" s="266"/>
      <c r="BG88" s="266"/>
      <c r="BH88" s="266"/>
      <c r="BI88" s="266"/>
      <c r="BJ88" s="266"/>
      <c r="BK88" s="266"/>
      <c r="BL88" s="266"/>
      <c r="BM88" s="266"/>
      <c r="BN88" s="266"/>
      <c r="BO88" s="266"/>
      <c r="BP88" s="266"/>
      <c r="BQ88" s="263">
        <v>
82</v>
      </c>
      <c r="BR88" s="268"/>
      <c r="BS88" s="945"/>
      <c r="BT88" s="946"/>
      <c r="BU88" s="946"/>
      <c r="BV88" s="946"/>
      <c r="BW88" s="946"/>
      <c r="BX88" s="946"/>
      <c r="BY88" s="946"/>
      <c r="BZ88" s="946"/>
      <c r="CA88" s="946"/>
      <c r="CB88" s="946"/>
      <c r="CC88" s="946"/>
      <c r="CD88" s="946"/>
      <c r="CE88" s="946"/>
      <c r="CF88" s="946"/>
      <c r="CG88" s="947"/>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5"/>
      <c r="BT89" s="946"/>
      <c r="BU89" s="946"/>
      <c r="BV89" s="946"/>
      <c r="BW89" s="946"/>
      <c r="BX89" s="946"/>
      <c r="BY89" s="946"/>
      <c r="BZ89" s="946"/>
      <c r="CA89" s="946"/>
      <c r="CB89" s="946"/>
      <c r="CC89" s="946"/>
      <c r="CD89" s="946"/>
      <c r="CE89" s="946"/>
      <c r="CF89" s="946"/>
      <c r="CG89" s="947"/>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5"/>
      <c r="BT90" s="946"/>
      <c r="BU90" s="946"/>
      <c r="BV90" s="946"/>
      <c r="BW90" s="946"/>
      <c r="BX90" s="946"/>
      <c r="BY90" s="946"/>
      <c r="BZ90" s="946"/>
      <c r="CA90" s="946"/>
      <c r="CB90" s="946"/>
      <c r="CC90" s="946"/>
      <c r="CD90" s="946"/>
      <c r="CE90" s="946"/>
      <c r="CF90" s="946"/>
      <c r="CG90" s="947"/>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5"/>
      <c r="BT91" s="946"/>
      <c r="BU91" s="946"/>
      <c r="BV91" s="946"/>
      <c r="BW91" s="946"/>
      <c r="BX91" s="946"/>
      <c r="BY91" s="946"/>
      <c r="BZ91" s="946"/>
      <c r="CA91" s="946"/>
      <c r="CB91" s="946"/>
      <c r="CC91" s="946"/>
      <c r="CD91" s="946"/>
      <c r="CE91" s="946"/>
      <c r="CF91" s="946"/>
      <c r="CG91" s="947"/>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5"/>
      <c r="BT92" s="946"/>
      <c r="BU92" s="946"/>
      <c r="BV92" s="946"/>
      <c r="BW92" s="946"/>
      <c r="BX92" s="946"/>
      <c r="BY92" s="946"/>
      <c r="BZ92" s="946"/>
      <c r="CA92" s="946"/>
      <c r="CB92" s="946"/>
      <c r="CC92" s="946"/>
      <c r="CD92" s="946"/>
      <c r="CE92" s="946"/>
      <c r="CF92" s="946"/>
      <c r="CG92" s="947"/>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5"/>
      <c r="BT93" s="946"/>
      <c r="BU93" s="946"/>
      <c r="BV93" s="946"/>
      <c r="BW93" s="946"/>
      <c r="BX93" s="946"/>
      <c r="BY93" s="946"/>
      <c r="BZ93" s="946"/>
      <c r="CA93" s="946"/>
      <c r="CB93" s="946"/>
      <c r="CC93" s="946"/>
      <c r="CD93" s="946"/>
      <c r="CE93" s="946"/>
      <c r="CF93" s="946"/>
      <c r="CG93" s="947"/>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5"/>
      <c r="BT94" s="946"/>
      <c r="BU94" s="946"/>
      <c r="BV94" s="946"/>
      <c r="BW94" s="946"/>
      <c r="BX94" s="946"/>
      <c r="BY94" s="946"/>
      <c r="BZ94" s="946"/>
      <c r="CA94" s="946"/>
      <c r="CB94" s="946"/>
      <c r="CC94" s="946"/>
      <c r="CD94" s="946"/>
      <c r="CE94" s="946"/>
      <c r="CF94" s="946"/>
      <c r="CG94" s="947"/>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5"/>
      <c r="BT95" s="946"/>
      <c r="BU95" s="946"/>
      <c r="BV95" s="946"/>
      <c r="BW95" s="946"/>
      <c r="BX95" s="946"/>
      <c r="BY95" s="946"/>
      <c r="BZ95" s="946"/>
      <c r="CA95" s="946"/>
      <c r="CB95" s="946"/>
      <c r="CC95" s="946"/>
      <c r="CD95" s="946"/>
      <c r="CE95" s="946"/>
      <c r="CF95" s="946"/>
      <c r="CG95" s="947"/>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5"/>
      <c r="BT96" s="946"/>
      <c r="BU96" s="946"/>
      <c r="BV96" s="946"/>
      <c r="BW96" s="946"/>
      <c r="BX96" s="946"/>
      <c r="BY96" s="946"/>
      <c r="BZ96" s="946"/>
      <c r="CA96" s="946"/>
      <c r="CB96" s="946"/>
      <c r="CC96" s="946"/>
      <c r="CD96" s="946"/>
      <c r="CE96" s="946"/>
      <c r="CF96" s="946"/>
      <c r="CG96" s="947"/>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5"/>
      <c r="BT97" s="946"/>
      <c r="BU97" s="946"/>
      <c r="BV97" s="946"/>
      <c r="BW97" s="946"/>
      <c r="BX97" s="946"/>
      <c r="BY97" s="946"/>
      <c r="BZ97" s="946"/>
      <c r="CA97" s="946"/>
      <c r="CB97" s="946"/>
      <c r="CC97" s="946"/>
      <c r="CD97" s="946"/>
      <c r="CE97" s="946"/>
      <c r="CF97" s="946"/>
      <c r="CG97" s="947"/>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5"/>
      <c r="BT98" s="946"/>
      <c r="BU98" s="946"/>
      <c r="BV98" s="946"/>
      <c r="BW98" s="946"/>
      <c r="BX98" s="946"/>
      <c r="BY98" s="946"/>
      <c r="BZ98" s="946"/>
      <c r="CA98" s="946"/>
      <c r="CB98" s="946"/>
      <c r="CC98" s="946"/>
      <c r="CD98" s="946"/>
      <c r="CE98" s="946"/>
      <c r="CF98" s="946"/>
      <c r="CG98" s="947"/>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5"/>
      <c r="BT99" s="946"/>
      <c r="BU99" s="946"/>
      <c r="BV99" s="946"/>
      <c r="BW99" s="946"/>
      <c r="BX99" s="946"/>
      <c r="BY99" s="946"/>
      <c r="BZ99" s="946"/>
      <c r="CA99" s="946"/>
      <c r="CB99" s="946"/>
      <c r="CC99" s="946"/>
      <c r="CD99" s="946"/>
      <c r="CE99" s="946"/>
      <c r="CF99" s="946"/>
      <c r="CG99" s="947"/>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5"/>
      <c r="BT100" s="946"/>
      <c r="BU100" s="946"/>
      <c r="BV100" s="946"/>
      <c r="BW100" s="946"/>
      <c r="BX100" s="946"/>
      <c r="BY100" s="946"/>
      <c r="BZ100" s="946"/>
      <c r="CA100" s="946"/>
      <c r="CB100" s="946"/>
      <c r="CC100" s="946"/>
      <c r="CD100" s="946"/>
      <c r="CE100" s="946"/>
      <c r="CF100" s="946"/>
      <c r="CG100" s="947"/>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5"/>
      <c r="BT101" s="946"/>
      <c r="BU101" s="946"/>
      <c r="BV101" s="946"/>
      <c r="BW101" s="946"/>
      <c r="BX101" s="946"/>
      <c r="BY101" s="946"/>
      <c r="BZ101" s="946"/>
      <c r="CA101" s="946"/>
      <c r="CB101" s="946"/>
      <c r="CC101" s="946"/>
      <c r="CD101" s="946"/>
      <c r="CE101" s="946"/>
      <c r="CF101" s="946"/>
      <c r="CG101" s="947"/>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392</v>
      </c>
      <c r="BR102" s="880" t="s">
        <v>
420</v>
      </c>
      <c r="BS102" s="881"/>
      <c r="BT102" s="881"/>
      <c r="BU102" s="881"/>
      <c r="BV102" s="881"/>
      <c r="BW102" s="881"/>
      <c r="BX102" s="881"/>
      <c r="BY102" s="881"/>
      <c r="BZ102" s="881"/>
      <c r="CA102" s="881"/>
      <c r="CB102" s="881"/>
      <c r="CC102" s="881"/>
      <c r="CD102" s="881"/>
      <c r="CE102" s="881"/>
      <c r="CF102" s="881"/>
      <c r="CG102" s="882"/>
      <c r="CH102" s="973"/>
      <c r="CI102" s="974"/>
      <c r="CJ102" s="974"/>
      <c r="CK102" s="974"/>
      <c r="CL102" s="975"/>
      <c r="CM102" s="973"/>
      <c r="CN102" s="974"/>
      <c r="CO102" s="974"/>
      <c r="CP102" s="974"/>
      <c r="CQ102" s="975"/>
      <c r="CR102" s="976">
        <v>
305</v>
      </c>
      <c r="CS102" s="933"/>
      <c r="CT102" s="933"/>
      <c r="CU102" s="933"/>
      <c r="CV102" s="977"/>
      <c r="CW102" s="976" t="s">
        <v>
513</v>
      </c>
      <c r="CX102" s="933"/>
      <c r="CY102" s="933"/>
      <c r="CZ102" s="933"/>
      <c r="DA102" s="977"/>
      <c r="DB102" s="976" t="s">
        <v>
513</v>
      </c>
      <c r="DC102" s="933"/>
      <c r="DD102" s="933"/>
      <c r="DE102" s="933"/>
      <c r="DF102" s="977"/>
      <c r="DG102" s="976" t="s">
        <v>
513</v>
      </c>
      <c r="DH102" s="933"/>
      <c r="DI102" s="933"/>
      <c r="DJ102" s="933"/>
      <c r="DK102" s="977"/>
      <c r="DL102" s="976" t="s">
        <v>
513</v>
      </c>
      <c r="DM102" s="933"/>
      <c r="DN102" s="933"/>
      <c r="DO102" s="933"/>
      <c r="DP102" s="977"/>
      <c r="DQ102" s="976" t="s">
        <v>
513</v>
      </c>
      <c r="DR102" s="933"/>
      <c r="DS102" s="933"/>
      <c r="DT102" s="933"/>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
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
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428</v>
      </c>
      <c r="AB109" s="979"/>
      <c r="AC109" s="979"/>
      <c r="AD109" s="979"/>
      <c r="AE109" s="980"/>
      <c r="AF109" s="978" t="s">
        <v>
309</v>
      </c>
      <c r="AG109" s="979"/>
      <c r="AH109" s="979"/>
      <c r="AI109" s="979"/>
      <c r="AJ109" s="980"/>
      <c r="AK109" s="978" t="s">
        <v>
308</v>
      </c>
      <c r="AL109" s="979"/>
      <c r="AM109" s="979"/>
      <c r="AN109" s="979"/>
      <c r="AO109" s="980"/>
      <c r="AP109" s="978" t="s">
        <v>
429</v>
      </c>
      <c r="AQ109" s="979"/>
      <c r="AR109" s="979"/>
      <c r="AS109" s="979"/>
      <c r="AT109" s="981"/>
      <c r="AU109" s="998" t="s">
        <v>
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428</v>
      </c>
      <c r="BR109" s="979"/>
      <c r="BS109" s="979"/>
      <c r="BT109" s="979"/>
      <c r="BU109" s="980"/>
      <c r="BV109" s="978" t="s">
        <v>
309</v>
      </c>
      <c r="BW109" s="979"/>
      <c r="BX109" s="979"/>
      <c r="BY109" s="979"/>
      <c r="BZ109" s="980"/>
      <c r="CA109" s="978" t="s">
        <v>
308</v>
      </c>
      <c r="CB109" s="979"/>
      <c r="CC109" s="979"/>
      <c r="CD109" s="979"/>
      <c r="CE109" s="980"/>
      <c r="CF109" s="999" t="s">
        <v>
429</v>
      </c>
      <c r="CG109" s="999"/>
      <c r="CH109" s="999"/>
      <c r="CI109" s="999"/>
      <c r="CJ109" s="999"/>
      <c r="CK109" s="978" t="s">
        <v>
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428</v>
      </c>
      <c r="DH109" s="979"/>
      <c r="DI109" s="979"/>
      <c r="DJ109" s="979"/>
      <c r="DK109" s="980"/>
      <c r="DL109" s="978" t="s">
        <v>
309</v>
      </c>
      <c r="DM109" s="979"/>
      <c r="DN109" s="979"/>
      <c r="DO109" s="979"/>
      <c r="DP109" s="980"/>
      <c r="DQ109" s="978" t="s">
        <v>
308</v>
      </c>
      <c r="DR109" s="979"/>
      <c r="DS109" s="979"/>
      <c r="DT109" s="979"/>
      <c r="DU109" s="980"/>
      <c r="DV109" s="978" t="s">
        <v>
429</v>
      </c>
      <c r="DW109" s="979"/>
      <c r="DX109" s="979"/>
      <c r="DY109" s="979"/>
      <c r="DZ109" s="981"/>
    </row>
    <row r="110" spans="1:131" s="247" customFormat="1" ht="26.25" customHeight="1" x14ac:dyDescent="0.15">
      <c r="A110" s="982" t="s">
        <v>
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2085226</v>
      </c>
      <c r="AB110" s="986"/>
      <c r="AC110" s="986"/>
      <c r="AD110" s="986"/>
      <c r="AE110" s="987"/>
      <c r="AF110" s="988">
        <v>
1998600</v>
      </c>
      <c r="AG110" s="986"/>
      <c r="AH110" s="986"/>
      <c r="AI110" s="986"/>
      <c r="AJ110" s="987"/>
      <c r="AK110" s="988">
        <v>
1942262</v>
      </c>
      <c r="AL110" s="986"/>
      <c r="AM110" s="986"/>
      <c r="AN110" s="986"/>
      <c r="AO110" s="987"/>
      <c r="AP110" s="989">
        <v>
12.3</v>
      </c>
      <c r="AQ110" s="990"/>
      <c r="AR110" s="990"/>
      <c r="AS110" s="990"/>
      <c r="AT110" s="991"/>
      <c r="AU110" s="992" t="s">
        <v>
72</v>
      </c>
      <c r="AV110" s="993"/>
      <c r="AW110" s="993"/>
      <c r="AX110" s="993"/>
      <c r="AY110" s="993"/>
      <c r="AZ110" s="1034" t="s">
        <v>
432</v>
      </c>
      <c r="BA110" s="983"/>
      <c r="BB110" s="983"/>
      <c r="BC110" s="983"/>
      <c r="BD110" s="983"/>
      <c r="BE110" s="983"/>
      <c r="BF110" s="983"/>
      <c r="BG110" s="983"/>
      <c r="BH110" s="983"/>
      <c r="BI110" s="983"/>
      <c r="BJ110" s="983"/>
      <c r="BK110" s="983"/>
      <c r="BL110" s="983"/>
      <c r="BM110" s="983"/>
      <c r="BN110" s="983"/>
      <c r="BO110" s="983"/>
      <c r="BP110" s="984"/>
      <c r="BQ110" s="1020">
        <v>
23083995</v>
      </c>
      <c r="BR110" s="1021"/>
      <c r="BS110" s="1021"/>
      <c r="BT110" s="1021"/>
      <c r="BU110" s="1021"/>
      <c r="BV110" s="1021">
        <v>
24123210</v>
      </c>
      <c r="BW110" s="1021"/>
      <c r="BX110" s="1021"/>
      <c r="BY110" s="1021"/>
      <c r="BZ110" s="1021"/>
      <c r="CA110" s="1021">
        <v>
24026219</v>
      </c>
      <c r="CB110" s="1021"/>
      <c r="CC110" s="1021"/>
      <c r="CD110" s="1021"/>
      <c r="CE110" s="1021"/>
      <c r="CF110" s="1035">
        <v>
152.30000000000001</v>
      </c>
      <c r="CG110" s="1036"/>
      <c r="CH110" s="1036"/>
      <c r="CI110" s="1036"/>
      <c r="CJ110" s="1036"/>
      <c r="CK110" s="1037" t="s">
        <v>
433</v>
      </c>
      <c r="CL110" s="1038"/>
      <c r="CM110" s="1017" t="s">
        <v>
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
1289927</v>
      </c>
      <c r="DH110" s="1021"/>
      <c r="DI110" s="1021"/>
      <c r="DJ110" s="1021"/>
      <c r="DK110" s="1021"/>
      <c r="DL110" s="1021">
        <v>
1190329</v>
      </c>
      <c r="DM110" s="1021"/>
      <c r="DN110" s="1021"/>
      <c r="DO110" s="1021"/>
      <c r="DP110" s="1021"/>
      <c r="DQ110" s="1021">
        <v>
1088502</v>
      </c>
      <c r="DR110" s="1021"/>
      <c r="DS110" s="1021"/>
      <c r="DT110" s="1021"/>
      <c r="DU110" s="1021"/>
      <c r="DV110" s="1022">
        <v>
6.9</v>
      </c>
      <c r="DW110" s="1022"/>
      <c r="DX110" s="1022"/>
      <c r="DY110" s="1022"/>
      <c r="DZ110" s="1023"/>
    </row>
    <row r="111" spans="1:131" s="247" customFormat="1" ht="26.25" customHeight="1" x14ac:dyDescent="0.15">
      <c r="A111" s="1024" t="s">
        <v>
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436</v>
      </c>
      <c r="AB111" s="1028"/>
      <c r="AC111" s="1028"/>
      <c r="AD111" s="1028"/>
      <c r="AE111" s="1029"/>
      <c r="AF111" s="1030" t="s">
        <v>
436</v>
      </c>
      <c r="AG111" s="1028"/>
      <c r="AH111" s="1028"/>
      <c r="AI111" s="1028"/>
      <c r="AJ111" s="1029"/>
      <c r="AK111" s="1030" t="s">
        <v>
436</v>
      </c>
      <c r="AL111" s="1028"/>
      <c r="AM111" s="1028"/>
      <c r="AN111" s="1028"/>
      <c r="AO111" s="1029"/>
      <c r="AP111" s="1031" t="s">
        <v>
436</v>
      </c>
      <c r="AQ111" s="1032"/>
      <c r="AR111" s="1032"/>
      <c r="AS111" s="1032"/>
      <c r="AT111" s="1033"/>
      <c r="AU111" s="994"/>
      <c r="AV111" s="995"/>
      <c r="AW111" s="995"/>
      <c r="AX111" s="995"/>
      <c r="AY111" s="995"/>
      <c r="AZ111" s="1043" t="s">
        <v>
437</v>
      </c>
      <c r="BA111" s="1044"/>
      <c r="BB111" s="1044"/>
      <c r="BC111" s="1044"/>
      <c r="BD111" s="1044"/>
      <c r="BE111" s="1044"/>
      <c r="BF111" s="1044"/>
      <c r="BG111" s="1044"/>
      <c r="BH111" s="1044"/>
      <c r="BI111" s="1044"/>
      <c r="BJ111" s="1044"/>
      <c r="BK111" s="1044"/>
      <c r="BL111" s="1044"/>
      <c r="BM111" s="1044"/>
      <c r="BN111" s="1044"/>
      <c r="BO111" s="1044"/>
      <c r="BP111" s="1045"/>
      <c r="BQ111" s="1013">
        <v>
6769870</v>
      </c>
      <c r="BR111" s="1014"/>
      <c r="BS111" s="1014"/>
      <c r="BT111" s="1014"/>
      <c r="BU111" s="1014"/>
      <c r="BV111" s="1014">
        <v>
6122396</v>
      </c>
      <c r="BW111" s="1014"/>
      <c r="BX111" s="1014"/>
      <c r="BY111" s="1014"/>
      <c r="BZ111" s="1014"/>
      <c r="CA111" s="1014">
        <v>
5353649</v>
      </c>
      <c r="CB111" s="1014"/>
      <c r="CC111" s="1014"/>
      <c r="CD111" s="1014"/>
      <c r="CE111" s="1014"/>
      <c r="CF111" s="1008">
        <v>
33.9</v>
      </c>
      <c r="CG111" s="1009"/>
      <c r="CH111" s="1009"/>
      <c r="CI111" s="1009"/>
      <c r="CJ111" s="1009"/>
      <c r="CK111" s="1039"/>
      <c r="CL111" s="1040"/>
      <c r="CM111" s="1010" t="s">
        <v>
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
5291953</v>
      </c>
      <c r="DH111" s="1014"/>
      <c r="DI111" s="1014"/>
      <c r="DJ111" s="1014"/>
      <c r="DK111" s="1014"/>
      <c r="DL111" s="1014">
        <v>
4656715</v>
      </c>
      <c r="DM111" s="1014"/>
      <c r="DN111" s="1014"/>
      <c r="DO111" s="1014"/>
      <c r="DP111" s="1014"/>
      <c r="DQ111" s="1014">
        <v>
3999687</v>
      </c>
      <c r="DR111" s="1014"/>
      <c r="DS111" s="1014"/>
      <c r="DT111" s="1014"/>
      <c r="DU111" s="1014"/>
      <c r="DV111" s="1015">
        <v>
25.4</v>
      </c>
      <c r="DW111" s="1015"/>
      <c r="DX111" s="1015"/>
      <c r="DY111" s="1015"/>
      <c r="DZ111" s="1016"/>
    </row>
    <row r="112" spans="1:131" s="247" customFormat="1" ht="26.25" customHeight="1" x14ac:dyDescent="0.15">
      <c r="A112" s="1046" t="s">
        <v>
439</v>
      </c>
      <c r="B112" s="1047"/>
      <c r="C112" s="1044" t="s">
        <v>
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436</v>
      </c>
      <c r="AB112" s="1053"/>
      <c r="AC112" s="1053"/>
      <c r="AD112" s="1053"/>
      <c r="AE112" s="1054"/>
      <c r="AF112" s="1055" t="s">
        <v>
436</v>
      </c>
      <c r="AG112" s="1053"/>
      <c r="AH112" s="1053"/>
      <c r="AI112" s="1053"/>
      <c r="AJ112" s="1054"/>
      <c r="AK112" s="1055" t="s">
        <v>
441</v>
      </c>
      <c r="AL112" s="1053"/>
      <c r="AM112" s="1053"/>
      <c r="AN112" s="1053"/>
      <c r="AO112" s="1054"/>
      <c r="AP112" s="1056" t="s">
        <v>
436</v>
      </c>
      <c r="AQ112" s="1057"/>
      <c r="AR112" s="1057"/>
      <c r="AS112" s="1057"/>
      <c r="AT112" s="1058"/>
      <c r="AU112" s="994"/>
      <c r="AV112" s="995"/>
      <c r="AW112" s="995"/>
      <c r="AX112" s="995"/>
      <c r="AY112" s="995"/>
      <c r="AZ112" s="1043" t="s">
        <v>
442</v>
      </c>
      <c r="BA112" s="1044"/>
      <c r="BB112" s="1044"/>
      <c r="BC112" s="1044"/>
      <c r="BD112" s="1044"/>
      <c r="BE112" s="1044"/>
      <c r="BF112" s="1044"/>
      <c r="BG112" s="1044"/>
      <c r="BH112" s="1044"/>
      <c r="BI112" s="1044"/>
      <c r="BJ112" s="1044"/>
      <c r="BK112" s="1044"/>
      <c r="BL112" s="1044"/>
      <c r="BM112" s="1044"/>
      <c r="BN112" s="1044"/>
      <c r="BO112" s="1044"/>
      <c r="BP112" s="1045"/>
      <c r="BQ112" s="1013">
        <v>
3016027</v>
      </c>
      <c r="BR112" s="1014"/>
      <c r="BS112" s="1014"/>
      <c r="BT112" s="1014"/>
      <c r="BU112" s="1014"/>
      <c r="BV112" s="1014">
        <v>
2660187</v>
      </c>
      <c r="BW112" s="1014"/>
      <c r="BX112" s="1014"/>
      <c r="BY112" s="1014"/>
      <c r="BZ112" s="1014"/>
      <c r="CA112" s="1014">
        <v>
2462273</v>
      </c>
      <c r="CB112" s="1014"/>
      <c r="CC112" s="1014"/>
      <c r="CD112" s="1014"/>
      <c r="CE112" s="1014"/>
      <c r="CF112" s="1008">
        <v>
15.6</v>
      </c>
      <c r="CG112" s="1009"/>
      <c r="CH112" s="1009"/>
      <c r="CI112" s="1009"/>
      <c r="CJ112" s="1009"/>
      <c r="CK112" s="1039"/>
      <c r="CL112" s="1040"/>
      <c r="CM112" s="1010" t="s">
        <v>
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436</v>
      </c>
      <c r="DH112" s="1014"/>
      <c r="DI112" s="1014"/>
      <c r="DJ112" s="1014"/>
      <c r="DK112" s="1014"/>
      <c r="DL112" s="1014" t="s">
        <v>
441</v>
      </c>
      <c r="DM112" s="1014"/>
      <c r="DN112" s="1014"/>
      <c r="DO112" s="1014"/>
      <c r="DP112" s="1014"/>
      <c r="DQ112" s="1014" t="s">
        <v>
436</v>
      </c>
      <c r="DR112" s="1014"/>
      <c r="DS112" s="1014"/>
      <c r="DT112" s="1014"/>
      <c r="DU112" s="1014"/>
      <c r="DV112" s="1015" t="s">
        <v>
441</v>
      </c>
      <c r="DW112" s="1015"/>
      <c r="DX112" s="1015"/>
      <c r="DY112" s="1015"/>
      <c r="DZ112" s="1016"/>
    </row>
    <row r="113" spans="1:130" s="247" customFormat="1" ht="26.25" customHeight="1" x14ac:dyDescent="0.15">
      <c r="A113" s="1048"/>
      <c r="B113" s="1049"/>
      <c r="C113" s="1044" t="s">
        <v>
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390226</v>
      </c>
      <c r="AB113" s="1028"/>
      <c r="AC113" s="1028"/>
      <c r="AD113" s="1028"/>
      <c r="AE113" s="1029"/>
      <c r="AF113" s="1030">
        <v>
303291</v>
      </c>
      <c r="AG113" s="1028"/>
      <c r="AH113" s="1028"/>
      <c r="AI113" s="1028"/>
      <c r="AJ113" s="1029"/>
      <c r="AK113" s="1030">
        <v>
362587</v>
      </c>
      <c r="AL113" s="1028"/>
      <c r="AM113" s="1028"/>
      <c r="AN113" s="1028"/>
      <c r="AO113" s="1029"/>
      <c r="AP113" s="1031">
        <v>
2.2999999999999998</v>
      </c>
      <c r="AQ113" s="1032"/>
      <c r="AR113" s="1032"/>
      <c r="AS113" s="1032"/>
      <c r="AT113" s="1033"/>
      <c r="AU113" s="994"/>
      <c r="AV113" s="995"/>
      <c r="AW113" s="995"/>
      <c r="AX113" s="995"/>
      <c r="AY113" s="995"/>
      <c r="AZ113" s="1043" t="s">
        <v>
445</v>
      </c>
      <c r="BA113" s="1044"/>
      <c r="BB113" s="1044"/>
      <c r="BC113" s="1044"/>
      <c r="BD113" s="1044"/>
      <c r="BE113" s="1044"/>
      <c r="BF113" s="1044"/>
      <c r="BG113" s="1044"/>
      <c r="BH113" s="1044"/>
      <c r="BI113" s="1044"/>
      <c r="BJ113" s="1044"/>
      <c r="BK113" s="1044"/>
      <c r="BL113" s="1044"/>
      <c r="BM113" s="1044"/>
      <c r="BN113" s="1044"/>
      <c r="BO113" s="1044"/>
      <c r="BP113" s="1045"/>
      <c r="BQ113" s="1013">
        <v>
253864</v>
      </c>
      <c r="BR113" s="1014"/>
      <c r="BS113" s="1014"/>
      <c r="BT113" s="1014"/>
      <c r="BU113" s="1014"/>
      <c r="BV113" s="1014">
        <v>
227311</v>
      </c>
      <c r="BW113" s="1014"/>
      <c r="BX113" s="1014"/>
      <c r="BY113" s="1014"/>
      <c r="BZ113" s="1014"/>
      <c r="CA113" s="1014">
        <v>
198531</v>
      </c>
      <c r="CB113" s="1014"/>
      <c r="CC113" s="1014"/>
      <c r="CD113" s="1014"/>
      <c r="CE113" s="1014"/>
      <c r="CF113" s="1008">
        <v>
1.3</v>
      </c>
      <c r="CG113" s="1009"/>
      <c r="CH113" s="1009"/>
      <c r="CI113" s="1009"/>
      <c r="CJ113" s="1009"/>
      <c r="CK113" s="1039"/>
      <c r="CL113" s="1040"/>
      <c r="CM113" s="1010" t="s">
        <v>
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441</v>
      </c>
      <c r="DH113" s="1053"/>
      <c r="DI113" s="1053"/>
      <c r="DJ113" s="1053"/>
      <c r="DK113" s="1054"/>
      <c r="DL113" s="1055" t="s">
        <v>
441</v>
      </c>
      <c r="DM113" s="1053"/>
      <c r="DN113" s="1053"/>
      <c r="DO113" s="1053"/>
      <c r="DP113" s="1054"/>
      <c r="DQ113" s="1055" t="s">
        <v>
436</v>
      </c>
      <c r="DR113" s="1053"/>
      <c r="DS113" s="1053"/>
      <c r="DT113" s="1053"/>
      <c r="DU113" s="1054"/>
      <c r="DV113" s="1056" t="s">
        <v>
447</v>
      </c>
      <c r="DW113" s="1057"/>
      <c r="DX113" s="1057"/>
      <c r="DY113" s="1057"/>
      <c r="DZ113" s="1058"/>
    </row>
    <row r="114" spans="1:130" s="247" customFormat="1" ht="26.25" customHeight="1" x14ac:dyDescent="0.15">
      <c r="A114" s="1048"/>
      <c r="B114" s="1049"/>
      <c r="C114" s="1044" t="s">
        <v>
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17159</v>
      </c>
      <c r="AB114" s="1053"/>
      <c r="AC114" s="1053"/>
      <c r="AD114" s="1053"/>
      <c r="AE114" s="1054"/>
      <c r="AF114" s="1055">
        <v>
20583</v>
      </c>
      <c r="AG114" s="1053"/>
      <c r="AH114" s="1053"/>
      <c r="AI114" s="1053"/>
      <c r="AJ114" s="1054"/>
      <c r="AK114" s="1055">
        <v>
29401</v>
      </c>
      <c r="AL114" s="1053"/>
      <c r="AM114" s="1053"/>
      <c r="AN114" s="1053"/>
      <c r="AO114" s="1054"/>
      <c r="AP114" s="1056">
        <v>
0.2</v>
      </c>
      <c r="AQ114" s="1057"/>
      <c r="AR114" s="1057"/>
      <c r="AS114" s="1057"/>
      <c r="AT114" s="1058"/>
      <c r="AU114" s="994"/>
      <c r="AV114" s="995"/>
      <c r="AW114" s="995"/>
      <c r="AX114" s="995"/>
      <c r="AY114" s="995"/>
      <c r="AZ114" s="1043" t="s">
        <v>
449</v>
      </c>
      <c r="BA114" s="1044"/>
      <c r="BB114" s="1044"/>
      <c r="BC114" s="1044"/>
      <c r="BD114" s="1044"/>
      <c r="BE114" s="1044"/>
      <c r="BF114" s="1044"/>
      <c r="BG114" s="1044"/>
      <c r="BH114" s="1044"/>
      <c r="BI114" s="1044"/>
      <c r="BJ114" s="1044"/>
      <c r="BK114" s="1044"/>
      <c r="BL114" s="1044"/>
      <c r="BM114" s="1044"/>
      <c r="BN114" s="1044"/>
      <c r="BO114" s="1044"/>
      <c r="BP114" s="1045"/>
      <c r="BQ114" s="1013">
        <v>
2228533</v>
      </c>
      <c r="BR114" s="1014"/>
      <c r="BS114" s="1014"/>
      <c r="BT114" s="1014"/>
      <c r="BU114" s="1014"/>
      <c r="BV114" s="1014">
        <v>
2305460</v>
      </c>
      <c r="BW114" s="1014"/>
      <c r="BX114" s="1014"/>
      <c r="BY114" s="1014"/>
      <c r="BZ114" s="1014"/>
      <c r="CA114" s="1014">
        <v>
2316031</v>
      </c>
      <c r="CB114" s="1014"/>
      <c r="CC114" s="1014"/>
      <c r="CD114" s="1014"/>
      <c r="CE114" s="1014"/>
      <c r="CF114" s="1008">
        <v>
14.7</v>
      </c>
      <c r="CG114" s="1009"/>
      <c r="CH114" s="1009"/>
      <c r="CI114" s="1009"/>
      <c r="CJ114" s="1009"/>
      <c r="CK114" s="1039"/>
      <c r="CL114" s="1040"/>
      <c r="CM114" s="1010" t="s">
        <v>
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436</v>
      </c>
      <c r="DH114" s="1053"/>
      <c r="DI114" s="1053"/>
      <c r="DJ114" s="1053"/>
      <c r="DK114" s="1054"/>
      <c r="DL114" s="1055" t="s">
        <v>
129</v>
      </c>
      <c r="DM114" s="1053"/>
      <c r="DN114" s="1053"/>
      <c r="DO114" s="1053"/>
      <c r="DP114" s="1054"/>
      <c r="DQ114" s="1055" t="s">
        <v>
441</v>
      </c>
      <c r="DR114" s="1053"/>
      <c r="DS114" s="1053"/>
      <c r="DT114" s="1053"/>
      <c r="DU114" s="1054"/>
      <c r="DV114" s="1056" t="s">
        <v>
441</v>
      </c>
      <c r="DW114" s="1057"/>
      <c r="DX114" s="1057"/>
      <c r="DY114" s="1057"/>
      <c r="DZ114" s="1058"/>
    </row>
    <row r="115" spans="1:130" s="247" customFormat="1" ht="26.25" customHeight="1" x14ac:dyDescent="0.15">
      <c r="A115" s="1048"/>
      <c r="B115" s="1049"/>
      <c r="C115" s="1044" t="s">
        <v>
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
353163</v>
      </c>
      <c r="AB115" s="1028"/>
      <c r="AC115" s="1028"/>
      <c r="AD115" s="1028"/>
      <c r="AE115" s="1029"/>
      <c r="AF115" s="1030">
        <v>
547916</v>
      </c>
      <c r="AG115" s="1028"/>
      <c r="AH115" s="1028"/>
      <c r="AI115" s="1028"/>
      <c r="AJ115" s="1029"/>
      <c r="AK115" s="1030">
        <v>
421378</v>
      </c>
      <c r="AL115" s="1028"/>
      <c r="AM115" s="1028"/>
      <c r="AN115" s="1028"/>
      <c r="AO115" s="1029"/>
      <c r="AP115" s="1031">
        <v>
2.7</v>
      </c>
      <c r="AQ115" s="1032"/>
      <c r="AR115" s="1032"/>
      <c r="AS115" s="1032"/>
      <c r="AT115" s="1033"/>
      <c r="AU115" s="994"/>
      <c r="AV115" s="995"/>
      <c r="AW115" s="995"/>
      <c r="AX115" s="995"/>
      <c r="AY115" s="995"/>
      <c r="AZ115" s="1043" t="s">
        <v>
452</v>
      </c>
      <c r="BA115" s="1044"/>
      <c r="BB115" s="1044"/>
      <c r="BC115" s="1044"/>
      <c r="BD115" s="1044"/>
      <c r="BE115" s="1044"/>
      <c r="BF115" s="1044"/>
      <c r="BG115" s="1044"/>
      <c r="BH115" s="1044"/>
      <c r="BI115" s="1044"/>
      <c r="BJ115" s="1044"/>
      <c r="BK115" s="1044"/>
      <c r="BL115" s="1044"/>
      <c r="BM115" s="1044"/>
      <c r="BN115" s="1044"/>
      <c r="BO115" s="1044"/>
      <c r="BP115" s="1045"/>
      <c r="BQ115" s="1013" t="s">
        <v>
436</v>
      </c>
      <c r="BR115" s="1014"/>
      <c r="BS115" s="1014"/>
      <c r="BT115" s="1014"/>
      <c r="BU115" s="1014"/>
      <c r="BV115" s="1014" t="s">
        <v>
436</v>
      </c>
      <c r="BW115" s="1014"/>
      <c r="BX115" s="1014"/>
      <c r="BY115" s="1014"/>
      <c r="BZ115" s="1014"/>
      <c r="CA115" s="1014" t="s">
        <v>
436</v>
      </c>
      <c r="CB115" s="1014"/>
      <c r="CC115" s="1014"/>
      <c r="CD115" s="1014"/>
      <c r="CE115" s="1014"/>
      <c r="CF115" s="1008" t="s">
        <v>
436</v>
      </c>
      <c r="CG115" s="1009"/>
      <c r="CH115" s="1009"/>
      <c r="CI115" s="1009"/>
      <c r="CJ115" s="1009"/>
      <c r="CK115" s="1039"/>
      <c r="CL115" s="1040"/>
      <c r="CM115" s="1043" t="s">
        <v>
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
93430</v>
      </c>
      <c r="DH115" s="1053"/>
      <c r="DI115" s="1053"/>
      <c r="DJ115" s="1053"/>
      <c r="DK115" s="1054"/>
      <c r="DL115" s="1055">
        <v>
190684</v>
      </c>
      <c r="DM115" s="1053"/>
      <c r="DN115" s="1053"/>
      <c r="DO115" s="1053"/>
      <c r="DP115" s="1054"/>
      <c r="DQ115" s="1055">
        <v>
190684</v>
      </c>
      <c r="DR115" s="1053"/>
      <c r="DS115" s="1053"/>
      <c r="DT115" s="1053"/>
      <c r="DU115" s="1054"/>
      <c r="DV115" s="1056">
        <v>
1.2</v>
      </c>
      <c r="DW115" s="1057"/>
      <c r="DX115" s="1057"/>
      <c r="DY115" s="1057"/>
      <c r="DZ115" s="1058"/>
    </row>
    <row r="116" spans="1:130" s="247" customFormat="1" ht="26.25" customHeight="1" x14ac:dyDescent="0.15">
      <c r="A116" s="1050"/>
      <c r="B116" s="1051"/>
      <c r="C116" s="1059" t="s">
        <v>
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436</v>
      </c>
      <c r="AB116" s="1053"/>
      <c r="AC116" s="1053"/>
      <c r="AD116" s="1053"/>
      <c r="AE116" s="1054"/>
      <c r="AF116" s="1055" t="s">
        <v>
441</v>
      </c>
      <c r="AG116" s="1053"/>
      <c r="AH116" s="1053"/>
      <c r="AI116" s="1053"/>
      <c r="AJ116" s="1054"/>
      <c r="AK116" s="1055" t="s">
        <v>
441</v>
      </c>
      <c r="AL116" s="1053"/>
      <c r="AM116" s="1053"/>
      <c r="AN116" s="1053"/>
      <c r="AO116" s="1054"/>
      <c r="AP116" s="1056" t="s">
        <v>
441</v>
      </c>
      <c r="AQ116" s="1057"/>
      <c r="AR116" s="1057"/>
      <c r="AS116" s="1057"/>
      <c r="AT116" s="1058"/>
      <c r="AU116" s="994"/>
      <c r="AV116" s="995"/>
      <c r="AW116" s="995"/>
      <c r="AX116" s="995"/>
      <c r="AY116" s="995"/>
      <c r="AZ116" s="1061" t="s">
        <v>
455</v>
      </c>
      <c r="BA116" s="1062"/>
      <c r="BB116" s="1062"/>
      <c r="BC116" s="1062"/>
      <c r="BD116" s="1062"/>
      <c r="BE116" s="1062"/>
      <c r="BF116" s="1062"/>
      <c r="BG116" s="1062"/>
      <c r="BH116" s="1062"/>
      <c r="BI116" s="1062"/>
      <c r="BJ116" s="1062"/>
      <c r="BK116" s="1062"/>
      <c r="BL116" s="1062"/>
      <c r="BM116" s="1062"/>
      <c r="BN116" s="1062"/>
      <c r="BO116" s="1062"/>
      <c r="BP116" s="1063"/>
      <c r="BQ116" s="1013" t="s">
        <v>
436</v>
      </c>
      <c r="BR116" s="1014"/>
      <c r="BS116" s="1014"/>
      <c r="BT116" s="1014"/>
      <c r="BU116" s="1014"/>
      <c r="BV116" s="1014" t="s">
        <v>
441</v>
      </c>
      <c r="BW116" s="1014"/>
      <c r="BX116" s="1014"/>
      <c r="BY116" s="1014"/>
      <c r="BZ116" s="1014"/>
      <c r="CA116" s="1014" t="s">
        <v>
436</v>
      </c>
      <c r="CB116" s="1014"/>
      <c r="CC116" s="1014"/>
      <c r="CD116" s="1014"/>
      <c r="CE116" s="1014"/>
      <c r="CF116" s="1008" t="s">
        <v>
441</v>
      </c>
      <c r="CG116" s="1009"/>
      <c r="CH116" s="1009"/>
      <c r="CI116" s="1009"/>
      <c r="CJ116" s="1009"/>
      <c r="CK116" s="1039"/>
      <c r="CL116" s="1040"/>
      <c r="CM116" s="1010" t="s">
        <v>
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
94560</v>
      </c>
      <c r="DH116" s="1053"/>
      <c r="DI116" s="1053"/>
      <c r="DJ116" s="1053"/>
      <c r="DK116" s="1054"/>
      <c r="DL116" s="1055">
        <v>
84668</v>
      </c>
      <c r="DM116" s="1053"/>
      <c r="DN116" s="1053"/>
      <c r="DO116" s="1053"/>
      <c r="DP116" s="1054"/>
      <c r="DQ116" s="1055">
        <v>
74776</v>
      </c>
      <c r="DR116" s="1053"/>
      <c r="DS116" s="1053"/>
      <c r="DT116" s="1053"/>
      <c r="DU116" s="1054"/>
      <c r="DV116" s="1056">
        <v>
0.5</v>
      </c>
      <c r="DW116" s="1057"/>
      <c r="DX116" s="1057"/>
      <c r="DY116" s="1057"/>
      <c r="DZ116" s="1058"/>
    </row>
    <row r="117" spans="1:130" s="247" customFormat="1" ht="26.25" customHeight="1" x14ac:dyDescent="0.15">
      <c r="A117" s="998" t="s">
        <v>
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457</v>
      </c>
      <c r="Z117" s="980"/>
      <c r="AA117" s="1070">
        <v>
2845774</v>
      </c>
      <c r="AB117" s="1071"/>
      <c r="AC117" s="1071"/>
      <c r="AD117" s="1071"/>
      <c r="AE117" s="1072"/>
      <c r="AF117" s="1073">
        <v>
2870390</v>
      </c>
      <c r="AG117" s="1071"/>
      <c r="AH117" s="1071"/>
      <c r="AI117" s="1071"/>
      <c r="AJ117" s="1072"/>
      <c r="AK117" s="1073">
        <v>
2755628</v>
      </c>
      <c r="AL117" s="1071"/>
      <c r="AM117" s="1071"/>
      <c r="AN117" s="1071"/>
      <c r="AO117" s="1072"/>
      <c r="AP117" s="1074"/>
      <c r="AQ117" s="1075"/>
      <c r="AR117" s="1075"/>
      <c r="AS117" s="1075"/>
      <c r="AT117" s="1076"/>
      <c r="AU117" s="994"/>
      <c r="AV117" s="995"/>
      <c r="AW117" s="995"/>
      <c r="AX117" s="995"/>
      <c r="AY117" s="995"/>
      <c r="AZ117" s="1061" t="s">
        <v>
458</v>
      </c>
      <c r="BA117" s="1062"/>
      <c r="BB117" s="1062"/>
      <c r="BC117" s="1062"/>
      <c r="BD117" s="1062"/>
      <c r="BE117" s="1062"/>
      <c r="BF117" s="1062"/>
      <c r="BG117" s="1062"/>
      <c r="BH117" s="1062"/>
      <c r="BI117" s="1062"/>
      <c r="BJ117" s="1062"/>
      <c r="BK117" s="1062"/>
      <c r="BL117" s="1062"/>
      <c r="BM117" s="1062"/>
      <c r="BN117" s="1062"/>
      <c r="BO117" s="1062"/>
      <c r="BP117" s="1063"/>
      <c r="BQ117" s="1013" t="s">
        <v>
459</v>
      </c>
      <c r="BR117" s="1014"/>
      <c r="BS117" s="1014"/>
      <c r="BT117" s="1014"/>
      <c r="BU117" s="1014"/>
      <c r="BV117" s="1014" t="s">
        <v>
460</v>
      </c>
      <c r="BW117" s="1014"/>
      <c r="BX117" s="1014"/>
      <c r="BY117" s="1014"/>
      <c r="BZ117" s="1014"/>
      <c r="CA117" s="1014" t="s">
        <v>
129</v>
      </c>
      <c r="CB117" s="1014"/>
      <c r="CC117" s="1014"/>
      <c r="CD117" s="1014"/>
      <c r="CE117" s="1014"/>
      <c r="CF117" s="1008" t="s">
        <v>
129</v>
      </c>
      <c r="CG117" s="1009"/>
      <c r="CH117" s="1009"/>
      <c r="CI117" s="1009"/>
      <c r="CJ117" s="1009"/>
      <c r="CK117" s="1039"/>
      <c r="CL117" s="1040"/>
      <c r="CM117" s="1010" t="s">
        <v>
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129</v>
      </c>
      <c r="DH117" s="1053"/>
      <c r="DI117" s="1053"/>
      <c r="DJ117" s="1053"/>
      <c r="DK117" s="1054"/>
      <c r="DL117" s="1055" t="s">
        <v>
129</v>
      </c>
      <c r="DM117" s="1053"/>
      <c r="DN117" s="1053"/>
      <c r="DO117" s="1053"/>
      <c r="DP117" s="1054"/>
      <c r="DQ117" s="1055" t="s">
        <v>
441</v>
      </c>
      <c r="DR117" s="1053"/>
      <c r="DS117" s="1053"/>
      <c r="DT117" s="1053"/>
      <c r="DU117" s="1054"/>
      <c r="DV117" s="1056" t="s">
        <v>
129</v>
      </c>
      <c r="DW117" s="1057"/>
      <c r="DX117" s="1057"/>
      <c r="DY117" s="1057"/>
      <c r="DZ117" s="1058"/>
    </row>
    <row r="118" spans="1:130" s="247" customFormat="1" ht="26.25" customHeight="1" x14ac:dyDescent="0.15">
      <c r="A118" s="998" t="s">
        <v>
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428</v>
      </c>
      <c r="AB118" s="979"/>
      <c r="AC118" s="979"/>
      <c r="AD118" s="979"/>
      <c r="AE118" s="980"/>
      <c r="AF118" s="978" t="s">
        <v>
309</v>
      </c>
      <c r="AG118" s="979"/>
      <c r="AH118" s="979"/>
      <c r="AI118" s="979"/>
      <c r="AJ118" s="980"/>
      <c r="AK118" s="978" t="s">
        <v>
308</v>
      </c>
      <c r="AL118" s="979"/>
      <c r="AM118" s="979"/>
      <c r="AN118" s="979"/>
      <c r="AO118" s="980"/>
      <c r="AP118" s="1065" t="s">
        <v>
429</v>
      </c>
      <c r="AQ118" s="1066"/>
      <c r="AR118" s="1066"/>
      <c r="AS118" s="1066"/>
      <c r="AT118" s="1067"/>
      <c r="AU118" s="994"/>
      <c r="AV118" s="995"/>
      <c r="AW118" s="995"/>
      <c r="AX118" s="995"/>
      <c r="AY118" s="995"/>
      <c r="AZ118" s="1068" t="s">
        <v>
462</v>
      </c>
      <c r="BA118" s="1059"/>
      <c r="BB118" s="1059"/>
      <c r="BC118" s="1059"/>
      <c r="BD118" s="1059"/>
      <c r="BE118" s="1059"/>
      <c r="BF118" s="1059"/>
      <c r="BG118" s="1059"/>
      <c r="BH118" s="1059"/>
      <c r="BI118" s="1059"/>
      <c r="BJ118" s="1059"/>
      <c r="BK118" s="1059"/>
      <c r="BL118" s="1059"/>
      <c r="BM118" s="1059"/>
      <c r="BN118" s="1059"/>
      <c r="BO118" s="1059"/>
      <c r="BP118" s="1060"/>
      <c r="BQ118" s="1091" t="s">
        <v>
129</v>
      </c>
      <c r="BR118" s="1092"/>
      <c r="BS118" s="1092"/>
      <c r="BT118" s="1092"/>
      <c r="BU118" s="1092"/>
      <c r="BV118" s="1092" t="s">
        <v>
129</v>
      </c>
      <c r="BW118" s="1092"/>
      <c r="BX118" s="1092"/>
      <c r="BY118" s="1092"/>
      <c r="BZ118" s="1092"/>
      <c r="CA118" s="1092" t="s">
        <v>
129</v>
      </c>
      <c r="CB118" s="1092"/>
      <c r="CC118" s="1092"/>
      <c r="CD118" s="1092"/>
      <c r="CE118" s="1092"/>
      <c r="CF118" s="1008" t="s">
        <v>
129</v>
      </c>
      <c r="CG118" s="1009"/>
      <c r="CH118" s="1009"/>
      <c r="CI118" s="1009"/>
      <c r="CJ118" s="1009"/>
      <c r="CK118" s="1039"/>
      <c r="CL118" s="1040"/>
      <c r="CM118" s="1010" t="s">
        <v>
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129</v>
      </c>
      <c r="DH118" s="1053"/>
      <c r="DI118" s="1053"/>
      <c r="DJ118" s="1053"/>
      <c r="DK118" s="1054"/>
      <c r="DL118" s="1055" t="s">
        <v>
129</v>
      </c>
      <c r="DM118" s="1053"/>
      <c r="DN118" s="1053"/>
      <c r="DO118" s="1053"/>
      <c r="DP118" s="1054"/>
      <c r="DQ118" s="1055" t="s">
        <v>
129</v>
      </c>
      <c r="DR118" s="1053"/>
      <c r="DS118" s="1053"/>
      <c r="DT118" s="1053"/>
      <c r="DU118" s="1054"/>
      <c r="DV118" s="1056" t="s">
        <v>
129</v>
      </c>
      <c r="DW118" s="1057"/>
      <c r="DX118" s="1057"/>
      <c r="DY118" s="1057"/>
      <c r="DZ118" s="1058"/>
    </row>
    <row r="119" spans="1:130" s="247" customFormat="1" ht="26.25" customHeight="1" x14ac:dyDescent="0.15">
      <c r="A119" s="1152" t="s">
        <v>
433</v>
      </c>
      <c r="B119" s="1038"/>
      <c r="C119" s="1017" t="s">
        <v>
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
125969</v>
      </c>
      <c r="AB119" s="986"/>
      <c r="AC119" s="986"/>
      <c r="AD119" s="986"/>
      <c r="AE119" s="987"/>
      <c r="AF119" s="988">
        <v>
126073</v>
      </c>
      <c r="AG119" s="986"/>
      <c r="AH119" s="986"/>
      <c r="AI119" s="986"/>
      <c r="AJ119" s="987"/>
      <c r="AK119" s="988">
        <v>
275</v>
      </c>
      <c r="AL119" s="986"/>
      <c r="AM119" s="986"/>
      <c r="AN119" s="986"/>
      <c r="AO119" s="987"/>
      <c r="AP119" s="989">
        <v>
0</v>
      </c>
      <c r="AQ119" s="990"/>
      <c r="AR119" s="990"/>
      <c r="AS119" s="990"/>
      <c r="AT119" s="991"/>
      <c r="AU119" s="996"/>
      <c r="AV119" s="997"/>
      <c r="AW119" s="997"/>
      <c r="AX119" s="997"/>
      <c r="AY119" s="997"/>
      <c r="AZ119" s="278" t="s">
        <v>
188</v>
      </c>
      <c r="BA119" s="278"/>
      <c r="BB119" s="278"/>
      <c r="BC119" s="278"/>
      <c r="BD119" s="278"/>
      <c r="BE119" s="278"/>
      <c r="BF119" s="278"/>
      <c r="BG119" s="278"/>
      <c r="BH119" s="278"/>
      <c r="BI119" s="278"/>
      <c r="BJ119" s="278"/>
      <c r="BK119" s="278"/>
      <c r="BL119" s="278"/>
      <c r="BM119" s="278"/>
      <c r="BN119" s="278"/>
      <c r="BO119" s="1069" t="s">
        <v>
464</v>
      </c>
      <c r="BP119" s="1100"/>
      <c r="BQ119" s="1091">
        <v>
35352289</v>
      </c>
      <c r="BR119" s="1092"/>
      <c r="BS119" s="1092"/>
      <c r="BT119" s="1092"/>
      <c r="BU119" s="1092"/>
      <c r="BV119" s="1092">
        <v>
35438564</v>
      </c>
      <c r="BW119" s="1092"/>
      <c r="BX119" s="1092"/>
      <c r="BY119" s="1092"/>
      <c r="BZ119" s="1092"/>
      <c r="CA119" s="1092">
        <v>
34356703</v>
      </c>
      <c r="CB119" s="1092"/>
      <c r="CC119" s="1092"/>
      <c r="CD119" s="1092"/>
      <c r="CE119" s="1092"/>
      <c r="CF119" s="1093"/>
      <c r="CG119" s="1094"/>
      <c r="CH119" s="1094"/>
      <c r="CI119" s="1094"/>
      <c r="CJ119" s="1095"/>
      <c r="CK119" s="1041"/>
      <c r="CL119" s="1042"/>
      <c r="CM119" s="1096" t="s">
        <v>
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460</v>
      </c>
      <c r="DH119" s="1078"/>
      <c r="DI119" s="1078"/>
      <c r="DJ119" s="1078"/>
      <c r="DK119" s="1079"/>
      <c r="DL119" s="1077" t="s">
        <v>
129</v>
      </c>
      <c r="DM119" s="1078"/>
      <c r="DN119" s="1078"/>
      <c r="DO119" s="1078"/>
      <c r="DP119" s="1079"/>
      <c r="DQ119" s="1077" t="s">
        <v>
129</v>
      </c>
      <c r="DR119" s="1078"/>
      <c r="DS119" s="1078"/>
      <c r="DT119" s="1078"/>
      <c r="DU119" s="1079"/>
      <c r="DV119" s="1080" t="s">
        <v>
460</v>
      </c>
      <c r="DW119" s="1081"/>
      <c r="DX119" s="1081"/>
      <c r="DY119" s="1081"/>
      <c r="DZ119" s="1082"/>
    </row>
    <row r="120" spans="1:130" s="247" customFormat="1" ht="26.25" customHeight="1" x14ac:dyDescent="0.15">
      <c r="A120" s="1153"/>
      <c r="B120" s="1040"/>
      <c r="C120" s="1010" t="s">
        <v>
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
203931</v>
      </c>
      <c r="AB120" s="1053"/>
      <c r="AC120" s="1053"/>
      <c r="AD120" s="1053"/>
      <c r="AE120" s="1054"/>
      <c r="AF120" s="1055">
        <v>
399378</v>
      </c>
      <c r="AG120" s="1053"/>
      <c r="AH120" s="1053"/>
      <c r="AI120" s="1053"/>
      <c r="AJ120" s="1054"/>
      <c r="AK120" s="1055">
        <v>
399277</v>
      </c>
      <c r="AL120" s="1053"/>
      <c r="AM120" s="1053"/>
      <c r="AN120" s="1053"/>
      <c r="AO120" s="1054"/>
      <c r="AP120" s="1056">
        <v>
2.5</v>
      </c>
      <c r="AQ120" s="1057"/>
      <c r="AR120" s="1057"/>
      <c r="AS120" s="1057"/>
      <c r="AT120" s="1058"/>
      <c r="AU120" s="1083" t="s">
        <v>
466</v>
      </c>
      <c r="AV120" s="1084"/>
      <c r="AW120" s="1084"/>
      <c r="AX120" s="1084"/>
      <c r="AY120" s="1085"/>
      <c r="AZ120" s="1034" t="s">
        <v>
467</v>
      </c>
      <c r="BA120" s="983"/>
      <c r="BB120" s="983"/>
      <c r="BC120" s="983"/>
      <c r="BD120" s="983"/>
      <c r="BE120" s="983"/>
      <c r="BF120" s="983"/>
      <c r="BG120" s="983"/>
      <c r="BH120" s="983"/>
      <c r="BI120" s="983"/>
      <c r="BJ120" s="983"/>
      <c r="BK120" s="983"/>
      <c r="BL120" s="983"/>
      <c r="BM120" s="983"/>
      <c r="BN120" s="983"/>
      <c r="BO120" s="983"/>
      <c r="BP120" s="984"/>
      <c r="BQ120" s="1020">
        <v>
6001772</v>
      </c>
      <c r="BR120" s="1021"/>
      <c r="BS120" s="1021"/>
      <c r="BT120" s="1021"/>
      <c r="BU120" s="1021"/>
      <c r="BV120" s="1021">
        <v>
6265759</v>
      </c>
      <c r="BW120" s="1021"/>
      <c r="BX120" s="1021"/>
      <c r="BY120" s="1021"/>
      <c r="BZ120" s="1021"/>
      <c r="CA120" s="1021">
        <v>
6563351</v>
      </c>
      <c r="CB120" s="1021"/>
      <c r="CC120" s="1021"/>
      <c r="CD120" s="1021"/>
      <c r="CE120" s="1021"/>
      <c r="CF120" s="1035">
        <v>
41.6</v>
      </c>
      <c r="CG120" s="1036"/>
      <c r="CH120" s="1036"/>
      <c r="CI120" s="1036"/>
      <c r="CJ120" s="1036"/>
      <c r="CK120" s="1101" t="s">
        <v>
468</v>
      </c>
      <c r="CL120" s="1102"/>
      <c r="CM120" s="1102"/>
      <c r="CN120" s="1102"/>
      <c r="CO120" s="1103"/>
      <c r="CP120" s="1109" t="s">
        <v>
409</v>
      </c>
      <c r="CQ120" s="1110"/>
      <c r="CR120" s="1110"/>
      <c r="CS120" s="1110"/>
      <c r="CT120" s="1110"/>
      <c r="CU120" s="1110"/>
      <c r="CV120" s="1110"/>
      <c r="CW120" s="1110"/>
      <c r="CX120" s="1110"/>
      <c r="CY120" s="1110"/>
      <c r="CZ120" s="1110"/>
      <c r="DA120" s="1110"/>
      <c r="DB120" s="1110"/>
      <c r="DC120" s="1110"/>
      <c r="DD120" s="1110"/>
      <c r="DE120" s="1110"/>
      <c r="DF120" s="1111"/>
      <c r="DG120" s="1020" t="s">
        <v>
460</v>
      </c>
      <c r="DH120" s="1021"/>
      <c r="DI120" s="1021"/>
      <c r="DJ120" s="1021"/>
      <c r="DK120" s="1021"/>
      <c r="DL120" s="1021" t="s">
        <v>
460</v>
      </c>
      <c r="DM120" s="1021"/>
      <c r="DN120" s="1021"/>
      <c r="DO120" s="1021"/>
      <c r="DP120" s="1021"/>
      <c r="DQ120" s="1021">
        <v>
1916319</v>
      </c>
      <c r="DR120" s="1021"/>
      <c r="DS120" s="1021"/>
      <c r="DT120" s="1021"/>
      <c r="DU120" s="1021"/>
      <c r="DV120" s="1022">
        <v>
12.1</v>
      </c>
      <c r="DW120" s="1022"/>
      <c r="DX120" s="1022"/>
      <c r="DY120" s="1022"/>
      <c r="DZ120" s="1023"/>
    </row>
    <row r="121" spans="1:130" s="247" customFormat="1" ht="26.25" customHeight="1" x14ac:dyDescent="0.15">
      <c r="A121" s="1153"/>
      <c r="B121" s="1040"/>
      <c r="C121" s="1061" t="s">
        <v>
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460</v>
      </c>
      <c r="AB121" s="1053"/>
      <c r="AC121" s="1053"/>
      <c r="AD121" s="1053"/>
      <c r="AE121" s="1054"/>
      <c r="AF121" s="1055" t="s">
        <v>
460</v>
      </c>
      <c r="AG121" s="1053"/>
      <c r="AH121" s="1053"/>
      <c r="AI121" s="1053"/>
      <c r="AJ121" s="1054"/>
      <c r="AK121" s="1055" t="s">
        <v>
129</v>
      </c>
      <c r="AL121" s="1053"/>
      <c r="AM121" s="1053"/>
      <c r="AN121" s="1053"/>
      <c r="AO121" s="1054"/>
      <c r="AP121" s="1056" t="s">
        <v>
129</v>
      </c>
      <c r="AQ121" s="1057"/>
      <c r="AR121" s="1057"/>
      <c r="AS121" s="1057"/>
      <c r="AT121" s="1058"/>
      <c r="AU121" s="1086"/>
      <c r="AV121" s="1087"/>
      <c r="AW121" s="1087"/>
      <c r="AX121" s="1087"/>
      <c r="AY121" s="1088"/>
      <c r="AZ121" s="1043" t="s">
        <v>
470</v>
      </c>
      <c r="BA121" s="1044"/>
      <c r="BB121" s="1044"/>
      <c r="BC121" s="1044"/>
      <c r="BD121" s="1044"/>
      <c r="BE121" s="1044"/>
      <c r="BF121" s="1044"/>
      <c r="BG121" s="1044"/>
      <c r="BH121" s="1044"/>
      <c r="BI121" s="1044"/>
      <c r="BJ121" s="1044"/>
      <c r="BK121" s="1044"/>
      <c r="BL121" s="1044"/>
      <c r="BM121" s="1044"/>
      <c r="BN121" s="1044"/>
      <c r="BO121" s="1044"/>
      <c r="BP121" s="1045"/>
      <c r="BQ121" s="1013">
        <v>
5369845</v>
      </c>
      <c r="BR121" s="1014"/>
      <c r="BS121" s="1014"/>
      <c r="BT121" s="1014"/>
      <c r="BU121" s="1014"/>
      <c r="BV121" s="1014">
        <v>
5266802</v>
      </c>
      <c r="BW121" s="1014"/>
      <c r="BX121" s="1014"/>
      <c r="BY121" s="1014"/>
      <c r="BZ121" s="1014"/>
      <c r="CA121" s="1014">
        <v>
5123349</v>
      </c>
      <c r="CB121" s="1014"/>
      <c r="CC121" s="1014"/>
      <c r="CD121" s="1014"/>
      <c r="CE121" s="1014"/>
      <c r="CF121" s="1008">
        <v>
32.5</v>
      </c>
      <c r="CG121" s="1009"/>
      <c r="CH121" s="1009"/>
      <c r="CI121" s="1009"/>
      <c r="CJ121" s="1009"/>
      <c r="CK121" s="1104"/>
      <c r="CL121" s="1105"/>
      <c r="CM121" s="1105"/>
      <c r="CN121" s="1105"/>
      <c r="CO121" s="1106"/>
      <c r="CP121" s="1114" t="s">
        <v>
471</v>
      </c>
      <c r="CQ121" s="1115"/>
      <c r="CR121" s="1115"/>
      <c r="CS121" s="1115"/>
      <c r="CT121" s="1115"/>
      <c r="CU121" s="1115"/>
      <c r="CV121" s="1115"/>
      <c r="CW121" s="1115"/>
      <c r="CX121" s="1115"/>
      <c r="CY121" s="1115"/>
      <c r="CZ121" s="1115"/>
      <c r="DA121" s="1115"/>
      <c r="DB121" s="1115"/>
      <c r="DC121" s="1115"/>
      <c r="DD121" s="1115"/>
      <c r="DE121" s="1115"/>
      <c r="DF121" s="1116"/>
      <c r="DG121" s="1013">
        <v>
741976</v>
      </c>
      <c r="DH121" s="1014"/>
      <c r="DI121" s="1014"/>
      <c r="DJ121" s="1014"/>
      <c r="DK121" s="1014"/>
      <c r="DL121" s="1014">
        <v>
655691</v>
      </c>
      <c r="DM121" s="1014"/>
      <c r="DN121" s="1014"/>
      <c r="DO121" s="1014"/>
      <c r="DP121" s="1014"/>
      <c r="DQ121" s="1014">
        <v>
545954</v>
      </c>
      <c r="DR121" s="1014"/>
      <c r="DS121" s="1014"/>
      <c r="DT121" s="1014"/>
      <c r="DU121" s="1014"/>
      <c r="DV121" s="1015">
        <v>
3.5</v>
      </c>
      <c r="DW121" s="1015"/>
      <c r="DX121" s="1015"/>
      <c r="DY121" s="1015"/>
      <c r="DZ121" s="1016"/>
    </row>
    <row r="122" spans="1:130" s="247" customFormat="1" ht="26.25" customHeight="1" x14ac:dyDescent="0.15">
      <c r="A122" s="1153"/>
      <c r="B122" s="1040"/>
      <c r="C122" s="1010" t="s">
        <v>
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129</v>
      </c>
      <c r="AB122" s="1053"/>
      <c r="AC122" s="1053"/>
      <c r="AD122" s="1053"/>
      <c r="AE122" s="1054"/>
      <c r="AF122" s="1055" t="s">
        <v>
129</v>
      </c>
      <c r="AG122" s="1053"/>
      <c r="AH122" s="1053"/>
      <c r="AI122" s="1053"/>
      <c r="AJ122" s="1054"/>
      <c r="AK122" s="1055" t="s">
        <v>
129</v>
      </c>
      <c r="AL122" s="1053"/>
      <c r="AM122" s="1053"/>
      <c r="AN122" s="1053"/>
      <c r="AO122" s="1054"/>
      <c r="AP122" s="1056" t="s">
        <v>
129</v>
      </c>
      <c r="AQ122" s="1057"/>
      <c r="AR122" s="1057"/>
      <c r="AS122" s="1057"/>
      <c r="AT122" s="1058"/>
      <c r="AU122" s="1086"/>
      <c r="AV122" s="1087"/>
      <c r="AW122" s="1087"/>
      <c r="AX122" s="1087"/>
      <c r="AY122" s="1088"/>
      <c r="AZ122" s="1068" t="s">
        <v>
472</v>
      </c>
      <c r="BA122" s="1059"/>
      <c r="BB122" s="1059"/>
      <c r="BC122" s="1059"/>
      <c r="BD122" s="1059"/>
      <c r="BE122" s="1059"/>
      <c r="BF122" s="1059"/>
      <c r="BG122" s="1059"/>
      <c r="BH122" s="1059"/>
      <c r="BI122" s="1059"/>
      <c r="BJ122" s="1059"/>
      <c r="BK122" s="1059"/>
      <c r="BL122" s="1059"/>
      <c r="BM122" s="1059"/>
      <c r="BN122" s="1059"/>
      <c r="BO122" s="1059"/>
      <c r="BP122" s="1060"/>
      <c r="BQ122" s="1091">
        <v>
19303202</v>
      </c>
      <c r="BR122" s="1092"/>
      <c r="BS122" s="1092"/>
      <c r="BT122" s="1092"/>
      <c r="BU122" s="1092"/>
      <c r="BV122" s="1092">
        <v>
18627319</v>
      </c>
      <c r="BW122" s="1092"/>
      <c r="BX122" s="1092"/>
      <c r="BY122" s="1092"/>
      <c r="BZ122" s="1092"/>
      <c r="CA122" s="1092">
        <v>
17495501</v>
      </c>
      <c r="CB122" s="1092"/>
      <c r="CC122" s="1092"/>
      <c r="CD122" s="1092"/>
      <c r="CE122" s="1092"/>
      <c r="CF122" s="1112">
        <v>
110.9</v>
      </c>
      <c r="CG122" s="1113"/>
      <c r="CH122" s="1113"/>
      <c r="CI122" s="1113"/>
      <c r="CJ122" s="1113"/>
      <c r="CK122" s="1104"/>
      <c r="CL122" s="1105"/>
      <c r="CM122" s="1105"/>
      <c r="CN122" s="1105"/>
      <c r="CO122" s="1106"/>
      <c r="CP122" s="1114" t="s">
        <v>
405</v>
      </c>
      <c r="CQ122" s="1115"/>
      <c r="CR122" s="1115"/>
      <c r="CS122" s="1115"/>
      <c r="CT122" s="1115"/>
      <c r="CU122" s="1115"/>
      <c r="CV122" s="1115"/>
      <c r="CW122" s="1115"/>
      <c r="CX122" s="1115"/>
      <c r="CY122" s="1115"/>
      <c r="CZ122" s="1115"/>
      <c r="DA122" s="1115"/>
      <c r="DB122" s="1115"/>
      <c r="DC122" s="1115"/>
      <c r="DD122" s="1115"/>
      <c r="DE122" s="1115"/>
      <c r="DF122" s="1116"/>
      <c r="DG122" s="1013" t="s">
        <v>
129</v>
      </c>
      <c r="DH122" s="1014"/>
      <c r="DI122" s="1014"/>
      <c r="DJ122" s="1014"/>
      <c r="DK122" s="1014"/>
      <c r="DL122" s="1014" t="s">
        <v>
441</v>
      </c>
      <c r="DM122" s="1014"/>
      <c r="DN122" s="1014"/>
      <c r="DO122" s="1014"/>
      <c r="DP122" s="1014"/>
      <c r="DQ122" s="1014" t="s">
        <v>
129</v>
      </c>
      <c r="DR122" s="1014"/>
      <c r="DS122" s="1014"/>
      <c r="DT122" s="1014"/>
      <c r="DU122" s="1014"/>
      <c r="DV122" s="1015" t="s">
        <v>
129</v>
      </c>
      <c r="DW122" s="1015"/>
      <c r="DX122" s="1015"/>
      <c r="DY122" s="1015"/>
      <c r="DZ122" s="1016"/>
    </row>
    <row r="123" spans="1:130" s="247" customFormat="1" ht="26.25" customHeight="1" x14ac:dyDescent="0.15">
      <c r="A123" s="1153"/>
      <c r="B123" s="1040"/>
      <c r="C123" s="1010" t="s">
        <v>
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
9892</v>
      </c>
      <c r="AB123" s="1053"/>
      <c r="AC123" s="1053"/>
      <c r="AD123" s="1053"/>
      <c r="AE123" s="1054"/>
      <c r="AF123" s="1055">
        <v>
9892</v>
      </c>
      <c r="AG123" s="1053"/>
      <c r="AH123" s="1053"/>
      <c r="AI123" s="1053"/>
      <c r="AJ123" s="1054"/>
      <c r="AK123" s="1055">
        <v>
9892</v>
      </c>
      <c r="AL123" s="1053"/>
      <c r="AM123" s="1053"/>
      <c r="AN123" s="1053"/>
      <c r="AO123" s="1054"/>
      <c r="AP123" s="1056">
        <v>
0.1</v>
      </c>
      <c r="AQ123" s="1057"/>
      <c r="AR123" s="1057"/>
      <c r="AS123" s="1057"/>
      <c r="AT123" s="1058"/>
      <c r="AU123" s="1089"/>
      <c r="AV123" s="1090"/>
      <c r="AW123" s="1090"/>
      <c r="AX123" s="1090"/>
      <c r="AY123" s="1090"/>
      <c r="AZ123" s="278" t="s">
        <v>
188</v>
      </c>
      <c r="BA123" s="278"/>
      <c r="BB123" s="278"/>
      <c r="BC123" s="278"/>
      <c r="BD123" s="278"/>
      <c r="BE123" s="278"/>
      <c r="BF123" s="278"/>
      <c r="BG123" s="278"/>
      <c r="BH123" s="278"/>
      <c r="BI123" s="278"/>
      <c r="BJ123" s="278"/>
      <c r="BK123" s="278"/>
      <c r="BL123" s="278"/>
      <c r="BM123" s="278"/>
      <c r="BN123" s="278"/>
      <c r="BO123" s="1069" t="s">
        <v>
473</v>
      </c>
      <c r="BP123" s="1100"/>
      <c r="BQ123" s="1159">
        <v>
30674819</v>
      </c>
      <c r="BR123" s="1160"/>
      <c r="BS123" s="1160"/>
      <c r="BT123" s="1160"/>
      <c r="BU123" s="1160"/>
      <c r="BV123" s="1160">
        <v>
30159880</v>
      </c>
      <c r="BW123" s="1160"/>
      <c r="BX123" s="1160"/>
      <c r="BY123" s="1160"/>
      <c r="BZ123" s="1160"/>
      <c r="CA123" s="1160">
        <v>
29182201</v>
      </c>
      <c r="CB123" s="1160"/>
      <c r="CC123" s="1160"/>
      <c r="CD123" s="1160"/>
      <c r="CE123" s="1160"/>
      <c r="CF123" s="1093"/>
      <c r="CG123" s="1094"/>
      <c r="CH123" s="1094"/>
      <c r="CI123" s="1094"/>
      <c r="CJ123" s="1095"/>
      <c r="CK123" s="1104"/>
      <c r="CL123" s="1105"/>
      <c r="CM123" s="1105"/>
      <c r="CN123" s="1105"/>
      <c r="CO123" s="1106"/>
      <c r="CP123" s="1114" t="s">
        <v>
474</v>
      </c>
      <c r="CQ123" s="1115"/>
      <c r="CR123" s="1115"/>
      <c r="CS123" s="1115"/>
      <c r="CT123" s="1115"/>
      <c r="CU123" s="1115"/>
      <c r="CV123" s="1115"/>
      <c r="CW123" s="1115"/>
      <c r="CX123" s="1115"/>
      <c r="CY123" s="1115"/>
      <c r="CZ123" s="1115"/>
      <c r="DA123" s="1115"/>
      <c r="DB123" s="1115"/>
      <c r="DC123" s="1115"/>
      <c r="DD123" s="1115"/>
      <c r="DE123" s="1115"/>
      <c r="DF123" s="1116"/>
      <c r="DG123" s="1052" t="s">
        <v>
129</v>
      </c>
      <c r="DH123" s="1053"/>
      <c r="DI123" s="1053"/>
      <c r="DJ123" s="1053"/>
      <c r="DK123" s="1054"/>
      <c r="DL123" s="1055" t="s">
        <v>
129</v>
      </c>
      <c r="DM123" s="1053"/>
      <c r="DN123" s="1053"/>
      <c r="DO123" s="1053"/>
      <c r="DP123" s="1054"/>
      <c r="DQ123" s="1055" t="s">
        <v>
129</v>
      </c>
      <c r="DR123" s="1053"/>
      <c r="DS123" s="1053"/>
      <c r="DT123" s="1053"/>
      <c r="DU123" s="1054"/>
      <c r="DV123" s="1056" t="s">
        <v>
129</v>
      </c>
      <c r="DW123" s="1057"/>
      <c r="DX123" s="1057"/>
      <c r="DY123" s="1057"/>
      <c r="DZ123" s="1058"/>
    </row>
    <row r="124" spans="1:130" s="247" customFormat="1" ht="26.25" customHeight="1" thickBot="1" x14ac:dyDescent="0.2">
      <c r="A124" s="1153"/>
      <c r="B124" s="1040"/>
      <c r="C124" s="1010" t="s">
        <v>
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129</v>
      </c>
      <c r="AB124" s="1053"/>
      <c r="AC124" s="1053"/>
      <c r="AD124" s="1053"/>
      <c r="AE124" s="1054"/>
      <c r="AF124" s="1055" t="s">
        <v>
460</v>
      </c>
      <c r="AG124" s="1053"/>
      <c r="AH124" s="1053"/>
      <c r="AI124" s="1053"/>
      <c r="AJ124" s="1054"/>
      <c r="AK124" s="1055" t="s">
        <v>
460</v>
      </c>
      <c r="AL124" s="1053"/>
      <c r="AM124" s="1053"/>
      <c r="AN124" s="1053"/>
      <c r="AO124" s="1054"/>
      <c r="AP124" s="1056" t="s">
        <v>
129</v>
      </c>
      <c r="AQ124" s="1057"/>
      <c r="AR124" s="1057"/>
      <c r="AS124" s="1057"/>
      <c r="AT124" s="1058"/>
      <c r="AU124" s="1155" t="s">
        <v>
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
30.1</v>
      </c>
      <c r="BR124" s="1122"/>
      <c r="BS124" s="1122"/>
      <c r="BT124" s="1122"/>
      <c r="BU124" s="1122"/>
      <c r="BV124" s="1122">
        <v>
33.700000000000003</v>
      </c>
      <c r="BW124" s="1122"/>
      <c r="BX124" s="1122"/>
      <c r="BY124" s="1122"/>
      <c r="BZ124" s="1122"/>
      <c r="CA124" s="1122">
        <v>
32.799999999999997</v>
      </c>
      <c r="CB124" s="1122"/>
      <c r="CC124" s="1122"/>
      <c r="CD124" s="1122"/>
      <c r="CE124" s="1122"/>
      <c r="CF124" s="1123"/>
      <c r="CG124" s="1124"/>
      <c r="CH124" s="1124"/>
      <c r="CI124" s="1124"/>
      <c r="CJ124" s="1125"/>
      <c r="CK124" s="1107"/>
      <c r="CL124" s="1107"/>
      <c r="CM124" s="1107"/>
      <c r="CN124" s="1107"/>
      <c r="CO124" s="1108"/>
      <c r="CP124" s="1114" t="s">
        <v>
476</v>
      </c>
      <c r="CQ124" s="1115"/>
      <c r="CR124" s="1115"/>
      <c r="CS124" s="1115"/>
      <c r="CT124" s="1115"/>
      <c r="CU124" s="1115"/>
      <c r="CV124" s="1115"/>
      <c r="CW124" s="1115"/>
      <c r="CX124" s="1115"/>
      <c r="CY124" s="1115"/>
      <c r="CZ124" s="1115"/>
      <c r="DA124" s="1115"/>
      <c r="DB124" s="1115"/>
      <c r="DC124" s="1115"/>
      <c r="DD124" s="1115"/>
      <c r="DE124" s="1115"/>
      <c r="DF124" s="1116"/>
      <c r="DG124" s="1099">
        <v>
2274051</v>
      </c>
      <c r="DH124" s="1078"/>
      <c r="DI124" s="1078"/>
      <c r="DJ124" s="1078"/>
      <c r="DK124" s="1079"/>
      <c r="DL124" s="1077">
        <v>
2004496</v>
      </c>
      <c r="DM124" s="1078"/>
      <c r="DN124" s="1078"/>
      <c r="DO124" s="1078"/>
      <c r="DP124" s="1079"/>
      <c r="DQ124" s="1077" t="s">
        <v>
460</v>
      </c>
      <c r="DR124" s="1078"/>
      <c r="DS124" s="1078"/>
      <c r="DT124" s="1078"/>
      <c r="DU124" s="1079"/>
      <c r="DV124" s="1080" t="s">
        <v>
460</v>
      </c>
      <c r="DW124" s="1081"/>
      <c r="DX124" s="1081"/>
      <c r="DY124" s="1081"/>
      <c r="DZ124" s="1082"/>
    </row>
    <row r="125" spans="1:130" s="247" customFormat="1" ht="26.25" customHeight="1" x14ac:dyDescent="0.15">
      <c r="A125" s="1153"/>
      <c r="B125" s="1040"/>
      <c r="C125" s="1010" t="s">
        <v>
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129</v>
      </c>
      <c r="AB125" s="1053"/>
      <c r="AC125" s="1053"/>
      <c r="AD125" s="1053"/>
      <c r="AE125" s="1054"/>
      <c r="AF125" s="1055" t="s">
        <v>
129</v>
      </c>
      <c r="AG125" s="1053"/>
      <c r="AH125" s="1053"/>
      <c r="AI125" s="1053"/>
      <c r="AJ125" s="1054"/>
      <c r="AK125" s="1055" t="s">
        <v>
129</v>
      </c>
      <c r="AL125" s="1053"/>
      <c r="AM125" s="1053"/>
      <c r="AN125" s="1053"/>
      <c r="AO125" s="1054"/>
      <c r="AP125" s="1056" t="s">
        <v>
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477</v>
      </c>
      <c r="CL125" s="1102"/>
      <c r="CM125" s="1102"/>
      <c r="CN125" s="1102"/>
      <c r="CO125" s="1103"/>
      <c r="CP125" s="1034" t="s">
        <v>
478</v>
      </c>
      <c r="CQ125" s="983"/>
      <c r="CR125" s="983"/>
      <c r="CS125" s="983"/>
      <c r="CT125" s="983"/>
      <c r="CU125" s="983"/>
      <c r="CV125" s="983"/>
      <c r="CW125" s="983"/>
      <c r="CX125" s="983"/>
      <c r="CY125" s="983"/>
      <c r="CZ125" s="983"/>
      <c r="DA125" s="983"/>
      <c r="DB125" s="983"/>
      <c r="DC125" s="983"/>
      <c r="DD125" s="983"/>
      <c r="DE125" s="983"/>
      <c r="DF125" s="984"/>
      <c r="DG125" s="1020" t="s">
        <v>
460</v>
      </c>
      <c r="DH125" s="1021"/>
      <c r="DI125" s="1021"/>
      <c r="DJ125" s="1021"/>
      <c r="DK125" s="1021"/>
      <c r="DL125" s="1021" t="s">
        <v>
129</v>
      </c>
      <c r="DM125" s="1021"/>
      <c r="DN125" s="1021"/>
      <c r="DO125" s="1021"/>
      <c r="DP125" s="1021"/>
      <c r="DQ125" s="1021" t="s">
        <v>
129</v>
      </c>
      <c r="DR125" s="1021"/>
      <c r="DS125" s="1021"/>
      <c r="DT125" s="1021"/>
      <c r="DU125" s="1021"/>
      <c r="DV125" s="1022" t="s">
        <v>
441</v>
      </c>
      <c r="DW125" s="1022"/>
      <c r="DX125" s="1022"/>
      <c r="DY125" s="1022"/>
      <c r="DZ125" s="1023"/>
    </row>
    <row r="126" spans="1:130" s="247" customFormat="1" ht="26.25" customHeight="1" thickBot="1" x14ac:dyDescent="0.2">
      <c r="A126" s="1153"/>
      <c r="B126" s="1040"/>
      <c r="C126" s="1010" t="s">
        <v>
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460</v>
      </c>
      <c r="AB126" s="1053"/>
      <c r="AC126" s="1053"/>
      <c r="AD126" s="1053"/>
      <c r="AE126" s="1054"/>
      <c r="AF126" s="1055" t="s">
        <v>
460</v>
      </c>
      <c r="AG126" s="1053"/>
      <c r="AH126" s="1053"/>
      <c r="AI126" s="1053"/>
      <c r="AJ126" s="1054"/>
      <c r="AK126" s="1055" t="s">
        <v>
460</v>
      </c>
      <c r="AL126" s="1053"/>
      <c r="AM126" s="1053"/>
      <c r="AN126" s="1053"/>
      <c r="AO126" s="1054"/>
      <c r="AP126" s="1056" t="s">
        <v>
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479</v>
      </c>
      <c r="CQ126" s="1044"/>
      <c r="CR126" s="1044"/>
      <c r="CS126" s="1044"/>
      <c r="CT126" s="1044"/>
      <c r="CU126" s="1044"/>
      <c r="CV126" s="1044"/>
      <c r="CW126" s="1044"/>
      <c r="CX126" s="1044"/>
      <c r="CY126" s="1044"/>
      <c r="CZ126" s="1044"/>
      <c r="DA126" s="1044"/>
      <c r="DB126" s="1044"/>
      <c r="DC126" s="1044"/>
      <c r="DD126" s="1044"/>
      <c r="DE126" s="1044"/>
      <c r="DF126" s="1045"/>
      <c r="DG126" s="1013" t="s">
        <v>
460</v>
      </c>
      <c r="DH126" s="1014"/>
      <c r="DI126" s="1014"/>
      <c r="DJ126" s="1014"/>
      <c r="DK126" s="1014"/>
      <c r="DL126" s="1014" t="s">
        <v>
460</v>
      </c>
      <c r="DM126" s="1014"/>
      <c r="DN126" s="1014"/>
      <c r="DO126" s="1014"/>
      <c r="DP126" s="1014"/>
      <c r="DQ126" s="1014" t="s">
        <v>
129</v>
      </c>
      <c r="DR126" s="1014"/>
      <c r="DS126" s="1014"/>
      <c r="DT126" s="1014"/>
      <c r="DU126" s="1014"/>
      <c r="DV126" s="1015" t="s">
        <v>
129</v>
      </c>
      <c r="DW126" s="1015"/>
      <c r="DX126" s="1015"/>
      <c r="DY126" s="1015"/>
      <c r="DZ126" s="1016"/>
    </row>
    <row r="127" spans="1:130" s="247" customFormat="1" ht="26.25" customHeight="1" x14ac:dyDescent="0.15">
      <c r="A127" s="1154"/>
      <c r="B127" s="1042"/>
      <c r="C127" s="1096" t="s">
        <v>
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
13371</v>
      </c>
      <c r="AB127" s="1053"/>
      <c r="AC127" s="1053"/>
      <c r="AD127" s="1053"/>
      <c r="AE127" s="1054"/>
      <c r="AF127" s="1055">
        <v>
12573</v>
      </c>
      <c r="AG127" s="1053"/>
      <c r="AH127" s="1053"/>
      <c r="AI127" s="1053"/>
      <c r="AJ127" s="1054"/>
      <c r="AK127" s="1055">
        <v>
11934</v>
      </c>
      <c r="AL127" s="1053"/>
      <c r="AM127" s="1053"/>
      <c r="AN127" s="1053"/>
      <c r="AO127" s="1054"/>
      <c r="AP127" s="1056">
        <v>
0.1</v>
      </c>
      <c r="AQ127" s="1057"/>
      <c r="AR127" s="1057"/>
      <c r="AS127" s="1057"/>
      <c r="AT127" s="1058"/>
      <c r="AU127" s="283"/>
      <c r="AV127" s="283"/>
      <c r="AW127" s="283"/>
      <c r="AX127" s="1126" t="s">
        <v>
481</v>
      </c>
      <c r="AY127" s="1127"/>
      <c r="AZ127" s="1127"/>
      <c r="BA127" s="1127"/>
      <c r="BB127" s="1127"/>
      <c r="BC127" s="1127"/>
      <c r="BD127" s="1127"/>
      <c r="BE127" s="1128"/>
      <c r="BF127" s="1129" t="s">
        <v>
482</v>
      </c>
      <c r="BG127" s="1127"/>
      <c r="BH127" s="1127"/>
      <c r="BI127" s="1127"/>
      <c r="BJ127" s="1127"/>
      <c r="BK127" s="1127"/>
      <c r="BL127" s="1128"/>
      <c r="BM127" s="1129" t="s">
        <v>
483</v>
      </c>
      <c r="BN127" s="1127"/>
      <c r="BO127" s="1127"/>
      <c r="BP127" s="1127"/>
      <c r="BQ127" s="1127"/>
      <c r="BR127" s="1127"/>
      <c r="BS127" s="1128"/>
      <c r="BT127" s="1129" t="s">
        <v>
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485</v>
      </c>
      <c r="CQ127" s="1044"/>
      <c r="CR127" s="1044"/>
      <c r="CS127" s="1044"/>
      <c r="CT127" s="1044"/>
      <c r="CU127" s="1044"/>
      <c r="CV127" s="1044"/>
      <c r="CW127" s="1044"/>
      <c r="CX127" s="1044"/>
      <c r="CY127" s="1044"/>
      <c r="CZ127" s="1044"/>
      <c r="DA127" s="1044"/>
      <c r="DB127" s="1044"/>
      <c r="DC127" s="1044"/>
      <c r="DD127" s="1044"/>
      <c r="DE127" s="1044"/>
      <c r="DF127" s="1045"/>
      <c r="DG127" s="1013" t="s">
        <v>
129</v>
      </c>
      <c r="DH127" s="1014"/>
      <c r="DI127" s="1014"/>
      <c r="DJ127" s="1014"/>
      <c r="DK127" s="1014"/>
      <c r="DL127" s="1014" t="s">
        <v>
460</v>
      </c>
      <c r="DM127" s="1014"/>
      <c r="DN127" s="1014"/>
      <c r="DO127" s="1014"/>
      <c r="DP127" s="1014"/>
      <c r="DQ127" s="1014" t="s">
        <v>
129</v>
      </c>
      <c r="DR127" s="1014"/>
      <c r="DS127" s="1014"/>
      <c r="DT127" s="1014"/>
      <c r="DU127" s="1014"/>
      <c r="DV127" s="1015" t="s">
        <v>
460</v>
      </c>
      <c r="DW127" s="1015"/>
      <c r="DX127" s="1015"/>
      <c r="DY127" s="1015"/>
      <c r="DZ127" s="1016"/>
    </row>
    <row r="128" spans="1:130" s="247" customFormat="1" ht="26.25" customHeight="1" thickBot="1" x14ac:dyDescent="0.2">
      <c r="A128" s="1137" t="s">
        <v>
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487</v>
      </c>
      <c r="X128" s="1139"/>
      <c r="Y128" s="1139"/>
      <c r="Z128" s="1140"/>
      <c r="AA128" s="1141">
        <v>
468636</v>
      </c>
      <c r="AB128" s="1142"/>
      <c r="AC128" s="1142"/>
      <c r="AD128" s="1142"/>
      <c r="AE128" s="1143"/>
      <c r="AF128" s="1144">
        <v>
510038</v>
      </c>
      <c r="AG128" s="1142"/>
      <c r="AH128" s="1142"/>
      <c r="AI128" s="1142"/>
      <c r="AJ128" s="1143"/>
      <c r="AK128" s="1144">
        <v>
544714</v>
      </c>
      <c r="AL128" s="1142"/>
      <c r="AM128" s="1142"/>
      <c r="AN128" s="1142"/>
      <c r="AO128" s="1143"/>
      <c r="AP128" s="1145"/>
      <c r="AQ128" s="1146"/>
      <c r="AR128" s="1146"/>
      <c r="AS128" s="1146"/>
      <c r="AT128" s="1147"/>
      <c r="AU128" s="283"/>
      <c r="AV128" s="283"/>
      <c r="AW128" s="283"/>
      <c r="AX128" s="982" t="s">
        <v>
488</v>
      </c>
      <c r="AY128" s="983"/>
      <c r="AZ128" s="983"/>
      <c r="BA128" s="983"/>
      <c r="BB128" s="983"/>
      <c r="BC128" s="983"/>
      <c r="BD128" s="983"/>
      <c r="BE128" s="984"/>
      <c r="BF128" s="1148" t="s">
        <v>
460</v>
      </c>
      <c r="BG128" s="1149"/>
      <c r="BH128" s="1149"/>
      <c r="BI128" s="1149"/>
      <c r="BJ128" s="1149"/>
      <c r="BK128" s="1149"/>
      <c r="BL128" s="1150"/>
      <c r="BM128" s="1148">
        <v>
12.62</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489</v>
      </c>
      <c r="CQ128" s="1131"/>
      <c r="CR128" s="1131"/>
      <c r="CS128" s="1131"/>
      <c r="CT128" s="1131"/>
      <c r="CU128" s="1131"/>
      <c r="CV128" s="1131"/>
      <c r="CW128" s="1131"/>
      <c r="CX128" s="1131"/>
      <c r="CY128" s="1131"/>
      <c r="CZ128" s="1131"/>
      <c r="DA128" s="1131"/>
      <c r="DB128" s="1131"/>
      <c r="DC128" s="1131"/>
      <c r="DD128" s="1131"/>
      <c r="DE128" s="1131"/>
      <c r="DF128" s="1132"/>
      <c r="DG128" s="1133" t="s">
        <v>
129</v>
      </c>
      <c r="DH128" s="1134"/>
      <c r="DI128" s="1134"/>
      <c r="DJ128" s="1134"/>
      <c r="DK128" s="1134"/>
      <c r="DL128" s="1134" t="s">
        <v>
129</v>
      </c>
      <c r="DM128" s="1134"/>
      <c r="DN128" s="1134"/>
      <c r="DO128" s="1134"/>
      <c r="DP128" s="1134"/>
      <c r="DQ128" s="1134" t="s">
        <v>
129</v>
      </c>
      <c r="DR128" s="1134"/>
      <c r="DS128" s="1134"/>
      <c r="DT128" s="1134"/>
      <c r="DU128" s="1134"/>
      <c r="DV128" s="1135" t="s">
        <v>
441</v>
      </c>
      <c r="DW128" s="1135"/>
      <c r="DX128" s="1135"/>
      <c r="DY128" s="1135"/>
      <c r="DZ128" s="1136"/>
    </row>
    <row r="129" spans="1:131" s="247" customFormat="1" ht="26.25" customHeight="1" x14ac:dyDescent="0.15">
      <c r="A129" s="1024" t="s">
        <v>
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490</v>
      </c>
      <c r="X129" s="1168"/>
      <c r="Y129" s="1168"/>
      <c r="Z129" s="1169"/>
      <c r="AA129" s="1052">
        <v>
17436239</v>
      </c>
      <c r="AB129" s="1053"/>
      <c r="AC129" s="1053"/>
      <c r="AD129" s="1053"/>
      <c r="AE129" s="1054"/>
      <c r="AF129" s="1055">
        <v>
17540966</v>
      </c>
      <c r="AG129" s="1053"/>
      <c r="AH129" s="1053"/>
      <c r="AI129" s="1053"/>
      <c r="AJ129" s="1054"/>
      <c r="AK129" s="1055">
        <v>
17574142</v>
      </c>
      <c r="AL129" s="1053"/>
      <c r="AM129" s="1053"/>
      <c r="AN129" s="1053"/>
      <c r="AO129" s="1054"/>
      <c r="AP129" s="1170"/>
      <c r="AQ129" s="1171"/>
      <c r="AR129" s="1171"/>
      <c r="AS129" s="1171"/>
      <c r="AT129" s="1172"/>
      <c r="AU129" s="285"/>
      <c r="AV129" s="285"/>
      <c r="AW129" s="285"/>
      <c r="AX129" s="1161" t="s">
        <v>
491</v>
      </c>
      <c r="AY129" s="1044"/>
      <c r="AZ129" s="1044"/>
      <c r="BA129" s="1044"/>
      <c r="BB129" s="1044"/>
      <c r="BC129" s="1044"/>
      <c r="BD129" s="1044"/>
      <c r="BE129" s="1045"/>
      <c r="BF129" s="1162" t="s">
        <v>
129</v>
      </c>
      <c r="BG129" s="1163"/>
      <c r="BH129" s="1163"/>
      <c r="BI129" s="1163"/>
      <c r="BJ129" s="1163"/>
      <c r="BK129" s="1163"/>
      <c r="BL129" s="1164"/>
      <c r="BM129" s="1162">
        <v>
17.62</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
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493</v>
      </c>
      <c r="X130" s="1168"/>
      <c r="Y130" s="1168"/>
      <c r="Z130" s="1169"/>
      <c r="AA130" s="1052">
        <v>
1900694</v>
      </c>
      <c r="AB130" s="1053"/>
      <c r="AC130" s="1053"/>
      <c r="AD130" s="1053"/>
      <c r="AE130" s="1054"/>
      <c r="AF130" s="1055">
        <v>
1884035</v>
      </c>
      <c r="AG130" s="1053"/>
      <c r="AH130" s="1053"/>
      <c r="AI130" s="1053"/>
      <c r="AJ130" s="1054"/>
      <c r="AK130" s="1055">
        <v>
1798425</v>
      </c>
      <c r="AL130" s="1053"/>
      <c r="AM130" s="1053"/>
      <c r="AN130" s="1053"/>
      <c r="AO130" s="1054"/>
      <c r="AP130" s="1170"/>
      <c r="AQ130" s="1171"/>
      <c r="AR130" s="1171"/>
      <c r="AS130" s="1171"/>
      <c r="AT130" s="1172"/>
      <c r="AU130" s="285"/>
      <c r="AV130" s="285"/>
      <c r="AW130" s="285"/>
      <c r="AX130" s="1161" t="s">
        <v>
494</v>
      </c>
      <c r="AY130" s="1044"/>
      <c r="AZ130" s="1044"/>
      <c r="BA130" s="1044"/>
      <c r="BB130" s="1044"/>
      <c r="BC130" s="1044"/>
      <c r="BD130" s="1044"/>
      <c r="BE130" s="1045"/>
      <c r="BF130" s="1198">
        <v>
2.9</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495</v>
      </c>
      <c r="X131" s="1206"/>
      <c r="Y131" s="1206"/>
      <c r="Z131" s="1207"/>
      <c r="AA131" s="1099">
        <v>
15535545</v>
      </c>
      <c r="AB131" s="1078"/>
      <c r="AC131" s="1078"/>
      <c r="AD131" s="1078"/>
      <c r="AE131" s="1079"/>
      <c r="AF131" s="1077">
        <v>
15656931</v>
      </c>
      <c r="AG131" s="1078"/>
      <c r="AH131" s="1078"/>
      <c r="AI131" s="1078"/>
      <c r="AJ131" s="1079"/>
      <c r="AK131" s="1077">
        <v>
15775717</v>
      </c>
      <c r="AL131" s="1078"/>
      <c r="AM131" s="1078"/>
      <c r="AN131" s="1078"/>
      <c r="AO131" s="1079"/>
      <c r="AP131" s="1208"/>
      <c r="AQ131" s="1209"/>
      <c r="AR131" s="1209"/>
      <c r="AS131" s="1209"/>
      <c r="AT131" s="1210"/>
      <c r="AU131" s="285"/>
      <c r="AV131" s="285"/>
      <c r="AW131" s="285"/>
      <c r="AX131" s="1180" t="s">
        <v>
496</v>
      </c>
      <c r="AY131" s="1131"/>
      <c r="AZ131" s="1131"/>
      <c r="BA131" s="1131"/>
      <c r="BB131" s="1131"/>
      <c r="BC131" s="1131"/>
      <c r="BD131" s="1131"/>
      <c r="BE131" s="1132"/>
      <c r="BF131" s="1181">
        <v>
32.799999999999997</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
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498</v>
      </c>
      <c r="W132" s="1191"/>
      <c r="X132" s="1191"/>
      <c r="Y132" s="1191"/>
      <c r="Z132" s="1192"/>
      <c r="AA132" s="1193">
        <v>
3.0667993949999999</v>
      </c>
      <c r="AB132" s="1194"/>
      <c r="AC132" s="1194"/>
      <c r="AD132" s="1194"/>
      <c r="AE132" s="1195"/>
      <c r="AF132" s="1196">
        <v>
3.0422117850000001</v>
      </c>
      <c r="AG132" s="1194"/>
      <c r="AH132" s="1194"/>
      <c r="AI132" s="1194"/>
      <c r="AJ132" s="1195"/>
      <c r="AK132" s="1196">
        <v>
2.614708415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499</v>
      </c>
      <c r="W133" s="1174"/>
      <c r="X133" s="1174"/>
      <c r="Y133" s="1174"/>
      <c r="Z133" s="1175"/>
      <c r="AA133" s="1176">
        <v>
2.1</v>
      </c>
      <c r="AB133" s="1177"/>
      <c r="AC133" s="1177"/>
      <c r="AD133" s="1177"/>
      <c r="AE133" s="1178"/>
      <c r="AF133" s="1176">
        <v>
2.7</v>
      </c>
      <c r="AG133" s="1177"/>
      <c r="AH133" s="1177"/>
      <c r="AI133" s="1177"/>
      <c r="AJ133" s="1178"/>
      <c r="AK133" s="1176">
        <v>
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ypvlpTUVs+3szVXoEW3ZPrtwsYXszoKftfEDEtlLoASlU+ZngDq6BZxm49ivO1ihjyuIiWNJXysqCJwIWzc8g==" saltValue="C6YdRJluisFO7NWX1I7J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CR8:CV8"/>
    <mergeCell ref="DV10:DZ10"/>
    <mergeCell ref="DQ8:DU8"/>
    <mergeCell ref="CW8:DA8"/>
    <mergeCell ref="DB8:DF8"/>
    <mergeCell ref="DG8:DK8"/>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CW7:DA7"/>
    <mergeCell ref="DV7:DZ7"/>
    <mergeCell ref="CR7:CV7"/>
    <mergeCell ref="AK7:AO7"/>
    <mergeCell ref="AP7:AT7"/>
    <mergeCell ref="AU7:AY7"/>
    <mergeCell ref="BS7:CG7"/>
    <mergeCell ref="CH7:CL7"/>
    <mergeCell ref="CM7:CQ7"/>
    <mergeCell ref="DB7:DF7"/>
    <mergeCell ref="B68:P68"/>
    <mergeCell ref="B70:P70"/>
    <mergeCell ref="B69:P69"/>
    <mergeCell ref="B71:P71"/>
    <mergeCell ref="B72:P72"/>
    <mergeCell ref="B74:P74"/>
    <mergeCell ref="B73:P73"/>
    <mergeCell ref="B75:P75"/>
    <mergeCell ref="B76:P76"/>
    <mergeCell ref="B78:P78"/>
    <mergeCell ref="B77:P77"/>
    <mergeCell ref="B79:P79"/>
    <mergeCell ref="DB5:DF6"/>
    <mergeCell ref="DG5:DK6"/>
    <mergeCell ref="DL5:DP6"/>
    <mergeCell ref="DQ5:DU6"/>
    <mergeCell ref="B8:P8"/>
    <mergeCell ref="Q8:U8"/>
    <mergeCell ref="V8:Z8"/>
    <mergeCell ref="AA8:AE8"/>
    <mergeCell ref="AF8:AJ8"/>
    <mergeCell ref="AK8:AO8"/>
    <mergeCell ref="AP8:AT8"/>
    <mergeCell ref="AU8:AY8"/>
    <mergeCell ref="BS8:CG8"/>
    <mergeCell ref="DG7:DK7"/>
    <mergeCell ref="DL7:DP7"/>
    <mergeCell ref="DQ7:DU7"/>
    <mergeCell ref="DL8:DP8"/>
    <mergeCell ref="DB9:DF9"/>
    <mergeCell ref="DG9:DK9"/>
    <mergeCell ref="DL9:DP9"/>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H97" sqref="AH9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1bY2UYFPstuDCy0Q56juIhsRQgB/QdsFQ2+WExza+AkPMCxGH7E9dJM64I19tXRRrp+LarjA5AjrmQ3tWKYQw==" saltValue="Y2EIV6RmG1TxZdR7hRaWU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H97" sqref="AH9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i9z+e+McMMb6fftPupZuXOVptdDdFraCz5bIzF7Mw6+OjttPr2+xa0/9v1AHWc64uaLq4tZ+gzXIvq3X8zBXw==" saltValue="imIdTHJu1r1IVMR6sDl3M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H97" sqref="AH9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503</v>
      </c>
      <c r="AP7" s="304"/>
      <c r="AQ7" s="305" t="s">
        <v>
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505</v>
      </c>
      <c r="AQ8" s="311" t="s">
        <v>
506</v>
      </c>
      <c r="AR8" s="312" t="s">
        <v>
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508</v>
      </c>
      <c r="AL9" s="1217"/>
      <c r="AM9" s="1217"/>
      <c r="AN9" s="1218"/>
      <c r="AO9" s="313">
        <v>
5177686</v>
      </c>
      <c r="AP9" s="313">
        <v>
56562</v>
      </c>
      <c r="AQ9" s="314">
        <v>
57754</v>
      </c>
      <c r="AR9" s="315">
        <v>
-2.1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509</v>
      </c>
      <c r="AL10" s="1217"/>
      <c r="AM10" s="1217"/>
      <c r="AN10" s="1218"/>
      <c r="AO10" s="316">
        <v>
392022</v>
      </c>
      <c r="AP10" s="316">
        <v>
4283</v>
      </c>
      <c r="AQ10" s="317">
        <v>
3830</v>
      </c>
      <c r="AR10" s="318">
        <v>
11.8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510</v>
      </c>
      <c r="AL11" s="1217"/>
      <c r="AM11" s="1217"/>
      <c r="AN11" s="1218"/>
      <c r="AO11" s="316">
        <v>
73092</v>
      </c>
      <c r="AP11" s="316">
        <v>
798</v>
      </c>
      <c r="AQ11" s="317">
        <v>
6814</v>
      </c>
      <c r="AR11" s="318">
        <v>
-88.3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511</v>
      </c>
      <c r="AL12" s="1217"/>
      <c r="AM12" s="1217"/>
      <c r="AN12" s="1218"/>
      <c r="AO12" s="316">
        <v>
358796</v>
      </c>
      <c r="AP12" s="316">
        <v>
3920</v>
      </c>
      <c r="AQ12" s="317">
        <v>
1059</v>
      </c>
      <c r="AR12" s="318">
        <v>
270.2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512</v>
      </c>
      <c r="AL13" s="1217"/>
      <c r="AM13" s="1217"/>
      <c r="AN13" s="1218"/>
      <c r="AO13" s="316" t="s">
        <v>
513</v>
      </c>
      <c r="AP13" s="316" t="s">
        <v>
513</v>
      </c>
      <c r="AQ13" s="317">
        <v>
4</v>
      </c>
      <c r="AR13" s="318" t="s">
        <v>
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514</v>
      </c>
      <c r="AL14" s="1217"/>
      <c r="AM14" s="1217"/>
      <c r="AN14" s="1218"/>
      <c r="AO14" s="316">
        <v>
127974</v>
      </c>
      <c r="AP14" s="316">
        <v>
1398</v>
      </c>
      <c r="AQ14" s="317">
        <v>
2651</v>
      </c>
      <c r="AR14" s="318">
        <v>
-47.3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515</v>
      </c>
      <c r="AL15" s="1217"/>
      <c r="AM15" s="1217"/>
      <c r="AN15" s="1218"/>
      <c r="AO15" s="316">
        <v>
152276</v>
      </c>
      <c r="AP15" s="316">
        <v>
1663</v>
      </c>
      <c r="AQ15" s="317">
        <v>
1352</v>
      </c>
      <c r="AR15" s="318">
        <v>
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516</v>
      </c>
      <c r="AL16" s="1220"/>
      <c r="AM16" s="1220"/>
      <c r="AN16" s="1221"/>
      <c r="AO16" s="316">
        <v>
-316552</v>
      </c>
      <c r="AP16" s="316">
        <v>
-3458</v>
      </c>
      <c r="AQ16" s="317">
        <v>
-4074</v>
      </c>
      <c r="AR16" s="318">
        <v>
-15.1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188</v>
      </c>
      <c r="AL17" s="1220"/>
      <c r="AM17" s="1220"/>
      <c r="AN17" s="1221"/>
      <c r="AO17" s="316">
        <v>
5965294</v>
      </c>
      <c r="AP17" s="316">
        <v>
65166</v>
      </c>
      <c r="AQ17" s="317">
        <v>
69392</v>
      </c>
      <c r="AR17" s="318">
        <v>
-6.1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518</v>
      </c>
      <c r="AP20" s="324" t="s">
        <v>
519</v>
      </c>
      <c r="AQ20" s="325" t="s">
        <v>
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521</v>
      </c>
      <c r="AL21" s="1212"/>
      <c r="AM21" s="1212"/>
      <c r="AN21" s="1213"/>
      <c r="AO21" s="328">
        <v>
5.55</v>
      </c>
      <c r="AP21" s="329">
        <v>
6.31</v>
      </c>
      <c r="AQ21" s="330">
        <v>
-0.76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522</v>
      </c>
      <c r="AL22" s="1212"/>
      <c r="AM22" s="1212"/>
      <c r="AN22" s="1213"/>
      <c r="AO22" s="333">
        <v>
100.4</v>
      </c>
      <c r="AP22" s="334">
        <v>
98.4</v>
      </c>
      <c r="AQ22" s="335">
        <v>
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503</v>
      </c>
      <c r="AP30" s="304"/>
      <c r="AQ30" s="305" t="s">
        <v>
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505</v>
      </c>
      <c r="AQ31" s="311" t="s">
        <v>
506</v>
      </c>
      <c r="AR31" s="312" t="s">
        <v>
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526</v>
      </c>
      <c r="AL32" s="1228"/>
      <c r="AM32" s="1228"/>
      <c r="AN32" s="1229"/>
      <c r="AO32" s="343">
        <v>
1942262</v>
      </c>
      <c r="AP32" s="343">
        <v>
21218</v>
      </c>
      <c r="AQ32" s="344">
        <v>
34189</v>
      </c>
      <c r="AR32" s="345">
        <v>
-37.9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527</v>
      </c>
      <c r="AL33" s="1228"/>
      <c r="AM33" s="1228"/>
      <c r="AN33" s="1229"/>
      <c r="AO33" s="343" t="s">
        <v>
513</v>
      </c>
      <c r="AP33" s="343" t="s">
        <v>
513</v>
      </c>
      <c r="AQ33" s="344" t="s">
        <v>
513</v>
      </c>
      <c r="AR33" s="345" t="s">
        <v>
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528</v>
      </c>
      <c r="AL34" s="1228"/>
      <c r="AM34" s="1228"/>
      <c r="AN34" s="1229"/>
      <c r="AO34" s="343" t="s">
        <v>
513</v>
      </c>
      <c r="AP34" s="343" t="s">
        <v>
513</v>
      </c>
      <c r="AQ34" s="344">
        <v>
16</v>
      </c>
      <c r="AR34" s="345" t="s">
        <v>
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529</v>
      </c>
      <c r="AL35" s="1228"/>
      <c r="AM35" s="1228"/>
      <c r="AN35" s="1229"/>
      <c r="AO35" s="343">
        <v>
362587</v>
      </c>
      <c r="AP35" s="343">
        <v>
3961</v>
      </c>
      <c r="AQ35" s="344">
        <v>
9412</v>
      </c>
      <c r="AR35" s="345">
        <v>
-57.9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530</v>
      </c>
      <c r="AL36" s="1228"/>
      <c r="AM36" s="1228"/>
      <c r="AN36" s="1229"/>
      <c r="AO36" s="343">
        <v>
29401</v>
      </c>
      <c r="AP36" s="343">
        <v>
321</v>
      </c>
      <c r="AQ36" s="344">
        <v>
2024</v>
      </c>
      <c r="AR36" s="345">
        <v>
-84.1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531</v>
      </c>
      <c r="AL37" s="1228"/>
      <c r="AM37" s="1228"/>
      <c r="AN37" s="1229"/>
      <c r="AO37" s="343">
        <v>
421378</v>
      </c>
      <c r="AP37" s="343">
        <v>
4603</v>
      </c>
      <c r="AQ37" s="344">
        <v>
1165</v>
      </c>
      <c r="AR37" s="345">
        <v>
295.10000000000002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532</v>
      </c>
      <c r="AL38" s="1231"/>
      <c r="AM38" s="1231"/>
      <c r="AN38" s="1232"/>
      <c r="AO38" s="346" t="s">
        <v>
513</v>
      </c>
      <c r="AP38" s="346" t="s">
        <v>
513</v>
      </c>
      <c r="AQ38" s="347">
        <v>
2</v>
      </c>
      <c r="AR38" s="335" t="s">
        <v>
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533</v>
      </c>
      <c r="AL39" s="1231"/>
      <c r="AM39" s="1231"/>
      <c r="AN39" s="1232"/>
      <c r="AO39" s="343">
        <v>
-544714</v>
      </c>
      <c r="AP39" s="343">
        <v>
-5951</v>
      </c>
      <c r="AQ39" s="344">
        <v>
-6367</v>
      </c>
      <c r="AR39" s="345">
        <v>
-6.5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534</v>
      </c>
      <c r="AL40" s="1228"/>
      <c r="AM40" s="1228"/>
      <c r="AN40" s="1229"/>
      <c r="AO40" s="343">
        <v>
-1798425</v>
      </c>
      <c r="AP40" s="343">
        <v>
-19646</v>
      </c>
      <c r="AQ40" s="344">
        <v>
-28963</v>
      </c>
      <c r="AR40" s="345">
        <v>
-32.200000000000003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300</v>
      </c>
      <c r="AL41" s="1234"/>
      <c r="AM41" s="1234"/>
      <c r="AN41" s="1235"/>
      <c r="AO41" s="343">
        <v>
412489</v>
      </c>
      <c r="AP41" s="343">
        <v>
4506</v>
      </c>
      <c r="AQ41" s="344">
        <v>
11478</v>
      </c>
      <c r="AR41" s="345">
        <v>
-60.7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503</v>
      </c>
      <c r="AN49" s="1224" t="s">
        <v>
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539</v>
      </c>
      <c r="AO50" s="360" t="s">
        <v>
540</v>
      </c>
      <c r="AP50" s="361" t="s">
        <v>
541</v>
      </c>
      <c r="AQ50" s="362" t="s">
        <v>
542</v>
      </c>
      <c r="AR50" s="363" t="s">
        <v>
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544</v>
      </c>
      <c r="AL51" s="356"/>
      <c r="AM51" s="364">
        <v>
7041742</v>
      </c>
      <c r="AN51" s="365">
        <v>
80513</v>
      </c>
      <c r="AO51" s="366">
        <v>
-33.1</v>
      </c>
      <c r="AP51" s="367">
        <v>
92247</v>
      </c>
      <c r="AQ51" s="368">
        <v>
39.200000000000003</v>
      </c>
      <c r="AR51" s="369">
        <v>
-72.3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545</v>
      </c>
      <c r="AM52" s="372">
        <v>
5136726</v>
      </c>
      <c r="AN52" s="373">
        <v>
58732</v>
      </c>
      <c r="AO52" s="374">
        <v>
-24.1</v>
      </c>
      <c r="AP52" s="375">
        <v>
37204</v>
      </c>
      <c r="AQ52" s="376">
        <v>
16.899999999999999</v>
      </c>
      <c r="AR52" s="377">
        <v>
-41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546</v>
      </c>
      <c r="AL53" s="356"/>
      <c r="AM53" s="364">
        <v>
6551066</v>
      </c>
      <c r="AN53" s="365">
        <v>
73534</v>
      </c>
      <c r="AO53" s="366">
        <v>
-8.6999999999999993</v>
      </c>
      <c r="AP53" s="367">
        <v>
44504</v>
      </c>
      <c r="AQ53" s="368">
        <v>
-51.8</v>
      </c>
      <c r="AR53" s="369">
        <v>
43.1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545</v>
      </c>
      <c r="AM54" s="372">
        <v>
5686226</v>
      </c>
      <c r="AN54" s="373">
        <v>
63826</v>
      </c>
      <c r="AO54" s="374">
        <v>
8.6999999999999993</v>
      </c>
      <c r="AP54" s="375">
        <v>
25876</v>
      </c>
      <c r="AQ54" s="376">
        <v>
-30.4</v>
      </c>
      <c r="AR54" s="377">
        <v>
39.1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547</v>
      </c>
      <c r="AL55" s="356"/>
      <c r="AM55" s="364">
        <v>
4741524</v>
      </c>
      <c r="AN55" s="365">
        <v>
52733</v>
      </c>
      <c r="AO55" s="366">
        <v>
-28.3</v>
      </c>
      <c r="AP55" s="367">
        <v>
47820</v>
      </c>
      <c r="AQ55" s="368">
        <v>
7.5</v>
      </c>
      <c r="AR55" s="369">
        <v>
-35.799999999999997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545</v>
      </c>
      <c r="AM56" s="372">
        <v>
4009728</v>
      </c>
      <c r="AN56" s="373">
        <v>
44595</v>
      </c>
      <c r="AO56" s="374">
        <v>
-30.1</v>
      </c>
      <c r="AP56" s="375">
        <v>
25855</v>
      </c>
      <c r="AQ56" s="376">
        <v>
-0.1</v>
      </c>
      <c r="AR56" s="377">
        <v>
-30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548</v>
      </c>
      <c r="AL57" s="356"/>
      <c r="AM57" s="364">
        <v>
6372892</v>
      </c>
      <c r="AN57" s="365">
        <v>
70353</v>
      </c>
      <c r="AO57" s="366">
        <v>
33.4</v>
      </c>
      <c r="AP57" s="367">
        <v>
41934</v>
      </c>
      <c r="AQ57" s="368">
        <v>
-12.3</v>
      </c>
      <c r="AR57" s="369">
        <v>
45.7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545</v>
      </c>
      <c r="AM58" s="372">
        <v>
5366615</v>
      </c>
      <c r="AN58" s="373">
        <v>
59244</v>
      </c>
      <c r="AO58" s="374">
        <v>
32.799999999999997</v>
      </c>
      <c r="AP58" s="375">
        <v>
23352</v>
      </c>
      <c r="AQ58" s="376">
        <v>
-9.6999999999999993</v>
      </c>
      <c r="AR58" s="377">
        <v>
42.5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549</v>
      </c>
      <c r="AL59" s="356"/>
      <c r="AM59" s="364">
        <v>
4297386</v>
      </c>
      <c r="AN59" s="365">
        <v>
46945</v>
      </c>
      <c r="AO59" s="366">
        <v>
-33.299999999999997</v>
      </c>
      <c r="AP59" s="367">
        <v>
45588</v>
      </c>
      <c r="AQ59" s="368">
        <v>
8.6999999999999993</v>
      </c>
      <c r="AR59" s="369">
        <v>
-42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545</v>
      </c>
      <c r="AM60" s="372">
        <v>
3689937</v>
      </c>
      <c r="AN60" s="373">
        <v>
40310</v>
      </c>
      <c r="AO60" s="374">
        <v>
-32</v>
      </c>
      <c r="AP60" s="375">
        <v>
24150</v>
      </c>
      <c r="AQ60" s="376">
        <v>
3.4</v>
      </c>
      <c r="AR60" s="377">
        <v>
-35.4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550</v>
      </c>
      <c r="AL61" s="378"/>
      <c r="AM61" s="379">
        <v>
5800922</v>
      </c>
      <c r="AN61" s="380">
        <v>
64816</v>
      </c>
      <c r="AO61" s="381">
        <v>
-14</v>
      </c>
      <c r="AP61" s="382">
        <v>
54419</v>
      </c>
      <c r="AQ61" s="383">
        <v>
-1.7</v>
      </c>
      <c r="AR61" s="369">
        <v>
-12.3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545</v>
      </c>
      <c r="AM62" s="372">
        <v>
4777846</v>
      </c>
      <c r="AN62" s="373">
        <v>
53341</v>
      </c>
      <c r="AO62" s="374">
        <v>
-8.9</v>
      </c>
      <c r="AP62" s="375">
        <v>
27287</v>
      </c>
      <c r="AQ62" s="376">
        <v>
-4</v>
      </c>
      <c r="AR62" s="377">
        <v>
-4.9000000000000004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1dqxo/LU1HTJrABD0UX3/I7Ps+r+SQbAPzfwBjup0h22X7CjCvLwbSvdLpORkfadq1HgYEOgmSeR7NHy2Zbgw==" saltValue="xFhl3hPqVqGSwjg/mOCK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H97" sqref="AH9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552</v>
      </c>
    </row>
    <row r="120" spans="125:125" ht="13.5" hidden="1" customHeight="1" x14ac:dyDescent="0.15"/>
    <row r="121" spans="125:125" ht="13.5" hidden="1" customHeight="1" x14ac:dyDescent="0.15">
      <c r="DU121" s="291"/>
    </row>
  </sheetData>
  <sheetProtection algorithmName="SHA-512" hashValue="LdKGt42M1slIS+Kua+s0G87C+YoNmsyKXM/ohJ4JiyW8YR2yCxkSGHQa83DKim4P9PRabadO7afkDra3+vWeKA==" saltValue="+TdNfUM76RiTOcY8Wdx0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H97" sqref="AH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553</v>
      </c>
    </row>
  </sheetData>
  <sheetProtection algorithmName="SHA-512" hashValue="YnttZhpxvfZmchYGKxdWkM21vS/ga88j4nvu8M35krQdkQRTQtoNhCb23okJinkApLvePvIRwPGwl9maxUtQ2w==" saltValue="tMERlRfU+N5zogYtodb1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H97" sqref="AH9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554</v>
      </c>
      <c r="G46" s="8" t="s">
        <v>
555</v>
      </c>
      <c r="H46" s="8" t="s">
        <v>
556</v>
      </c>
      <c r="I46" s="8" t="s">
        <v>
557</v>
      </c>
      <c r="J46" s="9" t="s">
        <v>
558</v>
      </c>
    </row>
    <row r="47" spans="2:10" ht="57.75" customHeight="1" x14ac:dyDescent="0.15">
      <c r="B47" s="10"/>
      <c r="C47" s="1236" t="s">
        <v>
3</v>
      </c>
      <c r="D47" s="1236"/>
      <c r="E47" s="1237"/>
      <c r="F47" s="11">
        <v>
18.760000000000002</v>
      </c>
      <c r="G47" s="12">
        <v>
15.42</v>
      </c>
      <c r="H47" s="12">
        <v>
15.11</v>
      </c>
      <c r="I47" s="12">
        <v>
15.62</v>
      </c>
      <c r="J47" s="13">
        <v>
16.02</v>
      </c>
    </row>
    <row r="48" spans="2:10" ht="57.75" customHeight="1" x14ac:dyDescent="0.15">
      <c r="B48" s="14"/>
      <c r="C48" s="1238" t="s">
        <v>
4</v>
      </c>
      <c r="D48" s="1238"/>
      <c r="E48" s="1239"/>
      <c r="F48" s="15">
        <v>
3.77</v>
      </c>
      <c r="G48" s="16">
        <v>
3.29</v>
      </c>
      <c r="H48" s="16">
        <v>
4.22</v>
      </c>
      <c r="I48" s="16">
        <v>
4.5599999999999996</v>
      </c>
      <c r="J48" s="17">
        <v>
5.54</v>
      </c>
    </row>
    <row r="49" spans="2:10" ht="57.75" customHeight="1" thickBot="1" x14ac:dyDescent="0.2">
      <c r="B49" s="18"/>
      <c r="C49" s="1240" t="s">
        <v>
5</v>
      </c>
      <c r="D49" s="1240"/>
      <c r="E49" s="1241"/>
      <c r="F49" s="19" t="s">
        <v>
559</v>
      </c>
      <c r="G49" s="20" t="s">
        <v>
560</v>
      </c>
      <c r="H49" s="20">
        <v>
0.85</v>
      </c>
      <c r="I49" s="20">
        <v>
0.95</v>
      </c>
      <c r="J49" s="21">
        <v>
1.43</v>
      </c>
    </row>
    <row r="50" spans="2:10" ht="13.5" customHeight="1" x14ac:dyDescent="0.15"/>
  </sheetData>
  <sheetProtection algorithmName="SHA-512" hashValue="2iCPKqlTLMaX6t9rocnlS0AdMu07ezVR+ADYZq+H1mKyDd8mutaHnEnlO3OR0xTnkI+CtNomaWs4KQ2Lna3r7Q==" saltValue="q29NQVUp3i0go15f6KAjm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2021-10-07T05:46:55Z</cp:lastPrinted>
  <dcterms:created xsi:type="dcterms:W3CDTF">2021-02-05T02:04:21Z</dcterms:created>
  <dcterms:modified xsi:type="dcterms:W3CDTF">2021-10-07T07:46:48Z</dcterms:modified>
  <cp:category/>
</cp:coreProperties>
</file>