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sv1603\共有フォルダ\企画財政課\財政係長\①財政関係文書\３－㉑～調査関係\調査関係R3\⑪R1財政状況資料集（9月提出・公会計指標・ストック等）\回答\"/>
    </mc:Choice>
  </mc:AlternateContent>
  <bookViews>
    <workbookView xWindow="0" yWindow="0" windowWidth="15360" windowHeight="7632"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<sst xmlns="http://schemas.openxmlformats.org/spreadsheetml/2006/main" count="1144" uniqueCount="622">
  <si>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</si>
  <si>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</si>
  <si>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</si>
  <si>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</si>
  <si>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</si>
  <si>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</si>
  <si>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</si>
  <si>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</si>
  <si>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</si>
  <si>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</si>
  <si>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</si>
  <si>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</si>
  <si>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</si>
  <si>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</si>
  <si>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</si>
  <si>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</si>
  <si>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</si>
  <si>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</si>
  <si>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</si>
  <si>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</si>
  <si>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</si>
  <si>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</si>
  <si>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</si>
  <si>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</si>
  <si>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</si>
  <si>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</si>
  <si>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</si>
  <si>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</si>
  <si>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</si>
  <si>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</si>
  <si>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</si>
  <si>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</si>
  <si>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</si>
  <si>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</si>
  <si>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</si>
  <si>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</si>
  <si>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</si>
  <si>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</si>
  <si>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</si>
  <si>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</si>
  <si>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</si>
  <si>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</si>
  <si>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</si>
  <si>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</si>
  <si>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</si>
  <si>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</si>
  <si>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</si>
  <si>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</si>
  <si>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</si>
  <si>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</si>
  <si>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</si>
  <si>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</si>
  <si>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</si>
  <si>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</si>
  <si>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</si>
  <si>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</si>
  <si>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</si>
  <si>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</si>
  <si>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</si>
  <si>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</si>
  <si>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</si>
  <si>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</si>
  <si>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</si>
  <si>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</si>
  <si>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</si>
  <si>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</si>
  <si>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</si>
  <si>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</si>
  <si>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</si>
  <si>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</si>
  <si>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</si>
  <si>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</si>
  <si>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</si>
  <si>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</si>
  <si>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</si>
  <si>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</si>
  <si>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</si>
  <si>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</si>
  <si>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</si>
  <si>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</si>
  <si>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</si>
  <si>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</si>
  <si>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</si>
  <si>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</si>
  <si>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</si>
  <si>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</si>
  <si>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</si>
  <si>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</si>
  <si>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</si>
  <si>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</si>
  <si>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</si>
  <si>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</si>
  <si>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</si>
  <si>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</si>
  <si>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</si>
  <si>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</si>
  <si>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</si>
  <si>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</si>
  <si>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奥多摩町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</si>
  <si>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</si>
  <si>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</si>
  <si>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</si>
  <si>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</si>
  <si>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</si>
  <si>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</si>
  <si>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</si>
  <si>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</si>
  <si>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</si>
  <si>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</si>
  <si>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</si>
  <si>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</si>
  <si>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</si>
  <si>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</si>
  <si>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</si>
  <si>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</si>
  <si>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</si>
  <si>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</si>
  <si>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</si>
  <si>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</si>
  <si>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</si>
  <si>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</si>
  <si>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</si>
  <si>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</si>
  <si>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</si>
  <si>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</si>
  <si>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</si>
  <si>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</si>
  <si>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</si>
  <si>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</si>
  <si>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</si>
  <si>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</si>
  <si>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</si>
  <si>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</si>
  <si>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</si>
  <si>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</si>
  <si>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</si>
  <si>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</si>
  <si>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</si>
  <si>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</si>
  <si>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</si>
  <si>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</si>
  <si>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</si>
  <si>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</si>
  <si>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</si>
  <si>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</si>
  <si>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</si>
  <si>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</si>
  <si>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</si>
  <si>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</si>
  <si>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</si>
  <si>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</si>
  <si>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</si>
  <si>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</si>
  <si>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</si>
  <si>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</si>
  <si>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</si>
  <si>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</si>
  <si>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</si>
  <si>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</si>
  <si>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</si>
  <si>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</si>
  <si>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</si>
  <si>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</si>
  <si>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</si>
  <si>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</si>
  <si>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</si>
  <si>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</si>
  <si>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</si>
  <si>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</si>
  <si>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</si>
  <si>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</si>
  <si>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</si>
  <si>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</si>
  <si>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</si>
  <si>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</si>
  <si>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</si>
  <si>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</si>
  <si>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</si>
  <si>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</si>
  <si>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</si>
  <si>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</si>
  <si>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</si>
  <si>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</si>
  <si>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</si>
  <si>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</si>
  <si>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</si>
  <si>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</si>
  <si>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</si>
  <si>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</si>
  <si>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</si>
  <si>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</si>
  <si>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</si>
  <si>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</si>
  <si>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</si>
  <si>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</si>
  <si>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</si>
  <si>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</si>
  <si>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</si>
  <si>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</si>
  <si>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</si>
  <si>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</si>
  <si>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</si>
  <si>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</si>
  <si>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</si>
  <si>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</si>
  <si>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</si>
  <si>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</si>
  <si>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</si>
  <si>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</si>
  <si>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</si>
  <si>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</si>
  <si>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</si>
  <si>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</si>
  <si>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</si>
  <si>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</si>
  <si>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</si>
  <si>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</si>
  <si>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東京都奥多摩町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</si>
  <si>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</si>
  <si>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</si>
  <si>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</si>
  <si>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</si>
  <si>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</si>
  <si>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</si>
  <si>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</si>
  <si>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</si>
  <si>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</si>
  <si>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</si>
  <si>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</si>
  <si>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</si>
  <si>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</si>
  <si>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</si>
  <si>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</si>
  <si>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</si>
  <si>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</si>
  <si>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</si>
  <si>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</si>
  <si>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</si>
  <si>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</si>
  <si>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</si>
  <si>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</si>
  <si>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</si>
  <si>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</si>
  <si>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</si>
  <si>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</si>
  <si>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</si>
  <si>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</si>
  <si>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</si>
  <si>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</si>
  <si>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</si>
  <si>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</si>
  <si>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</si>
  <si>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</si>
  <si>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</si>
  <si>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</si>
  <si>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</si>
  <si>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</si>
  <si>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</si>
  <si>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</si>
  <si>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</si>
  <si>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</si>
  <si>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</si>
  <si>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</si>
  <si>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</si>
  <si>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</si>
  <si>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</si>
  <si>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</si>
  <si>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</si>
  <si>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</si>
  <si>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</si>
  <si>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</si>
  <si>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</si>
  <si>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</si>
  <si>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</si>
  <si>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</si>
  <si>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</si>
  <si>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</si>
  <si>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</si>
  <si>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</si>
  <si>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</si>
  <si>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</si>
  <si>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</si>
  <si>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</si>
  <si>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</si>
  <si>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</si>
  <si>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</si>
  <si>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</si>
  <si>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</si>
  <si>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</si>
  <si>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</si>
  <si>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</si>
  <si>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</si>
  <si>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</si>
  <si>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</si>
  <si>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</si>
  <si>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</si>
  <si>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</si>
  <si>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</si>
  <si>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</si>
  <si>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</si>
  <si>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</si>
  <si>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</si>
  <si>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</si>
  <si>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</si>
  <si>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</si>
  <si>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</si>
  <si>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</si>
  <si>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</si>
  <si>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</si>
  <si>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</si>
  <si>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</si>
  <si>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</si>
  <si>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</si>
  <si>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</si>
  <si>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</si>
  <si>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</si>
  <si>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</si>
  <si>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</si>
  <si>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</si>
  <si>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</si>
  <si>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</si>
  <si>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</si>
  <si>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</si>
  <si>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</si>
  <si>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</si>
  <si>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</si>
  <si>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</si>
  <si>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</si>
  <si>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</si>
  <si>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</si>
  <si>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</si>
  <si>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</si>
  <si>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</si>
  <si>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</si>
  <si>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</si>
  <si>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</si>
  <si>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</si>
  <si>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</si>
  <si>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</si>
  <si>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</si>
  <si>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</si>
  <si>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</si>
  <si>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</si>
  <si>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</si>
  <si>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</si>
  <si>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</si>
  <si>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</si>
  <si>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</si>
  <si>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</si>
  <si>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</si>
  <si>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</si>
  <si>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</si>
  <si>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</si>
  <si>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</si>
  <si>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</si>
  <si>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</si>
  <si>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</si>
  <si>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</si>
  <si>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</si>
  <si>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</si>
  <si>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</si>
  <si>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</si>
  <si>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</si>
  <si>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</si>
  <si>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</si>
  <si>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</si>
  <si>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</si>
  <si>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</si>
  <si>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</si>
  <si>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</si>
  <si>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</si>
  <si>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東京都奥多摩町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</si>
  <si>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</si>
  <si>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</si>
  <si>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</si>
  <si>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</si>
  <si>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</si>
  <si>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</si>
  <si>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</si>
  <si>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</si>
  <si>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</si>
  <si>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</si>
  <si>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</si>
  <si>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</si>
  <si>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</si>
  <si>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</si>
  <si>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</si>
  <si>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</si>
  <si>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</si>
  <si>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</si>
  <si>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</si>
  <si>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</si>
  <si>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都民の森管理運営事業特別会計</t>
    <phoneticPr fontId="5"/>
  </si>
  <si>
    <t>山のふるさと村管理運営事業特別会計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</si>
  <si>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</si>
  <si>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</si>
  <si>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</si>
  <si>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</si>
  <si>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</si>
  <si>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</si>
  <si>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</si>
  <si>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</si>
  <si>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</si>
  <si>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</si>
  <si>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</si>
  <si>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</si>
  <si>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</si>
  <si>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</si>
  <si>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</si>
  <si>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</si>
  <si>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</si>
  <si>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</si>
  <si>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</si>
  <si>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</si>
  <si>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</si>
  <si>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</si>
  <si>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</si>
  <si>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</si>
  <si>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</si>
  <si>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</si>
  <si>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</si>
  <si>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</si>
  <si>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</si>
  <si>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</si>
  <si>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</si>
  <si>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</si>
  <si>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</si>
  <si>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</si>
  <si>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</si>
  <si>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</si>
  <si>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</si>
  <si>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</si>
  <si>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</si>
  <si>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</si>
  <si>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</si>
  <si>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</si>
  <si>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</si>
  <si>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</si>
  <si>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</si>
  <si>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</si>
  <si>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</si>
  <si>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</si>
  <si>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</si>
  <si>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</si>
  <si>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</si>
  <si>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</si>
  <si>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</si>
  <si>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</si>
  <si>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</si>
  <si>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</si>
  <si>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</si>
  <si>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</si>
  <si>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</si>
  <si>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</si>
  <si>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</si>
  <si>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</si>
  <si>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</si>
  <si>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</si>
  <si>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</si>
  <si>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</si>
  <si>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</si>
  <si>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</si>
  <si>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</si>
  <si>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</si>
  <si>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</si>
  <si>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</si>
  <si>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</si>
  <si>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</si>
  <si>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</si>
  <si>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</si>
  <si>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</si>
  <si>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</si>
  <si>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</si>
  <si>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</si>
  <si>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</si>
  <si>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</si>
  <si>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</si>
  <si>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</si>
  <si>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</si>
  <si>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</si>
  <si>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</si>
  <si>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</si>
  <si>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</si>
  <si>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</si>
  <si>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</si>
  <si>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</si>
  <si>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</si>
  <si>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</si>
  <si>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</si>
  <si>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</si>
  <si>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</si>
  <si>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</si>
  <si>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</si>
  <si>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</si>
  <si>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</si>
  <si>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</si>
  <si>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</si>
  <si>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</si>
  <si>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</si>
  <si>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</si>
  <si>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</si>
  <si>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</si>
  <si>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</si>
  <si>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</si>
  <si>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</si>
  <si>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</si>
  <si>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</si>
  <si>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</si>
  <si>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</si>
  <si>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</si>
  <si>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</si>
  <si>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</si>
  <si>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</si>
  <si>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</si>
  <si>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</si>
  <si>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</si>
  <si>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</si>
  <si>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</si>
  <si>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</si>
  <si>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</si>
  <si>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</si>
  <si>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</si>
  <si>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</si>
  <si>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</si>
  <si>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</si>
  <si>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</si>
  <si>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</si>
  <si>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</si>
  <si>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</si>
  <si>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</si>
  <si>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</si>
  <si>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</si>
  <si>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</si>
  <si>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</si>
  <si>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</si>
  <si>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</si>
  <si>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</si>
  <si>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</si>
  <si>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</si>
  <si>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</si>
  <si>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</si>
  <si>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</si>
  <si>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</si>
  <si>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</si>
  <si>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</si>
  <si>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</si>
  <si>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</si>
  <si>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</si>
  <si>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</si>
  <si>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</si>
  <si>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</si>
  <si>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</si>
  <si>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</si>
  <si>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</si>
  <si>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</si>
  <si>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</si>
  <si>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</si>
  <si>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</si>
  <si>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</si>
  <si>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</si>
  <si>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</si>
  <si>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</si>
  <si>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</si>
  <si>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</si>
  <si>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</si>
  <si>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</si>
  <si>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</si>
  <si>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</si>
  <si>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</si>
  <si>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</si>
  <si>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</si>
  <si>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一般会計</t>
  </si>
  <si>
    <t>国民健康保険特別会計</t>
  </si>
  <si>
    <t>介護保険特別会計</t>
  </si>
  <si>
    <t>後期高齢者医療特別会計</t>
  </si>
  <si>
    <t>都民の森管理運営事業特別会計</t>
  </si>
  <si>
    <t>山のふるさと村管理運営事業特別会計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</si>
  <si>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</si>
  <si>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</si>
  <si>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</si>
  <si>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</si>
  <si>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</si>
  <si>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</si>
  <si>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</si>
  <si>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</si>
  <si>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</si>
  <si>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東京市町村総合事務組合（一般会計）</t>
  </si>
  <si>
    <t>東京市町村総合事務組合（交通災害共済事業特別会計）</t>
  </si>
  <si>
    <t>東京都市町村職員退職手当組合</t>
  </si>
  <si>
    <t>東京都市町村議会議員公務災害補償等組合</t>
  </si>
  <si>
    <t>東京都後期高齢者医療広域連合（一般会計）</t>
  </si>
  <si>
    <t>東京都後期高齢者医療広域連合（特別会計）</t>
  </si>
  <si>
    <t>西秋川衛生組合</t>
  </si>
  <si>
    <t>秋川流域斎場組合</t>
  </si>
  <si>
    <t>奥多摩総合開発</t>
  </si>
  <si>
    <t>おくたま地域振興財団</t>
  </si>
  <si>
    <t>小河内振興財団</t>
  </si>
  <si>
    <t>S58.4月設立</t>
  </si>
  <si>
    <t>H23.2月設立</t>
  </si>
  <si>
    <t>H24.3月設立</t>
  </si>
  <si>
    <t>-</t>
    <phoneticPr fontId="2"/>
  </si>
  <si>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</si>
  <si>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</si>
  <si>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</si>
  <si>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観光施設等整備基金</t>
    <rPh sb="0" eb="2">
      <t>カンコウ</t>
    </rPh>
    <rPh sb="2" eb="4">
      <t>シセツ</t>
    </rPh>
    <rPh sb="4" eb="5">
      <t>トウ</t>
    </rPh>
    <rPh sb="5" eb="7">
      <t>セイビ</t>
    </rPh>
    <rPh sb="7" eb="9">
      <t>キキン</t>
    </rPh>
    <phoneticPr fontId="5"/>
  </si>
  <si>
    <t>防災減災基金</t>
    <rPh sb="0" eb="2">
      <t>ボウサイ</t>
    </rPh>
    <rPh sb="2" eb="4">
      <t>ゲンサイ</t>
    </rPh>
    <rPh sb="4" eb="6">
      <t>キキン</t>
    </rPh>
    <phoneticPr fontId="5"/>
  </si>
  <si>
    <t>社会福祉基金</t>
    <rPh sb="0" eb="2">
      <t>シャカイ</t>
    </rPh>
    <rPh sb="2" eb="4">
      <t>フクシ</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</si>
  <si>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</si>
  <si>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</si>
  <si>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</si>
  <si>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</si>
  <si>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も低い水準にあり、将来負担比率も類似団体よりも低くマイナス値となった。将来負担比率が低い主な要因としては、地方債の新規発行を抑制していることや基金の積立てが順調にできていることが挙げられる。ただし、今後は老朽化した公共施設等の更新等に起債の活用や基金の取り崩しが見込まれるため、将来を見据えた健全な財政運営に努める必要がある。</t>
    <rPh sb="61" eb="62">
      <t>ヒク</t>
    </rPh>
    <rPh sb="130" eb="131">
      <t>トウ</t>
    </rPh>
    <rPh sb="134" eb="135">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</si>
  <si>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</si>
  <si>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</si>
  <si>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</si>
  <si>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</si>
  <si>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</si>
  <si>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</si>
  <si>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類似団体と比較して低い水準にある。主な要因としては、新規発行債の抑制により一般会計における地方債現在高が減少傾向にあること及び財政調整基金等の積立てにより充当可能財源が増となったことが挙げられる。ただし、今後、老朽化した公共施設等の更新等にあたり起債の活用や基金の取り崩しが見込まれることから、引き続き財政の健全化に努める必要がある。</t>
    <rPh sb="79" eb="80">
      <t>オヨ</t>
    </rPh>
    <rPh sb="132" eb="133">
      <t>トウ</t>
    </rPh>
    <rPh sb="136" eb="137">
      <t>トウ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</si>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</sst>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8" fillId="0" borderId="98" xfId="15" applyNumberFormat="1" applyFont="1" applyBorder="1" applyAlignment="1" applyProtection="1">
      <alignment horizontal="left" vertical="center" shrinkToFit="1"/>
      <protection locked="0"/>
    </xf>
    <xf numFmtId="0" fontId="38" fillId="0" borderId="99" xfId="15" applyNumberFormat="1" applyFont="1" applyBorder="1" applyAlignment="1" applyProtection="1">
      <alignment horizontal="left" vertical="center" shrinkToFit="1"/>
      <protection locked="0"/>
    </xf>
    <xf numFmtId="0" fontId="38"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8" fillId="0" borderId="112" xfId="15" applyNumberFormat="1" applyFont="1" applyBorder="1" applyAlignment="1" applyProtection="1">
      <alignment horizontal="left" vertical="center" shrinkToFit="1"/>
      <protection locked="0"/>
    </xf>
    <xf numFmtId="0" fontId="38" fillId="0" borderId="113" xfId="15" applyNumberFormat="1" applyFont="1" applyBorder="1" applyAlignment="1" applyProtection="1">
      <alignment horizontal="left" vertical="center" shrinkToFit="1"/>
      <protection locked="0"/>
    </xf>
    <xf numFmtId="0" fontId="38" fillId="0" borderId="119"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9C2B-4BAC-B89B-0F7E892C0F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228525</c:v>
                </c:pt>
                <c:pt idx="1">
                  <c:v>222903</c:v>
                </c:pt>
                <c:pt idx="2">
                  <c:v>201133</c:v>
                </c:pt>
                <c:pt idx="3">
                  <c:v>247248</c:v>
                </c:pt>
                <c:pt idx="4">
                  <c:v>266730</c:v>
                </c:pt>
              </c:numCache>
            </c:numRef>
          </c:val>
          <c:smooth val="0"/>
          <c:extLst>
            <c:ext xmlns:c16="http://schemas.microsoft.com/office/drawing/2014/chart" uri="{C3380CC4-5D6E-409C-BE32-E72D297353CC}">
              <c16:uniqueId val="{00000001-9C2B-4BAC-B89B-0F7E892C0F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8.8800000000000008</c:v>
                </c:pt>
                <c:pt idx="1">
                  <c:v>8.6999999999999993</c:v>
                </c:pt>
                <c:pt idx="2">
                  <c:v>7.04</c:v>
                </c:pt>
                <c:pt idx="3">
                  <c:v>6.36</c:v>
                </c:pt>
                <c:pt idx="4">
                  <c:v>7.53</c:v>
                </c:pt>
              </c:numCache>
            </c:numRef>
          </c:val>
          <c:extLst>
            <c:ext xmlns:c16="http://schemas.microsoft.com/office/drawing/2014/chart" uri="{C3380CC4-5D6E-409C-BE32-E72D297353CC}">
              <c16:uniqueId val="{00000000-2E25-4B59-A713-4FC44652F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35.729999999999997</c:v>
                </c:pt>
                <c:pt idx="1">
                  <c:v>43.78</c:v>
                </c:pt>
                <c:pt idx="2">
                  <c:v>51.59</c:v>
                </c:pt>
                <c:pt idx="3">
                  <c:v>55.48</c:v>
                </c:pt>
                <c:pt idx="4">
                  <c:v>57.85</c:v>
                </c:pt>
              </c:numCache>
            </c:numRef>
          </c:val>
          <c:extLst>
            <c:ext xmlns:c16="http://schemas.microsoft.com/office/drawing/2014/chart" uri="{C3380CC4-5D6E-409C-BE32-E72D297353CC}">
              <c16:uniqueId val="{00000001-2E25-4B59-A713-4FC44652F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c:v>
                </c:pt>
                <c:pt idx="1">
                  <c:v>7.42</c:v>
                </c:pt>
                <c:pt idx="2">
                  <c:v>5.68</c:v>
                </c:pt>
                <c:pt idx="3">
                  <c:v>2.88</c:v>
                </c:pt>
                <c:pt idx="4">
                  <c:v>4.2699999999999996</c:v>
                </c:pt>
              </c:numCache>
            </c:numRef>
          </c:val>
          <c:smooth val="0"/>
          <c:extLst>
            <c:ext xmlns:c16="http://schemas.microsoft.com/office/drawing/2014/chart" uri="{C3380CC4-5D6E-409C-BE32-E72D297353CC}">
              <c16:uniqueId val="{00000002-2E25-4B59-A713-4FC44652F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A6-47A0-950A-2510613D9C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6-47A0-950A-2510613D9CAF}"/>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A6-47A0-950A-2510613D9CAF}"/>
            </c:ext>
          </c:extLst>
        </c:ser>
        <c:ser>
          <c:idx val="3"/>
          <c:order val="3"/>
          <c:tx>
            <c:strRef>
              <c:f>データシート!$A$30</c:f>
              <c:strCache>
                <c:ptCount val="1"/>
                <c:pt idx="0">
                  <c:v>山のふるさと村管理運営事業特別会計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0.13</c:v>
                </c:pt>
                <c:pt idx="4">
                  <c:v>#N/A</c:v>
                </c:pt>
                <c:pt idx="5">
                  <c:v>0.1</c:v>
                </c:pt>
                <c:pt idx="6">
                  <c:v>#N/A</c:v>
                </c:pt>
                <c:pt idx="7">
                  <c:v>0.14000000000000001</c:v>
                </c:pt>
                <c:pt idx="8">
                  <c:v>#N/A</c:v>
                </c:pt>
                <c:pt idx="9">
                  <c:v>0.06</c:v>
                </c:pt>
              </c:numCache>
            </c:numRef>
          </c:val>
          <c:extLst>
            <c:ext xmlns:c16="http://schemas.microsoft.com/office/drawing/2014/chart" uri="{C3380CC4-5D6E-409C-BE32-E72D297353CC}">
              <c16:uniqueId val="{00000003-05A6-47A0-950A-2510613D9CAF}"/>
            </c:ext>
          </c:extLst>
        </c:ser>
        <c:ser>
          <c:idx val="4"/>
          <c:order val="4"/>
          <c:tx>
            <c:strRef>
              <c:f>データシート!$A$31</c:f>
              <c:strCache>
                <c:ptCount val="1"/>
                <c:pt idx="0">
                  <c:v>都民の森管理運営事業特別会計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0.15</c:v>
                </c:pt>
                <c:pt idx="4">
                  <c:v>#N/A</c:v>
                </c:pt>
                <c:pt idx="5">
                  <c:v>0.09</c:v>
                </c:pt>
                <c:pt idx="6">
                  <c:v>#N/A</c:v>
                </c:pt>
                <c:pt idx="7">
                  <c:v>0.15</c:v>
                </c:pt>
                <c:pt idx="8">
                  <c:v>#N/A</c:v>
                </c:pt>
                <c:pt idx="9">
                  <c:v>0.2</c:v>
                </c:pt>
              </c:numCache>
            </c:numRef>
          </c:val>
          <c:extLst>
            <c:ext xmlns:c16="http://schemas.microsoft.com/office/drawing/2014/chart" uri="{C3380CC4-5D6E-409C-BE32-E72D297353CC}">
              <c16:uniqueId val="{00000004-05A6-47A0-950A-2510613D9C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0.15</c:v>
                </c:pt>
                <c:pt idx="4">
                  <c:v>#N/A</c:v>
                </c:pt>
                <c:pt idx="5">
                  <c:v>0.23</c:v>
                </c:pt>
                <c:pt idx="6">
                  <c:v>#N/A</c:v>
                </c:pt>
                <c:pt idx="7">
                  <c:v>0.37</c:v>
                </c:pt>
                <c:pt idx="8">
                  <c:v>#N/A</c:v>
                </c:pt>
                <c:pt idx="9">
                  <c:v>0.22</c:v>
                </c:pt>
              </c:numCache>
            </c:numRef>
          </c:val>
          <c:extLst>
            <c:ext xmlns:c16="http://schemas.microsoft.com/office/drawing/2014/chart" uri="{C3380CC4-5D6E-409C-BE32-E72D297353CC}">
              <c16:uniqueId val="{00000005-05A6-47A0-950A-2510613D9CA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c:v>
                </c:pt>
                <c:pt idx="2">
                  <c:v>#N/A</c:v>
                </c:pt>
                <c:pt idx="3">
                  <c:v>0.33</c:v>
                </c:pt>
                <c:pt idx="4">
                  <c:v>#N/A</c:v>
                </c:pt>
                <c:pt idx="5">
                  <c:v>0.79</c:v>
                </c:pt>
                <c:pt idx="6">
                  <c:v>#N/A</c:v>
                </c:pt>
                <c:pt idx="7">
                  <c:v>0.61</c:v>
                </c:pt>
                <c:pt idx="8">
                  <c:v>#N/A</c:v>
                </c:pt>
                <c:pt idx="9">
                  <c:v>0.62</c:v>
                </c:pt>
              </c:numCache>
            </c:numRef>
          </c:val>
          <c:extLst>
            <c:ext xmlns:c16="http://schemas.microsoft.com/office/drawing/2014/chart" uri="{C3380CC4-5D6E-409C-BE32-E72D297353CC}">
              <c16:uniqueId val="{00000006-05A6-47A0-950A-2510613D9CA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0.1</c:v>
                </c:pt>
                <c:pt idx="4">
                  <c:v>#N/A</c:v>
                </c:pt>
                <c:pt idx="5">
                  <c:v>0.72</c:v>
                </c:pt>
                <c:pt idx="6">
                  <c:v>#N/A</c:v>
                </c:pt>
                <c:pt idx="7">
                  <c:v>0.86</c:v>
                </c:pt>
                <c:pt idx="8">
                  <c:v>#N/A</c:v>
                </c:pt>
                <c:pt idx="9">
                  <c:v>0.7</c:v>
                </c:pt>
              </c:numCache>
            </c:numRef>
          </c:val>
          <c:extLst>
            <c:ext xmlns:c16="http://schemas.microsoft.com/office/drawing/2014/chart" uri="{C3380CC4-5D6E-409C-BE32-E72D297353CC}">
              <c16:uniqueId val="{00000007-05A6-47A0-950A-2510613D9C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8.69</c:v>
                </c:pt>
                <c:pt idx="2">
                  <c:v>#N/A</c:v>
                </c:pt>
                <c:pt idx="3">
                  <c:v>8.4</c:v>
                </c:pt>
                <c:pt idx="4">
                  <c:v>#N/A</c:v>
                </c:pt>
                <c:pt idx="5">
                  <c:v>6.84</c:v>
                </c:pt>
                <c:pt idx="6">
                  <c:v>#N/A</c:v>
                </c:pt>
                <c:pt idx="7">
                  <c:v>6.06</c:v>
                </c:pt>
                <c:pt idx="8">
                  <c:v>#N/A</c:v>
                </c:pt>
                <c:pt idx="9">
                  <c:v>7.26</c:v>
                </c:pt>
              </c:numCache>
            </c:numRef>
          </c:val>
          <c:extLst>
            <c:ext xmlns:c16="http://schemas.microsoft.com/office/drawing/2014/chart" uri="{C3380CC4-5D6E-409C-BE32-E72D297353CC}">
              <c16:uniqueId val="{00000008-05A6-47A0-950A-2510613D9CA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7.75</c:v>
                </c:pt>
                <c:pt idx="2">
                  <c:v>#N/A</c:v>
                </c:pt>
                <c:pt idx="3">
                  <c:v>8.9600000000000009</c:v>
                </c:pt>
                <c:pt idx="4">
                  <c:v>#N/A</c:v>
                </c:pt>
                <c:pt idx="5">
                  <c:v>9.6199999999999992</c:v>
                </c:pt>
                <c:pt idx="6">
                  <c:v>#N/A</c:v>
                </c:pt>
                <c:pt idx="7">
                  <c:v>11.17</c:v>
                </c:pt>
                <c:pt idx="8">
                  <c:v>#N/A</c:v>
                </c:pt>
                <c:pt idx="9">
                  <c:v>11.79</c:v>
                </c:pt>
              </c:numCache>
            </c:numRef>
          </c:val>
          <c:extLst>
            <c:ext xmlns:c16="http://schemas.microsoft.com/office/drawing/2014/chart" uri="{C3380CC4-5D6E-409C-BE32-E72D297353CC}">
              <c16:uniqueId val="{00000009-05A6-47A0-950A-2510613D9C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377</c:v>
                </c:pt>
                <c:pt idx="5">
                  <c:v>393</c:v>
                </c:pt>
                <c:pt idx="8">
                  <c:v>417</c:v>
                </c:pt>
                <c:pt idx="11">
                  <c:v>425</c:v>
                </c:pt>
                <c:pt idx="14">
                  <c:v>429</c:v>
                </c:pt>
              </c:numCache>
            </c:numRef>
          </c:val>
          <c:extLst>
            <c:ext xmlns:c16="http://schemas.microsoft.com/office/drawing/2014/chart" uri="{C3380CC4-5D6E-409C-BE32-E72D297353CC}">
              <c16:uniqueId val="{00000000-F083-4054-AE16-4F40567D4C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83-4054-AE16-4F40567D4C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83-4054-AE16-4F40567D4C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13</c:v>
                </c:pt>
                <c:pt idx="6">
                  <c:v>34</c:v>
                </c:pt>
                <c:pt idx="9">
                  <c:v>33</c:v>
                </c:pt>
                <c:pt idx="12">
                  <c:v>31</c:v>
                </c:pt>
              </c:numCache>
            </c:numRef>
          </c:val>
          <c:extLst>
            <c:ext xmlns:c16="http://schemas.microsoft.com/office/drawing/2014/chart" uri="{C3380CC4-5D6E-409C-BE32-E72D297353CC}">
              <c16:uniqueId val="{00000003-F083-4054-AE16-4F40567D4C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236</c:v>
                </c:pt>
                <c:pt idx="3">
                  <c:v>256</c:v>
                </c:pt>
                <c:pt idx="6">
                  <c:v>298</c:v>
                </c:pt>
                <c:pt idx="9">
                  <c:v>316</c:v>
                </c:pt>
                <c:pt idx="12">
                  <c:v>346</c:v>
                </c:pt>
              </c:numCache>
            </c:numRef>
          </c:val>
          <c:extLst>
            <c:ext xmlns:c16="http://schemas.microsoft.com/office/drawing/2014/chart" uri="{C3380CC4-5D6E-409C-BE32-E72D297353CC}">
              <c16:uniqueId val="{00000004-F083-4054-AE16-4F40567D4C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83-4054-AE16-4F40567D4C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83-4054-AE16-4F40567D4C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c:v>
                </c:pt>
                <c:pt idx="3">
                  <c:v>232</c:v>
                </c:pt>
                <c:pt idx="6">
                  <c:v>225</c:v>
                </c:pt>
                <c:pt idx="9">
                  <c:v>216</c:v>
                </c:pt>
                <c:pt idx="12">
                  <c:v>215</c:v>
                </c:pt>
              </c:numCache>
            </c:numRef>
          </c:val>
          <c:extLst>
            <c:ext xmlns:c16="http://schemas.microsoft.com/office/drawing/2014/chart" uri="{C3380CC4-5D6E-409C-BE32-E72D297353CC}">
              <c16:uniqueId val="{00000007-F083-4054-AE16-4F40567D4C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c:v>
                </c:pt>
                <c:pt idx="2">
                  <c:v>#N/A</c:v>
                </c:pt>
                <c:pt idx="3">
                  <c:v>#N/A</c:v>
                </c:pt>
                <c:pt idx="4">
                  <c:v>108</c:v>
                </c:pt>
                <c:pt idx="5">
                  <c:v>#N/A</c:v>
                </c:pt>
                <c:pt idx="6">
                  <c:v>#N/A</c:v>
                </c:pt>
                <c:pt idx="7">
                  <c:v>140</c:v>
                </c:pt>
                <c:pt idx="8">
                  <c:v>#N/A</c:v>
                </c:pt>
                <c:pt idx="9">
                  <c:v>#N/A</c:v>
                </c:pt>
                <c:pt idx="10">
                  <c:v>140</c:v>
                </c:pt>
                <c:pt idx="11">
                  <c:v>#N/A</c:v>
                </c:pt>
                <c:pt idx="12">
                  <c:v>#N/A</c:v>
                </c:pt>
                <c:pt idx="13">
                  <c:v>163</c:v>
                </c:pt>
                <c:pt idx="14">
                  <c:v>#N/A</c:v>
                </c:pt>
              </c:numCache>
            </c:numRef>
          </c:val>
          <c:smooth val="0"/>
          <c:extLst>
            <c:ext xmlns:c16="http://schemas.microsoft.com/office/drawing/2014/chart" uri="{C3380CC4-5D6E-409C-BE32-E72D297353CC}">
              <c16:uniqueId val="{00000008-F083-4054-AE16-4F40567D4C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4855</c:v>
                </c:pt>
                <c:pt idx="5">
                  <c:v>4667</c:v>
                </c:pt>
                <c:pt idx="8">
                  <c:v>4541</c:v>
                </c:pt>
                <c:pt idx="11">
                  <c:v>4255</c:v>
                </c:pt>
                <c:pt idx="14">
                  <c:v>3942</c:v>
                </c:pt>
              </c:numCache>
            </c:numRef>
          </c:val>
          <c:extLst>
            <c:ext xmlns:c16="http://schemas.microsoft.com/office/drawing/2014/chart" uri="{C3380CC4-5D6E-409C-BE32-E72D297353CC}">
              <c16:uniqueId val="{00000000-774E-41F4-BC41-C548DCA3FD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c:v>
                </c:pt>
                <c:pt idx="5">
                  <c:v>38</c:v>
                </c:pt>
                <c:pt idx="8">
                  <c:v>39</c:v>
                </c:pt>
                <c:pt idx="11">
                  <c:v>40</c:v>
                </c:pt>
                <c:pt idx="14">
                  <c:v>22</c:v>
                </c:pt>
              </c:numCache>
            </c:numRef>
          </c:val>
          <c:extLst>
            <c:ext xmlns:c16="http://schemas.microsoft.com/office/drawing/2014/chart" uri="{C3380CC4-5D6E-409C-BE32-E72D297353CC}">
              <c16:uniqueId val="{00000001-774E-41F4-BC41-C548DCA3FD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3540</c:v>
                </c:pt>
                <c:pt idx="5">
                  <c:v>4006</c:v>
                </c:pt>
                <c:pt idx="8">
                  <c:v>4452</c:v>
                </c:pt>
                <c:pt idx="11">
                  <c:v>4586</c:v>
                </c:pt>
                <c:pt idx="14">
                  <c:v>4625</c:v>
                </c:pt>
              </c:numCache>
            </c:numRef>
          </c:val>
          <c:extLst>
            <c:ext xmlns:c16="http://schemas.microsoft.com/office/drawing/2014/chart" uri="{C3380CC4-5D6E-409C-BE32-E72D297353CC}">
              <c16:uniqueId val="{00000002-774E-41F4-BC41-C548DCA3FD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4E-41F4-BC41-C548DCA3FD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4E-41F4-BC41-C548DCA3FD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4E-41F4-BC41-C548DCA3FD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1314</c:v>
                </c:pt>
                <c:pt idx="3">
                  <c:v>1344</c:v>
                </c:pt>
                <c:pt idx="6">
                  <c:v>1381</c:v>
                </c:pt>
                <c:pt idx="9">
                  <c:v>1269</c:v>
                </c:pt>
                <c:pt idx="12">
                  <c:v>1256</c:v>
                </c:pt>
              </c:numCache>
            </c:numRef>
          </c:val>
          <c:extLst>
            <c:ext xmlns:c16="http://schemas.microsoft.com/office/drawing/2014/chart" uri="{C3380CC4-5D6E-409C-BE32-E72D297353CC}">
              <c16:uniqueId val="{00000006-774E-41F4-BC41-C548DCA3FD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325</c:v>
                </c:pt>
                <c:pt idx="3">
                  <c:v>390</c:v>
                </c:pt>
                <c:pt idx="6">
                  <c:v>475</c:v>
                </c:pt>
                <c:pt idx="9">
                  <c:v>457</c:v>
                </c:pt>
                <c:pt idx="12">
                  <c:v>398</c:v>
                </c:pt>
              </c:numCache>
            </c:numRef>
          </c:val>
          <c:extLst>
            <c:ext xmlns:c16="http://schemas.microsoft.com/office/drawing/2014/chart" uri="{C3380CC4-5D6E-409C-BE32-E72D297353CC}">
              <c16:uniqueId val="{00000007-774E-41F4-BC41-C548DCA3FD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4362</c:v>
                </c:pt>
                <c:pt idx="3">
                  <c:v>4105</c:v>
                </c:pt>
                <c:pt idx="6">
                  <c:v>3882</c:v>
                </c:pt>
                <c:pt idx="9">
                  <c:v>3654</c:v>
                </c:pt>
                <c:pt idx="12">
                  <c:v>3427</c:v>
                </c:pt>
              </c:numCache>
            </c:numRef>
          </c:val>
          <c:extLst>
            <c:ext xmlns:c16="http://schemas.microsoft.com/office/drawing/2014/chart" uri="{C3380CC4-5D6E-409C-BE32-E72D297353CC}">
              <c16:uniqueId val="{00000008-774E-41F4-BC41-C548DCA3FD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4E-41F4-BC41-C548DCA3FD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2482</c:v>
                </c:pt>
                <c:pt idx="3">
                  <c:v>2396</c:v>
                </c:pt>
                <c:pt idx="6">
                  <c:v>2288</c:v>
                </c:pt>
                <c:pt idx="9">
                  <c:v>2186</c:v>
                </c:pt>
                <c:pt idx="12">
                  <c:v>2074</c:v>
                </c:pt>
              </c:numCache>
            </c:numRef>
          </c:val>
          <c:extLst>
            <c:ext xmlns:c16="http://schemas.microsoft.com/office/drawing/2014/chart" uri="{C3380CC4-5D6E-409C-BE32-E72D297353CC}">
              <c16:uniqueId val="{0000000A-774E-41F4-BC41-C548DCA3FD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4E-41F4-BC41-C548DCA3FD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1323</c:v>
                </c:pt>
                <c:pt idx="1">
                  <c:v>1415</c:v>
                </c:pt>
                <c:pt idx="2">
                  <c:v>1493</c:v>
                </c:pt>
              </c:numCache>
            </c:numRef>
          </c:val>
          <c:extLst>
            <c:ext xmlns:c16="http://schemas.microsoft.com/office/drawing/2014/chart" uri="{C3380CC4-5D6E-409C-BE32-E72D297353CC}">
              <c16:uniqueId val="{00000000-F897-4730-BFCF-44136C7DBF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1291</c:v>
                </c:pt>
                <c:pt idx="1">
                  <c:v>1099</c:v>
                </c:pt>
                <c:pt idx="2">
                  <c:v>1009</c:v>
                </c:pt>
              </c:numCache>
            </c:numRef>
          </c:val>
          <c:extLst>
            <c:ext xmlns:c16="http://schemas.microsoft.com/office/drawing/2014/chart" uri="{C3380CC4-5D6E-409C-BE32-E72D297353CC}">
              <c16:uniqueId val="{00000001-F897-4730-BFCF-44136C7DBF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1667</c:v>
                </c:pt>
                <c:pt idx="1">
                  <c:v>1896</c:v>
                </c:pt>
                <c:pt idx="2">
                  <c:v>2104</c:v>
                </c:pt>
              </c:numCache>
            </c:numRef>
          </c:val>
          <c:extLst>
            <c:ext xmlns:c16="http://schemas.microsoft.com/office/drawing/2014/chart" uri="{C3380CC4-5D6E-409C-BE32-E72D297353CC}">
              <c16:uniqueId val="{00000002-F897-4730-BFCF-44136C7DBF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{B861F9C0-E5DE-44E7-B688-29B1EDC8218B}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A00-4FE1-A734-ADDCF5282C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{6217EB1E-8B94-42EC-8227-2B9D5C29A29A}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00-4FE1-A734-ADDCF5282C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{0FD2EEEE-6B51-43C3-BF48-23EE6B4ED3C7}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00-4FE1-A734-ADDCF5282C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{09EB0256-1F2D-4D98-AD03-496AEF2693EE}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00-4FE1-A734-ADDCF5282C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{73603EED-D7C8-4754-8226-A217B9746699}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00-4FE1-A734-ADDCF5282C8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{42CBD4A9-DC63-49E2-A86B-E5F145B4532E}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A00-4FE1-A734-ADDCF5282C8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{E3916CCF-6133-4E38-AB9A-7F2BFE241157}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A00-4FE1-A734-ADDCF5282C8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{D1CE4004-AF5A-4D79-917B-7EF6B8FAAE5A}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A00-4FE1-A734-ADDCF5282C8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{79457681-971D-4B2F-82DE-8D6B00370898}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A00-4FE1-A734-ADDCF5282C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47.2</c:v>
                </c:pt>
                <c:pt idx="8">
                  <c:v>54</c:v>
                </c:pt>
                <c:pt idx="16">
                  <c:v>55</c:v>
                </c:pt>
                <c:pt idx="24">
                  <c:v>56.4</c:v>
                </c:pt>
              </c:numCache>
            </c:numRef>
          </c:xVal>
          <c:yVal>
            <c:numRef>
              <c:f>公会計指標分析・財政指標組合せ分析表!$BP$51:$DC$51</c:f>
              <c:numCache>
                <c:formatCode>#,##0.0;"▲ "#,##0.0</c:formatCode>
                <c:ptCount val="40"/>
                <c:pt idx="0">
                  <c:v>2.5</c:v>
                </c:pt>
              </c:numCache>
            </c:numRef>
          </c:yVal>
          <c:smooth val="0"/>
          <c:extLst>
            <c:ext xmlns:c16="http://schemas.microsoft.com/office/drawing/2014/chart" uri="{C3380CC4-5D6E-409C-BE32-E72D297353CC}">
              <c16:uniqueId val="{00000009-BA00-4FE1-A734-ADDCF5282C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{E37D3C64-B4EC-405A-A9DC-F6C45C3946D8}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A00-4FE1-A734-ADDCF5282C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{EDBA9DE2-85B4-4CDE-B138-C89026F16BA5}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00-4FE1-A734-ADDCF5282C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{94C2F105-A087-44CF-A7CD-72FD0F70127D}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00-4FE1-A734-ADDCF5282C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{1B5E693F-19B1-4082-87FA-4F80E63341FD}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00-4FE1-A734-ADDCF5282C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{97D6E039-862B-4364-AB44-CDAE0CB92468}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00-4FE1-A734-ADDCF5282C8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{828939C9-4936-4335-AB9D-93B6A43293C3}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A00-4FE1-A734-ADDCF5282C8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{F9A9EC49-1C52-4AC2-A5B3-8927C095B58E}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A00-4FE1-A734-ADDCF5282C8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{15ECF4FA-A995-429E-ADAE-8AF475E2AE08}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A00-4FE1-A734-ADDCF5282C8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{F6E6D1A1-A7DF-45CC-94E3-758630937CA5}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A00-4FE1-A734-ADDCF5282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numCache>
            </c:numRef>
          </c:xVal>
          <c:yVal>
            <c:numRef>
              <c:f>公会計指標分析・財政指標組合せ分析表!$BP$55:$DC$55</c:f>
              <c:numCache>
                <c:formatCode>#,##0.0;"▲ "#,##0.0</c:formatCode>
                <c:ptCount val="40"/>
                <c:pt idx="0">
                  <c:v>27</c:v>
                </c:pt>
                <c:pt idx="8">
                  <c:v>25.4</c:v>
                </c:pt>
                <c:pt idx="16">
                  <c:v>23.4</c:v>
                </c:pt>
                <c:pt idx="24">
                  <c:v>7.7</c:v>
                </c:pt>
              </c:numCache>
            </c:numRef>
          </c:yVal>
          <c:smooth val="0"/>
          <c:extLst>
            <c:ext xmlns:c16="http://schemas.microsoft.com/office/drawing/2014/chart" uri="{C3380CC4-5D6E-409C-BE32-E72D297353CC}">
              <c16:uniqueId val="{00000013-BA00-4FE1-A734-ADDCF5282C8F}"/>
            </c:ext>
          </c:extLst>
        </c:ser>
        <c:dLbls>
          <c:showLegendKey val="0"/>
          <c:showVal val="1"/>
          <c:showCatName val="0"/>
          <c:showSerName val="0"/>
          <c:showPercent val="0"/>
          <c:showBubbleSize val="0"/>
        </c:dLbls>
        <c:axId val="46179840"/>
        <c:axId val="46181760"/>
      </c:scatterChart>
      <c:valAx>
        <c:axId val="46179840"/>
        <c:scaling>
          <c:orientation val="minMax"/>
          <c:max val="65"/>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{1D4D08E6-9648-4BD2-AD5C-4E87D4E68C39}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CFD-43E1-A65F-BFD3900142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{7E75423B-F774-4C5A-87B2-5A1BA3601EE8}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D-43E1-A65F-BFD3900142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{6310CEBE-38FE-47AB-A987-AA1D02FDB40A}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D-43E1-A65F-BFD3900142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{F4B5C93F-6D29-4EC9-8186-3E08C04C0CF8}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D-43E1-A65F-BFD3900142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{1F9F9010-40F9-4E53-81F8-5EC89BF4C799}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D-43E1-A65F-BFD3900142A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{F71347F2-B592-4FCD-98F2-8AF7A503CED8}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CFD-43E1-A65F-BFD3900142A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{988A9064-B66C-4CF4-AAAB-5D262FD5D953}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CFD-43E1-A65F-BFD3900142A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{6D4A8FDE-6CD0-492C-8519-BC2FD4F4D7D7}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CFD-43E1-A65F-BFD3900142A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{92EDD69D-1894-41AC-A343-7657D4F93023}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CFD-43E1-A65F-BFD3900142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5.4</c:v>
                </c:pt>
                <c:pt idx="16">
                  <c:v>5.6</c:v>
                </c:pt>
                <c:pt idx="24">
                  <c:v>5.9</c:v>
                </c:pt>
                <c:pt idx="32">
                  <c:v>6.8</c:v>
                </c:pt>
              </c:numCache>
            </c:numRef>
          </c:xVal>
          <c:yVal>
            <c:numRef>
              <c:f>公会計指標分析・財政指標組合せ分析表!$BP$73:$DC$73</c:f>
              <c:numCache>
                <c:formatCode>#,##0.0;"▲ "#,##0.0</c:formatCode>
                <c:ptCount val="40"/>
                <c:pt idx="0">
                  <c:v>2.5</c:v>
                </c:pt>
              </c:numCache>
            </c:numRef>
          </c:yVal>
          <c:smooth val="0"/>
          <c:extLst>
            <c:ext xmlns:c16="http://schemas.microsoft.com/office/drawing/2014/chart" uri="{C3380CC4-5D6E-409C-BE32-E72D297353CC}">
              <c16:uniqueId val="{00000009-4CFD-43E1-A65F-BFD3900142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{40252281-D470-4AD0-8750-1F3A97FD7DAB}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CFD-43E1-A65F-BFD3900142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{6F71EE98-E2E8-4020-93BA-C7AA442A4143}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D-43E1-A65F-BFD3900142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{D5AC9D86-8260-4F79-849F-14E6DA1D0724}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D-43E1-A65F-BFD3900142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{FFC529B9-DE60-4FDE-8A53-B8493635313A}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D-43E1-A65F-BFD3900142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{5055AD48-402B-4722-B55B-7515ACBACAA4}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D-43E1-A65F-BFD3900142A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{DC06BA06-441B-4149-8C9B-8ED479E2F6DF}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CFD-43E1-A65F-BFD3900142A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{5EC522F5-EA45-4DBD-BB04-300D9CBD6783}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CFD-43E1-A65F-BFD3900142A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{4C5719A9-91C7-4179-A0A9-B06566B3FBDD}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CFD-43E1-A65F-BFD3900142A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{755F7C46-2D10-40DE-AFD4-A49D4753D277}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CFD-43E1-A65F-BFD3900142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4CFD-43E1-A65F-BFD3900142AC}"/>
            </c:ext>
          </c:extLst>
        </c:ser>
        <c:dLbls>
          <c:showLegendKey val="0"/>
          <c:showVal val="1"/>
          <c:showCatName val="0"/>
          <c:showSerName val="0"/>
          <c:showPercent val="0"/>
          <c:showBubbleSize val="0"/>
        </c:dLbls>
        <c:axId val="84219776"/>
        <c:axId val="84234240"/>
      </c:scatterChart>
      <c:valAx>
        <c:axId val="84219776"/>
        <c:scaling>
          <c:orientation val="minMax"/>
          <c:max val="9.1"/>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実質公債費比率の分子が、下水道整備に伴う元利償還金の増等により公営企業債の元利償還金に対する繰入金が増となり、実質公債費比率は前年度より</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ポイント上昇し</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下水道整備に伴う起債の償還ピークが令和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年度であるため、しばらくは数値が増となる見込みであるが、引き続き起債の新規発行を抑制し、現在の水準を維持していく。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満期一括償還地方債の活用実績がない。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における地方債現在高が減少傾向にある一方で、公営企業債等繰入見込額は将来負担額の約５割を占め大きな負担となっているが、将来負担額の合計値としては減となったため、将来負担比率は低下した。</a:t>
          </a:r>
        </a:p>
        <a:p>
          <a:r>
            <a:rPr kumimoji="1" lang="ja-JP" altLang="en-US" sz="1200">
              <a:latin typeface="ＭＳ ゴシック" pitchFamily="49" charset="-128"/>
              <a:ea typeface="ＭＳ ゴシック" pitchFamily="49" charset="-128"/>
            </a:rPr>
            <a:t>　今後は、下水道事業に係る起債の償還ピークを令和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年度に控え、しばらくの間は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億円を超える償還が続くこと、老朽化した公共、公用施設の更新に基金から多額の取り崩しを予定していることなどに留意していく必要があるが、引き続き健全な財政運営に努めていく。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東京都奥多摩町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の整備に伴う元利償還金の増により減債基金を１億円、障害者福祉施設や町道、観光施設の新規整備などのため公共施設整備基金などの特定目的基金を２億１千万円取り崩したが、庁舎の建設費の財源として積み立てを行っている庁舎建設基金に１億５千万円、防災減災基金に令和元年台風第１９号災害に係る東京都からの交付金を１億６千万円、地方財政法第７条の規定及び今後の財政需要の備えとして財政調整基金へ８千万円を積み立てたことなどにより、基金全体としては１億９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順調に積み立てができているため基金残高は増加しているが、庁舎をはじめとする公共・公用施設の更新に多額の費用が見込まれ、その財源として特定目的基金の取り崩しを予定していること、令和２年度の下水道事業の起債の償還ピークを控え、しばらくの間は３億円を超える償還が続き、その財源として減債基金を取り崩していくこと、少子高齢化の進行、人口減少に伴い町税が漸減しており今後も減少傾向が続くため、その財源不足分については財政調整基金から取り崩しを行わざるを得ないことなどから、中長期的には減少傾向にあ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・観光施設等整備基金：観光及び農林水産施設の整備又は運営等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・防災減災基金：災害の予防、応急対策及び復旧等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障害者福祉施設及び町道の新規整備のため取り崩したことによる減少。観光施設等整備基金は、貸地料、農林水産施設使用料、観光施設使用料等を積み立てたことによる増加。庁舎建設基金は、積立方針等に基づく増加。社会福祉基金は、指定寄付金を積み立てたことによる増加。令和元年度に新規設置した防災減災基金は、土砂災害特別警戒区域指定に係る住宅改修等補助金支出に備えた積み立て及び令和元年台風第１９号災害復旧に係る東京都からの特別交付金のうち令和２年度以降分の積み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の更新時期を迎え、今後、多額の更新費用が見込まれるため、公共施設整備基金、観光施設等整備基金の取り崩しを予定していること、耐震基準を満たしていない庁舎の建設に伴い庁舎建設基金は皆減となることなど、特定目的基金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地方財政法第７条の規定及び今後の財政需要の備えとして積み立てたことによる増加。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少子高齢化の進行、人口減少に伴い町税が漸減しており今後も減少傾向が続くため、その財源不足分については財政調整基金から取り崩しを行わざるを得ないことなどから中長期的には減少していく見込み。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下水道事業の整備に伴う元利償還金の増により減債基金を１億円取り崩したことによる減少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下水道整備に伴う起債の償還に充てるため積み立てを行ってきたが、令和２年度の償還ピークを控え、令和５年度まで３億円を超える償還が続くため、減少していく見込み。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令和元年度数値</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56.6%</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有形固定資産減価償却率は、類似団体と比較して低い水準にある。これは、平成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か年で鳩の巣荘の建替えを実施したことや平成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年度から若者定住化対策として町営若者住宅を毎年建設している影響と考えられる。ただし、</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年代以降に建設され、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老朽化により更新時期を迎えている</a:t>
          </a:r>
          <a:r>
            <a:rPr kumimoji="1" lang="ja-JP" altLang="en-US" sz="1100">
              <a:latin typeface="ＭＳ Ｐゴシック" panose="020B0600070205080204" pitchFamily="50" charset="-128"/>
              <a:ea typeface="ＭＳ Ｐゴシック" panose="020B0600070205080204" pitchFamily="50" charset="-128"/>
            </a:rPr>
            <a:t>公共施設等も多くあるため、今後、施設の更新、維持管理を計画的に進める必要がある。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4" name="直線コネクタ 73"/>
        <xdr:cNvCxnSpPr/>
      </xdr:nvCxnSpPr>
      <xdr:spPr>
        <a:xfrm flipV="1">
          <a:off x="4206240" y="5166814"/>
          <a:ext cx="1270" cy="1379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5" name="有形固定資産減価償却率最小値テキスト"/>
        <xdr:cNvSpPr txBox="1"/>
      </xdr:nvSpPr>
      <xdr:spPr>
        <a:xfrm>
          <a:off x="4258945" y="65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6" name="直線コネクタ 75"/>
        <xdr:cNvCxnSpPr/>
      </xdr:nvCxnSpPr>
      <xdr:spPr>
        <a:xfrm>
          <a:off x="4119245" y="65458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7" name="有形固定資産減価償却率最大値テキスト"/>
        <xdr:cNvSpPr txBox="1"/>
      </xdr:nvSpPr>
      <xdr:spPr>
        <a:xfrm>
          <a:off x="4258945" y="49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8" name="直線コネクタ 77"/>
        <xdr:cNvCxnSpPr/>
      </xdr:nvCxnSpPr>
      <xdr:spPr>
        <a:xfrm>
          <a:off x="4119245" y="51668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9" name="有形固定資産減価償却率平均値テキスト"/>
        <xdr:cNvSpPr txBox="1"/>
      </xdr:nvSpPr>
      <xdr:spPr>
        <a:xfrm>
          <a:off x="4258945" y="5773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0" name="フローチャート: 判断 79"/>
        <xdr:cNvSpPr/>
      </xdr:nvSpPr>
      <xdr:spPr>
        <a:xfrm>
          <a:off x="4157345" y="57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1" name="フローチャート: 判断 80"/>
        <xdr:cNvSpPr/>
      </xdr:nvSpPr>
      <xdr:spPr>
        <a:xfrm>
          <a:off x="3537585" y="5800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2" name="フローチャート: 判断 81"/>
        <xdr:cNvSpPr/>
      </xdr:nvSpPr>
      <xdr:spPr>
        <a:xfrm>
          <a:off x="2867025" y="5675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3" name="フローチャート: 判断 82"/>
        <xdr:cNvSpPr/>
      </xdr:nvSpPr>
      <xdr:spPr>
        <a:xfrm>
          <a:off x="219646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4" name="フローチャート: 判断 83"/>
        <xdr:cNvSpPr/>
      </xdr:nvSpPr>
      <xdr:spPr>
        <a:xfrm>
          <a:off x="1525905" y="5617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144326</xdr:rowOff>
    </xdr:from>
    <xdr:to>
      <xdr:col>19</xdr:col>
      <xdr:colOff>187325</xdr:colOff>
      <xdr:row>29</xdr:row>
      <xdr:rowOff>74476</xdr:rowOff>
    </xdr:to>
    <xdr:sp macro="" textlink="">
      <xdr:nvSpPr>
        <xdr:cNvPr id="90" name="楕円 89"/>
        <xdr:cNvSpPr/>
      </xdr:nvSpPr>
      <xdr:spPr>
        <a:xfrm>
          <a:off x="3537585" y="5592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101147</xdr:rowOff>
    </xdr:from>
    <xdr:to>
      <xdr:col>15</xdr:col>
      <xdr:colOff>187325</xdr:colOff>
      <xdr:row>29</xdr:row>
      <xdr:rowOff>31297</xdr:rowOff>
    </xdr:to>
    <xdr:sp macro="" textlink="">
      <xdr:nvSpPr>
        <xdr:cNvPr id="91" name="楕円 90"/>
        <xdr:cNvSpPr/>
      </xdr:nvSpPr>
      <xdr:spPr>
        <a:xfrm>
          <a:off x="2867025" y="5549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29</xdr:row>
      <xdr:rowOff>23676</xdr:rowOff>
    </xdr:to>
    <xdr:cxnSp macro="">
      <xdr:nvCxnSpPr>
        <xdr:cNvPr id="92" name="直線コネクタ 91"/>
        <xdr:cNvCxnSpPr/>
      </xdr:nvCxnSpPr>
      <xdr:spPr>
        <a:xfrm>
          <a:off x="2917825" y="5600247"/>
          <a:ext cx="67056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70303</xdr:rowOff>
    </xdr:from>
    <xdr:to>
      <xdr:col>11</xdr:col>
      <xdr:colOff>187325</xdr:colOff>
      <xdr:row>29</xdr:row>
      <xdr:rowOff>453</xdr:rowOff>
    </xdr:to>
    <xdr:sp macro="" textlink="">
      <xdr:nvSpPr>
        <xdr:cNvPr id="93" name="楕円 92"/>
        <xdr:cNvSpPr/>
      </xdr:nvSpPr>
      <xdr:spPr>
        <a:xfrm>
          <a:off x="2196465" y="5518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121103</xdr:rowOff>
    </xdr:from>
    <xdr:to>
      <xdr:col>15</xdr:col>
      <xdr:colOff>136525</xdr:colOff>
      <xdr:row>28</xdr:row>
      <xdr:rowOff>151947</xdr:rowOff>
    </xdr:to>
    <xdr:cxnSp macro="">
      <xdr:nvCxnSpPr>
        <xdr:cNvPr id="94" name="直線コネクタ 93"/>
        <xdr:cNvCxnSpPr/>
      </xdr:nvCxnSpPr>
      <xdr:spPr>
        <a:xfrm>
          <a:off x="2247265" y="5569403"/>
          <a:ext cx="67056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32022</xdr:rowOff>
    </xdr:from>
    <xdr:to>
      <xdr:col>7</xdr:col>
      <xdr:colOff>187325</xdr:colOff>
      <xdr:row>27</xdr:row>
      <xdr:rowOff>133622</xdr:rowOff>
    </xdr:to>
    <xdr:sp macro="" textlink="">
      <xdr:nvSpPr>
        <xdr:cNvPr id="95" name="楕円 94"/>
        <xdr:cNvSpPr/>
      </xdr:nvSpPr>
      <xdr:spPr>
        <a:xfrm>
          <a:off x="1525905" y="53126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82822</xdr:rowOff>
    </xdr:from>
    <xdr:to>
      <xdr:col>11</xdr:col>
      <xdr:colOff>136525</xdr:colOff>
      <xdr:row>28</xdr:row>
      <xdr:rowOff>121103</xdr:rowOff>
    </xdr:to>
    <xdr:cxnSp macro="">
      <xdr:nvCxnSpPr>
        <xdr:cNvPr id="96" name="直線コネクタ 95"/>
        <xdr:cNvCxnSpPr/>
      </xdr:nvCxnSpPr>
      <xdr:spPr>
        <a:xfrm>
          <a:off x="1576705" y="5363482"/>
          <a:ext cx="670560" cy="20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7" name="n_1aveValue有形固定資産減価償却率"/>
        <xdr:cNvSpPr txBox="1"/>
      </xdr:nvSpPr>
      <xdr:spPr>
        <a:xfrm>
          <a:off x="3395989" y="58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8" name="n_2aveValue有形固定資産減価償却率"/>
        <xdr:cNvSpPr txBox="1"/>
      </xdr:nvSpPr>
      <xdr:spPr>
        <a:xfrm>
          <a:off x="2738129" y="57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9" name="n_3aveValue有形固定資産減価償却率"/>
        <xdr:cNvSpPr txBox="1"/>
      </xdr:nvSpPr>
      <xdr:spPr>
        <a:xfrm>
          <a:off x="206756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0" name="n_4aveValue有形固定資産減価償却率"/>
        <xdr:cNvSpPr txBox="1"/>
      </xdr:nvSpPr>
      <xdr:spPr>
        <a:xfrm>
          <a:off x="1397009" y="5706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91003</xdr:rowOff>
    </xdr:from>
    <xdr:ext cx="405111" cy="259045"/>
    <xdr:sp macro="" textlink="">
      <xdr:nvSpPr>
        <xdr:cNvPr id="101" name="n_1mainValue有形固定資産減価償却率"/>
        <xdr:cNvSpPr txBox="1"/>
      </xdr:nvSpPr>
      <xdr:spPr>
        <a:xfrm>
          <a:off x="3395989" y="53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47824</xdr:rowOff>
    </xdr:from>
    <xdr:ext cx="405111" cy="259045"/>
    <xdr:sp macro="" textlink="">
      <xdr:nvSpPr>
        <xdr:cNvPr id="102" name="n_2mainValue有形固定資産減価償却率"/>
        <xdr:cNvSpPr txBox="1"/>
      </xdr:nvSpPr>
      <xdr:spPr>
        <a:xfrm>
          <a:off x="2738129" y="5328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16980</xdr:rowOff>
    </xdr:from>
    <xdr:ext cx="405111" cy="259045"/>
    <xdr:sp macro="" textlink="">
      <xdr:nvSpPr>
        <xdr:cNvPr id="103" name="n_3mainValue有形固定資産減価償却率"/>
        <xdr:cNvSpPr txBox="1"/>
      </xdr:nvSpPr>
      <xdr:spPr>
        <a:xfrm>
          <a:off x="2067569" y="529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150149</xdr:rowOff>
    </xdr:from>
    <xdr:ext cx="405111" cy="259045"/>
    <xdr:sp macro="" textlink="">
      <xdr:nvSpPr>
        <xdr:cNvPr id="104" name="n_4mainValue有形固定資産減価償却率"/>
        <xdr:cNvSpPr txBox="1"/>
      </xdr:nvSpPr>
      <xdr:spPr>
        <a:xfrm>
          <a:off x="1397009" y="509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発行債の抑制等により一般会計における地方債現在高が減少していること及び財政調整基金等の積立てにより償還充当可能財源が増となったことにより、類似団体と比較して低い水準となっている。ただし、今後、老朽化した公共施設等の更新等にあたり起債の活用や基金の取り崩しが見込まれることから、引き続き財政の健全化に努める必要が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5" name="直線コネクタ 134"/>
        <xdr:cNvCxnSpPr/>
      </xdr:nvCxnSpPr>
      <xdr:spPr>
        <a:xfrm flipV="1">
          <a:off x="13027660" y="5145223"/>
          <a:ext cx="1269" cy="143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6" name="債務償還比率最小値テキスト"/>
        <xdr:cNvSpPr txBox="1"/>
      </xdr:nvSpPr>
      <xdr:spPr>
        <a:xfrm>
          <a:off x="13080365" y="6583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7" name="直線コネクタ 136"/>
        <xdr:cNvCxnSpPr/>
      </xdr:nvCxnSpPr>
      <xdr:spPr>
        <a:xfrm>
          <a:off x="12963525" y="6579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0" name="債務償還比率平均値テキスト"/>
        <xdr:cNvSpPr txBox="1"/>
      </xdr:nvSpPr>
      <xdr:spPr>
        <a:xfrm>
          <a:off x="13080365" y="5582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1" name="フローチャート: 判断 140"/>
        <xdr:cNvSpPr/>
      </xdr:nvSpPr>
      <xdr:spPr>
        <a:xfrm>
          <a:off x="13001625" y="5604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2" name="フローチャート: 判断 141"/>
        <xdr:cNvSpPr/>
      </xdr:nvSpPr>
      <xdr:spPr>
        <a:xfrm>
          <a:off x="12359005" y="562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3" name="フローチャート: 判断 142"/>
        <xdr:cNvSpPr/>
      </xdr:nvSpPr>
      <xdr:spPr>
        <a:xfrm>
          <a:off x="11688445" y="56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4" name="フローチャート: 判断 143"/>
        <xdr:cNvSpPr/>
      </xdr:nvSpPr>
      <xdr:spPr>
        <a:xfrm>
          <a:off x="11017885" y="565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5" name="フローチャート: 判断 144"/>
        <xdr:cNvSpPr/>
      </xdr:nvSpPr>
      <xdr:spPr>
        <a:xfrm>
          <a:off x="10347325" y="561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16292</xdr:rowOff>
    </xdr:from>
    <xdr:to>
      <xdr:col>76</xdr:col>
      <xdr:colOff>73025</xdr:colOff>
      <xdr:row>27</xdr:row>
      <xdr:rowOff>117892</xdr:rowOff>
    </xdr:to>
    <xdr:sp macro="" textlink="">
      <xdr:nvSpPr>
        <xdr:cNvPr id="151" name="楕円 150"/>
        <xdr:cNvSpPr/>
      </xdr:nvSpPr>
      <xdr:spPr>
        <a:xfrm>
          <a:off x="13001625" y="5296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39169</xdr:rowOff>
    </xdr:from>
    <xdr:ext cx="469744" cy="259045"/>
    <xdr:sp macro="" textlink="">
      <xdr:nvSpPr>
        <xdr:cNvPr id="152" name="債務償還比率該当値テキスト"/>
        <xdr:cNvSpPr txBox="1"/>
      </xdr:nvSpPr>
      <xdr:spPr>
        <a:xfrm>
          <a:off x="13080365" y="515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73043</xdr:rowOff>
    </xdr:from>
    <xdr:to>
      <xdr:col>72</xdr:col>
      <xdr:colOff>123825</xdr:colOff>
      <xdr:row>28</xdr:row>
      <xdr:rowOff>3193</xdr:rowOff>
    </xdr:to>
    <xdr:sp macro="" textlink="">
      <xdr:nvSpPr>
        <xdr:cNvPr id="153" name="楕円 152"/>
        <xdr:cNvSpPr/>
      </xdr:nvSpPr>
      <xdr:spPr>
        <a:xfrm>
          <a:off x="12359005" y="5353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67092</xdr:rowOff>
    </xdr:from>
    <xdr:to>
      <xdr:col>76</xdr:col>
      <xdr:colOff>22225</xdr:colOff>
      <xdr:row>27</xdr:row>
      <xdr:rowOff>123843</xdr:rowOff>
    </xdr:to>
    <xdr:cxnSp macro="">
      <xdr:nvCxnSpPr>
        <xdr:cNvPr id="154" name="直線コネクタ 153"/>
        <xdr:cNvCxnSpPr/>
      </xdr:nvCxnSpPr>
      <xdr:spPr>
        <a:xfrm flipV="1">
          <a:off x="12409805" y="5347752"/>
          <a:ext cx="61976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112625</xdr:rowOff>
    </xdr:from>
    <xdr:to>
      <xdr:col>68</xdr:col>
      <xdr:colOff>123825</xdr:colOff>
      <xdr:row>28</xdr:row>
      <xdr:rowOff>42775</xdr:rowOff>
    </xdr:to>
    <xdr:sp macro="" textlink="">
      <xdr:nvSpPr>
        <xdr:cNvPr id="155" name="楕円 154"/>
        <xdr:cNvSpPr/>
      </xdr:nvSpPr>
      <xdr:spPr>
        <a:xfrm>
          <a:off x="11688445" y="5393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123843</xdr:rowOff>
    </xdr:from>
    <xdr:to>
      <xdr:col>72</xdr:col>
      <xdr:colOff>73025</xdr:colOff>
      <xdr:row>27</xdr:row>
      <xdr:rowOff>163425</xdr:rowOff>
    </xdr:to>
    <xdr:cxnSp macro="">
      <xdr:nvCxnSpPr>
        <xdr:cNvPr id="156" name="直線コネクタ 155"/>
        <xdr:cNvCxnSpPr/>
      </xdr:nvCxnSpPr>
      <xdr:spPr>
        <a:xfrm flipV="1">
          <a:off x="11739245" y="5404503"/>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12833</xdr:rowOff>
    </xdr:from>
    <xdr:to>
      <xdr:col>64</xdr:col>
      <xdr:colOff>123825</xdr:colOff>
      <xdr:row>28</xdr:row>
      <xdr:rowOff>114433</xdr:rowOff>
    </xdr:to>
    <xdr:sp macro="" textlink="">
      <xdr:nvSpPr>
        <xdr:cNvPr id="157" name="楕円 156"/>
        <xdr:cNvSpPr/>
      </xdr:nvSpPr>
      <xdr:spPr>
        <a:xfrm>
          <a:off x="11017885" y="54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163425</xdr:rowOff>
    </xdr:from>
    <xdr:to>
      <xdr:col>68</xdr:col>
      <xdr:colOff>73025</xdr:colOff>
      <xdr:row>28</xdr:row>
      <xdr:rowOff>63633</xdr:rowOff>
    </xdr:to>
    <xdr:cxnSp macro="">
      <xdr:nvCxnSpPr>
        <xdr:cNvPr id="158" name="直線コネクタ 157"/>
        <xdr:cNvCxnSpPr/>
      </xdr:nvCxnSpPr>
      <xdr:spPr>
        <a:xfrm flipV="1">
          <a:off x="11068685" y="5444085"/>
          <a:ext cx="67056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74313</xdr:rowOff>
    </xdr:from>
    <xdr:to>
      <xdr:col>60</xdr:col>
      <xdr:colOff>123825</xdr:colOff>
      <xdr:row>29</xdr:row>
      <xdr:rowOff>4463</xdr:rowOff>
    </xdr:to>
    <xdr:sp macro="" textlink="">
      <xdr:nvSpPr>
        <xdr:cNvPr id="159" name="楕円 158"/>
        <xdr:cNvSpPr/>
      </xdr:nvSpPr>
      <xdr:spPr>
        <a:xfrm>
          <a:off x="10347325" y="5522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63633</xdr:rowOff>
    </xdr:from>
    <xdr:to>
      <xdr:col>64</xdr:col>
      <xdr:colOff>73025</xdr:colOff>
      <xdr:row>28</xdr:row>
      <xdr:rowOff>125113</xdr:rowOff>
    </xdr:to>
    <xdr:cxnSp macro="">
      <xdr:nvCxnSpPr>
        <xdr:cNvPr id="160" name="直線コネクタ 159"/>
        <xdr:cNvCxnSpPr/>
      </xdr:nvCxnSpPr>
      <xdr:spPr>
        <a:xfrm flipV="1">
          <a:off x="10398125" y="5511933"/>
          <a:ext cx="67056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1" name="n_1aveValue債務償還比率"/>
        <xdr:cNvSpPr txBox="1"/>
      </xdr:nvSpPr>
      <xdr:spPr>
        <a:xfrm>
          <a:off x="12185092" y="57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2" name="n_2aveValue債務償還比率"/>
        <xdr:cNvSpPr txBox="1"/>
      </xdr:nvSpPr>
      <xdr:spPr>
        <a:xfrm>
          <a:off x="11527232" y="57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3" name="n_3aveValue債務償還比率"/>
        <xdr:cNvSpPr txBox="1"/>
      </xdr:nvSpPr>
      <xdr:spPr>
        <a:xfrm>
          <a:off x="10856672" y="57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4" name="n_4aveValue債務償還比率"/>
        <xdr:cNvSpPr txBox="1"/>
      </xdr:nvSpPr>
      <xdr:spPr>
        <a:xfrm>
          <a:off x="10186112" y="570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19720</xdr:rowOff>
    </xdr:from>
    <xdr:ext cx="469744" cy="259045"/>
    <xdr:sp macro="" textlink="">
      <xdr:nvSpPr>
        <xdr:cNvPr id="165" name="n_1mainValue債務償還比率"/>
        <xdr:cNvSpPr txBox="1"/>
      </xdr:nvSpPr>
      <xdr:spPr>
        <a:xfrm>
          <a:off x="12185092" y="513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59302</xdr:rowOff>
    </xdr:from>
    <xdr:ext cx="469744" cy="259045"/>
    <xdr:sp macro="" textlink="">
      <xdr:nvSpPr>
        <xdr:cNvPr id="166" name="n_2mainValue債務償還比率"/>
        <xdr:cNvSpPr txBox="1"/>
      </xdr:nvSpPr>
      <xdr:spPr>
        <a:xfrm>
          <a:off x="11527232" y="517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130960</xdr:rowOff>
    </xdr:from>
    <xdr:ext cx="469744" cy="259045"/>
    <xdr:sp macro="" textlink="">
      <xdr:nvSpPr>
        <xdr:cNvPr id="167" name="n_3mainValue債務償還比率"/>
        <xdr:cNvSpPr txBox="1"/>
      </xdr:nvSpPr>
      <xdr:spPr>
        <a:xfrm>
          <a:off x="10856672" y="52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20990</xdr:rowOff>
    </xdr:from>
    <xdr:ext cx="469744" cy="259045"/>
    <xdr:sp macro="" textlink="">
      <xdr:nvSpPr>
        <xdr:cNvPr id="168" name="n_4mainValue債務償還比率"/>
        <xdr:cNvSpPr txBox="1"/>
      </xdr:nvSpPr>
      <xdr:spPr>
        <a:xfrm>
          <a:off x="10186112" y="530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086225" y="5728607"/>
          <a:ext cx="0" cy="136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12496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02082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739900" y="6451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965200" y="6447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4" name="楕円 73"/>
        <xdr:cNvSpPr/>
      </xdr:nvSpPr>
      <xdr:spPr>
        <a:xfrm>
          <a:off x="3312160" y="6194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75" name="楕円 74"/>
        <xdr:cNvSpPr/>
      </xdr:nvSpPr>
      <xdr:spPr>
        <a:xfrm>
          <a:off x="2514600" y="6194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38644</xdr:rowOff>
    </xdr:to>
    <xdr:cxnSp macro="">
      <xdr:nvCxnSpPr>
        <xdr:cNvPr id="76" name="直線コネクタ 75"/>
        <xdr:cNvCxnSpPr/>
      </xdr:nvCxnSpPr>
      <xdr:spPr>
        <a:xfrm>
          <a:off x="2565400" y="62413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77" name="楕円 76"/>
        <xdr:cNvSpPr/>
      </xdr:nvSpPr>
      <xdr:spPr>
        <a:xfrm>
          <a:off x="1739900" y="6181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38644</xdr:rowOff>
    </xdr:to>
    <xdr:cxnSp macro="">
      <xdr:nvCxnSpPr>
        <xdr:cNvPr id="78" name="直線コネクタ 77"/>
        <xdr:cNvCxnSpPr/>
      </xdr:nvCxnSpPr>
      <xdr:spPr>
        <a:xfrm>
          <a:off x="1790700" y="622826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79" name="楕円 78"/>
        <xdr:cNvSpPr/>
      </xdr:nvSpPr>
      <xdr:spPr>
        <a:xfrm>
          <a:off x="965200" y="6166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10886</xdr:rowOff>
    </xdr:from>
    <xdr:to>
      <xdr:col>10</xdr:col>
      <xdr:colOff>114300</xdr:colOff>
      <xdr:row>37</xdr:row>
      <xdr:rowOff>25581</xdr:rowOff>
    </xdr:to>
    <xdr:cxnSp macro="">
      <xdr:nvCxnSpPr>
        <xdr:cNvPr id="80" name="直線コネクタ 79"/>
        <xdr:cNvCxnSpPr/>
      </xdr:nvCxnSpPr>
      <xdr:spPr>
        <a:xfrm>
          <a:off x="1008380" y="6213566"/>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3" name="n_3aveValue【道路】&#10;有形固定資産減価償却率"/>
        <xdr:cNvSpPr txBox="1"/>
      </xdr:nvSpPr>
      <xdr:spPr>
        <a:xfrm>
          <a:off x="161100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4" name="n_4aveValue【道路】&#10;有形固定資産減価償却率"/>
        <xdr:cNvSpPr txBox="1"/>
      </xdr:nvSpPr>
      <xdr:spPr>
        <a:xfrm>
          <a:off x="83630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105971</xdr:rowOff>
    </xdr:from>
    <xdr:ext cx="405111" cy="259045"/>
    <xdr:sp macro="" textlink="">
      <xdr:nvSpPr>
        <xdr:cNvPr id="85" name="n_1mainValue【道路】&#10;有形固定資産減価償却率"/>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6" name="n_2mainValue【道路】&#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7" name="n_3mainValue【道路】&#10;有形固定資産減価償却率"/>
        <xdr:cNvSpPr txBox="1"/>
      </xdr:nvSpPr>
      <xdr:spPr>
        <a:xfrm>
          <a:off x="16110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78213</xdr:rowOff>
    </xdr:from>
    <xdr:ext cx="405111" cy="259045"/>
    <xdr:sp macro="" textlink="">
      <xdr:nvSpPr>
        <xdr:cNvPr id="88" name="n_4mainValue【道路】&#10;有形固定資産減価償却率"/>
        <xdr:cNvSpPr txBox="1"/>
      </xdr:nvSpPr>
      <xdr:spPr>
        <a:xfrm>
          <a:off x="836304" y="59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xdr:cNvCxnSpPr/>
      </xdr:nvCxnSpPr>
      <xdr:spPr>
        <a:xfrm flipV="1">
          <a:off x="9219565" y="5611850"/>
          <a:ext cx="0" cy="1360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xdr:cNvSpPr txBox="1"/>
      </xdr:nvSpPr>
      <xdr:spPr>
        <a:xfrm>
          <a:off x="9258300" y="69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xdr:cNvCxnSpPr/>
      </xdr:nvCxnSpPr>
      <xdr:spPr>
        <a:xfrm>
          <a:off x="9154160" y="6971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xdr:cNvSpPr txBox="1"/>
      </xdr:nvSpPr>
      <xdr:spPr>
        <a:xfrm>
          <a:off x="9258300" y="53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xdr:cNvCxnSpPr/>
      </xdr:nvCxnSpPr>
      <xdr:spPr>
        <a:xfrm>
          <a:off x="9154160" y="5611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xdr:cNvSpPr txBox="1"/>
      </xdr:nvSpPr>
      <xdr:spPr>
        <a:xfrm>
          <a:off x="9258300" y="663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xdr:cNvSpPr/>
      </xdr:nvSpPr>
      <xdr:spPr>
        <a:xfrm>
          <a:off x="9192260" y="6652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xdr:cNvSpPr/>
      </xdr:nvSpPr>
      <xdr:spPr>
        <a:xfrm>
          <a:off x="8445500" y="6647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xdr:cNvSpPr/>
      </xdr:nvSpPr>
      <xdr:spPr>
        <a:xfrm>
          <a:off x="7670800" y="6663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xdr:cNvSpPr/>
      </xdr:nvSpPr>
      <xdr:spPr>
        <a:xfrm>
          <a:off x="6873240" y="6630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xdr:cNvSpPr/>
      </xdr:nvSpPr>
      <xdr:spPr>
        <a:xfrm>
          <a:off x="6098540" y="67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130794</xdr:rowOff>
    </xdr:from>
    <xdr:to>
      <xdr:col>50</xdr:col>
      <xdr:colOff>165100</xdr:colOff>
      <xdr:row>39</xdr:row>
      <xdr:rowOff>60944</xdr:rowOff>
    </xdr:to>
    <xdr:sp macro="" textlink="">
      <xdr:nvSpPr>
        <xdr:cNvPr id="126" name="楕円 125"/>
        <xdr:cNvSpPr/>
      </xdr:nvSpPr>
      <xdr:spPr>
        <a:xfrm>
          <a:off x="8445500" y="6501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135603</xdr:rowOff>
    </xdr:from>
    <xdr:to>
      <xdr:col>46</xdr:col>
      <xdr:colOff>38100</xdr:colOff>
      <xdr:row>39</xdr:row>
      <xdr:rowOff>65753</xdr:rowOff>
    </xdr:to>
    <xdr:sp macro="" textlink="">
      <xdr:nvSpPr>
        <xdr:cNvPr id="127" name="楕円 126"/>
        <xdr:cNvSpPr/>
      </xdr:nvSpPr>
      <xdr:spPr>
        <a:xfrm>
          <a:off x="7670800" y="6505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10144</xdr:rowOff>
    </xdr:from>
    <xdr:to>
      <xdr:col>50</xdr:col>
      <xdr:colOff>114300</xdr:colOff>
      <xdr:row>39</xdr:row>
      <xdr:rowOff>14953</xdr:rowOff>
    </xdr:to>
    <xdr:cxnSp macro="">
      <xdr:nvCxnSpPr>
        <xdr:cNvPr id="128" name="直線コネクタ 127"/>
        <xdr:cNvCxnSpPr/>
      </xdr:nvCxnSpPr>
      <xdr:spPr>
        <a:xfrm flipV="1">
          <a:off x="7713980" y="6548104"/>
          <a:ext cx="78232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163612</xdr:rowOff>
    </xdr:from>
    <xdr:to>
      <xdr:col>41</xdr:col>
      <xdr:colOff>101600</xdr:colOff>
      <xdr:row>39</xdr:row>
      <xdr:rowOff>93762</xdr:rowOff>
    </xdr:to>
    <xdr:sp macro="" textlink="">
      <xdr:nvSpPr>
        <xdr:cNvPr id="129" name="楕円 128"/>
        <xdr:cNvSpPr/>
      </xdr:nvSpPr>
      <xdr:spPr>
        <a:xfrm>
          <a:off x="6873240" y="6533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14953</xdr:rowOff>
    </xdr:from>
    <xdr:to>
      <xdr:col>45</xdr:col>
      <xdr:colOff>177800</xdr:colOff>
      <xdr:row>39</xdr:row>
      <xdr:rowOff>42962</xdr:rowOff>
    </xdr:to>
    <xdr:cxnSp macro="">
      <xdr:nvCxnSpPr>
        <xdr:cNvPr id="130" name="直線コネクタ 129"/>
        <xdr:cNvCxnSpPr/>
      </xdr:nvCxnSpPr>
      <xdr:spPr>
        <a:xfrm flipV="1">
          <a:off x="6924040" y="6552913"/>
          <a:ext cx="78994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857</xdr:rowOff>
    </xdr:from>
    <xdr:to>
      <xdr:col>36</xdr:col>
      <xdr:colOff>165100</xdr:colOff>
      <xdr:row>39</xdr:row>
      <xdr:rowOff>102457</xdr:rowOff>
    </xdr:to>
    <xdr:sp macro="" textlink="">
      <xdr:nvSpPr>
        <xdr:cNvPr id="131" name="楕円 130"/>
        <xdr:cNvSpPr/>
      </xdr:nvSpPr>
      <xdr:spPr>
        <a:xfrm>
          <a:off x="6098540" y="65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42962</xdr:rowOff>
    </xdr:from>
    <xdr:to>
      <xdr:col>41</xdr:col>
      <xdr:colOff>50800</xdr:colOff>
      <xdr:row>39</xdr:row>
      <xdr:rowOff>51657</xdr:rowOff>
    </xdr:to>
    <xdr:cxnSp macro="">
      <xdr:nvCxnSpPr>
        <xdr:cNvPr id="132" name="直線コネクタ 131"/>
        <xdr:cNvCxnSpPr/>
      </xdr:nvCxnSpPr>
      <xdr:spPr>
        <a:xfrm flipV="1">
          <a:off x="6149340" y="6580922"/>
          <a:ext cx="7747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3" name="n_1aveValue【道路】&#10;一人当たり延長"/>
        <xdr:cNvSpPr txBox="1"/>
      </xdr:nvSpPr>
      <xdr:spPr>
        <a:xfrm>
          <a:off x="8239271" y="67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4" name="n_2aveValue【道路】&#10;一人当たり延長"/>
        <xdr:cNvSpPr txBox="1"/>
      </xdr:nvSpPr>
      <xdr:spPr>
        <a:xfrm>
          <a:off x="7477271" y="67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5" name="n_3aveValue【道路】&#10;一人当たり延長"/>
        <xdr:cNvSpPr txBox="1"/>
      </xdr:nvSpPr>
      <xdr:spPr>
        <a:xfrm>
          <a:off x="6702571" y="67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36" name="n_4aveValue【道路】&#10;一人当たり延長"/>
        <xdr:cNvSpPr txBox="1"/>
      </xdr:nvSpPr>
      <xdr:spPr>
        <a:xfrm>
          <a:off x="5905011" y="68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77471</xdr:rowOff>
    </xdr:from>
    <xdr:ext cx="534377" cy="259045"/>
    <xdr:sp macro="" textlink="">
      <xdr:nvSpPr>
        <xdr:cNvPr id="137" name="n_1mainValue【道路】&#10;一人当たり延長"/>
        <xdr:cNvSpPr txBox="1"/>
      </xdr:nvSpPr>
      <xdr:spPr>
        <a:xfrm>
          <a:off x="8239271" y="62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82280</xdr:rowOff>
    </xdr:from>
    <xdr:ext cx="534377" cy="259045"/>
    <xdr:sp macro="" textlink="">
      <xdr:nvSpPr>
        <xdr:cNvPr id="138" name="n_2mainValue【道路】&#10;一人当たり延長"/>
        <xdr:cNvSpPr txBox="1"/>
      </xdr:nvSpPr>
      <xdr:spPr>
        <a:xfrm>
          <a:off x="7477271" y="62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110289</xdr:rowOff>
    </xdr:from>
    <xdr:ext cx="534377" cy="259045"/>
    <xdr:sp macro="" textlink="">
      <xdr:nvSpPr>
        <xdr:cNvPr id="139" name="n_3mainValue【道路】&#10;一人当たり延長"/>
        <xdr:cNvSpPr txBox="1"/>
      </xdr:nvSpPr>
      <xdr:spPr>
        <a:xfrm>
          <a:off x="6702571" y="63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118984</xdr:rowOff>
    </xdr:from>
    <xdr:ext cx="534377" cy="259045"/>
    <xdr:sp macro="" textlink="">
      <xdr:nvSpPr>
        <xdr:cNvPr id="140" name="n_4mainValue【道路】&#10;一人当たり延長"/>
        <xdr:cNvSpPr txBox="1"/>
      </xdr:nvSpPr>
      <xdr:spPr>
        <a:xfrm>
          <a:off x="5905011" y="63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xdr:cNvSpPr txBox="1"/>
      </xdr:nvSpPr>
      <xdr:spPr>
        <a:xfrm>
          <a:off x="4124960" y="10240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xdr:cNvSpPr/>
      </xdr:nvSpPr>
      <xdr:spPr>
        <a:xfrm>
          <a:off x="403606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xdr:cNvSpPr/>
      </xdr:nvSpPr>
      <xdr:spPr>
        <a:xfrm>
          <a:off x="331216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xdr:cNvSpPr/>
      </xdr:nvSpPr>
      <xdr:spPr>
        <a:xfrm>
          <a:off x="1739900" y="1018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xdr:cNvSpPr/>
      </xdr:nvSpPr>
      <xdr:spPr>
        <a:xfrm>
          <a:off x="965200" y="10223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128815</xdr:rowOff>
    </xdr:from>
    <xdr:to>
      <xdr:col>20</xdr:col>
      <xdr:colOff>38100</xdr:colOff>
      <xdr:row>64</xdr:row>
      <xdr:rowOff>58965</xdr:rowOff>
    </xdr:to>
    <xdr:sp macro="" textlink="">
      <xdr:nvSpPr>
        <xdr:cNvPr id="182" name="楕円 181"/>
        <xdr:cNvSpPr/>
      </xdr:nvSpPr>
      <xdr:spPr>
        <a:xfrm>
          <a:off x="3312160" y="10690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128815</xdr:rowOff>
    </xdr:from>
    <xdr:to>
      <xdr:col>15</xdr:col>
      <xdr:colOff>101600</xdr:colOff>
      <xdr:row>64</xdr:row>
      <xdr:rowOff>58965</xdr:rowOff>
    </xdr:to>
    <xdr:sp macro="" textlink="">
      <xdr:nvSpPr>
        <xdr:cNvPr id="183" name="楕円 182"/>
        <xdr:cNvSpPr/>
      </xdr:nvSpPr>
      <xdr:spPr>
        <a:xfrm>
          <a:off x="2514600" y="10690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8165</xdr:rowOff>
    </xdr:from>
    <xdr:to>
      <xdr:col>19</xdr:col>
      <xdr:colOff>177800</xdr:colOff>
      <xdr:row>64</xdr:row>
      <xdr:rowOff>8165</xdr:rowOff>
    </xdr:to>
    <xdr:cxnSp macro="">
      <xdr:nvCxnSpPr>
        <xdr:cNvPr id="184" name="直線コネクタ 183"/>
        <xdr:cNvCxnSpPr/>
      </xdr:nvCxnSpPr>
      <xdr:spPr>
        <a:xfrm>
          <a:off x="2565400" y="107371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171269</xdr:rowOff>
    </xdr:from>
    <xdr:to>
      <xdr:col>10</xdr:col>
      <xdr:colOff>165100</xdr:colOff>
      <xdr:row>63</xdr:row>
      <xdr:rowOff>101419</xdr:rowOff>
    </xdr:to>
    <xdr:sp macro="" textlink="">
      <xdr:nvSpPr>
        <xdr:cNvPr id="185" name="楕円 184"/>
        <xdr:cNvSpPr/>
      </xdr:nvSpPr>
      <xdr:spPr>
        <a:xfrm>
          <a:off x="1739900" y="10564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50619</xdr:rowOff>
    </xdr:from>
    <xdr:to>
      <xdr:col>15</xdr:col>
      <xdr:colOff>50800</xdr:colOff>
      <xdr:row>64</xdr:row>
      <xdr:rowOff>8165</xdr:rowOff>
    </xdr:to>
    <xdr:cxnSp macro="">
      <xdr:nvCxnSpPr>
        <xdr:cNvPr id="186" name="直線コネクタ 185"/>
        <xdr:cNvCxnSpPr/>
      </xdr:nvCxnSpPr>
      <xdr:spPr>
        <a:xfrm>
          <a:off x="1790700" y="10611939"/>
          <a:ext cx="7747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40640</xdr:rowOff>
    </xdr:from>
    <xdr:to>
      <xdr:col>6</xdr:col>
      <xdr:colOff>38100</xdr:colOff>
      <xdr:row>63</xdr:row>
      <xdr:rowOff>142240</xdr:rowOff>
    </xdr:to>
    <xdr:sp macro="" textlink="">
      <xdr:nvSpPr>
        <xdr:cNvPr id="187" name="楕円 186"/>
        <xdr:cNvSpPr/>
      </xdr:nvSpPr>
      <xdr:spPr>
        <a:xfrm>
          <a:off x="96520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50619</xdr:rowOff>
    </xdr:from>
    <xdr:to>
      <xdr:col>10</xdr:col>
      <xdr:colOff>114300</xdr:colOff>
      <xdr:row>63</xdr:row>
      <xdr:rowOff>91440</xdr:rowOff>
    </xdr:to>
    <xdr:cxnSp macro="">
      <xdr:nvCxnSpPr>
        <xdr:cNvPr id="188" name="直線コネクタ 187"/>
        <xdr:cNvCxnSpPr/>
      </xdr:nvCxnSpPr>
      <xdr:spPr>
        <a:xfrm flipV="1">
          <a:off x="1008380" y="10611939"/>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89" name="n_1aveValue【橋りょう・トンネル】&#10;有形固定資産減価償却率"/>
        <xdr:cNvSpPr txBox="1"/>
      </xdr:nvSpPr>
      <xdr:spPr>
        <a:xfrm>
          <a:off x="317056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0" name="n_2aveValue【橋りょう・トンネル】&#10;有形固定資産減価償却率"/>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91" name="n_3aveValue【橋りょう・トンネル】&#10;有形固定資産減価償却率"/>
        <xdr:cNvSpPr txBox="1"/>
      </xdr:nvSpPr>
      <xdr:spPr>
        <a:xfrm>
          <a:off x="161100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2" name="n_4aveValue【橋りょう・トンネル】&#10;有形固定資産減価償却率"/>
        <xdr:cNvSpPr txBox="1"/>
      </xdr:nvSpPr>
      <xdr:spPr>
        <a:xfrm>
          <a:off x="836304" y="1000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50092</xdr:rowOff>
    </xdr:from>
    <xdr:ext cx="405111" cy="259045"/>
    <xdr:sp macro="" textlink="">
      <xdr:nvSpPr>
        <xdr:cNvPr id="193" name="n_1mainValue【橋りょう・トンネル】&#10;有形固定資産減価償却率"/>
        <xdr:cNvSpPr txBox="1"/>
      </xdr:nvSpPr>
      <xdr:spPr>
        <a:xfrm>
          <a:off x="3170564" y="107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50092</xdr:rowOff>
    </xdr:from>
    <xdr:ext cx="405111" cy="259045"/>
    <xdr:sp macro="" textlink="">
      <xdr:nvSpPr>
        <xdr:cNvPr id="194" name="n_2mainValue【橋りょう・トンネル】&#10;有形固定資産減価償却率"/>
        <xdr:cNvSpPr txBox="1"/>
      </xdr:nvSpPr>
      <xdr:spPr>
        <a:xfrm>
          <a:off x="2385704" y="107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92546</xdr:rowOff>
    </xdr:from>
    <xdr:ext cx="405111" cy="259045"/>
    <xdr:sp macro="" textlink="">
      <xdr:nvSpPr>
        <xdr:cNvPr id="195" name="n_3mainValue【橋りょう・トンネル】&#10;有形固定資産減価償却率"/>
        <xdr:cNvSpPr txBox="1"/>
      </xdr:nvSpPr>
      <xdr:spPr>
        <a:xfrm>
          <a:off x="1611004" y="1065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133367</xdr:rowOff>
    </xdr:from>
    <xdr:ext cx="405111" cy="259045"/>
    <xdr:sp macro="" textlink="">
      <xdr:nvSpPr>
        <xdr:cNvPr id="196" name="n_4mainValue【橋りょう・トンネル】&#10;有形固定資産減価償却率"/>
        <xdr:cNvSpPr txBox="1"/>
      </xdr:nvSpPr>
      <xdr:spPr>
        <a:xfrm>
          <a:off x="83630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xdr:cNvCxnSpPr/>
      </xdr:nvCxnSpPr>
      <xdr:spPr>
        <a:xfrm flipV="1">
          <a:off x="9219565" y="9424017"/>
          <a:ext cx="0" cy="138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xdr:cNvSpPr txBox="1"/>
      </xdr:nvSpPr>
      <xdr:spPr>
        <a:xfrm>
          <a:off x="9258300" y="108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xdr:cNvCxnSpPr/>
      </xdr:nvCxnSpPr>
      <xdr:spPr>
        <a:xfrm>
          <a:off x="9154160" y="10804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xdr:cNvSpPr txBox="1"/>
      </xdr:nvSpPr>
      <xdr:spPr>
        <a:xfrm>
          <a:off x="9258300" y="9206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xdr:cNvCxnSpPr/>
      </xdr:nvCxnSpPr>
      <xdr:spPr>
        <a:xfrm>
          <a:off x="9154160" y="942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xdr:cNvSpPr txBox="1"/>
      </xdr:nvSpPr>
      <xdr:spPr>
        <a:xfrm>
          <a:off x="9258300" y="10567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xdr:cNvSpPr/>
      </xdr:nvSpPr>
      <xdr:spPr>
        <a:xfrm>
          <a:off x="9192260" y="10589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xdr:cNvSpPr/>
      </xdr:nvSpPr>
      <xdr:spPr>
        <a:xfrm>
          <a:off x="8445500" y="105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xdr:cNvSpPr/>
      </xdr:nvSpPr>
      <xdr:spPr>
        <a:xfrm>
          <a:off x="7670800" y="10564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xdr:cNvSpPr/>
      </xdr:nvSpPr>
      <xdr:spPr>
        <a:xfrm>
          <a:off x="687324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xdr:cNvSpPr/>
      </xdr:nvSpPr>
      <xdr:spPr>
        <a:xfrm>
          <a:off x="6098540" y="105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90040</xdr:rowOff>
    </xdr:from>
    <xdr:to>
      <xdr:col>50</xdr:col>
      <xdr:colOff>165100</xdr:colOff>
      <xdr:row>64</xdr:row>
      <xdr:rowOff>20190</xdr:rowOff>
    </xdr:to>
    <xdr:sp macro="" textlink="">
      <xdr:nvSpPr>
        <xdr:cNvPr id="236" name="楕円 235"/>
        <xdr:cNvSpPr/>
      </xdr:nvSpPr>
      <xdr:spPr>
        <a:xfrm>
          <a:off x="8445500" y="1065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91142</xdr:rowOff>
    </xdr:from>
    <xdr:to>
      <xdr:col>46</xdr:col>
      <xdr:colOff>38100</xdr:colOff>
      <xdr:row>64</xdr:row>
      <xdr:rowOff>21292</xdr:rowOff>
    </xdr:to>
    <xdr:sp macro="" textlink="">
      <xdr:nvSpPr>
        <xdr:cNvPr id="237" name="楕円 236"/>
        <xdr:cNvSpPr/>
      </xdr:nvSpPr>
      <xdr:spPr>
        <a:xfrm>
          <a:off x="7670800" y="10652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140840</xdr:rowOff>
    </xdr:from>
    <xdr:to>
      <xdr:col>50</xdr:col>
      <xdr:colOff>114300</xdr:colOff>
      <xdr:row>63</xdr:row>
      <xdr:rowOff>141942</xdr:rowOff>
    </xdr:to>
    <xdr:cxnSp macro="">
      <xdr:nvCxnSpPr>
        <xdr:cNvPr id="238" name="直線コネクタ 237"/>
        <xdr:cNvCxnSpPr/>
      </xdr:nvCxnSpPr>
      <xdr:spPr>
        <a:xfrm flipV="1">
          <a:off x="7713980" y="10702160"/>
          <a:ext cx="78232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83207</xdr:rowOff>
    </xdr:from>
    <xdr:to>
      <xdr:col>41</xdr:col>
      <xdr:colOff>101600</xdr:colOff>
      <xdr:row>64</xdr:row>
      <xdr:rowOff>13357</xdr:rowOff>
    </xdr:to>
    <xdr:sp macro="" textlink="">
      <xdr:nvSpPr>
        <xdr:cNvPr id="239" name="楕円 238"/>
        <xdr:cNvSpPr/>
      </xdr:nvSpPr>
      <xdr:spPr>
        <a:xfrm>
          <a:off x="6873240" y="10644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134007</xdr:rowOff>
    </xdr:from>
    <xdr:to>
      <xdr:col>45</xdr:col>
      <xdr:colOff>177800</xdr:colOff>
      <xdr:row>63</xdr:row>
      <xdr:rowOff>141942</xdr:rowOff>
    </xdr:to>
    <xdr:cxnSp macro="">
      <xdr:nvCxnSpPr>
        <xdr:cNvPr id="240" name="直線コネクタ 239"/>
        <xdr:cNvCxnSpPr/>
      </xdr:nvCxnSpPr>
      <xdr:spPr>
        <a:xfrm>
          <a:off x="6924040" y="10695327"/>
          <a:ext cx="78994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89439</xdr:rowOff>
    </xdr:from>
    <xdr:to>
      <xdr:col>36</xdr:col>
      <xdr:colOff>165100</xdr:colOff>
      <xdr:row>64</xdr:row>
      <xdr:rowOff>19589</xdr:rowOff>
    </xdr:to>
    <xdr:sp macro="" textlink="">
      <xdr:nvSpPr>
        <xdr:cNvPr id="241" name="楕円 240"/>
        <xdr:cNvSpPr/>
      </xdr:nvSpPr>
      <xdr:spPr>
        <a:xfrm>
          <a:off x="6098540" y="10650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134007</xdr:rowOff>
    </xdr:from>
    <xdr:to>
      <xdr:col>41</xdr:col>
      <xdr:colOff>50800</xdr:colOff>
      <xdr:row>63</xdr:row>
      <xdr:rowOff>140239</xdr:rowOff>
    </xdr:to>
    <xdr:cxnSp macro="">
      <xdr:nvCxnSpPr>
        <xdr:cNvPr id="242" name="直線コネクタ 241"/>
        <xdr:cNvCxnSpPr/>
      </xdr:nvCxnSpPr>
      <xdr:spPr>
        <a:xfrm flipV="1">
          <a:off x="6149340" y="10695327"/>
          <a:ext cx="7747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3" name="n_1aveValue【橋りょう・トンネル】&#10;一人当たり有形固定資産（償却資産）額"/>
        <xdr:cNvSpPr txBox="1"/>
      </xdr:nvSpPr>
      <xdr:spPr>
        <a:xfrm>
          <a:off x="8214575" y="103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4" name="n_2aveValue【橋りょう・トンネル】&#10;一人当たり有形固定資産（償却資産）額"/>
        <xdr:cNvSpPr txBox="1"/>
      </xdr:nvSpPr>
      <xdr:spPr>
        <a:xfrm>
          <a:off x="744495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5" name="n_3aveValue【橋りょう・トンネル】&#10;一人当たり有形固定資産（償却資産）額"/>
        <xdr:cNvSpPr txBox="1"/>
      </xdr:nvSpPr>
      <xdr:spPr>
        <a:xfrm>
          <a:off x="6670255" y="103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6" name="n_4aveValue【橋りょう・トンネル】&#10;一人当たり有形固定資産（償却資産）額"/>
        <xdr:cNvSpPr txBox="1"/>
      </xdr:nvSpPr>
      <xdr:spPr>
        <a:xfrm>
          <a:off x="5872695" y="103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11317</xdr:rowOff>
    </xdr:from>
    <xdr:ext cx="599010" cy="259045"/>
    <xdr:sp macro="" textlink="">
      <xdr:nvSpPr>
        <xdr:cNvPr id="247" name="n_1mainValue【橋りょう・トンネル】&#10;一人当たり有形固定資産（償却資産）額"/>
        <xdr:cNvSpPr txBox="1"/>
      </xdr:nvSpPr>
      <xdr:spPr>
        <a:xfrm>
          <a:off x="8214575" y="107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12419</xdr:rowOff>
    </xdr:from>
    <xdr:ext cx="599010" cy="259045"/>
    <xdr:sp macro="" textlink="">
      <xdr:nvSpPr>
        <xdr:cNvPr id="248" name="n_2mainValue【橋りょう・トンネル】&#10;一人当たり有形固定資産（償却資産）額"/>
        <xdr:cNvSpPr txBox="1"/>
      </xdr:nvSpPr>
      <xdr:spPr>
        <a:xfrm>
          <a:off x="7444955" y="107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4484</xdr:rowOff>
    </xdr:from>
    <xdr:ext cx="599010" cy="259045"/>
    <xdr:sp macro="" textlink="">
      <xdr:nvSpPr>
        <xdr:cNvPr id="249" name="n_3mainValue【橋りょう・トンネル】&#10;一人当たり有形固定資産（償却資産）額"/>
        <xdr:cNvSpPr txBox="1"/>
      </xdr:nvSpPr>
      <xdr:spPr>
        <a:xfrm>
          <a:off x="6670255" y="1073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10716</xdr:rowOff>
    </xdr:from>
    <xdr:ext cx="599010" cy="259045"/>
    <xdr:sp macro="" textlink="">
      <xdr:nvSpPr>
        <xdr:cNvPr id="250" name="n_4mainValue【橋りょう・トンネル】&#10;一人当たり有形固定資産（償却資産）額"/>
        <xdr:cNvSpPr txBox="1"/>
      </xdr:nvSpPr>
      <xdr:spPr>
        <a:xfrm>
          <a:off x="5872695" y="1073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xdr:cNvCxnSpPr/>
      </xdr:nvCxnSpPr>
      <xdr:spPr>
        <a:xfrm flipV="1">
          <a:off x="4086225"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xdr:cNvSpPr txBox="1"/>
      </xdr:nvSpPr>
      <xdr:spPr>
        <a:xfrm>
          <a:off x="412496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xdr:cNvCxnSpPr/>
      </xdr:nvCxnSpPr>
      <xdr:spPr>
        <a:xfrm>
          <a:off x="402082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xdr:cNvSpPr txBox="1"/>
      </xdr:nvSpPr>
      <xdr:spPr>
        <a:xfrm>
          <a:off x="4124960" y="13920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xdr:cNvSpPr/>
      </xdr:nvSpPr>
      <xdr:spPr>
        <a:xfrm>
          <a:off x="403606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xdr:cNvSpPr/>
      </xdr:nvSpPr>
      <xdr:spPr>
        <a:xfrm>
          <a:off x="251460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xdr:cNvSpPr/>
      </xdr:nvSpPr>
      <xdr:spPr>
        <a:xfrm>
          <a:off x="965200" y="14046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292" name="楕円 291"/>
        <xdr:cNvSpPr/>
      </xdr:nvSpPr>
      <xdr:spPr>
        <a:xfrm>
          <a:off x="3312160" y="136428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16692</xdr:rowOff>
    </xdr:from>
    <xdr:to>
      <xdr:col>15</xdr:col>
      <xdr:colOff>101600</xdr:colOff>
      <xdr:row>81</xdr:row>
      <xdr:rowOff>118292</xdr:rowOff>
    </xdr:to>
    <xdr:sp macro="" textlink="">
      <xdr:nvSpPr>
        <xdr:cNvPr id="293" name="楕円 292"/>
        <xdr:cNvSpPr/>
      </xdr:nvSpPr>
      <xdr:spPr>
        <a:xfrm>
          <a:off x="2514600" y="135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114844</xdr:rowOff>
    </xdr:to>
    <xdr:cxnSp macro="">
      <xdr:nvCxnSpPr>
        <xdr:cNvPr id="294" name="直線コネクタ 293"/>
        <xdr:cNvCxnSpPr/>
      </xdr:nvCxnSpPr>
      <xdr:spPr>
        <a:xfrm>
          <a:off x="2565400" y="13646332"/>
          <a:ext cx="78994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295" name="楕円 294"/>
        <xdr:cNvSpPr/>
      </xdr:nvSpPr>
      <xdr:spPr>
        <a:xfrm>
          <a:off x="173990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67492</xdr:rowOff>
    </xdr:from>
    <xdr:to>
      <xdr:col>15</xdr:col>
      <xdr:colOff>50800</xdr:colOff>
      <xdr:row>81</xdr:row>
      <xdr:rowOff>147501</xdr:rowOff>
    </xdr:to>
    <xdr:cxnSp macro="">
      <xdr:nvCxnSpPr>
        <xdr:cNvPr id="296" name="直線コネクタ 295"/>
        <xdr:cNvCxnSpPr/>
      </xdr:nvCxnSpPr>
      <xdr:spPr>
        <a:xfrm flipV="1">
          <a:off x="1790700" y="13646332"/>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297" name="楕円 296"/>
        <xdr:cNvSpPr/>
      </xdr:nvSpPr>
      <xdr:spPr>
        <a:xfrm>
          <a:off x="96520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15239</xdr:rowOff>
    </xdr:to>
    <xdr:cxnSp macro="">
      <xdr:nvCxnSpPr>
        <xdr:cNvPr id="298" name="直線コネクタ 297"/>
        <xdr:cNvCxnSpPr/>
      </xdr:nvCxnSpPr>
      <xdr:spPr>
        <a:xfrm flipV="1">
          <a:off x="1008380" y="13726341"/>
          <a:ext cx="7823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xdr:cNvSpPr txBox="1"/>
      </xdr:nvSpPr>
      <xdr:spPr>
        <a:xfrm>
          <a:off x="317056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00" name="n_2aveValue【公営住宅】&#10;有形固定資産減価償却率"/>
        <xdr:cNvSpPr txBox="1"/>
      </xdr:nvSpPr>
      <xdr:spPr>
        <a:xfrm>
          <a:off x="238570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1" name="n_3aveValue【公営住宅】&#10;有形固定資産減価償却率"/>
        <xdr:cNvSpPr txBox="1"/>
      </xdr:nvSpPr>
      <xdr:spPr>
        <a:xfrm>
          <a:off x="16110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02" name="n_4aveValue【公営住宅】&#10;有形固定資産減価償却率"/>
        <xdr:cNvSpPr txBox="1"/>
      </xdr:nvSpPr>
      <xdr:spPr>
        <a:xfrm>
          <a:off x="83630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10721</xdr:rowOff>
    </xdr:from>
    <xdr:ext cx="405111" cy="259045"/>
    <xdr:sp macro="" textlink="">
      <xdr:nvSpPr>
        <xdr:cNvPr id="303" name="n_1mainValue【公営住宅】&#10;有形固定資産減価償却率"/>
        <xdr:cNvSpPr txBox="1"/>
      </xdr:nvSpPr>
      <xdr:spPr>
        <a:xfrm>
          <a:off x="3170564" y="1342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304" name="n_2mainValue【公営住宅】&#10;有形固定資産減価償却率"/>
        <xdr:cNvSpPr txBox="1"/>
      </xdr:nvSpPr>
      <xdr:spPr>
        <a:xfrm>
          <a:off x="2385704" y="1337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43378</xdr:rowOff>
    </xdr:from>
    <xdr:ext cx="405111" cy="259045"/>
    <xdr:sp macro="" textlink="">
      <xdr:nvSpPr>
        <xdr:cNvPr id="305" name="n_3mainValue【公営住宅】&#10;有形固定資産減価償却率"/>
        <xdr:cNvSpPr txBox="1"/>
      </xdr:nvSpPr>
      <xdr:spPr>
        <a:xfrm>
          <a:off x="161100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06" name="n_4mainValue【公営住宅】&#10;有形固定資産減価償却率"/>
        <xdr:cNvSpPr txBox="1"/>
      </xdr:nvSpPr>
      <xdr:spPr>
        <a:xfrm>
          <a:off x="8363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xdr:cNvCxnSpPr/>
      </xdr:nvCxnSpPr>
      <xdr:spPr>
        <a:xfrm flipV="1">
          <a:off x="9219565" y="13083730"/>
          <a:ext cx="0" cy="144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xdr:cNvSpPr txBox="1"/>
      </xdr:nvSpPr>
      <xdr:spPr>
        <a:xfrm>
          <a:off x="9258300" y="128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xdr:cNvCxnSpPr/>
      </xdr:nvCxnSpPr>
      <xdr:spPr>
        <a:xfrm>
          <a:off x="9154160" y="130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xdr:cNvSpPr txBox="1"/>
      </xdr:nvSpPr>
      <xdr:spPr>
        <a:xfrm>
          <a:off x="9258300" y="14132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xdr:cNvSpPr/>
      </xdr:nvSpPr>
      <xdr:spPr>
        <a:xfrm>
          <a:off x="9192260" y="141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xdr:cNvSpPr/>
      </xdr:nvSpPr>
      <xdr:spPr>
        <a:xfrm>
          <a:off x="844550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xdr:cNvSpPr/>
      </xdr:nvSpPr>
      <xdr:spPr>
        <a:xfrm>
          <a:off x="7670800" y="14156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xdr:cNvSpPr/>
      </xdr:nvSpPr>
      <xdr:spPr>
        <a:xfrm>
          <a:off x="6873240" y="14184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xdr:cNvSpPr/>
      </xdr:nvSpPr>
      <xdr:spPr>
        <a:xfrm>
          <a:off x="60985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120269</xdr:rowOff>
    </xdr:from>
    <xdr:to>
      <xdr:col>50</xdr:col>
      <xdr:colOff>165100</xdr:colOff>
      <xdr:row>85</xdr:row>
      <xdr:rowOff>50419</xdr:rowOff>
    </xdr:to>
    <xdr:sp macro="" textlink="">
      <xdr:nvSpPr>
        <xdr:cNvPr id="346" name="楕円 345"/>
        <xdr:cNvSpPr/>
      </xdr:nvSpPr>
      <xdr:spPr>
        <a:xfrm>
          <a:off x="8445500" y="14202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47" name="楕円 346"/>
        <xdr:cNvSpPr/>
      </xdr:nvSpPr>
      <xdr:spPr>
        <a:xfrm>
          <a:off x="7670800" y="14226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171069</xdr:rowOff>
    </xdr:from>
    <xdr:to>
      <xdr:col>50</xdr:col>
      <xdr:colOff>114300</xdr:colOff>
      <xdr:row>85</xdr:row>
      <xdr:rowOff>23622</xdr:rowOff>
    </xdr:to>
    <xdr:cxnSp macro="">
      <xdr:nvCxnSpPr>
        <xdr:cNvPr id="348" name="直線コネクタ 347"/>
        <xdr:cNvCxnSpPr/>
      </xdr:nvCxnSpPr>
      <xdr:spPr>
        <a:xfrm flipV="1">
          <a:off x="7713980" y="14252829"/>
          <a:ext cx="78232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156654</xdr:rowOff>
    </xdr:from>
    <xdr:to>
      <xdr:col>41</xdr:col>
      <xdr:colOff>101600</xdr:colOff>
      <xdr:row>85</xdr:row>
      <xdr:rowOff>86804</xdr:rowOff>
    </xdr:to>
    <xdr:sp macro="" textlink="">
      <xdr:nvSpPr>
        <xdr:cNvPr id="349" name="楕円 348"/>
        <xdr:cNvSpPr/>
      </xdr:nvSpPr>
      <xdr:spPr>
        <a:xfrm>
          <a:off x="6873240" y="14238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36004</xdr:rowOff>
    </xdr:to>
    <xdr:cxnSp macro="">
      <xdr:nvCxnSpPr>
        <xdr:cNvPr id="350" name="直線コネクタ 349"/>
        <xdr:cNvCxnSpPr/>
      </xdr:nvCxnSpPr>
      <xdr:spPr>
        <a:xfrm flipV="1">
          <a:off x="6924040" y="14273022"/>
          <a:ext cx="78994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167132</xdr:rowOff>
    </xdr:from>
    <xdr:to>
      <xdr:col>36</xdr:col>
      <xdr:colOff>165100</xdr:colOff>
      <xdr:row>85</xdr:row>
      <xdr:rowOff>97282</xdr:rowOff>
    </xdr:to>
    <xdr:sp macro="" textlink="">
      <xdr:nvSpPr>
        <xdr:cNvPr id="351" name="楕円 350"/>
        <xdr:cNvSpPr/>
      </xdr:nvSpPr>
      <xdr:spPr>
        <a:xfrm>
          <a:off x="6098540" y="14248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36004</xdr:rowOff>
    </xdr:from>
    <xdr:to>
      <xdr:col>41</xdr:col>
      <xdr:colOff>50800</xdr:colOff>
      <xdr:row>85</xdr:row>
      <xdr:rowOff>46482</xdr:rowOff>
    </xdr:to>
    <xdr:cxnSp macro="">
      <xdr:nvCxnSpPr>
        <xdr:cNvPr id="352" name="直線コネクタ 351"/>
        <xdr:cNvCxnSpPr/>
      </xdr:nvCxnSpPr>
      <xdr:spPr>
        <a:xfrm flipV="1">
          <a:off x="6149340" y="14285404"/>
          <a:ext cx="7747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3" name="n_1aveValue【公営住宅】&#10;一人当たり面積"/>
        <xdr:cNvSpPr txBox="1"/>
      </xdr:nvSpPr>
      <xdr:spPr>
        <a:xfrm>
          <a:off x="827158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54" name="n_2aveValue【公営住宅】&#10;一人当たり面積"/>
        <xdr:cNvSpPr txBox="1"/>
      </xdr:nvSpPr>
      <xdr:spPr>
        <a:xfrm>
          <a:off x="750958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55" name="n_3aveValue【公営住宅】&#10;一人当たり面積"/>
        <xdr:cNvSpPr txBox="1"/>
      </xdr:nvSpPr>
      <xdr:spPr>
        <a:xfrm>
          <a:off x="6712027" y="139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6" name="n_4aveValue【公営住宅】&#10;一人当たり面積"/>
        <xdr:cNvSpPr txBox="1"/>
      </xdr:nvSpPr>
      <xdr:spPr>
        <a:xfrm>
          <a:off x="5937327" y="140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41546</xdr:rowOff>
    </xdr:from>
    <xdr:ext cx="469744" cy="259045"/>
    <xdr:sp macro="" textlink="">
      <xdr:nvSpPr>
        <xdr:cNvPr id="357" name="n_1mainValue【公営住宅】&#10;一人当たり面積"/>
        <xdr:cNvSpPr txBox="1"/>
      </xdr:nvSpPr>
      <xdr:spPr>
        <a:xfrm>
          <a:off x="8271587" y="142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58" name="n_2mainValue【公営住宅】&#10;一人当たり面積"/>
        <xdr:cNvSpPr txBox="1"/>
      </xdr:nvSpPr>
      <xdr:spPr>
        <a:xfrm>
          <a:off x="750958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77931</xdr:rowOff>
    </xdr:from>
    <xdr:ext cx="469744" cy="259045"/>
    <xdr:sp macro="" textlink="">
      <xdr:nvSpPr>
        <xdr:cNvPr id="359" name="n_3mainValue【公営住宅】&#10;一人当たり面積"/>
        <xdr:cNvSpPr txBox="1"/>
      </xdr:nvSpPr>
      <xdr:spPr>
        <a:xfrm>
          <a:off x="6712027" y="1432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88409</xdr:rowOff>
    </xdr:from>
    <xdr:ext cx="469744" cy="259045"/>
    <xdr:sp macro="" textlink="">
      <xdr:nvSpPr>
        <xdr:cNvPr id="360" name="n_4mainValue【公営住宅】&#10;一人当たり面積"/>
        <xdr:cNvSpPr txBox="1"/>
      </xdr:nvSpPr>
      <xdr:spPr>
        <a:xfrm>
          <a:off x="5937327" y="143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5" name="テキスト ボックス 40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5" name="テキスト ボックス 41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18" name="直線コネクタ 417"/>
        <xdr:cNvCxnSpPr/>
      </xdr:nvCxnSpPr>
      <xdr:spPr>
        <a:xfrm flipV="1">
          <a:off x="14375764" y="9443357"/>
          <a:ext cx="0" cy="131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19" name="【学校施設】&#10;有形固定資産減価償却率最小値テキスト"/>
        <xdr:cNvSpPr txBox="1"/>
      </xdr:nvSpPr>
      <xdr:spPr>
        <a:xfrm>
          <a:off x="14414500" y="1076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20" name="直線コネクタ 419"/>
        <xdr:cNvCxnSpPr/>
      </xdr:nvCxnSpPr>
      <xdr:spPr>
        <a:xfrm>
          <a:off x="14287500" y="1075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21" name="【学校施設】&#10;有形固定資産減価償却率最大値テキスト"/>
        <xdr:cNvSpPr txBox="1"/>
      </xdr:nvSpPr>
      <xdr:spPr>
        <a:xfrm>
          <a:off x="14414500"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22" name="直線コネクタ 421"/>
        <xdr:cNvCxnSpPr/>
      </xdr:nvCxnSpPr>
      <xdr:spPr>
        <a:xfrm>
          <a:off x="14287500" y="9443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23" name="【学校施設】&#10;有形固定資産減価償却率平均値テキスト"/>
        <xdr:cNvSpPr txBox="1"/>
      </xdr:nvSpPr>
      <xdr:spPr>
        <a:xfrm>
          <a:off x="144145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24" name="フローチャート: 判断 423"/>
        <xdr:cNvSpPr/>
      </xdr:nvSpPr>
      <xdr:spPr>
        <a:xfrm>
          <a:off x="14325600" y="102051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25" name="フローチャート: 判断 424"/>
        <xdr:cNvSpPr/>
      </xdr:nvSpPr>
      <xdr:spPr>
        <a:xfrm>
          <a:off x="1357884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26" name="フローチャート: 判断 425"/>
        <xdr:cNvSpPr/>
      </xdr:nvSpPr>
      <xdr:spPr>
        <a:xfrm>
          <a:off x="1280414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27" name="フローチャート: 判断 426"/>
        <xdr:cNvSpPr/>
      </xdr:nvSpPr>
      <xdr:spPr>
        <a:xfrm>
          <a:off x="1202944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28" name="フローチャート: 判断 427"/>
        <xdr:cNvSpPr/>
      </xdr:nvSpPr>
      <xdr:spPr>
        <a:xfrm>
          <a:off x="1123188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148409</xdr:rowOff>
    </xdr:from>
    <xdr:to>
      <xdr:col>81</xdr:col>
      <xdr:colOff>101600</xdr:colOff>
      <xdr:row>63</xdr:row>
      <xdr:rowOff>78559</xdr:rowOff>
    </xdr:to>
    <xdr:sp macro="" textlink="">
      <xdr:nvSpPr>
        <xdr:cNvPr id="434" name="楕円 433"/>
        <xdr:cNvSpPr/>
      </xdr:nvSpPr>
      <xdr:spPr>
        <a:xfrm>
          <a:off x="13578840" y="10542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119017</xdr:rowOff>
    </xdr:from>
    <xdr:to>
      <xdr:col>76</xdr:col>
      <xdr:colOff>165100</xdr:colOff>
      <xdr:row>63</xdr:row>
      <xdr:rowOff>49167</xdr:rowOff>
    </xdr:to>
    <xdr:sp macro="" textlink="">
      <xdr:nvSpPr>
        <xdr:cNvPr id="435" name="楕円 434"/>
        <xdr:cNvSpPr/>
      </xdr:nvSpPr>
      <xdr:spPr>
        <a:xfrm>
          <a:off x="1280414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27759</xdr:rowOff>
    </xdr:to>
    <xdr:cxnSp macro="">
      <xdr:nvCxnSpPr>
        <xdr:cNvPr id="436" name="直線コネクタ 435"/>
        <xdr:cNvCxnSpPr/>
      </xdr:nvCxnSpPr>
      <xdr:spPr>
        <a:xfrm>
          <a:off x="12854940" y="10563497"/>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84727</xdr:rowOff>
    </xdr:from>
    <xdr:to>
      <xdr:col>72</xdr:col>
      <xdr:colOff>38100</xdr:colOff>
      <xdr:row>63</xdr:row>
      <xdr:rowOff>14877</xdr:rowOff>
    </xdr:to>
    <xdr:sp macro="" textlink="">
      <xdr:nvSpPr>
        <xdr:cNvPr id="437" name="楕円 436"/>
        <xdr:cNvSpPr/>
      </xdr:nvSpPr>
      <xdr:spPr>
        <a:xfrm>
          <a:off x="12029440" y="10478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135527</xdr:rowOff>
    </xdr:from>
    <xdr:to>
      <xdr:col>76</xdr:col>
      <xdr:colOff>114300</xdr:colOff>
      <xdr:row>62</xdr:row>
      <xdr:rowOff>169817</xdr:rowOff>
    </xdr:to>
    <xdr:cxnSp macro="">
      <xdr:nvCxnSpPr>
        <xdr:cNvPr id="438" name="直線コネクタ 437"/>
        <xdr:cNvCxnSpPr/>
      </xdr:nvCxnSpPr>
      <xdr:spPr>
        <a:xfrm>
          <a:off x="12072620" y="10529207"/>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52070</xdr:rowOff>
    </xdr:from>
    <xdr:to>
      <xdr:col>67</xdr:col>
      <xdr:colOff>101600</xdr:colOff>
      <xdr:row>62</xdr:row>
      <xdr:rowOff>153670</xdr:rowOff>
    </xdr:to>
    <xdr:sp macro="" textlink="">
      <xdr:nvSpPr>
        <xdr:cNvPr id="439" name="楕円 438"/>
        <xdr:cNvSpPr/>
      </xdr:nvSpPr>
      <xdr:spPr>
        <a:xfrm>
          <a:off x="1123188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102870</xdr:rowOff>
    </xdr:from>
    <xdr:to>
      <xdr:col>71</xdr:col>
      <xdr:colOff>177800</xdr:colOff>
      <xdr:row>62</xdr:row>
      <xdr:rowOff>135527</xdr:rowOff>
    </xdr:to>
    <xdr:cxnSp macro="">
      <xdr:nvCxnSpPr>
        <xdr:cNvPr id="440" name="直線コネクタ 439"/>
        <xdr:cNvCxnSpPr/>
      </xdr:nvCxnSpPr>
      <xdr:spPr>
        <a:xfrm>
          <a:off x="11282680" y="1049655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441" name="n_1aveValue【学校施設】&#10;有形固定資産減価償却率"/>
        <xdr:cNvSpPr txBox="1"/>
      </xdr:nvSpPr>
      <xdr:spPr>
        <a:xfrm>
          <a:off x="1343724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442" name="n_2aveValue【学校施設】&#10;有形固定資産減価償却率"/>
        <xdr:cNvSpPr txBox="1"/>
      </xdr:nvSpPr>
      <xdr:spPr>
        <a:xfrm>
          <a:off x="1267524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443" name="n_3aveValue【学校施設】&#10;有形固定資産減価償却率"/>
        <xdr:cNvSpPr txBox="1"/>
      </xdr:nvSpPr>
      <xdr:spPr>
        <a:xfrm>
          <a:off x="1190054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444" name="n_4aveValue【学校施設】&#10;有形固定資産減価償却率"/>
        <xdr:cNvSpPr txBox="1"/>
      </xdr:nvSpPr>
      <xdr:spPr>
        <a:xfrm>
          <a:off x="11102984" y="986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69686</xdr:rowOff>
    </xdr:from>
    <xdr:ext cx="405111" cy="259045"/>
    <xdr:sp macro="" textlink="">
      <xdr:nvSpPr>
        <xdr:cNvPr id="445" name="n_1mainValue【学校施設】&#10;有形固定資産減価償却率"/>
        <xdr:cNvSpPr txBox="1"/>
      </xdr:nvSpPr>
      <xdr:spPr>
        <a:xfrm>
          <a:off x="13437244" y="1063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446" name="n_2mainValue【学校施設】&#10;有形固定資産減価償却率"/>
        <xdr:cNvSpPr txBox="1"/>
      </xdr:nvSpPr>
      <xdr:spPr>
        <a:xfrm>
          <a:off x="126752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6004</xdr:rowOff>
    </xdr:from>
    <xdr:ext cx="405111" cy="259045"/>
    <xdr:sp macro="" textlink="">
      <xdr:nvSpPr>
        <xdr:cNvPr id="447" name="n_3mainValue【学校施設】&#10;有形固定資産減価償却率"/>
        <xdr:cNvSpPr txBox="1"/>
      </xdr:nvSpPr>
      <xdr:spPr>
        <a:xfrm>
          <a:off x="119005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144797</xdr:rowOff>
    </xdr:from>
    <xdr:ext cx="405111" cy="259045"/>
    <xdr:sp macro="" textlink="">
      <xdr:nvSpPr>
        <xdr:cNvPr id="448" name="n_4mainValue【学校施設】&#10;有形固定資産減価償却率"/>
        <xdr:cNvSpPr txBox="1"/>
      </xdr:nvSpPr>
      <xdr:spPr>
        <a:xfrm>
          <a:off x="1110298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72" name="直線コネクタ 471"/>
        <xdr:cNvCxnSpPr/>
      </xdr:nvCxnSpPr>
      <xdr:spPr>
        <a:xfrm flipV="1">
          <a:off x="19509104" y="9506331"/>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73" name="【学校施設】&#10;一人当たり面積最小値テキスト"/>
        <xdr:cNvSpPr txBox="1"/>
      </xdr:nvSpPr>
      <xdr:spPr>
        <a:xfrm>
          <a:off x="19547840" y="106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74" name="直線コネクタ 473"/>
        <xdr:cNvCxnSpPr/>
      </xdr:nvCxnSpPr>
      <xdr:spPr>
        <a:xfrm>
          <a:off x="19443700" y="10633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75" name="【学校施設】&#10;一人当たり面積最大値テキスト"/>
        <xdr:cNvSpPr txBox="1"/>
      </xdr:nvSpPr>
      <xdr:spPr>
        <a:xfrm>
          <a:off x="19547840" y="928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76" name="直線コネクタ 475"/>
        <xdr:cNvCxnSpPr/>
      </xdr:nvCxnSpPr>
      <xdr:spPr>
        <a:xfrm>
          <a:off x="19443700" y="9506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477" name="【学校施設】&#10;一人当たり面積平均値テキスト"/>
        <xdr:cNvSpPr txBox="1"/>
      </xdr:nvSpPr>
      <xdr:spPr>
        <a:xfrm>
          <a:off x="19547840" y="1029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78" name="フローチャート: 判断 477"/>
        <xdr:cNvSpPr/>
      </xdr:nvSpPr>
      <xdr:spPr>
        <a:xfrm>
          <a:off x="1945894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479" name="フローチャート: 判断 478"/>
        <xdr:cNvSpPr/>
      </xdr:nvSpPr>
      <xdr:spPr>
        <a:xfrm>
          <a:off x="18735040" y="10336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480" name="フローチャート: 判断 479"/>
        <xdr:cNvSpPr/>
      </xdr:nvSpPr>
      <xdr:spPr>
        <a:xfrm>
          <a:off x="179374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481" name="フローチャート: 判断 480"/>
        <xdr:cNvSpPr/>
      </xdr:nvSpPr>
      <xdr:spPr>
        <a:xfrm>
          <a:off x="17162780" y="103211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482" name="フローチャート: 判断 481"/>
        <xdr:cNvSpPr/>
      </xdr:nvSpPr>
      <xdr:spPr>
        <a:xfrm>
          <a:off x="16388080" y="10315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59119</xdr:rowOff>
    </xdr:from>
    <xdr:to>
      <xdr:col>112</xdr:col>
      <xdr:colOff>38100</xdr:colOff>
      <xdr:row>61</xdr:row>
      <xdr:rowOff>160719</xdr:rowOff>
    </xdr:to>
    <xdr:sp macro="" textlink="">
      <xdr:nvSpPr>
        <xdr:cNvPr id="488" name="楕円 487"/>
        <xdr:cNvSpPr/>
      </xdr:nvSpPr>
      <xdr:spPr>
        <a:xfrm>
          <a:off x="18735040" y="10285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64071</xdr:rowOff>
    </xdr:from>
    <xdr:to>
      <xdr:col>107</xdr:col>
      <xdr:colOff>101600</xdr:colOff>
      <xdr:row>61</xdr:row>
      <xdr:rowOff>165671</xdr:rowOff>
    </xdr:to>
    <xdr:sp macro="" textlink="">
      <xdr:nvSpPr>
        <xdr:cNvPr id="489" name="楕円 488"/>
        <xdr:cNvSpPr/>
      </xdr:nvSpPr>
      <xdr:spPr>
        <a:xfrm>
          <a:off x="17937480" y="102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109919</xdr:rowOff>
    </xdr:from>
    <xdr:to>
      <xdr:col>111</xdr:col>
      <xdr:colOff>177800</xdr:colOff>
      <xdr:row>61</xdr:row>
      <xdr:rowOff>114871</xdr:rowOff>
    </xdr:to>
    <xdr:cxnSp macro="">
      <xdr:nvCxnSpPr>
        <xdr:cNvPr id="490" name="直線コネクタ 489"/>
        <xdr:cNvCxnSpPr/>
      </xdr:nvCxnSpPr>
      <xdr:spPr>
        <a:xfrm flipV="1">
          <a:off x="17988280" y="10335959"/>
          <a:ext cx="78994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491" name="楕円 490"/>
        <xdr:cNvSpPr/>
      </xdr:nvSpPr>
      <xdr:spPr>
        <a:xfrm>
          <a:off x="1716278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114871</xdr:rowOff>
    </xdr:from>
    <xdr:to>
      <xdr:col>107</xdr:col>
      <xdr:colOff>50800</xdr:colOff>
      <xdr:row>61</xdr:row>
      <xdr:rowOff>118110</xdr:rowOff>
    </xdr:to>
    <xdr:cxnSp macro="">
      <xdr:nvCxnSpPr>
        <xdr:cNvPr id="492" name="直線コネクタ 491"/>
        <xdr:cNvCxnSpPr/>
      </xdr:nvCxnSpPr>
      <xdr:spPr>
        <a:xfrm flipV="1">
          <a:off x="17213580" y="10340911"/>
          <a:ext cx="7747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76835</xdr:rowOff>
    </xdr:from>
    <xdr:to>
      <xdr:col>98</xdr:col>
      <xdr:colOff>38100</xdr:colOff>
      <xdr:row>62</xdr:row>
      <xdr:rowOff>6985</xdr:rowOff>
    </xdr:to>
    <xdr:sp macro="" textlink="">
      <xdr:nvSpPr>
        <xdr:cNvPr id="493" name="楕円 492"/>
        <xdr:cNvSpPr/>
      </xdr:nvSpPr>
      <xdr:spPr>
        <a:xfrm>
          <a:off x="16388080" y="10302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61</xdr:row>
      <xdr:rowOff>127635</xdr:rowOff>
    </xdr:to>
    <xdr:cxnSp macro="">
      <xdr:nvCxnSpPr>
        <xdr:cNvPr id="494" name="直線コネクタ 493"/>
        <xdr:cNvCxnSpPr/>
      </xdr:nvCxnSpPr>
      <xdr:spPr>
        <a:xfrm flipV="1">
          <a:off x="16431260" y="1034415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495" name="n_1aveValue【学校施設】&#10;一人当たり面積"/>
        <xdr:cNvSpPr txBox="1"/>
      </xdr:nvSpPr>
      <xdr:spPr>
        <a:xfrm>
          <a:off x="18561127" y="1042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496" name="n_2aveValue【学校施設】&#10;一人当たり面積"/>
        <xdr:cNvSpPr txBox="1"/>
      </xdr:nvSpPr>
      <xdr:spPr>
        <a:xfrm>
          <a:off x="17776267" y="104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497" name="n_3aveValue【学校施設】&#10;一人当たり面積"/>
        <xdr:cNvSpPr txBox="1"/>
      </xdr:nvSpPr>
      <xdr:spPr>
        <a:xfrm>
          <a:off x="17001567" y="104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498" name="n_4aveValue【学校施設】&#10;一人当たり面積"/>
        <xdr:cNvSpPr txBox="1"/>
      </xdr:nvSpPr>
      <xdr:spPr>
        <a:xfrm>
          <a:off x="16226867" y="104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5796</xdr:rowOff>
    </xdr:from>
    <xdr:ext cx="469744" cy="259045"/>
    <xdr:sp macro="" textlink="">
      <xdr:nvSpPr>
        <xdr:cNvPr id="499" name="n_1mainValue【学校施設】&#10;一人当たり面積"/>
        <xdr:cNvSpPr txBox="1"/>
      </xdr:nvSpPr>
      <xdr:spPr>
        <a:xfrm>
          <a:off x="18561127" y="100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10748</xdr:rowOff>
    </xdr:from>
    <xdr:ext cx="469744" cy="259045"/>
    <xdr:sp macro="" textlink="">
      <xdr:nvSpPr>
        <xdr:cNvPr id="500" name="n_2mainValue【学校施設】&#10;一人当たり面積"/>
        <xdr:cNvSpPr txBox="1"/>
      </xdr:nvSpPr>
      <xdr:spPr>
        <a:xfrm>
          <a:off x="1777626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01" name="n_3mainValue【学校施設】&#10;一人当たり面積"/>
        <xdr:cNvSpPr txBox="1"/>
      </xdr:nvSpPr>
      <xdr:spPr>
        <a:xfrm>
          <a:off x="170015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23512</xdr:rowOff>
    </xdr:from>
    <xdr:ext cx="469744" cy="259045"/>
    <xdr:sp macro="" textlink="">
      <xdr:nvSpPr>
        <xdr:cNvPr id="502" name="n_4mainValue【学校施設】&#10;一人当たり面積"/>
        <xdr:cNvSpPr txBox="1"/>
      </xdr:nvSpPr>
      <xdr:spPr>
        <a:xfrm>
          <a:off x="1622686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1" name="テキスト ボックス 53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1" name="テキスト ボックス 54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44" name="直線コネクタ 543"/>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5"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6" name="直線コネクタ 545"/>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47" name="【公民館】&#10;有形固定資産減価償却率最大値テキスト"/>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48" name="直線コネクタ 547"/>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549" name="【公民館】&#10;有形固定資産減価償却率平均値テキスト"/>
        <xdr:cNvSpPr txBox="1"/>
      </xdr:nvSpPr>
      <xdr:spPr>
        <a:xfrm>
          <a:off x="14414500" y="177801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50" name="フローチャート: 判断 549"/>
        <xdr:cNvSpPr/>
      </xdr:nvSpPr>
      <xdr:spPr>
        <a:xfrm>
          <a:off x="14325600" y="1780177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51" name="フローチャート: 判断 550"/>
        <xdr:cNvSpPr/>
      </xdr:nvSpPr>
      <xdr:spPr>
        <a:xfrm>
          <a:off x="1357884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52" name="フローチャート: 判断 551"/>
        <xdr:cNvSpPr/>
      </xdr:nvSpPr>
      <xdr:spPr>
        <a:xfrm>
          <a:off x="128041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53" name="フローチャート: 判断 552"/>
        <xdr:cNvSpPr/>
      </xdr:nvSpPr>
      <xdr:spPr>
        <a:xfrm>
          <a:off x="12029440" y="17816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54" name="フローチャート: 判断 553"/>
        <xdr:cNvSpPr/>
      </xdr:nvSpPr>
      <xdr:spPr>
        <a:xfrm>
          <a:off x="112318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15602</xdr:rowOff>
    </xdr:from>
    <xdr:to>
      <xdr:col>67</xdr:col>
      <xdr:colOff>101600</xdr:colOff>
      <xdr:row>103</xdr:row>
      <xdr:rowOff>117202</xdr:rowOff>
    </xdr:to>
    <xdr:sp macro="" textlink="">
      <xdr:nvSpPr>
        <xdr:cNvPr id="560" name="楕円 559"/>
        <xdr:cNvSpPr/>
      </xdr:nvSpPr>
      <xdr:spPr>
        <a:xfrm>
          <a:off x="11231880" y="172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561" name="n_1aveValue【公民館】&#10;有形固定資産減価償却率"/>
        <xdr:cNvSpPr txBox="1"/>
      </xdr:nvSpPr>
      <xdr:spPr>
        <a:xfrm>
          <a:off x="134372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562" name="n_2aveValue【公民館】&#10;有形固定資産減価償却率"/>
        <xdr:cNvSpPr txBox="1"/>
      </xdr:nvSpPr>
      <xdr:spPr>
        <a:xfrm>
          <a:off x="1267524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563" name="n_3aveValue【公民館】&#10;有形固定資産減価償却率"/>
        <xdr:cNvSpPr txBox="1"/>
      </xdr:nvSpPr>
      <xdr:spPr>
        <a:xfrm>
          <a:off x="11900544" y="1759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564" name="n_4aveValue【公民館】&#10;有形固定資産減価償却率"/>
        <xdr:cNvSpPr txBox="1"/>
      </xdr:nvSpPr>
      <xdr:spPr>
        <a:xfrm>
          <a:off x="1110298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565" name="n_4mainValue【公民館】&#10;有形固定資産減価償却率"/>
        <xdr:cNvSpPr txBox="1"/>
      </xdr:nvSpPr>
      <xdr:spPr>
        <a:xfrm>
          <a:off x="11102984" y="1706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6" name="直線コネクタ 57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7" name="テキスト ボックス 57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8" name="直線コネクタ 57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9" name="テキスト ボックス 57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0" name="直線コネクタ 57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1" name="テキスト ボックス 58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2" name="直線コネクタ 58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3" name="テキスト ボックス 58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4" name="直線コネクタ 58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5" name="テキスト ボックス 58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6" name="直線コネクタ 58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7" name="テキスト ボックス 58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591" name="直線コネクタ 590"/>
        <xdr:cNvCxnSpPr/>
      </xdr:nvCxnSpPr>
      <xdr:spPr>
        <a:xfrm flipV="1">
          <a:off x="19509104" y="16912045"/>
          <a:ext cx="0" cy="133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592" name="【公民館】&#10;一人当たり面積最小値テキスト"/>
        <xdr:cNvSpPr txBox="1"/>
      </xdr:nvSpPr>
      <xdr:spPr>
        <a:xfrm>
          <a:off x="1954784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593" name="直線コネクタ 592"/>
        <xdr:cNvCxnSpPr/>
      </xdr:nvCxnSpPr>
      <xdr:spPr>
        <a:xfrm>
          <a:off x="19443700" y="18243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94" name="【公民館】&#10;一人当たり面積最大値テキスト"/>
        <xdr:cNvSpPr txBox="1"/>
      </xdr:nvSpPr>
      <xdr:spPr>
        <a:xfrm>
          <a:off x="19547840" y="1669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95" name="直線コネクタ 594"/>
        <xdr:cNvCxnSpPr/>
      </xdr:nvCxnSpPr>
      <xdr:spPr>
        <a:xfrm>
          <a:off x="19443700" y="16912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596" name="【公民館】&#10;一人当たり面積平均値テキスト"/>
        <xdr:cNvSpPr txBox="1"/>
      </xdr:nvSpPr>
      <xdr:spPr>
        <a:xfrm>
          <a:off x="19547840" y="17830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597" name="フローチャート: 判断 596"/>
        <xdr:cNvSpPr/>
      </xdr:nvSpPr>
      <xdr:spPr>
        <a:xfrm>
          <a:off x="19458940" y="17851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598" name="フローチャート: 判断 597"/>
        <xdr:cNvSpPr/>
      </xdr:nvSpPr>
      <xdr:spPr>
        <a:xfrm>
          <a:off x="18735040" y="17843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599" name="フローチャート: 判断 598"/>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00" name="フローチャート: 判断 599"/>
        <xdr:cNvSpPr/>
      </xdr:nvSpPr>
      <xdr:spPr>
        <a:xfrm>
          <a:off x="17162780" y="17894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01" name="フローチャート: 判断 600"/>
        <xdr:cNvSpPr/>
      </xdr:nvSpPr>
      <xdr:spPr>
        <a:xfrm>
          <a:off x="16388080" y="178747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99423</xdr:rowOff>
    </xdr:from>
    <xdr:to>
      <xdr:col>98</xdr:col>
      <xdr:colOff>38100</xdr:colOff>
      <xdr:row>107</xdr:row>
      <xdr:rowOff>29573</xdr:rowOff>
    </xdr:to>
    <xdr:sp macro="" textlink="">
      <xdr:nvSpPr>
        <xdr:cNvPr id="607" name="楕円 606"/>
        <xdr:cNvSpPr/>
      </xdr:nvSpPr>
      <xdr:spPr>
        <a:xfrm>
          <a:off x="16388080" y="17869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608" name="n_1aveValue【公民館】&#10;一人当たり面積"/>
        <xdr:cNvSpPr txBox="1"/>
      </xdr:nvSpPr>
      <xdr:spPr>
        <a:xfrm>
          <a:off x="18561127" y="176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09" name="n_2aveValue【公民館】&#10;一人当たり面積"/>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10" name="n_3aveValue【公民館】&#10;一人当たり面積"/>
        <xdr:cNvSpPr txBox="1"/>
      </xdr:nvSpPr>
      <xdr:spPr>
        <a:xfrm>
          <a:off x="1700156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611" name="n_4aveValue【公民館】&#10;一人当たり面積"/>
        <xdr:cNvSpPr txBox="1"/>
      </xdr:nvSpPr>
      <xdr:spPr>
        <a:xfrm>
          <a:off x="16226867" y="179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46100</xdr:rowOff>
    </xdr:from>
    <xdr:ext cx="469744" cy="259045"/>
    <xdr:sp macro="" textlink="">
      <xdr:nvSpPr>
        <xdr:cNvPr id="612" name="n_4mainValue【公民館】&#10;一人当たり面積"/>
        <xdr:cNvSpPr txBox="1"/>
      </xdr:nvSpPr>
      <xdr:spPr>
        <a:xfrm>
          <a:off x="16226867" y="176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令和元年度数値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・一人当たり延長</a:t>
          </a:r>
          <a:r>
            <a:rPr kumimoji="1" lang="en-US" altLang="ja-JP" sz="1300">
              <a:latin typeface="ＭＳ Ｐゴシック" panose="020B0600070205080204" pitchFamily="50" charset="-128"/>
              <a:ea typeface="ＭＳ Ｐゴシック" panose="020B0600070205080204" pitchFamily="50" charset="-128"/>
            </a:rPr>
            <a:t>52.413m</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有形固定資産（償却資産）額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その他の施設は該当数値なし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類似団体と比較して特に有形固定資産減価償却率が高くなっている施設は、橋梁・トンネルと学校施設である。橋梁については、平成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月に策定した橋梁長寿命化修繕計画において、計画の対象である</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橋のうち、策定時点で建設後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年を経過している高齢化橋梁が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ると分析されており、今後急速に増加する見込みとなっている。橋梁の更新（架け替え等）には多額の費用が必要となることから、従来の対処療法型から予防保全型への転換を図り、橋梁の寿命を延ばすことで更新コストの平準化を図っている。また、学校施設についても類似団体より高くなっているが、小・中学校の校舎や体育館については、既に耐震改修が完了しており、部分的な補修等を行いながら施設の維持管理に努めているため、現時点では使用する上での大きな問題はない。今後は、令和元年度に策定した学校施設長寿命化計画に基づき、必要な施設更新等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122" name="直線コネクタ 121"/>
        <xdr:cNvCxnSpPr/>
      </xdr:nvCxnSpPr>
      <xdr:spPr>
        <a:xfrm flipV="1">
          <a:off x="14375764" y="570411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125" name="【一般廃棄物処理施設】&#10;有形固定資産減価償却率最大値テキスト"/>
        <xdr:cNvSpPr txBox="1"/>
      </xdr:nvSpPr>
      <xdr:spPr>
        <a:xfrm>
          <a:off x="144145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126" name="直線コネクタ 125"/>
        <xdr:cNvCxnSpPr/>
      </xdr:nvCxnSpPr>
      <xdr:spPr>
        <a:xfrm>
          <a:off x="14287500" y="5704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127" name="【一般廃棄物処理施設】&#10;有形固定資産減価償却率平均値テキスト"/>
        <xdr:cNvSpPr txBox="1"/>
      </xdr:nvSpPr>
      <xdr:spPr>
        <a:xfrm>
          <a:off x="14414500" y="6423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128" name="フローチャート: 判断 127"/>
        <xdr:cNvSpPr/>
      </xdr:nvSpPr>
      <xdr:spPr>
        <a:xfrm>
          <a:off x="14325600" y="6444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129" name="フローチャート: 判断 128"/>
        <xdr:cNvSpPr/>
      </xdr:nvSpPr>
      <xdr:spPr>
        <a:xfrm>
          <a:off x="1357884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130" name="フローチャート: 判断 129"/>
        <xdr:cNvSpPr/>
      </xdr:nvSpPr>
      <xdr:spPr>
        <a:xfrm>
          <a:off x="1280414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131" name="フローチャート: 判断 130"/>
        <xdr:cNvSpPr/>
      </xdr:nvSpPr>
      <xdr:spPr>
        <a:xfrm>
          <a:off x="12029440" y="63744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132" name="フローチャート: 判断 131"/>
        <xdr:cNvSpPr/>
      </xdr:nvSpPr>
      <xdr:spPr>
        <a:xfrm>
          <a:off x="11231880" y="653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5806</xdr:rowOff>
    </xdr:from>
    <xdr:to>
      <xdr:col>81</xdr:col>
      <xdr:colOff>101600</xdr:colOff>
      <xdr:row>41</xdr:row>
      <xdr:rowOff>107406</xdr:rowOff>
    </xdr:to>
    <xdr:sp macro="" textlink="">
      <xdr:nvSpPr>
        <xdr:cNvPr id="138" name="楕円 137"/>
        <xdr:cNvSpPr/>
      </xdr:nvSpPr>
      <xdr:spPr>
        <a:xfrm>
          <a:off x="1357884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126637</xdr:rowOff>
    </xdr:from>
    <xdr:to>
      <xdr:col>76</xdr:col>
      <xdr:colOff>165100</xdr:colOff>
      <xdr:row>41</xdr:row>
      <xdr:rowOff>56787</xdr:rowOff>
    </xdr:to>
    <xdr:sp macro="" textlink="">
      <xdr:nvSpPr>
        <xdr:cNvPr id="139" name="楕円 138"/>
        <xdr:cNvSpPr/>
      </xdr:nvSpPr>
      <xdr:spPr>
        <a:xfrm>
          <a:off x="12804140" y="6832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xdr:rowOff>
    </xdr:from>
    <xdr:to>
      <xdr:col>81</xdr:col>
      <xdr:colOff>50800</xdr:colOff>
      <xdr:row>41</xdr:row>
      <xdr:rowOff>56606</xdr:rowOff>
    </xdr:to>
    <xdr:cxnSp macro="">
      <xdr:nvCxnSpPr>
        <xdr:cNvPr id="140" name="直線コネクタ 139"/>
        <xdr:cNvCxnSpPr/>
      </xdr:nvCxnSpPr>
      <xdr:spPr>
        <a:xfrm>
          <a:off x="12854940" y="6879227"/>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141" name="楕円 140"/>
        <xdr:cNvSpPr/>
      </xdr:nvSpPr>
      <xdr:spPr>
        <a:xfrm>
          <a:off x="120294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41</xdr:row>
      <xdr:rowOff>5987</xdr:rowOff>
    </xdr:to>
    <xdr:cxnSp macro="">
      <xdr:nvCxnSpPr>
        <xdr:cNvPr id="142" name="直線コネクタ 141"/>
        <xdr:cNvCxnSpPr/>
      </xdr:nvCxnSpPr>
      <xdr:spPr>
        <a:xfrm>
          <a:off x="12072620" y="6850380"/>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143" name="楕円 142"/>
        <xdr:cNvSpPr/>
      </xdr:nvSpPr>
      <xdr:spPr>
        <a:xfrm>
          <a:off x="1123188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95794</xdr:rowOff>
    </xdr:from>
    <xdr:to>
      <xdr:col>71</xdr:col>
      <xdr:colOff>177800</xdr:colOff>
      <xdr:row>40</xdr:row>
      <xdr:rowOff>144780</xdr:rowOff>
    </xdr:to>
    <xdr:cxnSp macro="">
      <xdr:nvCxnSpPr>
        <xdr:cNvPr id="144" name="直線コネクタ 143"/>
        <xdr:cNvCxnSpPr/>
      </xdr:nvCxnSpPr>
      <xdr:spPr>
        <a:xfrm>
          <a:off x="11282680" y="6801394"/>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145" name="n_1aveValue【一般廃棄物処理施設】&#10;有形固定資産減価償却率"/>
        <xdr:cNvSpPr txBox="1"/>
      </xdr:nvSpPr>
      <xdr:spPr>
        <a:xfrm>
          <a:off x="134372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146" name="n_2aveValue【一般廃棄物処理施設】&#10;有形固定資産減価償却率"/>
        <xdr:cNvSpPr txBox="1"/>
      </xdr:nvSpPr>
      <xdr:spPr>
        <a:xfrm>
          <a:off x="126752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147" name="n_3aveValue【一般廃棄物処理施設】&#10;有形固定資産減価償却率"/>
        <xdr:cNvSpPr txBox="1"/>
      </xdr:nvSpPr>
      <xdr:spPr>
        <a:xfrm>
          <a:off x="119005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148" name="n_4aveValue【一般廃棄物処理施設】&#10;有形固定資産減価償却率"/>
        <xdr:cNvSpPr txBox="1"/>
      </xdr:nvSpPr>
      <xdr:spPr>
        <a:xfrm>
          <a:off x="11102984"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98533</xdr:rowOff>
    </xdr:from>
    <xdr:ext cx="405111" cy="259045"/>
    <xdr:sp macro="" textlink="">
      <xdr:nvSpPr>
        <xdr:cNvPr id="149" name="n_1mainValue【一般廃棄物処理施設】&#10;有形固定資産減価償却率"/>
        <xdr:cNvSpPr txBox="1"/>
      </xdr:nvSpPr>
      <xdr:spPr>
        <a:xfrm>
          <a:off x="13437244" y="697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47914</xdr:rowOff>
    </xdr:from>
    <xdr:ext cx="405111" cy="259045"/>
    <xdr:sp macro="" textlink="">
      <xdr:nvSpPr>
        <xdr:cNvPr id="150" name="n_2mainValue【一般廃棄物処理施設】&#10;有形固定資産減価償却率"/>
        <xdr:cNvSpPr txBox="1"/>
      </xdr:nvSpPr>
      <xdr:spPr>
        <a:xfrm>
          <a:off x="12675244" y="692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151" name="n_3mainValue【一般廃棄物処理施設】&#10;有形固定資産減価償却率"/>
        <xdr:cNvSpPr txBox="1"/>
      </xdr:nvSpPr>
      <xdr:spPr>
        <a:xfrm>
          <a:off x="119005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152" name="n_4mainValue【一般廃棄物処理施設】&#10;有形固定資産減価償却率"/>
        <xdr:cNvSpPr txBox="1"/>
      </xdr:nvSpPr>
      <xdr:spPr>
        <a:xfrm>
          <a:off x="11102984" y="684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3" name="正方形/長方形 1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4" name="正方形/長方形 1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5" name="正方形/長方形 1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6" name="正方形/長方形 1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7" name="正方形/長方形 1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8" name="正方形/長方形 1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9" name="正方形/長方形 1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0" name="正方形/長方形 1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1" name="テキスト ボックス 1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2" name="直線コネクタ 1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3" name="直線コネクタ 1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4" name="テキスト ボックス 16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5" name="直線コネクタ 1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166" name="テキスト ボックス 16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67" name="直線コネクタ 1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168" name="テキスト ボックス 16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69" name="直線コネクタ 1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170" name="テキスト ボックス 16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1" name="直線コネクタ 1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172" name="テキスト ボックス 1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174" name="直線コネクタ 173"/>
        <xdr:cNvCxnSpPr/>
      </xdr:nvCxnSpPr>
      <xdr:spPr>
        <a:xfrm flipV="1">
          <a:off x="19509104" y="5613756"/>
          <a:ext cx="0" cy="1392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175" name="【一般廃棄物処理施設】&#10;一人当たり有形固定資産（償却資産）額最小値テキスト"/>
        <xdr:cNvSpPr txBox="1"/>
      </xdr:nvSpPr>
      <xdr:spPr>
        <a:xfrm>
          <a:off x="19547840" y="701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176" name="直線コネクタ 175"/>
        <xdr:cNvCxnSpPr/>
      </xdr:nvCxnSpPr>
      <xdr:spPr>
        <a:xfrm>
          <a:off x="19443700" y="7006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177" name="【一般廃棄物処理施設】&#10;一人当たり有形固定資産（償却資産）額最大値テキスト"/>
        <xdr:cNvSpPr txBox="1"/>
      </xdr:nvSpPr>
      <xdr:spPr>
        <a:xfrm>
          <a:off x="19547840" y="539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178" name="直線コネクタ 177"/>
        <xdr:cNvCxnSpPr/>
      </xdr:nvCxnSpPr>
      <xdr:spPr>
        <a:xfrm>
          <a:off x="19443700" y="561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179" name="【一般廃棄物処理施設】&#10;一人当たり有形固定資産（償却資産）額平均値テキスト"/>
        <xdr:cNvSpPr txBox="1"/>
      </xdr:nvSpPr>
      <xdr:spPr>
        <a:xfrm>
          <a:off x="19547840" y="6674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180" name="フローチャート: 判断 179"/>
        <xdr:cNvSpPr/>
      </xdr:nvSpPr>
      <xdr:spPr>
        <a:xfrm>
          <a:off x="19458940" y="6696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181" name="フローチャート: 判断 180"/>
        <xdr:cNvSpPr/>
      </xdr:nvSpPr>
      <xdr:spPr>
        <a:xfrm>
          <a:off x="18735040" y="6674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182" name="フローチャート: 判断 181"/>
        <xdr:cNvSpPr/>
      </xdr:nvSpPr>
      <xdr:spPr>
        <a:xfrm>
          <a:off x="17937480" y="6654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183" name="フローチャート: 判断 182"/>
        <xdr:cNvSpPr/>
      </xdr:nvSpPr>
      <xdr:spPr>
        <a:xfrm>
          <a:off x="17162780" y="670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184" name="フローチャート: 判断 183"/>
        <xdr:cNvSpPr/>
      </xdr:nvSpPr>
      <xdr:spPr>
        <a:xfrm>
          <a:off x="16388080" y="672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5" name="テキスト ボックス 1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6" name="テキスト ボックス 1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7" name="テキスト ボックス 1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8" name="テキスト ボックス 1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9" name="テキスト ボックス 1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87637</xdr:rowOff>
    </xdr:from>
    <xdr:to>
      <xdr:col>112</xdr:col>
      <xdr:colOff>38100</xdr:colOff>
      <xdr:row>40</xdr:row>
      <xdr:rowOff>17787</xdr:rowOff>
    </xdr:to>
    <xdr:sp macro="" textlink="">
      <xdr:nvSpPr>
        <xdr:cNvPr id="190" name="楕円 189"/>
        <xdr:cNvSpPr/>
      </xdr:nvSpPr>
      <xdr:spPr>
        <a:xfrm>
          <a:off x="18735040" y="6625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91122</xdr:rowOff>
    </xdr:from>
    <xdr:to>
      <xdr:col>107</xdr:col>
      <xdr:colOff>101600</xdr:colOff>
      <xdr:row>40</xdr:row>
      <xdr:rowOff>21272</xdr:rowOff>
    </xdr:to>
    <xdr:sp macro="" textlink="">
      <xdr:nvSpPr>
        <xdr:cNvPr id="191" name="楕円 190"/>
        <xdr:cNvSpPr/>
      </xdr:nvSpPr>
      <xdr:spPr>
        <a:xfrm>
          <a:off x="17937480" y="6629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138437</xdr:rowOff>
    </xdr:from>
    <xdr:to>
      <xdr:col>111</xdr:col>
      <xdr:colOff>177800</xdr:colOff>
      <xdr:row>39</xdr:row>
      <xdr:rowOff>141922</xdr:rowOff>
    </xdr:to>
    <xdr:cxnSp macro="">
      <xdr:nvCxnSpPr>
        <xdr:cNvPr id="192" name="直線コネクタ 191"/>
        <xdr:cNvCxnSpPr/>
      </xdr:nvCxnSpPr>
      <xdr:spPr>
        <a:xfrm flipV="1">
          <a:off x="17988280" y="6676397"/>
          <a:ext cx="78994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93470</xdr:rowOff>
    </xdr:from>
    <xdr:to>
      <xdr:col>102</xdr:col>
      <xdr:colOff>165100</xdr:colOff>
      <xdr:row>40</xdr:row>
      <xdr:rowOff>23620</xdr:rowOff>
    </xdr:to>
    <xdr:sp macro="" textlink="">
      <xdr:nvSpPr>
        <xdr:cNvPr id="193" name="楕円 192"/>
        <xdr:cNvSpPr/>
      </xdr:nvSpPr>
      <xdr:spPr>
        <a:xfrm>
          <a:off x="17162780" y="663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141922</xdr:rowOff>
    </xdr:from>
    <xdr:to>
      <xdr:col>107</xdr:col>
      <xdr:colOff>50800</xdr:colOff>
      <xdr:row>39</xdr:row>
      <xdr:rowOff>144270</xdr:rowOff>
    </xdr:to>
    <xdr:cxnSp macro="">
      <xdr:nvCxnSpPr>
        <xdr:cNvPr id="194" name="直線コネクタ 193"/>
        <xdr:cNvCxnSpPr/>
      </xdr:nvCxnSpPr>
      <xdr:spPr>
        <a:xfrm flipV="1">
          <a:off x="17213580" y="6679882"/>
          <a:ext cx="7747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96858</xdr:rowOff>
    </xdr:from>
    <xdr:to>
      <xdr:col>98</xdr:col>
      <xdr:colOff>38100</xdr:colOff>
      <xdr:row>40</xdr:row>
      <xdr:rowOff>27008</xdr:rowOff>
    </xdr:to>
    <xdr:sp macro="" textlink="">
      <xdr:nvSpPr>
        <xdr:cNvPr id="195" name="楕円 194"/>
        <xdr:cNvSpPr/>
      </xdr:nvSpPr>
      <xdr:spPr>
        <a:xfrm>
          <a:off x="16388080" y="6634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144270</xdr:rowOff>
    </xdr:from>
    <xdr:to>
      <xdr:col>102</xdr:col>
      <xdr:colOff>114300</xdr:colOff>
      <xdr:row>39</xdr:row>
      <xdr:rowOff>147658</xdr:rowOff>
    </xdr:to>
    <xdr:cxnSp macro="">
      <xdr:nvCxnSpPr>
        <xdr:cNvPr id="196" name="直線コネクタ 195"/>
        <xdr:cNvCxnSpPr/>
      </xdr:nvCxnSpPr>
      <xdr:spPr>
        <a:xfrm flipV="1">
          <a:off x="16431260" y="6682230"/>
          <a:ext cx="78232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197" name="n_1aveValue【一般廃棄物処理施設】&#10;一人当たり有形固定資産（償却資産）額"/>
        <xdr:cNvSpPr txBox="1"/>
      </xdr:nvSpPr>
      <xdr:spPr>
        <a:xfrm>
          <a:off x="18496495" y="67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198" name="n_2aveValue【一般廃棄物処理施設】&#10;一人当たり有形固定資産（償却資産）額"/>
        <xdr:cNvSpPr txBox="1"/>
      </xdr:nvSpPr>
      <xdr:spPr>
        <a:xfrm>
          <a:off x="17734495" y="674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199" name="n_3aveValue【一般廃棄物処理施設】&#10;一人当たり有形固定資産（償却資産）額"/>
        <xdr:cNvSpPr txBox="1"/>
      </xdr:nvSpPr>
      <xdr:spPr>
        <a:xfrm>
          <a:off x="16936935" y="678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200" name="n_4aveValue【一般廃棄物処理施設】&#10;一人当たり有形固定資産（償却資産）額"/>
        <xdr:cNvSpPr txBox="1"/>
      </xdr:nvSpPr>
      <xdr:spPr>
        <a:xfrm>
          <a:off x="16162235" y="681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34314</xdr:rowOff>
    </xdr:from>
    <xdr:ext cx="599010" cy="259045"/>
    <xdr:sp macro="" textlink="">
      <xdr:nvSpPr>
        <xdr:cNvPr id="201" name="n_1mainValue【一般廃棄物処理施設】&#10;一人当たり有形固定資産（償却資産）額"/>
        <xdr:cNvSpPr txBox="1"/>
      </xdr:nvSpPr>
      <xdr:spPr>
        <a:xfrm>
          <a:off x="18496495" y="64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37799</xdr:rowOff>
    </xdr:from>
    <xdr:ext cx="599010" cy="259045"/>
    <xdr:sp macro="" textlink="">
      <xdr:nvSpPr>
        <xdr:cNvPr id="202" name="n_2mainValue【一般廃棄物処理施設】&#10;一人当たり有形固定資産（償却資産）額"/>
        <xdr:cNvSpPr txBox="1"/>
      </xdr:nvSpPr>
      <xdr:spPr>
        <a:xfrm>
          <a:off x="17734495" y="640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40147</xdr:rowOff>
    </xdr:from>
    <xdr:ext cx="599010" cy="259045"/>
    <xdr:sp macro="" textlink="">
      <xdr:nvSpPr>
        <xdr:cNvPr id="203" name="n_3mainValue【一般廃棄物処理施設】&#10;一人当たり有形固定資産（償却資産）額"/>
        <xdr:cNvSpPr txBox="1"/>
      </xdr:nvSpPr>
      <xdr:spPr>
        <a:xfrm>
          <a:off x="16936935" y="64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43535</xdr:rowOff>
    </xdr:from>
    <xdr:ext cx="599010" cy="259045"/>
    <xdr:sp macro="" textlink="">
      <xdr:nvSpPr>
        <xdr:cNvPr id="204" name="n_4mainValue【一般廃棄物処理施設】&#10;一人当たり有形固定資産（償却資産）額"/>
        <xdr:cNvSpPr txBox="1"/>
      </xdr:nvSpPr>
      <xdr:spPr>
        <a:xfrm>
          <a:off x="16162235" y="641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05" name="正方形/長方形 2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6" name="正方形/長方形 2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7" name="正方形/長方形 2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8" name="正方形/長方形 2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9" name="正方形/長方形 2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0" name="正方形/長方形 2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1" name="正方形/長方形 2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2" name="正方形/長方形 2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3" name="テキスト ボックス 2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4" name="直線コネクタ 2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5" name="テキスト ボックス 2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16" name="直線コネクタ 2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17" name="テキスト ボックス 216"/>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18" name="直線コネクタ 2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9" name="テキスト ボックス 2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0" name="直線コネクタ 2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1" name="テキスト ボックス 2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2" name="直線コネクタ 2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3" name="テキスト ボックス 2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4" name="直線コネクタ 2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5" name="テキスト ボックス 2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26" name="直線コネクタ 2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27" name="テキスト ボックス 226"/>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8" name="直線コネクタ 2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230" name="直線コネクタ 229"/>
        <xdr:cNvCxnSpPr/>
      </xdr:nvCxnSpPr>
      <xdr:spPr>
        <a:xfrm flipV="1">
          <a:off x="14375764" y="9349196"/>
          <a:ext cx="0" cy="1313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231" name="【保健センター・保健所】&#10;有形固定資産減価償却率最小値テキスト"/>
        <xdr:cNvSpPr txBox="1"/>
      </xdr:nvSpPr>
      <xdr:spPr>
        <a:xfrm>
          <a:off x="14414500" y="106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232" name="直線コネクタ 231"/>
        <xdr:cNvCxnSpPr/>
      </xdr:nvCxnSpPr>
      <xdr:spPr>
        <a:xfrm>
          <a:off x="14287500" y="10662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233" name="【保健センター・保健所】&#10;有形固定資産減価償却率最大値テキスト"/>
        <xdr:cNvSpPr txBox="1"/>
      </xdr:nvSpPr>
      <xdr:spPr>
        <a:xfrm>
          <a:off x="14414500" y="91282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234" name="直線コネクタ 233"/>
        <xdr:cNvCxnSpPr/>
      </xdr:nvCxnSpPr>
      <xdr:spPr>
        <a:xfrm>
          <a:off x="14287500" y="93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235" name="【保健センター・保健所】&#10;有形固定資産減価償却率平均値テキスト"/>
        <xdr:cNvSpPr txBox="1"/>
      </xdr:nvSpPr>
      <xdr:spPr>
        <a:xfrm>
          <a:off x="14414500" y="9934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236" name="フローチャート: 判断 235"/>
        <xdr:cNvSpPr/>
      </xdr:nvSpPr>
      <xdr:spPr>
        <a:xfrm>
          <a:off x="14325600" y="99558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237" name="フローチャート: 判断 236"/>
        <xdr:cNvSpPr/>
      </xdr:nvSpPr>
      <xdr:spPr>
        <a:xfrm>
          <a:off x="13578840" y="9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238" name="フローチャート: 判断 237"/>
        <xdr:cNvSpPr/>
      </xdr:nvSpPr>
      <xdr:spPr>
        <a:xfrm>
          <a:off x="1280414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239" name="フローチャート: 判断 238"/>
        <xdr:cNvSpPr/>
      </xdr:nvSpPr>
      <xdr:spPr>
        <a:xfrm>
          <a:off x="12029440" y="9933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240" name="フローチャート: 判断 239"/>
        <xdr:cNvSpPr/>
      </xdr:nvSpPr>
      <xdr:spPr>
        <a:xfrm>
          <a:off x="11231880" y="9864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1" name="テキスト ボックス 2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2" name="テキスト ボックス 2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3" name="テキスト ボックス 2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4" name="テキスト ボックス 2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5" name="テキスト ボックス 2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246" name="楕円 245"/>
        <xdr:cNvSpPr/>
      </xdr:nvSpPr>
      <xdr:spPr>
        <a:xfrm>
          <a:off x="135788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47172</xdr:rowOff>
    </xdr:from>
    <xdr:to>
      <xdr:col>76</xdr:col>
      <xdr:colOff>165100</xdr:colOff>
      <xdr:row>60</xdr:row>
      <xdr:rowOff>148772</xdr:rowOff>
    </xdr:to>
    <xdr:sp macro="" textlink="">
      <xdr:nvSpPr>
        <xdr:cNvPr id="247" name="楕円 246"/>
        <xdr:cNvSpPr/>
      </xdr:nvSpPr>
      <xdr:spPr>
        <a:xfrm>
          <a:off x="1280414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248" name="直線コネクタ 247"/>
        <xdr:cNvCxnSpPr/>
      </xdr:nvCxnSpPr>
      <xdr:spPr>
        <a:xfrm>
          <a:off x="12854940" y="10156372"/>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249" name="楕円 248"/>
        <xdr:cNvSpPr/>
      </xdr:nvSpPr>
      <xdr:spPr>
        <a:xfrm>
          <a:off x="12029440" y="10102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97972</xdr:rowOff>
    </xdr:to>
    <xdr:cxnSp macro="">
      <xdr:nvCxnSpPr>
        <xdr:cNvPr id="250" name="直線コネクタ 249"/>
        <xdr:cNvCxnSpPr/>
      </xdr:nvCxnSpPr>
      <xdr:spPr>
        <a:xfrm>
          <a:off x="12072620" y="1015310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251" name="楕円 250"/>
        <xdr:cNvSpPr/>
      </xdr:nvSpPr>
      <xdr:spPr>
        <a:xfrm>
          <a:off x="1123188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94706</xdr:rowOff>
    </xdr:to>
    <xdr:cxnSp macro="">
      <xdr:nvCxnSpPr>
        <xdr:cNvPr id="252" name="直線コネクタ 251"/>
        <xdr:cNvCxnSpPr/>
      </xdr:nvCxnSpPr>
      <xdr:spPr>
        <a:xfrm>
          <a:off x="11282680" y="1012044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253" name="n_1aveValue【保健センター・保健所】&#10;有形固定資産減価償却率"/>
        <xdr:cNvSpPr txBox="1"/>
      </xdr:nvSpPr>
      <xdr:spPr>
        <a:xfrm>
          <a:off x="1343724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254" name="n_2aveValue【保健センター・保健所】&#10;有形固定資産減価償却率"/>
        <xdr:cNvSpPr txBox="1"/>
      </xdr:nvSpPr>
      <xdr:spPr>
        <a:xfrm>
          <a:off x="126752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255" name="n_3aveValue【保健センター・保健所】&#10;有形固定資産減価償却率"/>
        <xdr:cNvSpPr txBox="1"/>
      </xdr:nvSpPr>
      <xdr:spPr>
        <a:xfrm>
          <a:off x="119005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256" name="n_4aveValue【保健センター・保健所】&#10;有形固定資産減価償却率"/>
        <xdr:cNvSpPr txBox="1"/>
      </xdr:nvSpPr>
      <xdr:spPr>
        <a:xfrm>
          <a:off x="1110298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257" name="n_1mainValue【保健センター・保健所】&#10;有形固定資産減価償却率"/>
        <xdr:cNvSpPr txBox="1"/>
      </xdr:nvSpPr>
      <xdr:spPr>
        <a:xfrm>
          <a:off x="13437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258" name="n_2mainValue【保健センター・保健所】&#10;有形固定資産減価償却率"/>
        <xdr:cNvSpPr txBox="1"/>
      </xdr:nvSpPr>
      <xdr:spPr>
        <a:xfrm>
          <a:off x="126752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259" name="n_3mainValue【保健センター・保健所】&#10;有形固定資産減価償却率"/>
        <xdr:cNvSpPr txBox="1"/>
      </xdr:nvSpPr>
      <xdr:spPr>
        <a:xfrm>
          <a:off x="119005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260" name="n_4mainValue【保健センター・保健所】&#10;有形固定資産減価償却率"/>
        <xdr:cNvSpPr txBox="1"/>
      </xdr:nvSpPr>
      <xdr:spPr>
        <a:xfrm>
          <a:off x="1110298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1" name="正方形/長方形 26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2" name="正方形/長方形 26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3" name="正方形/長方形 26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4" name="正方形/長方形 26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5" name="正方形/長方形 26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6" name="正方形/長方形 26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7" name="正方形/長方形 26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8" name="正方形/長方形 26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9" name="テキスト ボックス 26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0" name="直線コネクタ 26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1" name="直線コネクタ 27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2" name="テキスト ボックス 27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3" name="直線コネクタ 27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74" name="テキスト ボックス 27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75" name="直線コネクタ 27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6" name="テキスト ボックス 27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7" name="直線コネクタ 27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8" name="テキスト ボックス 27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9" name="直線コネクタ 27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0" name="テキスト ボックス 27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282" name="直線コネクタ 281"/>
        <xdr:cNvCxnSpPr/>
      </xdr:nvCxnSpPr>
      <xdr:spPr>
        <a:xfrm flipV="1">
          <a:off x="19509104" y="9374277"/>
          <a:ext cx="0" cy="133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283" name="【保健センター・保健所】&#10;一人当たり面積最小値テキスト"/>
        <xdr:cNvSpPr txBox="1"/>
      </xdr:nvSpPr>
      <xdr:spPr>
        <a:xfrm>
          <a:off x="19547840" y="107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284" name="直線コネクタ 283"/>
        <xdr:cNvCxnSpPr/>
      </xdr:nvCxnSpPr>
      <xdr:spPr>
        <a:xfrm>
          <a:off x="19443700" y="10713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285" name="【保健センター・保健所】&#10;一人当たり面積最大値テキスト"/>
        <xdr:cNvSpPr txBox="1"/>
      </xdr:nvSpPr>
      <xdr:spPr>
        <a:xfrm>
          <a:off x="19547840" y="91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286" name="直線コネクタ 285"/>
        <xdr:cNvCxnSpPr/>
      </xdr:nvCxnSpPr>
      <xdr:spPr>
        <a:xfrm>
          <a:off x="19443700" y="937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287" name="【保健センター・保健所】&#10;一人当たり面積平均値テキスト"/>
        <xdr:cNvSpPr txBox="1"/>
      </xdr:nvSpPr>
      <xdr:spPr>
        <a:xfrm>
          <a:off x="19547840" y="10536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288" name="フローチャート: 判断 287"/>
        <xdr:cNvSpPr/>
      </xdr:nvSpPr>
      <xdr:spPr>
        <a:xfrm>
          <a:off x="19458940" y="10557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289" name="フローチャート: 判断 288"/>
        <xdr:cNvSpPr/>
      </xdr:nvSpPr>
      <xdr:spPr>
        <a:xfrm>
          <a:off x="18735040" y="10589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290" name="フローチャート: 判断 289"/>
        <xdr:cNvSpPr/>
      </xdr:nvSpPr>
      <xdr:spPr>
        <a:xfrm>
          <a:off x="1793748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291" name="フローチャート: 判断 290"/>
        <xdr:cNvSpPr/>
      </xdr:nvSpPr>
      <xdr:spPr>
        <a:xfrm>
          <a:off x="1716278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292" name="フローチャート: 判断 291"/>
        <xdr:cNvSpPr/>
      </xdr:nvSpPr>
      <xdr:spPr>
        <a:xfrm>
          <a:off x="16388080" y="10598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3" name="テキスト ボックス 29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4" name="テキスト ボックス 29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5" name="テキスト ボックス 29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6" name="テキスト ボックス 29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7" name="テキスト ボックス 29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29667</xdr:rowOff>
    </xdr:from>
    <xdr:to>
      <xdr:col>112</xdr:col>
      <xdr:colOff>38100</xdr:colOff>
      <xdr:row>63</xdr:row>
      <xdr:rowOff>131267</xdr:rowOff>
    </xdr:to>
    <xdr:sp macro="" textlink="">
      <xdr:nvSpPr>
        <xdr:cNvPr id="298" name="楕円 297"/>
        <xdr:cNvSpPr/>
      </xdr:nvSpPr>
      <xdr:spPr>
        <a:xfrm>
          <a:off x="18735040" y="10590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30582</xdr:rowOff>
    </xdr:from>
    <xdr:to>
      <xdr:col>107</xdr:col>
      <xdr:colOff>101600</xdr:colOff>
      <xdr:row>63</xdr:row>
      <xdr:rowOff>132182</xdr:rowOff>
    </xdr:to>
    <xdr:sp macro="" textlink="">
      <xdr:nvSpPr>
        <xdr:cNvPr id="299" name="楕円 298"/>
        <xdr:cNvSpPr/>
      </xdr:nvSpPr>
      <xdr:spPr>
        <a:xfrm>
          <a:off x="1793748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80467</xdr:rowOff>
    </xdr:from>
    <xdr:to>
      <xdr:col>111</xdr:col>
      <xdr:colOff>177800</xdr:colOff>
      <xdr:row>63</xdr:row>
      <xdr:rowOff>81382</xdr:rowOff>
    </xdr:to>
    <xdr:cxnSp macro="">
      <xdr:nvCxnSpPr>
        <xdr:cNvPr id="300" name="直線コネクタ 299"/>
        <xdr:cNvCxnSpPr/>
      </xdr:nvCxnSpPr>
      <xdr:spPr>
        <a:xfrm flipV="1">
          <a:off x="17988280" y="10641787"/>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31038</xdr:rowOff>
    </xdr:from>
    <xdr:to>
      <xdr:col>102</xdr:col>
      <xdr:colOff>165100</xdr:colOff>
      <xdr:row>63</xdr:row>
      <xdr:rowOff>132638</xdr:rowOff>
    </xdr:to>
    <xdr:sp macro="" textlink="">
      <xdr:nvSpPr>
        <xdr:cNvPr id="301" name="楕円 300"/>
        <xdr:cNvSpPr/>
      </xdr:nvSpPr>
      <xdr:spPr>
        <a:xfrm>
          <a:off x="17162780" y="10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81382</xdr:rowOff>
    </xdr:from>
    <xdr:to>
      <xdr:col>107</xdr:col>
      <xdr:colOff>50800</xdr:colOff>
      <xdr:row>63</xdr:row>
      <xdr:rowOff>81838</xdr:rowOff>
    </xdr:to>
    <xdr:cxnSp macro="">
      <xdr:nvCxnSpPr>
        <xdr:cNvPr id="302" name="直線コネクタ 301"/>
        <xdr:cNvCxnSpPr/>
      </xdr:nvCxnSpPr>
      <xdr:spPr>
        <a:xfrm flipV="1">
          <a:off x="17213580" y="10642702"/>
          <a:ext cx="7747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32868</xdr:rowOff>
    </xdr:from>
    <xdr:to>
      <xdr:col>98</xdr:col>
      <xdr:colOff>38100</xdr:colOff>
      <xdr:row>63</xdr:row>
      <xdr:rowOff>134468</xdr:rowOff>
    </xdr:to>
    <xdr:sp macro="" textlink="">
      <xdr:nvSpPr>
        <xdr:cNvPr id="303" name="楕円 302"/>
        <xdr:cNvSpPr/>
      </xdr:nvSpPr>
      <xdr:spPr>
        <a:xfrm>
          <a:off x="16388080" y="10594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81838</xdr:rowOff>
    </xdr:from>
    <xdr:to>
      <xdr:col>102</xdr:col>
      <xdr:colOff>114300</xdr:colOff>
      <xdr:row>63</xdr:row>
      <xdr:rowOff>83668</xdr:rowOff>
    </xdr:to>
    <xdr:cxnSp macro="">
      <xdr:nvCxnSpPr>
        <xdr:cNvPr id="304" name="直線コネクタ 303"/>
        <xdr:cNvCxnSpPr/>
      </xdr:nvCxnSpPr>
      <xdr:spPr>
        <a:xfrm flipV="1">
          <a:off x="16431260" y="10643158"/>
          <a:ext cx="7823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305" name="n_1aveValue【保健センター・保健所】&#10;一人当たり面積"/>
        <xdr:cNvSpPr txBox="1"/>
      </xdr:nvSpPr>
      <xdr:spPr>
        <a:xfrm>
          <a:off x="18561127" y="103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306" name="n_2aveValue【保健センター・保健所】&#10;一人当たり面積"/>
        <xdr:cNvSpPr txBox="1"/>
      </xdr:nvSpPr>
      <xdr:spPr>
        <a:xfrm>
          <a:off x="17776267" y="103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307" name="n_3aveValue【保健センター・保健所】&#10;一人当たり面積"/>
        <xdr:cNvSpPr txBox="1"/>
      </xdr:nvSpPr>
      <xdr:spPr>
        <a:xfrm>
          <a:off x="1700156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308" name="n_4aveValue【保健センター・保健所】&#10;一人当たり面積"/>
        <xdr:cNvSpPr txBox="1"/>
      </xdr:nvSpPr>
      <xdr:spPr>
        <a:xfrm>
          <a:off x="16226867" y="106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122394</xdr:rowOff>
    </xdr:from>
    <xdr:ext cx="469744" cy="259045"/>
    <xdr:sp macro="" textlink="">
      <xdr:nvSpPr>
        <xdr:cNvPr id="309" name="n_1mainValue【保健センター・保健所】&#10;一人当たり面積"/>
        <xdr:cNvSpPr txBox="1"/>
      </xdr:nvSpPr>
      <xdr:spPr>
        <a:xfrm>
          <a:off x="185611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123309</xdr:rowOff>
    </xdr:from>
    <xdr:ext cx="469744" cy="259045"/>
    <xdr:sp macro="" textlink="">
      <xdr:nvSpPr>
        <xdr:cNvPr id="310" name="n_2mainValue【保健センター・保健所】&#10;一人当たり面積"/>
        <xdr:cNvSpPr txBox="1"/>
      </xdr:nvSpPr>
      <xdr:spPr>
        <a:xfrm>
          <a:off x="1777626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123765</xdr:rowOff>
    </xdr:from>
    <xdr:ext cx="469744" cy="259045"/>
    <xdr:sp macro="" textlink="">
      <xdr:nvSpPr>
        <xdr:cNvPr id="311" name="n_3mainValue【保健センター・保健所】&#10;一人当たり面積"/>
        <xdr:cNvSpPr txBox="1"/>
      </xdr:nvSpPr>
      <xdr:spPr>
        <a:xfrm>
          <a:off x="17001567" y="1068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150995</xdr:rowOff>
    </xdr:from>
    <xdr:ext cx="469744" cy="259045"/>
    <xdr:sp macro="" textlink="">
      <xdr:nvSpPr>
        <xdr:cNvPr id="312" name="n_4mainValue【保健センター・保健所】&#10;一人当たり面積"/>
        <xdr:cNvSpPr txBox="1"/>
      </xdr:nvSpPr>
      <xdr:spPr>
        <a:xfrm>
          <a:off x="16226867" y="1037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3" name="正方形/長方形 31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4" name="正方形/長方形 31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5" name="正方形/長方形 31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6" name="正方形/長方形 31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7" name="正方形/長方形 31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8" name="正方形/長方形 31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9" name="正方形/長方形 31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0" name="正方形/長方形 31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1" name="テキスト ボックス 32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2" name="直線コネクタ 32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3" name="テキスト ボックス 32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4" name="直線コネクタ 32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5" name="テキスト ボックス 32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6" name="直線コネクタ 32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7" name="テキスト ボックス 32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8" name="直線コネクタ 32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9" name="テキスト ボックス 32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0" name="直線コネクタ 32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1" name="テキスト ボックス 33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2" name="直線コネクタ 33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3" name="テキスト ボックス 33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4" name="直線コネクタ 33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5" name="テキスト ボックス 33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6" name="直線コネクタ 33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338" name="直線コネクタ 337"/>
        <xdr:cNvCxnSpPr/>
      </xdr:nvCxnSpPr>
      <xdr:spPr>
        <a:xfrm flipV="1">
          <a:off x="14375764"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9"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0" name="直線コネクタ 33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41" name="【消防施設】&#10;有形固定資産減価償却率最大値テキスト"/>
        <xdr:cNvSpPr txBox="1"/>
      </xdr:nvSpPr>
      <xdr:spPr>
        <a:xfrm>
          <a:off x="1441450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42" name="直線コネクタ 341"/>
        <xdr:cNvCxnSpPr/>
      </xdr:nvCxnSpPr>
      <xdr:spPr>
        <a:xfrm>
          <a:off x="1428750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343" name="【消防施設】&#10;有形固定資産減価償却率平均値テキスト"/>
        <xdr:cNvSpPr txBox="1"/>
      </xdr:nvSpPr>
      <xdr:spPr>
        <a:xfrm>
          <a:off x="14414500" y="1387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344" name="フローチャート: 判断 343"/>
        <xdr:cNvSpPr/>
      </xdr:nvSpPr>
      <xdr:spPr>
        <a:xfrm>
          <a:off x="14325600" y="1389869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45" name="フローチャート: 判断 344"/>
        <xdr:cNvSpPr/>
      </xdr:nvSpPr>
      <xdr:spPr>
        <a:xfrm>
          <a:off x="1357884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346" name="フローチャート: 判断 345"/>
        <xdr:cNvSpPr/>
      </xdr:nvSpPr>
      <xdr:spPr>
        <a:xfrm>
          <a:off x="128041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347" name="フローチャート: 判断 346"/>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348" name="フローチャート: 判断 347"/>
        <xdr:cNvSpPr/>
      </xdr:nvSpPr>
      <xdr:spPr>
        <a:xfrm>
          <a:off x="11231880" y="13888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9" name="テキスト ボックス 34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0" name="テキスト ボックス 34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1" name="テキスト ボックス 35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2" name="テキスト ボックス 35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3" name="テキスト ボックス 35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354" name="楕円 353"/>
        <xdr:cNvSpPr/>
      </xdr:nvSpPr>
      <xdr:spPr>
        <a:xfrm>
          <a:off x="1357884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355" name="楕円 354"/>
        <xdr:cNvSpPr/>
      </xdr:nvSpPr>
      <xdr:spPr>
        <a:xfrm>
          <a:off x="12804140" y="13662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81</xdr:row>
      <xdr:rowOff>163830</xdr:rowOff>
    </xdr:to>
    <xdr:cxnSp macro="">
      <xdr:nvCxnSpPr>
        <xdr:cNvPr id="356" name="直線コネクタ 355"/>
        <xdr:cNvCxnSpPr/>
      </xdr:nvCxnSpPr>
      <xdr:spPr>
        <a:xfrm>
          <a:off x="12854940" y="13713278"/>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50981</xdr:rowOff>
    </xdr:from>
    <xdr:to>
      <xdr:col>72</xdr:col>
      <xdr:colOff>38100</xdr:colOff>
      <xdr:row>81</xdr:row>
      <xdr:rowOff>152581</xdr:rowOff>
    </xdr:to>
    <xdr:sp macro="" textlink="">
      <xdr:nvSpPr>
        <xdr:cNvPr id="357" name="楕円 356"/>
        <xdr:cNvSpPr/>
      </xdr:nvSpPr>
      <xdr:spPr>
        <a:xfrm>
          <a:off x="12029440" y="13629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101781</xdr:rowOff>
    </xdr:from>
    <xdr:to>
      <xdr:col>76</xdr:col>
      <xdr:colOff>114300</xdr:colOff>
      <xdr:row>81</xdr:row>
      <xdr:rowOff>134438</xdr:rowOff>
    </xdr:to>
    <xdr:cxnSp macro="">
      <xdr:nvCxnSpPr>
        <xdr:cNvPr id="358" name="直線コネクタ 357"/>
        <xdr:cNvCxnSpPr/>
      </xdr:nvCxnSpPr>
      <xdr:spPr>
        <a:xfrm>
          <a:off x="12072620" y="13680621"/>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359" name="楕円 358"/>
        <xdr:cNvSpPr/>
      </xdr:nvSpPr>
      <xdr:spPr>
        <a:xfrm>
          <a:off x="11231880" y="13739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101781</xdr:rowOff>
    </xdr:from>
    <xdr:to>
      <xdr:col>71</xdr:col>
      <xdr:colOff>177800</xdr:colOff>
      <xdr:row>82</xdr:row>
      <xdr:rowOff>39732</xdr:rowOff>
    </xdr:to>
    <xdr:cxnSp macro="">
      <xdr:nvCxnSpPr>
        <xdr:cNvPr id="360" name="直線コネクタ 359"/>
        <xdr:cNvCxnSpPr/>
      </xdr:nvCxnSpPr>
      <xdr:spPr>
        <a:xfrm flipV="1">
          <a:off x="11282680" y="13680621"/>
          <a:ext cx="78994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361" name="n_1aveValue【消防施設】&#10;有形固定資産減価償却率"/>
        <xdr:cNvSpPr txBox="1"/>
      </xdr:nvSpPr>
      <xdr:spPr>
        <a:xfrm>
          <a:off x="134372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362" name="n_2aveValue【消防施設】&#10;有形固定資産減価償却率"/>
        <xdr:cNvSpPr txBox="1"/>
      </xdr:nvSpPr>
      <xdr:spPr>
        <a:xfrm>
          <a:off x="1267524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363" name="n_3aveValue【消防施設】&#10;有形固定資産減価償却率"/>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364" name="n_4aveValue【消防施設】&#10;有形固定資産減価償却率"/>
        <xdr:cNvSpPr txBox="1"/>
      </xdr:nvSpPr>
      <xdr:spPr>
        <a:xfrm>
          <a:off x="1110298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365" name="n_1mainValue【消防施設】&#10;有形固定資産減価償却率"/>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366" name="n_2mainValue【消防施設】&#10;有形固定資産減価償却率"/>
        <xdr:cNvSpPr txBox="1"/>
      </xdr:nvSpPr>
      <xdr:spPr>
        <a:xfrm>
          <a:off x="126752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169108</xdr:rowOff>
    </xdr:from>
    <xdr:ext cx="405111" cy="259045"/>
    <xdr:sp macro="" textlink="">
      <xdr:nvSpPr>
        <xdr:cNvPr id="367" name="n_3mainValue【消防施設】&#10;有形固定資産減価償却率"/>
        <xdr:cNvSpPr txBox="1"/>
      </xdr:nvSpPr>
      <xdr:spPr>
        <a:xfrm>
          <a:off x="11900544" y="1341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368" name="n_4mainValue【消防施設】&#10;有形固定資産減価償却率"/>
        <xdr:cNvSpPr txBox="1"/>
      </xdr:nvSpPr>
      <xdr:spPr>
        <a:xfrm>
          <a:off x="1110298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9" name="正方形/長方形 3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0" name="正方形/長方形 3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1" name="正方形/長方形 3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2" name="正方形/長方形 3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3" name="正方形/長方形 3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4" name="正方形/長方形 3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5" name="正方形/長方形 3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6" name="正方形/長方形 3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7" name="テキスト ボックス 3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8" name="直線コネクタ 3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9" name="直線コネクタ 37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0" name="テキスト ボックス 37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1" name="直線コネクタ 38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2" name="テキスト ボックス 38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3" name="直線コネクタ 38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4" name="テキスト ボックス 38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5" name="直線コネクタ 38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6" name="テキスト ボックス 38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7" name="直線コネクタ 38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8" name="テキスト ボックス 38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9" name="直線コネクタ 38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0" name="テキスト ボックス 38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394" name="直線コネクタ 393"/>
        <xdr:cNvCxnSpPr/>
      </xdr:nvCxnSpPr>
      <xdr:spPr>
        <a:xfrm flipV="1">
          <a:off x="19509104" y="1301006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395" name="【消防施設】&#10;一人当たり面積最小値テキスト"/>
        <xdr:cNvSpPr txBox="1"/>
      </xdr:nvSpPr>
      <xdr:spPr>
        <a:xfrm>
          <a:off x="1954784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396" name="直線コネクタ 395"/>
        <xdr:cNvCxnSpPr/>
      </xdr:nvCxnSpPr>
      <xdr:spPr>
        <a:xfrm>
          <a:off x="1944370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397" name="【消防施設】&#10;一人当たり面積最大値テキスト"/>
        <xdr:cNvSpPr txBox="1"/>
      </xdr:nvSpPr>
      <xdr:spPr>
        <a:xfrm>
          <a:off x="19547840" y="127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398" name="直線コネクタ 397"/>
        <xdr:cNvCxnSpPr/>
      </xdr:nvCxnSpPr>
      <xdr:spPr>
        <a:xfrm>
          <a:off x="19443700" y="13010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399" name="【消防施設】&#10;一人当たり面積平均値テキスト"/>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00" name="フローチャート: 判断 399"/>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01" name="フローチャート: 判断 400"/>
        <xdr:cNvSpPr/>
      </xdr:nvSpPr>
      <xdr:spPr>
        <a:xfrm>
          <a:off x="18735040" y="1407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02" name="フローチャート: 判断 401"/>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03" name="フローチャート: 判断 402"/>
        <xdr:cNvSpPr/>
      </xdr:nvSpPr>
      <xdr:spPr>
        <a:xfrm>
          <a:off x="1716278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04" name="フローチャート: 判断 403"/>
        <xdr:cNvSpPr/>
      </xdr:nvSpPr>
      <xdr:spPr>
        <a:xfrm>
          <a:off x="1638808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5" name="テキスト ボックス 40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114663</xdr:rowOff>
    </xdr:from>
    <xdr:to>
      <xdr:col>112</xdr:col>
      <xdr:colOff>38100</xdr:colOff>
      <xdr:row>83</xdr:row>
      <xdr:rowOff>44813</xdr:rowOff>
    </xdr:to>
    <xdr:sp macro="" textlink="">
      <xdr:nvSpPr>
        <xdr:cNvPr id="410" name="楕円 409"/>
        <xdr:cNvSpPr/>
      </xdr:nvSpPr>
      <xdr:spPr>
        <a:xfrm>
          <a:off x="18735040" y="13861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70576</xdr:rowOff>
    </xdr:from>
    <xdr:to>
      <xdr:col>107</xdr:col>
      <xdr:colOff>101600</xdr:colOff>
      <xdr:row>82</xdr:row>
      <xdr:rowOff>726</xdr:rowOff>
    </xdr:to>
    <xdr:sp macro="" textlink="">
      <xdr:nvSpPr>
        <xdr:cNvPr id="411" name="楕円 410"/>
        <xdr:cNvSpPr/>
      </xdr:nvSpPr>
      <xdr:spPr>
        <a:xfrm>
          <a:off x="17937480" y="13649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121376</xdr:rowOff>
    </xdr:from>
    <xdr:to>
      <xdr:col>111</xdr:col>
      <xdr:colOff>177800</xdr:colOff>
      <xdr:row>82</xdr:row>
      <xdr:rowOff>165463</xdr:rowOff>
    </xdr:to>
    <xdr:cxnSp macro="">
      <xdr:nvCxnSpPr>
        <xdr:cNvPr id="412" name="直線コネクタ 411"/>
        <xdr:cNvCxnSpPr/>
      </xdr:nvCxnSpPr>
      <xdr:spPr>
        <a:xfrm>
          <a:off x="17988280" y="13700216"/>
          <a:ext cx="789940" cy="2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77107</xdr:rowOff>
    </xdr:from>
    <xdr:to>
      <xdr:col>102</xdr:col>
      <xdr:colOff>165100</xdr:colOff>
      <xdr:row>82</xdr:row>
      <xdr:rowOff>7257</xdr:rowOff>
    </xdr:to>
    <xdr:sp macro="" textlink="">
      <xdr:nvSpPr>
        <xdr:cNvPr id="413" name="楕円 412"/>
        <xdr:cNvSpPr/>
      </xdr:nvSpPr>
      <xdr:spPr>
        <a:xfrm>
          <a:off x="17162780" y="13655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121376</xdr:rowOff>
    </xdr:from>
    <xdr:to>
      <xdr:col>107</xdr:col>
      <xdr:colOff>50800</xdr:colOff>
      <xdr:row>81</xdr:row>
      <xdr:rowOff>127907</xdr:rowOff>
    </xdr:to>
    <xdr:cxnSp macro="">
      <xdr:nvCxnSpPr>
        <xdr:cNvPr id="414" name="直線コネクタ 413"/>
        <xdr:cNvCxnSpPr/>
      </xdr:nvCxnSpPr>
      <xdr:spPr>
        <a:xfrm flipV="1">
          <a:off x="17213580" y="13700216"/>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137523</xdr:rowOff>
    </xdr:from>
    <xdr:to>
      <xdr:col>98</xdr:col>
      <xdr:colOff>38100</xdr:colOff>
      <xdr:row>83</xdr:row>
      <xdr:rowOff>67673</xdr:rowOff>
    </xdr:to>
    <xdr:sp macro="" textlink="">
      <xdr:nvSpPr>
        <xdr:cNvPr id="415" name="楕円 414"/>
        <xdr:cNvSpPr/>
      </xdr:nvSpPr>
      <xdr:spPr>
        <a:xfrm>
          <a:off x="16388080" y="13884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127907</xdr:rowOff>
    </xdr:from>
    <xdr:to>
      <xdr:col>102</xdr:col>
      <xdr:colOff>114300</xdr:colOff>
      <xdr:row>83</xdr:row>
      <xdr:rowOff>16873</xdr:rowOff>
    </xdr:to>
    <xdr:cxnSp macro="">
      <xdr:nvCxnSpPr>
        <xdr:cNvPr id="416" name="直線コネクタ 415"/>
        <xdr:cNvCxnSpPr/>
      </xdr:nvCxnSpPr>
      <xdr:spPr>
        <a:xfrm flipV="1">
          <a:off x="16431260" y="13706747"/>
          <a:ext cx="782320" cy="2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417" name="n_1aveValue【消防施設】&#10;一人当たり面積"/>
        <xdr:cNvSpPr txBox="1"/>
      </xdr:nvSpPr>
      <xdr:spPr>
        <a:xfrm>
          <a:off x="1856112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418" name="n_2aveValue【消防施設】&#10;一人当たり面積"/>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419" name="n_3aveValue【消防施設】&#10;一人当たり面積"/>
        <xdr:cNvSpPr txBox="1"/>
      </xdr:nvSpPr>
      <xdr:spPr>
        <a:xfrm>
          <a:off x="1700156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420" name="n_4aveValue【消防施設】&#10;一人当たり面積"/>
        <xdr:cNvSpPr txBox="1"/>
      </xdr:nvSpPr>
      <xdr:spPr>
        <a:xfrm>
          <a:off x="16226867"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61340</xdr:rowOff>
    </xdr:from>
    <xdr:ext cx="469744" cy="259045"/>
    <xdr:sp macro="" textlink="">
      <xdr:nvSpPr>
        <xdr:cNvPr id="421" name="n_1mainValue【消防施設】&#10;一人当たり面積"/>
        <xdr:cNvSpPr txBox="1"/>
      </xdr:nvSpPr>
      <xdr:spPr>
        <a:xfrm>
          <a:off x="1856112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17253</xdr:rowOff>
    </xdr:from>
    <xdr:ext cx="469744" cy="259045"/>
    <xdr:sp macro="" textlink="">
      <xdr:nvSpPr>
        <xdr:cNvPr id="422" name="n_2mainValue【消防施設】&#10;一人当たり面積"/>
        <xdr:cNvSpPr txBox="1"/>
      </xdr:nvSpPr>
      <xdr:spPr>
        <a:xfrm>
          <a:off x="17776267"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23784</xdr:rowOff>
    </xdr:from>
    <xdr:ext cx="469744" cy="259045"/>
    <xdr:sp macro="" textlink="">
      <xdr:nvSpPr>
        <xdr:cNvPr id="423" name="n_3mainValue【消防施設】&#10;一人当たり面積"/>
        <xdr:cNvSpPr txBox="1"/>
      </xdr:nvSpPr>
      <xdr:spPr>
        <a:xfrm>
          <a:off x="17001567" y="134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84200</xdr:rowOff>
    </xdr:from>
    <xdr:ext cx="469744" cy="259045"/>
    <xdr:sp macro="" textlink="">
      <xdr:nvSpPr>
        <xdr:cNvPr id="424" name="n_4mainValue【消防施設】&#10;一人当たり面積"/>
        <xdr:cNvSpPr txBox="1"/>
      </xdr:nvSpPr>
      <xdr:spPr>
        <a:xfrm>
          <a:off x="16226867" y="1366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6" name="直線コネクタ 43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7" name="テキスト ボックス 43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8" name="直線コネクタ 43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9" name="テキスト ボックス 43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0" name="直線コネクタ 43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1" name="テキスト ボックス 44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2" name="直線コネクタ 44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3" name="テキスト ボックス 44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4" name="直線コネクタ 44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45" name="テキスト ボックス 44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6" name="直線コネクタ 44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47" name="テキスト ボックス 44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449" name="直線コネクタ 448"/>
        <xdr:cNvCxnSpPr/>
      </xdr:nvCxnSpPr>
      <xdr:spPr>
        <a:xfrm flipV="1">
          <a:off x="14375764" y="16750665"/>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450" name="【庁舎】&#10;有形固定資産減価償却率最小値テキスト"/>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451" name="直線コネクタ 450"/>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452" name="【庁舎】&#10;有形固定資産減価償却率最大値テキスト"/>
        <xdr:cNvSpPr txBox="1"/>
      </xdr:nvSpPr>
      <xdr:spPr>
        <a:xfrm>
          <a:off x="14414500" y="1652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453" name="直線コネクタ 452"/>
        <xdr:cNvCxnSpPr/>
      </xdr:nvCxnSpPr>
      <xdr:spPr>
        <a:xfrm>
          <a:off x="14287500" y="1675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4" name="【庁舎】&#10;有形固定資産減価償却率平均値テキスト"/>
        <xdr:cNvSpPr txBox="1"/>
      </xdr:nvSpPr>
      <xdr:spPr>
        <a:xfrm>
          <a:off x="14414500" y="1739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5" name="フローチャート: 判断 454"/>
        <xdr:cNvSpPr/>
      </xdr:nvSpPr>
      <xdr:spPr>
        <a:xfrm>
          <a:off x="14325600" y="17416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56" name="フローチャート: 判断 455"/>
        <xdr:cNvSpPr/>
      </xdr:nvSpPr>
      <xdr:spPr>
        <a:xfrm>
          <a:off x="135788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457" name="フローチャート: 判断 456"/>
        <xdr:cNvSpPr/>
      </xdr:nvSpPr>
      <xdr:spPr>
        <a:xfrm>
          <a:off x="1280414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458" name="フローチャート: 判断 457"/>
        <xdr:cNvSpPr/>
      </xdr:nvSpPr>
      <xdr:spPr>
        <a:xfrm>
          <a:off x="12029440" y="1743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459" name="フローチャート: 判断 458"/>
        <xdr:cNvSpPr/>
      </xdr:nvSpPr>
      <xdr:spPr>
        <a:xfrm>
          <a:off x="11231880" y="173647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0" name="テキスト ボックス 45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1" name="テキスト ボックス 46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2" name="テキスト ボックス 46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3" name="テキスト ボックス 46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4" name="テキスト ボックス 46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465" name="楕円 464"/>
        <xdr:cNvSpPr/>
      </xdr:nvSpPr>
      <xdr:spPr>
        <a:xfrm>
          <a:off x="13578840" y="1736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466" name="楕円 465"/>
        <xdr:cNvSpPr/>
      </xdr:nvSpPr>
      <xdr:spPr>
        <a:xfrm>
          <a:off x="1280414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144780</xdr:rowOff>
    </xdr:to>
    <xdr:cxnSp macro="">
      <xdr:nvCxnSpPr>
        <xdr:cNvPr id="467" name="直線コネクタ 466"/>
        <xdr:cNvCxnSpPr/>
      </xdr:nvCxnSpPr>
      <xdr:spPr>
        <a:xfrm>
          <a:off x="12854940" y="173697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468" name="楕円 467"/>
        <xdr:cNvSpPr/>
      </xdr:nvSpPr>
      <xdr:spPr>
        <a:xfrm>
          <a:off x="12029440" y="17317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102870</xdr:rowOff>
    </xdr:to>
    <xdr:cxnSp macro="">
      <xdr:nvCxnSpPr>
        <xdr:cNvPr id="469" name="直線コネクタ 468"/>
        <xdr:cNvCxnSpPr/>
      </xdr:nvCxnSpPr>
      <xdr:spPr>
        <a:xfrm>
          <a:off x="12072620" y="17367884"/>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xdr:rowOff>
    </xdr:from>
    <xdr:to>
      <xdr:col>67</xdr:col>
      <xdr:colOff>101600</xdr:colOff>
      <xdr:row>103</xdr:row>
      <xdr:rowOff>109855</xdr:rowOff>
    </xdr:to>
    <xdr:sp macro="" textlink="">
      <xdr:nvSpPr>
        <xdr:cNvPr id="470" name="楕円 469"/>
        <xdr:cNvSpPr/>
      </xdr:nvSpPr>
      <xdr:spPr>
        <a:xfrm>
          <a:off x="1123188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59055</xdr:rowOff>
    </xdr:from>
    <xdr:to>
      <xdr:col>71</xdr:col>
      <xdr:colOff>177800</xdr:colOff>
      <xdr:row>103</xdr:row>
      <xdr:rowOff>100964</xdr:rowOff>
    </xdr:to>
    <xdr:cxnSp macro="">
      <xdr:nvCxnSpPr>
        <xdr:cNvPr id="471" name="直線コネクタ 470"/>
        <xdr:cNvCxnSpPr/>
      </xdr:nvCxnSpPr>
      <xdr:spPr>
        <a:xfrm>
          <a:off x="11282680" y="17325975"/>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472" name="n_1aveValue【庁舎】&#10;有形固定資産減価償却率"/>
        <xdr:cNvSpPr txBox="1"/>
      </xdr:nvSpPr>
      <xdr:spPr>
        <a:xfrm>
          <a:off x="134372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473" name="n_2aveValue【庁舎】&#10;有形固定資産減価償却率"/>
        <xdr:cNvSpPr txBox="1"/>
      </xdr:nvSpPr>
      <xdr:spPr>
        <a:xfrm>
          <a:off x="1267524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474" name="n_3aveValue【庁舎】&#10;有形固定資産減価償却率"/>
        <xdr:cNvSpPr txBox="1"/>
      </xdr:nvSpPr>
      <xdr:spPr>
        <a:xfrm>
          <a:off x="11900544" y="1752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475" name="n_4aveValue【庁舎】&#10;有形固定資産減価償却率"/>
        <xdr:cNvSpPr txBox="1"/>
      </xdr:nvSpPr>
      <xdr:spPr>
        <a:xfrm>
          <a:off x="1110298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15257</xdr:rowOff>
    </xdr:from>
    <xdr:ext cx="405111" cy="259045"/>
    <xdr:sp macro="" textlink="">
      <xdr:nvSpPr>
        <xdr:cNvPr id="476" name="n_1mainValue【庁舎】&#10;有形固定資産減価償却率"/>
        <xdr:cNvSpPr txBox="1"/>
      </xdr:nvSpPr>
      <xdr:spPr>
        <a:xfrm>
          <a:off x="13437244" y="1744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477" name="n_2mainValue【庁舎】&#10;有形固定資産減価償却率"/>
        <xdr:cNvSpPr txBox="1"/>
      </xdr:nvSpPr>
      <xdr:spPr>
        <a:xfrm>
          <a:off x="1267524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478" name="n_3mainValue【庁舎】&#10;有形固定資産減価償却率"/>
        <xdr:cNvSpPr txBox="1"/>
      </xdr:nvSpPr>
      <xdr:spPr>
        <a:xfrm>
          <a:off x="11900544" y="170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126382</xdr:rowOff>
    </xdr:from>
    <xdr:ext cx="405111" cy="259045"/>
    <xdr:sp macro="" textlink="">
      <xdr:nvSpPr>
        <xdr:cNvPr id="479" name="n_4mainValue【庁舎】&#10;有形固定資産減価償却率"/>
        <xdr:cNvSpPr txBox="1"/>
      </xdr:nvSpPr>
      <xdr:spPr>
        <a:xfrm>
          <a:off x="1110298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0" name="直線コネクタ 48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1" name="テキスト ボックス 49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2" name="直線コネクタ 49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3" name="テキスト ボックス 49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6" name="直線コネクタ 49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7" name="テキスト ボックス 49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8" name="直線コネクタ 49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9" name="テキスト ボックス 49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03" name="直線コネクタ 502"/>
        <xdr:cNvCxnSpPr/>
      </xdr:nvCxnSpPr>
      <xdr:spPr>
        <a:xfrm flipV="1">
          <a:off x="19509104" y="16746221"/>
          <a:ext cx="0" cy="128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04" name="【庁舎】&#10;一人当たり面積最小値テキスト"/>
        <xdr:cNvSpPr txBox="1"/>
      </xdr:nvSpPr>
      <xdr:spPr>
        <a:xfrm>
          <a:off x="19547840"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05" name="直線コネクタ 504"/>
        <xdr:cNvCxnSpPr/>
      </xdr:nvCxnSpPr>
      <xdr:spPr>
        <a:xfrm>
          <a:off x="19443700" y="18027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06" name="【庁舎】&#10;一人当たり面積最大値テキスト"/>
        <xdr:cNvSpPr txBox="1"/>
      </xdr:nvSpPr>
      <xdr:spPr>
        <a:xfrm>
          <a:off x="19547840" y="1652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07" name="直線コネクタ 506"/>
        <xdr:cNvCxnSpPr/>
      </xdr:nvCxnSpPr>
      <xdr:spPr>
        <a:xfrm>
          <a:off x="19443700" y="1674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08" name="【庁舎】&#10;一人当たり面積平均値テキスト"/>
        <xdr:cNvSpPr txBox="1"/>
      </xdr:nvSpPr>
      <xdr:spPr>
        <a:xfrm>
          <a:off x="19547840" y="17548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09" name="フローチャート: 判断 508"/>
        <xdr:cNvSpPr/>
      </xdr:nvSpPr>
      <xdr:spPr>
        <a:xfrm>
          <a:off x="194589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10" name="フローチャート: 判断 509"/>
        <xdr:cNvSpPr/>
      </xdr:nvSpPr>
      <xdr:spPr>
        <a:xfrm>
          <a:off x="18735040" y="175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11" name="フローチャート: 判断 510"/>
        <xdr:cNvSpPr/>
      </xdr:nvSpPr>
      <xdr:spPr>
        <a:xfrm>
          <a:off x="17937480" y="1737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12" name="フローチャート: 判断 511"/>
        <xdr:cNvSpPr/>
      </xdr:nvSpPr>
      <xdr:spPr>
        <a:xfrm>
          <a:off x="171627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13" name="フローチャート: 判断 512"/>
        <xdr:cNvSpPr/>
      </xdr:nvSpPr>
      <xdr:spPr>
        <a:xfrm>
          <a:off x="16388080" y="17603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519" name="楕円 518"/>
        <xdr:cNvSpPr/>
      </xdr:nvSpPr>
      <xdr:spPr>
        <a:xfrm>
          <a:off x="1873504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44450</xdr:rowOff>
    </xdr:from>
    <xdr:to>
      <xdr:col>107</xdr:col>
      <xdr:colOff>101600</xdr:colOff>
      <xdr:row>104</xdr:row>
      <xdr:rowOff>146050</xdr:rowOff>
    </xdr:to>
    <xdr:sp macro="" textlink="">
      <xdr:nvSpPr>
        <xdr:cNvPr id="520" name="楕円 519"/>
        <xdr:cNvSpPr/>
      </xdr:nvSpPr>
      <xdr:spPr>
        <a:xfrm>
          <a:off x="1793748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95250</xdr:rowOff>
    </xdr:to>
    <xdr:cxnSp macro="">
      <xdr:nvCxnSpPr>
        <xdr:cNvPr id="521" name="直線コネクタ 520"/>
        <xdr:cNvCxnSpPr/>
      </xdr:nvCxnSpPr>
      <xdr:spPr>
        <a:xfrm flipV="1">
          <a:off x="17988280" y="175221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50800</xdr:rowOff>
    </xdr:from>
    <xdr:to>
      <xdr:col>102</xdr:col>
      <xdr:colOff>165100</xdr:colOff>
      <xdr:row>104</xdr:row>
      <xdr:rowOff>152400</xdr:rowOff>
    </xdr:to>
    <xdr:sp macro="" textlink="">
      <xdr:nvSpPr>
        <xdr:cNvPr id="522" name="楕円 521"/>
        <xdr:cNvSpPr/>
      </xdr:nvSpPr>
      <xdr:spPr>
        <a:xfrm>
          <a:off x="1716278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95250</xdr:rowOff>
    </xdr:from>
    <xdr:to>
      <xdr:col>107</xdr:col>
      <xdr:colOff>50800</xdr:colOff>
      <xdr:row>104</xdr:row>
      <xdr:rowOff>101600</xdr:rowOff>
    </xdr:to>
    <xdr:cxnSp macro="">
      <xdr:nvCxnSpPr>
        <xdr:cNvPr id="523" name="直線コネクタ 522"/>
        <xdr:cNvCxnSpPr/>
      </xdr:nvCxnSpPr>
      <xdr:spPr>
        <a:xfrm flipV="1">
          <a:off x="17213580" y="17529810"/>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64770</xdr:rowOff>
    </xdr:from>
    <xdr:to>
      <xdr:col>98</xdr:col>
      <xdr:colOff>38100</xdr:colOff>
      <xdr:row>104</xdr:row>
      <xdr:rowOff>166370</xdr:rowOff>
    </xdr:to>
    <xdr:sp macro="" textlink="">
      <xdr:nvSpPr>
        <xdr:cNvPr id="524" name="楕円 523"/>
        <xdr:cNvSpPr/>
      </xdr:nvSpPr>
      <xdr:spPr>
        <a:xfrm>
          <a:off x="16388080" y="17499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101600</xdr:rowOff>
    </xdr:from>
    <xdr:to>
      <xdr:col>102</xdr:col>
      <xdr:colOff>114300</xdr:colOff>
      <xdr:row>104</xdr:row>
      <xdr:rowOff>115570</xdr:rowOff>
    </xdr:to>
    <xdr:cxnSp macro="">
      <xdr:nvCxnSpPr>
        <xdr:cNvPr id="525" name="直線コネクタ 524"/>
        <xdr:cNvCxnSpPr/>
      </xdr:nvCxnSpPr>
      <xdr:spPr>
        <a:xfrm flipV="1">
          <a:off x="16431260" y="17536160"/>
          <a:ext cx="78232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526" name="n_1aveValue【庁舎】&#10;一人当たり面積"/>
        <xdr:cNvSpPr txBox="1"/>
      </xdr:nvSpPr>
      <xdr:spPr>
        <a:xfrm>
          <a:off x="185611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527" name="n_2aveValue【庁舎】&#10;一人当たり面積"/>
        <xdr:cNvSpPr txBox="1"/>
      </xdr:nvSpPr>
      <xdr:spPr>
        <a:xfrm>
          <a:off x="17776267" y="171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528" name="n_3aveValue【庁舎】&#10;一人当たり面積"/>
        <xdr:cNvSpPr txBox="1"/>
      </xdr:nvSpPr>
      <xdr:spPr>
        <a:xfrm>
          <a:off x="1700156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529" name="n_4aveValue【庁舎】&#10;一人当たり面積"/>
        <xdr:cNvSpPr txBox="1"/>
      </xdr:nvSpPr>
      <xdr:spPr>
        <a:xfrm>
          <a:off x="1622686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530" name="n_1mainValue【庁舎】&#10;一人当たり面積"/>
        <xdr:cNvSpPr txBox="1"/>
      </xdr:nvSpPr>
      <xdr:spPr>
        <a:xfrm>
          <a:off x="18561127" y="172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137177</xdr:rowOff>
    </xdr:from>
    <xdr:ext cx="469744" cy="259045"/>
    <xdr:sp macro="" textlink="">
      <xdr:nvSpPr>
        <xdr:cNvPr id="531" name="n_2mainValue【庁舎】&#10;一人当たり面積"/>
        <xdr:cNvSpPr txBox="1"/>
      </xdr:nvSpPr>
      <xdr:spPr>
        <a:xfrm>
          <a:off x="17776267" y="1757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168927</xdr:rowOff>
    </xdr:from>
    <xdr:ext cx="469744" cy="259045"/>
    <xdr:sp macro="" textlink="">
      <xdr:nvSpPr>
        <xdr:cNvPr id="532" name="n_3mainValue【庁舎】&#10;一人当たり面積"/>
        <xdr:cNvSpPr txBox="1"/>
      </xdr:nvSpPr>
      <xdr:spPr>
        <a:xfrm>
          <a:off x="17001567" y="172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11447</xdr:rowOff>
    </xdr:from>
    <xdr:ext cx="469744" cy="259045"/>
    <xdr:sp macro="" textlink="">
      <xdr:nvSpPr>
        <xdr:cNvPr id="533" name="n_4mainValue【庁舎】&#10;一人当たり面積"/>
        <xdr:cNvSpPr txBox="1"/>
      </xdr:nvSpPr>
      <xdr:spPr>
        <a:xfrm>
          <a:off x="16226867" y="1727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151,910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その他の施設は該当数値なし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と保健センター・保健所である。一般廃棄物処理施設については、町独自の焼却施設を運営していたが、施設の老朽化による改修経費に多額の費用が必要となること、また、最終処分場の限界やダイオキシン対策に対する施設の維持管理費の負担も大きくなっていたこと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月に一部事務組合に加入し、町施設での焼却を行わないこととしたため、施設更新や維持管理にかかる費用は大きく軽減された。保健センターについては、建設後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年以上が経過しており、施設・設備の老朽化に伴う改修費用が年々膨らんでいるため、平成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に施設維持補修調査を実施した。その結果に基づき、今後、更新費用の年度間の平準化を図りながら計画的に維持補修を実施していく。なお、庁舎の有形固定資産減価償却率は、類似団体より低くなっているが、現庁舎は、既存建物を増改築したもので、庁舎の半分は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年の建設、残りの増築部分も昭和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年の建設で施設・設備の不具合が多くなっており、平成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月に示された耐震診断結果では基準値を満たさないことが判明したため、早期に建設（更新）計画を立て整備する必要がある。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基準財政収入額（分子）が、森林環境譲与税の創設等により増（</a:t>
          </a:r>
          <a:r>
            <a:rPr kumimoji="1" lang="en-US" altLang="ja-JP" sz="1200">
              <a:latin typeface="ＭＳ Ｐゴシック" panose="020B0600070205080204" pitchFamily="50" charset="-128"/>
              <a:ea typeface="ＭＳ Ｐゴシック" panose="020B0600070205080204" pitchFamily="50" charset="-128"/>
            </a:rPr>
            <a:t>+5,073</a:t>
          </a:r>
          <a:r>
            <a:rPr kumimoji="1" lang="ja-JP" altLang="en-US" sz="1200">
              <a:latin typeface="ＭＳ Ｐゴシック" panose="020B0600070205080204" pitchFamily="50" charset="-128"/>
              <a:ea typeface="ＭＳ Ｐゴシック" panose="020B0600070205080204" pitchFamily="50" charset="-128"/>
            </a:rPr>
            <a:t>千円）となったが、基準財政需要額（分母）についても林野水産行政費や人口減少等特別対策事業費の増等により増（</a:t>
          </a:r>
          <a:r>
            <a:rPr kumimoji="1" lang="en-US" altLang="ja-JP" sz="1200">
              <a:latin typeface="ＭＳ Ｐゴシック" panose="020B0600070205080204" pitchFamily="50" charset="-128"/>
              <a:ea typeface="ＭＳ Ｐゴシック" panose="020B0600070205080204" pitchFamily="50" charset="-128"/>
            </a:rPr>
            <a:t>+65,858</a:t>
          </a:r>
          <a:r>
            <a:rPr kumimoji="1" lang="ja-JP" altLang="en-US" sz="1200">
              <a:latin typeface="ＭＳ Ｐゴシック" panose="020B0600070205080204" pitchFamily="50" charset="-128"/>
              <a:ea typeface="ＭＳ Ｐゴシック" panose="020B0600070205080204" pitchFamily="50" charset="-128"/>
            </a:rPr>
            <a:t>千円）となったことにより、指数は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ポイントの低下となった。人口減少や高齢化（人口：平成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5,142</a:t>
          </a:r>
          <a:r>
            <a:rPr kumimoji="1" lang="ja-JP" altLang="en-US" sz="1200">
              <a:latin typeface="ＭＳ Ｐゴシック" panose="020B0600070205080204" pitchFamily="50" charset="-128"/>
              <a:ea typeface="ＭＳ Ｐゴシック" panose="020B0600070205080204" pitchFamily="50" charset="-128"/>
            </a:rPr>
            <a:t>人⇒令和元年度末</a:t>
          </a:r>
          <a:r>
            <a:rPr kumimoji="1" lang="en-US" altLang="ja-JP" sz="1200">
              <a:latin typeface="ＭＳ Ｐゴシック" panose="020B0600070205080204" pitchFamily="50" charset="-128"/>
              <a:ea typeface="ＭＳ Ｐゴシック" panose="020B0600070205080204" pitchFamily="50" charset="-128"/>
            </a:rPr>
            <a:t>5,038</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人。平成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年度末の高齢化率：</a:t>
          </a:r>
          <a:r>
            <a:rPr kumimoji="1" lang="en-US" altLang="ja-JP" sz="1200">
              <a:latin typeface="ＭＳ Ｐゴシック" panose="020B0600070205080204" pitchFamily="50" charset="-128"/>
              <a:ea typeface="ＭＳ Ｐゴシック" panose="020B0600070205080204" pitchFamily="50" charset="-128"/>
            </a:rPr>
            <a:t>50.1%</a:t>
          </a:r>
          <a:r>
            <a:rPr kumimoji="1" lang="ja-JP" altLang="en-US" sz="1200">
              <a:latin typeface="ＭＳ Ｐゴシック" panose="020B0600070205080204" pitchFamily="50" charset="-128"/>
              <a:ea typeface="ＭＳ Ｐゴシック" panose="020B0600070205080204" pitchFamily="50" charset="-128"/>
            </a:rPr>
            <a:t>、対前年度比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ポイント）により今後も町税については漸減の見込みであるため、経常経費の削減等、歳出削減に努め、財政の健全化を図る。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分子（経常経費充当一般財源等）については、補助費等が</a:t>
          </a:r>
          <a:r>
            <a:rPr kumimoji="1" lang="en-US" altLang="ja-JP" sz="1200">
              <a:latin typeface="ＭＳ Ｐゴシック" panose="020B0600070205080204" pitchFamily="50" charset="-128"/>
              <a:ea typeface="ＭＳ Ｐゴシック" panose="020B0600070205080204" pitchFamily="50" charset="-128"/>
            </a:rPr>
            <a:t>4,346</a:t>
          </a:r>
          <a:r>
            <a:rPr kumimoji="1" lang="ja-JP" altLang="en-US" sz="1200">
              <a:latin typeface="ＭＳ Ｐゴシック" panose="020B0600070205080204" pitchFamily="50" charset="-128"/>
              <a:ea typeface="ＭＳ Ｐゴシック" panose="020B0600070205080204" pitchFamily="50" charset="-128"/>
            </a:rPr>
            <a:t>千円減となったが、人件費が</a:t>
          </a:r>
          <a:r>
            <a:rPr kumimoji="1" lang="en-US" altLang="ja-JP" sz="1200">
              <a:latin typeface="ＭＳ Ｐゴシック" panose="020B0600070205080204" pitchFamily="50" charset="-128"/>
              <a:ea typeface="ＭＳ Ｐゴシック" panose="020B0600070205080204" pitchFamily="50" charset="-128"/>
            </a:rPr>
            <a:t>16,812</a:t>
          </a:r>
          <a:r>
            <a:rPr kumimoji="1" lang="ja-JP" altLang="en-US" sz="1200">
              <a:latin typeface="ＭＳ Ｐゴシック" panose="020B0600070205080204" pitchFamily="50" charset="-128"/>
              <a:ea typeface="ＭＳ Ｐゴシック" panose="020B0600070205080204" pitchFamily="50" charset="-128"/>
            </a:rPr>
            <a:t>千円、扶助費が</a:t>
          </a:r>
          <a:r>
            <a:rPr kumimoji="1" lang="en-US" altLang="ja-JP" sz="1200">
              <a:latin typeface="ＭＳ Ｐゴシック" panose="020B0600070205080204" pitchFamily="50" charset="-128"/>
              <a:ea typeface="ＭＳ Ｐゴシック" panose="020B0600070205080204" pitchFamily="50" charset="-128"/>
            </a:rPr>
            <a:t>12,180</a:t>
          </a:r>
          <a:r>
            <a:rPr kumimoji="1" lang="ja-JP" altLang="en-US" sz="1200">
              <a:latin typeface="ＭＳ Ｐゴシック" panose="020B0600070205080204" pitchFamily="50" charset="-128"/>
              <a:ea typeface="ＭＳ Ｐゴシック" panose="020B0600070205080204" pitchFamily="50" charset="-128"/>
            </a:rPr>
            <a:t>千円ぞれぞれ減となったことにより、全体では</a:t>
          </a:r>
          <a:r>
            <a:rPr kumimoji="1" lang="en-US" altLang="ja-JP" sz="1200">
              <a:latin typeface="ＭＳ Ｐゴシック" panose="020B0600070205080204" pitchFamily="50" charset="-128"/>
              <a:ea typeface="ＭＳ Ｐゴシック" panose="020B0600070205080204" pitchFamily="50" charset="-128"/>
            </a:rPr>
            <a:t>29,925</a:t>
          </a:r>
          <a:r>
            <a:rPr kumimoji="1" lang="ja-JP" altLang="en-US" sz="1200">
              <a:latin typeface="ＭＳ Ｐゴシック" panose="020B0600070205080204" pitchFamily="50" charset="-128"/>
              <a:ea typeface="ＭＳ Ｐゴシック" panose="020B0600070205080204" pitchFamily="50" charset="-128"/>
            </a:rPr>
            <a:t>千円の減となった。分母（経常一般財源）については、地方税が</a:t>
          </a:r>
          <a:r>
            <a:rPr kumimoji="1" lang="en-US" altLang="ja-JP" sz="1200">
              <a:latin typeface="ＭＳ Ｐゴシック" panose="020B0600070205080204" pitchFamily="50" charset="-128"/>
              <a:ea typeface="ＭＳ Ｐゴシック" panose="020B0600070205080204" pitchFamily="50" charset="-128"/>
            </a:rPr>
            <a:t>4,621</a:t>
          </a:r>
          <a:r>
            <a:rPr kumimoji="1" lang="ja-JP" altLang="en-US" sz="1200">
              <a:latin typeface="ＭＳ Ｐゴシック" panose="020B0600070205080204" pitchFamily="50" charset="-128"/>
              <a:ea typeface="ＭＳ Ｐゴシック" panose="020B0600070205080204" pitchFamily="50" charset="-128"/>
            </a:rPr>
            <a:t>千円、地方消費税交付金が</a:t>
          </a:r>
          <a:r>
            <a:rPr kumimoji="1" lang="en-US" altLang="ja-JP" sz="1200">
              <a:latin typeface="ＭＳ Ｐゴシック" panose="020B0600070205080204" pitchFamily="50" charset="-128"/>
              <a:ea typeface="ＭＳ Ｐゴシック" panose="020B0600070205080204" pitchFamily="50" charset="-128"/>
            </a:rPr>
            <a:t>4,109</a:t>
          </a:r>
          <a:r>
            <a:rPr kumimoji="1" lang="ja-JP" altLang="en-US" sz="1200">
              <a:latin typeface="ＭＳ Ｐゴシック" panose="020B0600070205080204" pitchFamily="50" charset="-128"/>
              <a:ea typeface="ＭＳ Ｐゴシック" panose="020B0600070205080204" pitchFamily="50" charset="-128"/>
            </a:rPr>
            <a:t>千円、臨時財政対策債が</a:t>
          </a:r>
          <a:r>
            <a:rPr kumimoji="1" lang="en-US" altLang="ja-JP" sz="1200">
              <a:latin typeface="ＭＳ Ｐゴシック" panose="020B0600070205080204" pitchFamily="50" charset="-128"/>
              <a:ea typeface="ＭＳ Ｐゴシック" panose="020B0600070205080204" pitchFamily="50" charset="-128"/>
            </a:rPr>
            <a:t>9,397</a:t>
          </a:r>
          <a:r>
            <a:rPr kumimoji="1" lang="ja-JP" altLang="en-US" sz="1200">
              <a:latin typeface="ＭＳ Ｐゴシック" panose="020B0600070205080204" pitchFamily="50" charset="-128"/>
              <a:ea typeface="ＭＳ Ｐゴシック" panose="020B0600070205080204" pitchFamily="50" charset="-128"/>
            </a:rPr>
            <a:t>千円それぞれ減となったが、普通交付税が</a:t>
          </a:r>
          <a:r>
            <a:rPr kumimoji="1" lang="en-US" altLang="ja-JP" sz="1200">
              <a:latin typeface="ＭＳ Ｐゴシック" panose="020B0600070205080204" pitchFamily="50" charset="-128"/>
              <a:ea typeface="ＭＳ Ｐゴシック" panose="020B0600070205080204" pitchFamily="50" charset="-128"/>
            </a:rPr>
            <a:t>58,747</a:t>
          </a:r>
          <a:r>
            <a:rPr kumimoji="1" lang="ja-JP" altLang="en-US" sz="1200">
              <a:latin typeface="ＭＳ Ｐゴシック" panose="020B0600070205080204" pitchFamily="50" charset="-128"/>
              <a:ea typeface="ＭＳ Ｐゴシック" panose="020B0600070205080204" pitchFamily="50" charset="-128"/>
            </a:rPr>
            <a:t>千円、地方譲与税が森林環境譲与税の創設により</a:t>
          </a:r>
          <a:r>
            <a:rPr kumimoji="1" lang="en-US" altLang="ja-JP" sz="1200">
              <a:latin typeface="ＭＳ Ｐゴシック" panose="020B0600070205080204" pitchFamily="50" charset="-128"/>
              <a:ea typeface="ＭＳ Ｐゴシック" panose="020B0600070205080204" pitchFamily="50" charset="-128"/>
            </a:rPr>
            <a:t>14,096</a:t>
          </a:r>
          <a:r>
            <a:rPr kumimoji="1" lang="ja-JP" altLang="en-US" sz="1200">
              <a:latin typeface="ＭＳ Ｐゴシック" panose="020B0600070205080204" pitchFamily="50" charset="-128"/>
              <a:ea typeface="ＭＳ Ｐゴシック" panose="020B0600070205080204" pitchFamily="50" charset="-128"/>
            </a:rPr>
            <a:t>千円それぞれ増となったことにより、全体で</a:t>
          </a:r>
          <a:r>
            <a:rPr kumimoji="1" lang="en-US" altLang="ja-JP" sz="1200">
              <a:latin typeface="ＭＳ Ｐゴシック" panose="020B0600070205080204" pitchFamily="50" charset="-128"/>
              <a:ea typeface="ＭＳ Ｐゴシック" panose="020B0600070205080204" pitchFamily="50" charset="-128"/>
            </a:rPr>
            <a:t>59,973</a:t>
          </a:r>
          <a:r>
            <a:rPr kumimoji="1" lang="ja-JP" altLang="en-US" sz="1200">
              <a:latin typeface="ＭＳ Ｐゴシック" panose="020B0600070205080204" pitchFamily="50" charset="-128"/>
              <a:ea typeface="ＭＳ Ｐゴシック" panose="020B0600070205080204" pitchFamily="50" charset="-128"/>
            </a:rPr>
            <a:t>千円の増となり、経常収支比率は前年度比で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ポイント低下した。今後も事務事業の見直し等を行いながら、経常経費の削減に努め、現在の水準を維持していく。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48048</xdr:rowOff>
    </xdr:from>
    <xdr:to>
      <xdr:col>23</xdr:col>
      <xdr:colOff>133350</xdr:colOff>
      <xdr:row>59</xdr:row>
      <xdr:rowOff>152612</xdr:rowOff>
    </xdr:to>
    <xdr:cxnSp macro="">
      <xdr:nvCxnSpPr>
        <xdr:cNvPr id="133" name="直線コネクタ 132"/>
        <xdr:cNvCxnSpPr/>
      </xdr:nvCxnSpPr>
      <xdr:spPr>
        <a:xfrm flipV="1">
          <a:off x="4114800" y="1016359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56092</xdr:rowOff>
    </xdr:from>
    <xdr:to>
      <xdr:col>19</xdr:col>
      <xdr:colOff>133350</xdr:colOff>
      <xdr:row>59</xdr:row>
      <xdr:rowOff>152612</xdr:rowOff>
    </xdr:to>
    <xdr:cxnSp macro="">
      <xdr:nvCxnSpPr>
        <xdr:cNvPr id="136" name="直線コネクタ 135"/>
        <xdr:cNvCxnSpPr/>
      </xdr:nvCxnSpPr>
      <xdr:spPr>
        <a:xfrm>
          <a:off x="3225800" y="101716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15875</xdr:rowOff>
    </xdr:from>
    <xdr:to>
      <xdr:col>15</xdr:col>
      <xdr:colOff>82550</xdr:colOff>
      <xdr:row>59</xdr:row>
      <xdr:rowOff>56092</xdr:rowOff>
    </xdr:to>
    <xdr:cxnSp macro="">
      <xdr:nvCxnSpPr>
        <xdr:cNvPr id="139" name="直線コネクタ 138"/>
        <xdr:cNvCxnSpPr/>
      </xdr:nvCxnSpPr>
      <xdr:spPr>
        <a:xfrm>
          <a:off x="2336800" y="101314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59</xdr:row>
      <xdr:rowOff>35983</xdr:rowOff>
    </xdr:to>
    <xdr:cxnSp macro="">
      <xdr:nvCxnSpPr>
        <xdr:cNvPr id="142" name="直線コネクタ 141"/>
        <xdr:cNvCxnSpPr/>
      </xdr:nvCxnSpPr>
      <xdr:spPr>
        <a:xfrm flipV="1">
          <a:off x="1447800" y="1013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168698</xdr:rowOff>
    </xdr:from>
    <xdr:to>
      <xdr:col>23</xdr:col>
      <xdr:colOff>184150</xdr:colOff>
      <xdr:row>59</xdr:row>
      <xdr:rowOff>98848</xdr:rowOff>
    </xdr:to>
    <xdr:sp macro="" textlink="">
      <xdr:nvSpPr>
        <xdr:cNvPr id="152" name="楕円 151"/>
        <xdr:cNvSpPr/>
      </xdr:nvSpPr>
      <xdr:spPr>
        <a:xfrm>
          <a:off x="49022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13775</xdr:rowOff>
    </xdr:from>
    <xdr:ext cx="762000" cy="259045"/>
    <xdr:sp macro="" textlink="">
      <xdr:nvSpPr>
        <xdr:cNvPr id="153" name="財政構造の弾力性該当値テキスト"/>
        <xdr:cNvSpPr txBox="1"/>
      </xdr:nvSpPr>
      <xdr:spPr>
        <a:xfrm>
          <a:off x="5041900" y="995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101812</xdr:rowOff>
    </xdr:from>
    <xdr:to>
      <xdr:col>19</xdr:col>
      <xdr:colOff>184150</xdr:colOff>
      <xdr:row>60</xdr:row>
      <xdr:rowOff>31962</xdr:rowOff>
    </xdr:to>
    <xdr:sp macro="" textlink="">
      <xdr:nvSpPr>
        <xdr:cNvPr id="154" name="楕円 153"/>
        <xdr:cNvSpPr/>
      </xdr:nvSpPr>
      <xdr:spPr>
        <a:xfrm>
          <a:off x="4064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42139</xdr:rowOff>
    </xdr:from>
    <xdr:ext cx="736600" cy="259045"/>
    <xdr:sp macro="" textlink="">
      <xdr:nvSpPr>
        <xdr:cNvPr id="155" name="テキスト ボックス 154"/>
        <xdr:cNvSpPr txBox="1"/>
      </xdr:nvSpPr>
      <xdr:spPr>
        <a:xfrm>
          <a:off x="3733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5292</xdr:rowOff>
    </xdr:from>
    <xdr:to>
      <xdr:col>15</xdr:col>
      <xdr:colOff>133350</xdr:colOff>
      <xdr:row>59</xdr:row>
      <xdr:rowOff>106892</xdr:rowOff>
    </xdr:to>
    <xdr:sp macro="" textlink="">
      <xdr:nvSpPr>
        <xdr:cNvPr id="156" name="楕円 155"/>
        <xdr:cNvSpPr/>
      </xdr:nvSpPr>
      <xdr:spPr>
        <a:xfrm>
          <a:off x="3175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117069</xdr:rowOff>
    </xdr:from>
    <xdr:ext cx="762000" cy="259045"/>
    <xdr:sp macro="" textlink="">
      <xdr:nvSpPr>
        <xdr:cNvPr id="157" name="テキスト ボックス 156"/>
        <xdr:cNvSpPr txBox="1"/>
      </xdr:nvSpPr>
      <xdr:spPr>
        <a:xfrm>
          <a:off x="2844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136525</xdr:rowOff>
    </xdr:from>
    <xdr:to>
      <xdr:col>11</xdr:col>
      <xdr:colOff>82550</xdr:colOff>
      <xdr:row>59</xdr:row>
      <xdr:rowOff>66675</xdr:rowOff>
    </xdr:to>
    <xdr:sp macro="" textlink="">
      <xdr:nvSpPr>
        <xdr:cNvPr id="158" name="楕円 157"/>
        <xdr:cNvSpPr/>
      </xdr:nvSpPr>
      <xdr:spPr>
        <a:xfrm>
          <a:off x="2286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76852</xdr:rowOff>
    </xdr:from>
    <xdr:ext cx="762000" cy="259045"/>
    <xdr:sp macro="" textlink="">
      <xdr:nvSpPr>
        <xdr:cNvPr id="159" name="テキスト ボックス 158"/>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60" name="楕円 159"/>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61" name="テキスト ボックス 160"/>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が高くなっている主な要因は、物件費である。特に当町は、観光、農林水産施設などの公共施設を多く有しており、その管理運営に多額の費用がかかっていること、また、シカの食害等に係る有害鳥獣捕獲事業委託、森林再生（間伐）及び枝打ち事業委託等、これらの事業に係る経費により類似団体より決算額が高く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元年度は防災行政無線戸別受信機更新事業の増により、例年と比較してさらに額が大きくなっている。加えて、人口１人当たりの額が大きい要因として、人口減少も要因として考えられる。これら当町の特殊事情から大幅な減額は難しいが、引き続き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159491</xdr:rowOff>
    </xdr:from>
    <xdr:to>
      <xdr:col>23</xdr:col>
      <xdr:colOff>133350</xdr:colOff>
      <xdr:row>90</xdr:row>
      <xdr:rowOff>27073</xdr:rowOff>
    </xdr:to>
    <xdr:cxnSp macro="">
      <xdr:nvCxnSpPr>
        <xdr:cNvPr id="196" name="直線コネクタ 195"/>
        <xdr:cNvCxnSpPr/>
      </xdr:nvCxnSpPr>
      <xdr:spPr>
        <a:xfrm>
          <a:off x="4114800" y="15247091"/>
          <a:ext cx="838200" cy="2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159491</xdr:rowOff>
    </xdr:from>
    <xdr:to>
      <xdr:col>19</xdr:col>
      <xdr:colOff>133350</xdr:colOff>
      <xdr:row>89</xdr:row>
      <xdr:rowOff>47470</xdr:rowOff>
    </xdr:to>
    <xdr:cxnSp macro="">
      <xdr:nvCxnSpPr>
        <xdr:cNvPr id="199" name="直線コネクタ 198"/>
        <xdr:cNvCxnSpPr/>
      </xdr:nvCxnSpPr>
      <xdr:spPr>
        <a:xfrm flipV="1">
          <a:off x="3225800" y="15247091"/>
          <a:ext cx="889000" cy="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148870</xdr:rowOff>
    </xdr:from>
    <xdr:to>
      <xdr:col>15</xdr:col>
      <xdr:colOff>82550</xdr:colOff>
      <xdr:row>89</xdr:row>
      <xdr:rowOff>47470</xdr:rowOff>
    </xdr:to>
    <xdr:cxnSp macro="">
      <xdr:nvCxnSpPr>
        <xdr:cNvPr id="202" name="直線コネクタ 201"/>
        <xdr:cNvCxnSpPr/>
      </xdr:nvCxnSpPr>
      <xdr:spPr>
        <a:xfrm>
          <a:off x="2336800" y="15236470"/>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148709</xdr:rowOff>
    </xdr:from>
    <xdr:to>
      <xdr:col>11</xdr:col>
      <xdr:colOff>31750</xdr:colOff>
      <xdr:row>88</xdr:row>
      <xdr:rowOff>148870</xdr:rowOff>
    </xdr:to>
    <xdr:cxnSp macro="">
      <xdr:nvCxnSpPr>
        <xdr:cNvPr id="205" name="直線コネクタ 204"/>
        <xdr:cNvCxnSpPr/>
      </xdr:nvCxnSpPr>
      <xdr:spPr>
        <a:xfrm>
          <a:off x="1447800" y="15236309"/>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147723</xdr:rowOff>
    </xdr:from>
    <xdr:to>
      <xdr:col>23</xdr:col>
      <xdr:colOff>184150</xdr:colOff>
      <xdr:row>90</xdr:row>
      <xdr:rowOff>77873</xdr:rowOff>
    </xdr:to>
    <xdr:sp macro="" textlink="">
      <xdr:nvSpPr>
        <xdr:cNvPr id="215" name="楕円 214"/>
        <xdr:cNvSpPr/>
      </xdr:nvSpPr>
      <xdr:spPr>
        <a:xfrm>
          <a:off x="4902200" y="154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43600</xdr:rowOff>
    </xdr:from>
    <xdr:ext cx="762000" cy="259045"/>
    <xdr:sp macro="" textlink="">
      <xdr:nvSpPr>
        <xdr:cNvPr id="216" name="人件費・物件費等の状況該当値テキスト"/>
        <xdr:cNvSpPr txBox="1"/>
      </xdr:nvSpPr>
      <xdr:spPr>
        <a:xfrm>
          <a:off x="5041900" y="1530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108691</xdr:rowOff>
    </xdr:from>
    <xdr:to>
      <xdr:col>19</xdr:col>
      <xdr:colOff>184150</xdr:colOff>
      <xdr:row>89</xdr:row>
      <xdr:rowOff>38841</xdr:rowOff>
    </xdr:to>
    <xdr:sp macro="" textlink="">
      <xdr:nvSpPr>
        <xdr:cNvPr id="217" name="楕円 216"/>
        <xdr:cNvSpPr/>
      </xdr:nvSpPr>
      <xdr:spPr>
        <a:xfrm>
          <a:off x="4064000" y="151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23618</xdr:rowOff>
    </xdr:from>
    <xdr:ext cx="736600" cy="259045"/>
    <xdr:sp macro="" textlink="">
      <xdr:nvSpPr>
        <xdr:cNvPr id="218" name="テキスト ボックス 217"/>
        <xdr:cNvSpPr txBox="1"/>
      </xdr:nvSpPr>
      <xdr:spPr>
        <a:xfrm>
          <a:off x="3733800" y="15282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168120</xdr:rowOff>
    </xdr:from>
    <xdr:to>
      <xdr:col>15</xdr:col>
      <xdr:colOff>133350</xdr:colOff>
      <xdr:row>89</xdr:row>
      <xdr:rowOff>98270</xdr:rowOff>
    </xdr:to>
    <xdr:sp macro="" textlink="">
      <xdr:nvSpPr>
        <xdr:cNvPr id="219" name="楕円 218"/>
        <xdr:cNvSpPr/>
      </xdr:nvSpPr>
      <xdr:spPr>
        <a:xfrm>
          <a:off x="3175000" y="152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83047</xdr:rowOff>
    </xdr:from>
    <xdr:ext cx="762000" cy="259045"/>
    <xdr:sp macro="" textlink="">
      <xdr:nvSpPr>
        <xdr:cNvPr id="220" name="テキスト ボックス 219"/>
        <xdr:cNvSpPr txBox="1"/>
      </xdr:nvSpPr>
      <xdr:spPr>
        <a:xfrm>
          <a:off x="2844800" y="153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98070</xdr:rowOff>
    </xdr:from>
    <xdr:to>
      <xdr:col>11</xdr:col>
      <xdr:colOff>82550</xdr:colOff>
      <xdr:row>89</xdr:row>
      <xdr:rowOff>28220</xdr:rowOff>
    </xdr:to>
    <xdr:sp macro="" textlink="">
      <xdr:nvSpPr>
        <xdr:cNvPr id="221" name="楕円 220"/>
        <xdr:cNvSpPr/>
      </xdr:nvSpPr>
      <xdr:spPr>
        <a:xfrm>
          <a:off x="2286000" y="151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12997</xdr:rowOff>
    </xdr:from>
    <xdr:ext cx="762000" cy="259045"/>
    <xdr:sp macro="" textlink="">
      <xdr:nvSpPr>
        <xdr:cNvPr id="222" name="テキスト ボックス 221"/>
        <xdr:cNvSpPr txBox="1"/>
      </xdr:nvSpPr>
      <xdr:spPr>
        <a:xfrm>
          <a:off x="1955800" y="152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97909</xdr:rowOff>
    </xdr:from>
    <xdr:to>
      <xdr:col>7</xdr:col>
      <xdr:colOff>31750</xdr:colOff>
      <xdr:row>89</xdr:row>
      <xdr:rowOff>28059</xdr:rowOff>
    </xdr:to>
    <xdr:sp macro="" textlink="">
      <xdr:nvSpPr>
        <xdr:cNvPr id="223" name="楕円 222"/>
        <xdr:cNvSpPr/>
      </xdr:nvSpPr>
      <xdr:spPr>
        <a:xfrm>
          <a:off x="1397000" y="151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12836</xdr:rowOff>
    </xdr:from>
    <xdr:ext cx="762000" cy="259045"/>
    <xdr:sp macro="" textlink="">
      <xdr:nvSpPr>
        <xdr:cNvPr id="224" name="テキスト ボックス 223"/>
        <xdr:cNvSpPr txBox="1"/>
      </xdr:nvSpPr>
      <xdr:spPr>
        <a:xfrm>
          <a:off x="1066800" y="1527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ラスパイレス指数について、号給対応表導入に伴う経過措置を行ったことにより、前年度比較で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ポイント増となったが、全国町村平均値との比較では概ね同水準となっている。</a:t>
          </a:r>
        </a:p>
        <a:p>
          <a:r>
            <a:rPr kumimoji="1" lang="ja-JP" altLang="en-US" sz="1200">
              <a:latin typeface="ＭＳ Ｐゴシック" panose="020B0600070205080204" pitchFamily="50" charset="-128"/>
              <a:ea typeface="ＭＳ Ｐゴシック" panose="020B0600070205080204" pitchFamily="50" charset="-128"/>
            </a:rPr>
            <a:t>　今後も一層の給与の適正化に努める。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170543</xdr:rowOff>
    </xdr:to>
    <xdr:cxnSp macro="">
      <xdr:nvCxnSpPr>
        <xdr:cNvPr id="260" name="直線コネクタ 259"/>
        <xdr:cNvCxnSpPr/>
      </xdr:nvCxnSpPr>
      <xdr:spPr>
        <a:xfrm>
          <a:off x="16179800" y="147773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32657</xdr:rowOff>
    </xdr:to>
    <xdr:cxnSp macro="">
      <xdr:nvCxnSpPr>
        <xdr:cNvPr id="263" name="直線コネクタ 262"/>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66" name="直線コネクタ 265"/>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67129</xdr:rowOff>
    </xdr:to>
    <xdr:cxnSp macro="">
      <xdr:nvCxnSpPr>
        <xdr:cNvPr id="269" name="直線コネクタ 268"/>
        <xdr:cNvCxnSpPr/>
      </xdr:nvCxnSpPr>
      <xdr:spPr>
        <a:xfrm flipV="1">
          <a:off x="13512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2" name="テキスト ボックス 28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直営で運営する学校給食センターや東京都からの受託施設等の事業を運営するための職員が必要であることから、類似団体平均値より高くなっている。さらに、当町の行政面積は東京都の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分の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を有しており、これらの施設が点在していることから、集約的に職員配置することが困難な状況であり、このことも要因の一つと考えられる。</a:t>
          </a:r>
        </a:p>
        <a:p>
          <a:r>
            <a:rPr kumimoji="1" lang="ja-JP" altLang="en-US" sz="1100">
              <a:latin typeface="ＭＳ Ｐゴシック" panose="020B0600070205080204" pitchFamily="50" charset="-128"/>
              <a:ea typeface="ＭＳ Ｐゴシック" panose="020B0600070205080204" pitchFamily="50" charset="-128"/>
            </a:rPr>
            <a:t>　また、過疎化に伴い、町の人口自体が減っており、この人口減少も数値を押し上げる要因になっている。</a:t>
          </a:r>
        </a:p>
        <a:p>
          <a:r>
            <a:rPr kumimoji="1" lang="ja-JP" altLang="en-US" sz="1100">
              <a:latin typeface="ＭＳ Ｐゴシック" panose="020B0600070205080204" pitchFamily="50" charset="-128"/>
              <a:ea typeface="ＭＳ Ｐゴシック" panose="020B0600070205080204" pitchFamily="50" charset="-128"/>
            </a:rPr>
            <a:t>　定員管理については、今後も定員管理計画に基づき、適正な定員管理に努める。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168994</xdr:rowOff>
    </xdr:from>
    <xdr:to>
      <xdr:col>81</xdr:col>
      <xdr:colOff>44450</xdr:colOff>
      <xdr:row>64</xdr:row>
      <xdr:rowOff>52239</xdr:rowOff>
    </xdr:to>
    <xdr:cxnSp macro="">
      <xdr:nvCxnSpPr>
        <xdr:cNvPr id="323" name="直線コネクタ 322"/>
        <xdr:cNvCxnSpPr/>
      </xdr:nvCxnSpPr>
      <xdr:spPr>
        <a:xfrm>
          <a:off x="16179800" y="10970344"/>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124756</xdr:rowOff>
    </xdr:from>
    <xdr:to>
      <xdr:col>77</xdr:col>
      <xdr:colOff>44450</xdr:colOff>
      <xdr:row>63</xdr:row>
      <xdr:rowOff>168994</xdr:rowOff>
    </xdr:to>
    <xdr:cxnSp macro="">
      <xdr:nvCxnSpPr>
        <xdr:cNvPr id="326" name="直線コネクタ 325"/>
        <xdr:cNvCxnSpPr/>
      </xdr:nvCxnSpPr>
      <xdr:spPr>
        <a:xfrm>
          <a:off x="15290800" y="1092610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115105</xdr:rowOff>
    </xdr:from>
    <xdr:to>
      <xdr:col>72</xdr:col>
      <xdr:colOff>203200</xdr:colOff>
      <xdr:row>63</xdr:row>
      <xdr:rowOff>124756</xdr:rowOff>
    </xdr:to>
    <xdr:cxnSp macro="">
      <xdr:nvCxnSpPr>
        <xdr:cNvPr id="329" name="直線コネクタ 328"/>
        <xdr:cNvCxnSpPr/>
      </xdr:nvCxnSpPr>
      <xdr:spPr>
        <a:xfrm>
          <a:off x="14401800" y="10916455"/>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88561</xdr:rowOff>
    </xdr:from>
    <xdr:to>
      <xdr:col>68</xdr:col>
      <xdr:colOff>152400</xdr:colOff>
      <xdr:row>63</xdr:row>
      <xdr:rowOff>115105</xdr:rowOff>
    </xdr:to>
    <xdr:cxnSp macro="">
      <xdr:nvCxnSpPr>
        <xdr:cNvPr id="332" name="直線コネクタ 331"/>
        <xdr:cNvCxnSpPr/>
      </xdr:nvCxnSpPr>
      <xdr:spPr>
        <a:xfrm>
          <a:off x="13512800" y="10889911"/>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1439</xdr:rowOff>
    </xdr:from>
    <xdr:to>
      <xdr:col>81</xdr:col>
      <xdr:colOff>95250</xdr:colOff>
      <xdr:row>64</xdr:row>
      <xdr:rowOff>103039</xdr:rowOff>
    </xdr:to>
    <xdr:sp macro="" textlink="">
      <xdr:nvSpPr>
        <xdr:cNvPr id="342" name="楕円 341"/>
        <xdr:cNvSpPr/>
      </xdr:nvSpPr>
      <xdr:spPr>
        <a:xfrm>
          <a:off x="16967200" y="10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144966</xdr:rowOff>
    </xdr:from>
    <xdr:ext cx="762000" cy="259045"/>
    <xdr:sp macro="" textlink="">
      <xdr:nvSpPr>
        <xdr:cNvPr id="343" name="定員管理の状況該当値テキスト"/>
        <xdr:cNvSpPr txBox="1"/>
      </xdr:nvSpPr>
      <xdr:spPr>
        <a:xfrm>
          <a:off x="17106900" y="1094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118194</xdr:rowOff>
    </xdr:from>
    <xdr:to>
      <xdr:col>77</xdr:col>
      <xdr:colOff>95250</xdr:colOff>
      <xdr:row>64</xdr:row>
      <xdr:rowOff>48344</xdr:rowOff>
    </xdr:to>
    <xdr:sp macro="" textlink="">
      <xdr:nvSpPr>
        <xdr:cNvPr id="344" name="楕円 343"/>
        <xdr:cNvSpPr/>
      </xdr:nvSpPr>
      <xdr:spPr>
        <a:xfrm>
          <a:off x="16129000" y="109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33121</xdr:rowOff>
    </xdr:from>
    <xdr:ext cx="736600" cy="259045"/>
    <xdr:sp macro="" textlink="">
      <xdr:nvSpPr>
        <xdr:cNvPr id="345" name="テキスト ボックス 344"/>
        <xdr:cNvSpPr txBox="1"/>
      </xdr:nvSpPr>
      <xdr:spPr>
        <a:xfrm>
          <a:off x="15798800" y="1100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73956</xdr:rowOff>
    </xdr:from>
    <xdr:to>
      <xdr:col>73</xdr:col>
      <xdr:colOff>44450</xdr:colOff>
      <xdr:row>64</xdr:row>
      <xdr:rowOff>4106</xdr:rowOff>
    </xdr:to>
    <xdr:sp macro="" textlink="">
      <xdr:nvSpPr>
        <xdr:cNvPr id="346" name="楕円 345"/>
        <xdr:cNvSpPr/>
      </xdr:nvSpPr>
      <xdr:spPr>
        <a:xfrm>
          <a:off x="15240000" y="108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160333</xdr:rowOff>
    </xdr:from>
    <xdr:ext cx="762000" cy="259045"/>
    <xdr:sp macro="" textlink="">
      <xdr:nvSpPr>
        <xdr:cNvPr id="347" name="テキスト ボックス 346"/>
        <xdr:cNvSpPr txBox="1"/>
      </xdr:nvSpPr>
      <xdr:spPr>
        <a:xfrm>
          <a:off x="14909800" y="1096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64305</xdr:rowOff>
    </xdr:from>
    <xdr:to>
      <xdr:col>68</xdr:col>
      <xdr:colOff>203200</xdr:colOff>
      <xdr:row>63</xdr:row>
      <xdr:rowOff>165905</xdr:rowOff>
    </xdr:to>
    <xdr:sp macro="" textlink="">
      <xdr:nvSpPr>
        <xdr:cNvPr id="348" name="楕円 347"/>
        <xdr:cNvSpPr/>
      </xdr:nvSpPr>
      <xdr:spPr>
        <a:xfrm>
          <a:off x="14351000" y="10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150682</xdr:rowOff>
    </xdr:from>
    <xdr:ext cx="762000" cy="259045"/>
    <xdr:sp macro="" textlink="">
      <xdr:nvSpPr>
        <xdr:cNvPr id="349" name="テキスト ボックス 348"/>
        <xdr:cNvSpPr txBox="1"/>
      </xdr:nvSpPr>
      <xdr:spPr>
        <a:xfrm>
          <a:off x="14020800" y="109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37761</xdr:rowOff>
    </xdr:from>
    <xdr:to>
      <xdr:col>64</xdr:col>
      <xdr:colOff>152400</xdr:colOff>
      <xdr:row>63</xdr:row>
      <xdr:rowOff>139361</xdr:rowOff>
    </xdr:to>
    <xdr:sp macro="" textlink="">
      <xdr:nvSpPr>
        <xdr:cNvPr id="350" name="楕円 349"/>
        <xdr:cNvSpPr/>
      </xdr:nvSpPr>
      <xdr:spPr>
        <a:xfrm>
          <a:off x="13462000" y="108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124138</xdr:rowOff>
    </xdr:from>
    <xdr:ext cx="762000" cy="259045"/>
    <xdr:sp macro="" textlink="">
      <xdr:nvSpPr>
        <xdr:cNvPr id="351" name="テキスト ボックス 350"/>
        <xdr:cNvSpPr txBox="1"/>
      </xdr:nvSpPr>
      <xdr:spPr>
        <a:xfrm>
          <a:off x="13131800" y="109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普通建設事業に係る元利償還金が平成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年度にピークを迎え、類似団体平均値を上回ってきた。しかし、起債依存型の事業計画を見直した結果、平成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年度以降減少に転じ、平成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年度からは類似団体平均値を下回った状態を維持している。</a:t>
          </a:r>
        </a:p>
        <a:p>
          <a:r>
            <a:rPr kumimoji="1" lang="ja-JP" altLang="en-US" sz="1200">
              <a:latin typeface="ＭＳ Ｐゴシック" panose="020B0600070205080204" pitchFamily="50" charset="-128"/>
              <a:ea typeface="ＭＳ Ｐゴシック" panose="020B0600070205080204" pitchFamily="50" charset="-128"/>
            </a:rPr>
            <a:t>　ただし、下水道事業に係る企業債の本格的な償還が始まっており、これに対する繰入金が増加していることや役場本庁舎の建替えをはじめとする老朽化した公共、公用施設の更新に多額の費用が見込まれ、その財源対策として地方債の活用も必要となってくることから、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41063</xdr:rowOff>
    </xdr:to>
    <xdr:cxnSp macro="">
      <xdr:nvCxnSpPr>
        <xdr:cNvPr id="385" name="直線コネクタ 384"/>
        <xdr:cNvCxnSpPr/>
      </xdr:nvCxnSpPr>
      <xdr:spPr>
        <a:xfrm>
          <a:off x="16179800" y="66552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140123</xdr:rowOff>
    </xdr:to>
    <xdr:cxnSp macro="">
      <xdr:nvCxnSpPr>
        <xdr:cNvPr id="388" name="直線コネクタ 387"/>
        <xdr:cNvCxnSpPr/>
      </xdr:nvCxnSpPr>
      <xdr:spPr>
        <a:xfrm>
          <a:off x="15290800" y="663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115994</xdr:rowOff>
    </xdr:to>
    <xdr:cxnSp macro="">
      <xdr:nvCxnSpPr>
        <xdr:cNvPr id="391" name="直線コネクタ 390"/>
        <xdr:cNvCxnSpPr/>
      </xdr:nvCxnSpPr>
      <xdr:spPr>
        <a:xfrm>
          <a:off x="14401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124037</xdr:rowOff>
    </xdr:to>
    <xdr:cxnSp macro="">
      <xdr:nvCxnSpPr>
        <xdr:cNvPr id="394" name="直線コネクタ 393"/>
        <xdr:cNvCxnSpPr/>
      </xdr:nvCxnSpPr>
      <xdr:spPr>
        <a:xfrm flipV="1">
          <a:off x="13512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4" name="楕円 403"/>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5"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6" name="楕円 405"/>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7" name="テキスト ボックス 406"/>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8" name="楕円 407"/>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9" name="テキスト ボックス 408"/>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10" name="楕円 409"/>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1" name="テキスト ボックス 410"/>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2" name="楕円 411"/>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3" name="テキスト ボックス 412"/>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類似団体平均値を下回っており、主な要因としては、建設事業計画の見直し及び新規発行債の抑制等により、一般会計における地方債現在高及び下水道整備に係る公営企業債等繰入見込額が減額となっているこ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また、充当可能財源である財政調整基金等の基金積立については、約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百万円の積み増しにより充当可能財源の増額を図ることができた。</a:t>
          </a:r>
        </a:p>
        <a:p>
          <a:r>
            <a:rPr kumimoji="1" lang="ja-JP" altLang="en-US" sz="1200">
              <a:latin typeface="ＭＳ Ｐゴシック" panose="020B0600070205080204" pitchFamily="50" charset="-128"/>
              <a:ea typeface="ＭＳ Ｐゴシック" panose="020B0600070205080204" pitchFamily="50" charset="-128"/>
            </a:rPr>
            <a:t>　今後も引き続き行財政改革を推進し、経費節減を図るとともに、新規発行債の抑制等により財政の健全化に努める。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4" name="テキスト ボックス 453"/>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60" name="楕円 459"/>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61" name="テキスト ボックス 460"/>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直営で運営する学校給食センターや東京都からの受託施設等の事業を運営するための職員が必要であることなどから、人件費決算額は類似団体及び全国平均値より高い。ただ、令和元年度の指数については、２度の選挙執行などにより、分子となる一般財源充当分人件費が減額となり、分母である経常一般財源が普通交付税の増などにより大きく減となったため、前年度との比較で</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ポイントの低下となった。</a:t>
          </a:r>
        </a:p>
        <a:p>
          <a:r>
            <a:rPr kumimoji="1" lang="ja-JP" altLang="en-US" sz="1200">
              <a:latin typeface="ＭＳ Ｐゴシック" panose="020B0600070205080204" pitchFamily="50" charset="-128"/>
              <a:ea typeface="ＭＳ Ｐゴシック" panose="020B0600070205080204" pitchFamily="50" charset="-128"/>
            </a:rPr>
            <a:t>　今後も、給与の適正化、適切な定員管理などに努める。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140716</xdr:rowOff>
    </xdr:to>
    <xdr:cxnSp macro="">
      <xdr:nvCxnSpPr>
        <xdr:cNvPr id="64" name="直線コネクタ 63"/>
        <xdr:cNvCxnSpPr/>
      </xdr:nvCxnSpPr>
      <xdr:spPr>
        <a:xfrm flipV="1">
          <a:off x="3987800" y="65826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38</xdr:row>
      <xdr:rowOff>140716</xdr:rowOff>
    </xdr:to>
    <xdr:cxnSp macro="">
      <xdr:nvCxnSpPr>
        <xdr:cNvPr id="67" name="直線コネクタ 66"/>
        <xdr:cNvCxnSpPr/>
      </xdr:nvCxnSpPr>
      <xdr:spPr>
        <a:xfrm>
          <a:off x="3098800" y="6628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113284</xdr:rowOff>
    </xdr:to>
    <xdr:cxnSp macro="">
      <xdr:nvCxnSpPr>
        <xdr:cNvPr id="70" name="直線コネクタ 69"/>
        <xdr:cNvCxnSpPr/>
      </xdr:nvCxnSpPr>
      <xdr:spPr>
        <a:xfrm>
          <a:off x="2209800" y="65323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17272</xdr:rowOff>
    </xdr:to>
    <xdr:cxnSp macro="">
      <xdr:nvCxnSpPr>
        <xdr:cNvPr id="73" name="直線コネクタ 72"/>
        <xdr:cNvCxnSpPr/>
      </xdr:nvCxnSpPr>
      <xdr:spPr>
        <a:xfrm>
          <a:off x="1320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昨年度と比較すると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ポイント低下し、類似団体平均値との比較では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ポイント下回る数値となっている。</a:t>
          </a:r>
        </a:p>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物件費に係る経常収支比率は、類似団体より低い数値となっているが、人口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人当たりの比較では、特に委託料で、森林再生（間伐）、枝打ち事業委託、受託施設の管理運営等により、高い水準になっている。今後も委託事業等の見直しを行うとももに、経常経費の削減に努める。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6985</xdr:rowOff>
    </xdr:to>
    <xdr:cxnSp macro="">
      <xdr:nvCxnSpPr>
        <xdr:cNvPr id="121" name="直線コネクタ 120"/>
        <xdr:cNvCxnSpPr/>
      </xdr:nvCxnSpPr>
      <xdr:spPr>
        <a:xfrm flipV="1">
          <a:off x="15671800" y="25615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144145</xdr:rowOff>
    </xdr:from>
    <xdr:to>
      <xdr:col>78</xdr:col>
      <xdr:colOff>69850</xdr:colOff>
      <xdr:row>15</xdr:row>
      <xdr:rowOff>6985</xdr:rowOff>
    </xdr:to>
    <xdr:cxnSp macro="">
      <xdr:nvCxnSpPr>
        <xdr:cNvPr id="124" name="直線コネクタ 123"/>
        <xdr:cNvCxnSpPr/>
      </xdr:nvCxnSpPr>
      <xdr:spPr>
        <a:xfrm>
          <a:off x="14782800" y="2544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14</xdr:row>
      <xdr:rowOff>144145</xdr:rowOff>
    </xdr:to>
    <xdr:cxnSp macro="">
      <xdr:nvCxnSpPr>
        <xdr:cNvPr id="127" name="直線コネクタ 126"/>
        <xdr:cNvCxnSpPr/>
      </xdr:nvCxnSpPr>
      <xdr:spPr>
        <a:xfrm>
          <a:off x="13893800" y="2515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115570</xdr:rowOff>
    </xdr:to>
    <xdr:cxnSp macro="">
      <xdr:nvCxnSpPr>
        <xdr:cNvPr id="130" name="直線コネクタ 129"/>
        <xdr:cNvCxnSpPr/>
      </xdr:nvCxnSpPr>
      <xdr:spPr>
        <a:xfrm>
          <a:off x="13004800" y="24358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0" name="楕円 139"/>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1"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127635</xdr:rowOff>
    </xdr:from>
    <xdr:to>
      <xdr:col>78</xdr:col>
      <xdr:colOff>120650</xdr:colOff>
      <xdr:row>15</xdr:row>
      <xdr:rowOff>57785</xdr:rowOff>
    </xdr:to>
    <xdr:sp macro="" textlink="">
      <xdr:nvSpPr>
        <xdr:cNvPr id="142" name="楕円 141"/>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67962</xdr:rowOff>
    </xdr:from>
    <xdr:ext cx="736600" cy="259045"/>
    <xdr:sp macro="" textlink="">
      <xdr:nvSpPr>
        <xdr:cNvPr id="143" name="テキスト ボックス 142"/>
        <xdr:cNvSpPr txBox="1"/>
      </xdr:nvSpPr>
      <xdr:spPr>
        <a:xfrm>
          <a:off x="15290800" y="229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93345</xdr:rowOff>
    </xdr:from>
    <xdr:to>
      <xdr:col>74</xdr:col>
      <xdr:colOff>31750</xdr:colOff>
      <xdr:row>15</xdr:row>
      <xdr:rowOff>23495</xdr:rowOff>
    </xdr:to>
    <xdr:sp macro="" textlink="">
      <xdr:nvSpPr>
        <xdr:cNvPr id="144" name="楕円 143"/>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33672</xdr:rowOff>
    </xdr:from>
    <xdr:ext cx="762000" cy="259045"/>
    <xdr:sp macro="" textlink="">
      <xdr:nvSpPr>
        <xdr:cNvPr id="145" name="テキスト ボックス 144"/>
        <xdr:cNvSpPr txBox="1"/>
      </xdr:nvSpPr>
      <xdr:spPr>
        <a:xfrm>
          <a:off x="14401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6" name="楕円 145"/>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7" name="テキスト ボックス 146"/>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8" name="楕円 147"/>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9" name="テキスト ボックス 14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扶助費に係る指数は、前年度と比較して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ポイント低下し、類似団体平均値との比較で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ポイント下回る状況となった。</a:t>
          </a:r>
        </a:p>
        <a:p>
          <a:r>
            <a:rPr kumimoji="1" lang="ja-JP" altLang="en-US" sz="1200">
              <a:latin typeface="ＭＳ Ｐゴシック" panose="020B0600070205080204" pitchFamily="50" charset="-128"/>
              <a:ea typeface="ＭＳ Ｐゴシック" panose="020B0600070205080204" pitchFamily="50" charset="-128"/>
            </a:rPr>
            <a:t>　当町では、ソフト・ハード両面から少子化・若者定住対策に係る各種事業を実施してきたことにより、子育て世帯が増え、保育所措置費を含む児童福祉関連の扶助費（経常経費）が毎年度伸びていた</a:t>
          </a:r>
          <a:r>
            <a:rPr kumimoji="1" lang="ja-JP" altLang="en-US" sz="1200" b="0">
              <a:latin typeface="ＭＳ Ｐゴシック" panose="020B0600070205080204" pitchFamily="50" charset="-128"/>
              <a:ea typeface="ＭＳ Ｐゴシック" panose="020B0600070205080204" pitchFamily="50" charset="-128"/>
            </a:rPr>
            <a:t>。</a:t>
          </a:r>
          <a:endParaRPr kumimoji="1" lang="en-US" altLang="ja-JP" sz="1200" b="0">
            <a:latin typeface="ＭＳ Ｐゴシック" panose="020B0600070205080204" pitchFamily="50" charset="-128"/>
            <a:ea typeface="ＭＳ Ｐゴシック" panose="020B0600070205080204" pitchFamily="50" charset="-128"/>
          </a:endParaRPr>
        </a:p>
        <a:p>
          <a:r>
            <a:rPr kumimoji="1" lang="ja-JP" altLang="en-US" sz="1200" b="0">
              <a:latin typeface="ＭＳ Ｐゴシック" panose="020B0600070205080204" pitchFamily="50" charset="-128"/>
              <a:ea typeface="ＭＳ Ｐゴシック" panose="020B0600070205080204" pitchFamily="50" charset="-128"/>
            </a:rPr>
            <a:t>　ただ、令和元年度については、保育所措置費が例年ほど増とならず、扶助費の決算額が横ばいで推移したこと、分母である経常一般</a:t>
          </a:r>
          <a:r>
            <a:rPr kumimoji="1" lang="ja-JP" altLang="en-US" sz="1200">
              <a:latin typeface="ＭＳ Ｐゴシック" panose="020B0600070205080204" pitchFamily="50" charset="-128"/>
              <a:ea typeface="ＭＳ Ｐゴシック" panose="020B0600070205080204" pitchFamily="50" charset="-128"/>
            </a:rPr>
            <a:t>財源が普通交付税の増などにより増となったことから、指数が低下した。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34472</xdr:rowOff>
    </xdr:to>
    <xdr:cxnSp macro="">
      <xdr:nvCxnSpPr>
        <xdr:cNvPr id="183" name="直線コネクタ 182"/>
        <xdr:cNvCxnSpPr/>
      </xdr:nvCxnSpPr>
      <xdr:spPr>
        <a:xfrm flipV="1">
          <a:off x="3987800" y="957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34472</xdr:rowOff>
    </xdr:to>
    <xdr:cxnSp macro="">
      <xdr:nvCxnSpPr>
        <xdr:cNvPr id="186" name="直線コネクタ 185"/>
        <xdr:cNvCxnSpPr/>
      </xdr:nvCxnSpPr>
      <xdr:spPr>
        <a:xfrm>
          <a:off x="3098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89" name="直線コネクタ 188"/>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1815</xdr:rowOff>
    </xdr:to>
    <xdr:cxnSp macro="">
      <xdr:nvCxnSpPr>
        <xdr:cNvPr id="192" name="直線コネクタ 191"/>
        <xdr:cNvCxnSpPr/>
      </xdr:nvCxnSpPr>
      <xdr:spPr>
        <a:xfrm>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2" name="楕円 201"/>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3"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4" name="楕円 203"/>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5" name="テキスト ボックス 204"/>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6" name="楕円 205"/>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07" name="テキスト ボックス 206"/>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08" name="楕円 207"/>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09" name="テキスト ボックス 208"/>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0" name="楕円 209"/>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1" name="テキスト ボックス 21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その他に係る経常収支比率は、昨年度と比較すると繰出金の減により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ポイント低下したが、類似団体平均値との比較では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今後も高齢化の進行に伴い、後期高齢者医療保険、介護保険の給付費の伸びが予想されること、下水道事業に係る企業債の償還に多額の費用がかかることなどから、一般会計からの繰出金の増加が懸念されるため、特別会計の適正な運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69850</xdr:rowOff>
    </xdr:to>
    <xdr:cxnSp macro="">
      <xdr:nvCxnSpPr>
        <xdr:cNvPr id="241" name="直線コネクタ 240"/>
        <xdr:cNvCxnSpPr/>
      </xdr:nvCxnSpPr>
      <xdr:spPr>
        <a:xfrm flipV="1">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69850</xdr:rowOff>
    </xdr:to>
    <xdr:cxnSp macro="">
      <xdr:nvCxnSpPr>
        <xdr:cNvPr id="244" name="直線コネクタ 243"/>
        <xdr:cNvCxnSpPr/>
      </xdr:nvCxnSpPr>
      <xdr:spPr>
        <a:xfrm>
          <a:off x="14782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78994</xdr:rowOff>
    </xdr:to>
    <xdr:cxnSp macro="">
      <xdr:nvCxnSpPr>
        <xdr:cNvPr id="247" name="直線コネクタ 246"/>
        <xdr:cNvCxnSpPr/>
      </xdr:nvCxnSpPr>
      <xdr:spPr>
        <a:xfrm flipV="1">
          <a:off x="13893800" y="9773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88138</xdr:rowOff>
    </xdr:to>
    <xdr:cxnSp macro="">
      <xdr:nvCxnSpPr>
        <xdr:cNvPr id="250" name="直線コネクタ 249"/>
        <xdr:cNvCxnSpPr/>
      </xdr:nvCxnSpPr>
      <xdr:spPr>
        <a:xfrm flipV="1">
          <a:off x="13004800" y="9851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0" name="楕円 25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1"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2" name="楕円 26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3" name="テキスト ボックス 26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4" name="楕円 26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5" name="テキスト ボックス 26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66" name="楕円 265"/>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67" name="テキスト ボックス 266"/>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8" name="楕円 267"/>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69" name="テキスト ボックス 268"/>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補助費等に係る経常収支比率については、例年、類似団体平均値を大きく下回る状況となっている。</a:t>
          </a:r>
        </a:p>
        <a:p>
          <a:r>
            <a:rPr kumimoji="1" lang="ja-JP" altLang="en-US" sz="1200">
              <a:latin typeface="ＭＳ Ｐゴシック" panose="020B0600070205080204" pitchFamily="50" charset="-128"/>
              <a:ea typeface="ＭＳ Ｐゴシック" panose="020B0600070205080204" pitchFamily="50" charset="-128"/>
            </a:rPr>
            <a:t>　引き続き補助金・負担金の適正化に努める。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299" name="直線コネクタ 298"/>
        <xdr:cNvCxnSpPr/>
      </xdr:nvCxnSpPr>
      <xdr:spPr>
        <a:xfrm>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145288</xdr:rowOff>
    </xdr:to>
    <xdr:cxnSp macro="">
      <xdr:nvCxnSpPr>
        <xdr:cNvPr id="302" name="直線コネクタ 301"/>
        <xdr:cNvCxnSpPr/>
      </xdr:nvCxnSpPr>
      <xdr:spPr>
        <a:xfrm flipV="1">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145288</xdr:rowOff>
    </xdr:to>
    <xdr:cxnSp macro="">
      <xdr:nvCxnSpPr>
        <xdr:cNvPr id="305" name="直線コネクタ 304"/>
        <xdr:cNvCxnSpPr/>
      </xdr:nvCxnSpPr>
      <xdr:spPr>
        <a:xfrm>
          <a:off x="13893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60706</xdr:rowOff>
    </xdr:to>
    <xdr:cxnSp macro="">
      <xdr:nvCxnSpPr>
        <xdr:cNvPr id="308" name="直線コネクタ 307"/>
        <xdr:cNvCxnSpPr/>
      </xdr:nvCxnSpPr>
      <xdr:spPr>
        <a:xfrm flipV="1">
          <a:off x="13004800" y="59745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18" name="楕円 317"/>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19"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0" name="楕円 31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1" name="テキスト ボックス 32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2" name="楕円 32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3" name="テキスト ボックス 32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4" name="楕円 32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5" name="テキスト ボックス 32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26" name="楕円 32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27" name="テキスト ボックス 32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公債費に係る比率については、前年度と比較して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ポイントの上昇となったが、類似団体と比較して</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今後も健全な財政運営のため、事業費の削減に努めるとともに、地方債の新規発行を抑制していくよう努める。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134620</xdr:rowOff>
    </xdr:to>
    <xdr:cxnSp macro="">
      <xdr:nvCxnSpPr>
        <xdr:cNvPr id="359" name="直線コネクタ 358"/>
        <xdr:cNvCxnSpPr/>
      </xdr:nvCxnSpPr>
      <xdr:spPr>
        <a:xfrm>
          <a:off x="3987800" y="12810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130810</xdr:rowOff>
    </xdr:to>
    <xdr:cxnSp macro="">
      <xdr:nvCxnSpPr>
        <xdr:cNvPr id="362" name="直線コネクタ 361"/>
        <xdr:cNvCxnSpPr/>
      </xdr:nvCxnSpPr>
      <xdr:spPr>
        <a:xfrm flipV="1">
          <a:off x="3098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130810</xdr:rowOff>
    </xdr:from>
    <xdr:to>
      <xdr:col>15</xdr:col>
      <xdr:colOff>98425</xdr:colOff>
      <xdr:row>74</xdr:row>
      <xdr:rowOff>134620</xdr:rowOff>
    </xdr:to>
    <xdr:cxnSp macro="">
      <xdr:nvCxnSpPr>
        <xdr:cNvPr id="365" name="直線コネクタ 364"/>
        <xdr:cNvCxnSpPr/>
      </xdr:nvCxnSpPr>
      <xdr:spPr>
        <a:xfrm flipV="1">
          <a:off x="2209800" y="12818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165100</xdr:rowOff>
    </xdr:to>
    <xdr:cxnSp macro="">
      <xdr:nvCxnSpPr>
        <xdr:cNvPr id="368" name="直線コネクタ 367"/>
        <xdr:cNvCxnSpPr/>
      </xdr:nvCxnSpPr>
      <xdr:spPr>
        <a:xfrm flipV="1">
          <a:off x="1320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78" name="楕円 377"/>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79"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80" name="楕円 379"/>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81" name="テキスト ボックス 380"/>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82" name="楕円 381"/>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83" name="テキスト ボックス 382"/>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84" name="楕円 383"/>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85" name="テキスト ボックス 384"/>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6" name="楕円 385"/>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87" name="テキスト ボックス 386"/>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ポイント低下し、類似団体平均値を下回っている。</a:t>
          </a:r>
        </a:p>
        <a:p>
          <a:r>
            <a:rPr kumimoji="1" lang="ja-JP" altLang="en-US" sz="1200">
              <a:latin typeface="ＭＳ Ｐゴシック" panose="020B0600070205080204" pitchFamily="50" charset="-128"/>
              <a:ea typeface="ＭＳ Ｐゴシック" panose="020B0600070205080204" pitchFamily="50" charset="-128"/>
            </a:rPr>
            <a:t>　引き続き行財政改革等の取り組みにより、効果的な財政運営に努める。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31750</xdr:rowOff>
    </xdr:to>
    <xdr:cxnSp macro="">
      <xdr:nvCxnSpPr>
        <xdr:cNvPr id="420" name="直線コネクタ 419"/>
        <xdr:cNvCxnSpPr/>
      </xdr:nvCxnSpPr>
      <xdr:spPr>
        <a:xfrm flipV="1">
          <a:off x="15671800" y="1312291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31750</xdr:rowOff>
    </xdr:to>
    <xdr:cxnSp macro="">
      <xdr:nvCxnSpPr>
        <xdr:cNvPr id="423" name="直線コネクタ 422"/>
        <xdr:cNvCxnSpPr/>
      </xdr:nvCxnSpPr>
      <xdr:spPr>
        <a:xfrm>
          <a:off x="14782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62230</xdr:rowOff>
    </xdr:from>
    <xdr:to>
      <xdr:col>73</xdr:col>
      <xdr:colOff>180975</xdr:colOff>
      <xdr:row>76</xdr:row>
      <xdr:rowOff>104139</xdr:rowOff>
    </xdr:to>
    <xdr:cxnSp macro="">
      <xdr:nvCxnSpPr>
        <xdr:cNvPr id="426" name="直線コネクタ 425"/>
        <xdr:cNvCxnSpPr/>
      </xdr:nvCxnSpPr>
      <xdr:spPr>
        <a:xfrm>
          <a:off x="13893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76</xdr:row>
      <xdr:rowOff>62230</xdr:rowOff>
    </xdr:to>
    <xdr:cxnSp macro="">
      <xdr:nvCxnSpPr>
        <xdr:cNvPr id="429" name="直線コネクタ 428"/>
        <xdr:cNvCxnSpPr/>
      </xdr:nvCxnSpPr>
      <xdr:spPr>
        <a:xfrm>
          <a:off x="13004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39" name="楕円 438"/>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0"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1" name="楕円 440"/>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3" name="楕円 44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45" name="楕円 444"/>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46" name="テキスト ボックス 445"/>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楕円 446"/>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132398</xdr:rowOff>
    </xdr:from>
    <xdr:to>
      <xdr:col>29</xdr:col>
      <xdr:colOff>127000</xdr:colOff>
      <xdr:row>15</xdr:row>
      <xdr:rowOff>48959</xdr:rowOff>
    </xdr:to>
    <xdr:cxnSp macro="">
      <xdr:nvCxnSpPr>
        <xdr:cNvPr id="48" name="直線コネクタ 47"/>
        <xdr:cNvCxnSpPr/>
      </xdr:nvCxnSpPr>
      <xdr:spPr bwMode="auto">
        <a:xfrm flipV="1">
          <a:off x="5003800" y="2580323"/>
          <a:ext cx="6477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48959</xdr:rowOff>
    </xdr:from>
    <xdr:to>
      <xdr:col>26</xdr:col>
      <xdr:colOff>50800</xdr:colOff>
      <xdr:row>15</xdr:row>
      <xdr:rowOff>81027</xdr:rowOff>
    </xdr:to>
    <xdr:cxnSp macro="">
      <xdr:nvCxnSpPr>
        <xdr:cNvPr id="51" name="直線コネクタ 50"/>
        <xdr:cNvCxnSpPr/>
      </xdr:nvCxnSpPr>
      <xdr:spPr bwMode="auto">
        <a:xfrm flipV="1">
          <a:off x="4305300" y="2668334"/>
          <a:ext cx="698500" cy="32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81027</xdr:rowOff>
    </xdr:from>
    <xdr:to>
      <xdr:col>22</xdr:col>
      <xdr:colOff>114300</xdr:colOff>
      <xdr:row>15</xdr:row>
      <xdr:rowOff>147028</xdr:rowOff>
    </xdr:to>
    <xdr:cxnSp macro="">
      <xdr:nvCxnSpPr>
        <xdr:cNvPr id="54" name="直線コネクタ 53"/>
        <xdr:cNvCxnSpPr/>
      </xdr:nvCxnSpPr>
      <xdr:spPr bwMode="auto">
        <a:xfrm flipV="1">
          <a:off x="3606800" y="2700402"/>
          <a:ext cx="698500" cy="6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147028</xdr:rowOff>
    </xdr:from>
    <xdr:to>
      <xdr:col>18</xdr:col>
      <xdr:colOff>177800</xdr:colOff>
      <xdr:row>15</xdr:row>
      <xdr:rowOff>160991</xdr:rowOff>
    </xdr:to>
    <xdr:cxnSp macro="">
      <xdr:nvCxnSpPr>
        <xdr:cNvPr id="57" name="直線コネクタ 56"/>
        <xdr:cNvCxnSpPr/>
      </xdr:nvCxnSpPr>
      <xdr:spPr bwMode="auto">
        <a:xfrm flipV="1">
          <a:off x="2908300" y="2766403"/>
          <a:ext cx="698500" cy="1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81598</xdr:rowOff>
    </xdr:from>
    <xdr:to>
      <xdr:col>29</xdr:col>
      <xdr:colOff>177800</xdr:colOff>
      <xdr:row>15</xdr:row>
      <xdr:rowOff>11748</xdr:rowOff>
    </xdr:to>
    <xdr:sp macro="" textlink="">
      <xdr:nvSpPr>
        <xdr:cNvPr id="67" name="楕円 66"/>
        <xdr:cNvSpPr/>
      </xdr:nvSpPr>
      <xdr:spPr bwMode="auto">
        <a:xfrm>
          <a:off x="5600700" y="252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98125</xdr:rowOff>
    </xdr:from>
    <xdr:ext cx="762000" cy="259045"/>
    <xdr:sp macro="" textlink="">
      <xdr:nvSpPr>
        <xdr:cNvPr id="68" name="人口1人当たり決算額の推移該当値テキスト130"/>
        <xdr:cNvSpPr txBox="1"/>
      </xdr:nvSpPr>
      <xdr:spPr>
        <a:xfrm>
          <a:off x="5740400" y="23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169609</xdr:rowOff>
    </xdr:from>
    <xdr:to>
      <xdr:col>26</xdr:col>
      <xdr:colOff>101600</xdr:colOff>
      <xdr:row>15</xdr:row>
      <xdr:rowOff>99759</xdr:rowOff>
    </xdr:to>
    <xdr:sp macro="" textlink="">
      <xdr:nvSpPr>
        <xdr:cNvPr id="69" name="楕円 68"/>
        <xdr:cNvSpPr/>
      </xdr:nvSpPr>
      <xdr:spPr bwMode="auto">
        <a:xfrm>
          <a:off x="4953000" y="26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109936</xdr:rowOff>
    </xdr:from>
    <xdr:ext cx="736600" cy="259045"/>
    <xdr:sp macro="" textlink="">
      <xdr:nvSpPr>
        <xdr:cNvPr id="70" name="テキスト ボックス 69"/>
        <xdr:cNvSpPr txBox="1"/>
      </xdr:nvSpPr>
      <xdr:spPr>
        <a:xfrm>
          <a:off x="4622800" y="238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30227</xdr:rowOff>
    </xdr:from>
    <xdr:to>
      <xdr:col>22</xdr:col>
      <xdr:colOff>165100</xdr:colOff>
      <xdr:row>15</xdr:row>
      <xdr:rowOff>131827</xdr:rowOff>
    </xdr:to>
    <xdr:sp macro="" textlink="">
      <xdr:nvSpPr>
        <xdr:cNvPr id="71" name="楕円 70"/>
        <xdr:cNvSpPr/>
      </xdr:nvSpPr>
      <xdr:spPr bwMode="auto">
        <a:xfrm>
          <a:off x="4254500" y="264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142004</xdr:rowOff>
    </xdr:from>
    <xdr:ext cx="762000" cy="259045"/>
    <xdr:sp macro="" textlink="">
      <xdr:nvSpPr>
        <xdr:cNvPr id="72" name="テキスト ボックス 71"/>
        <xdr:cNvSpPr txBox="1"/>
      </xdr:nvSpPr>
      <xdr:spPr>
        <a:xfrm>
          <a:off x="3924300" y="24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96228</xdr:rowOff>
    </xdr:from>
    <xdr:to>
      <xdr:col>19</xdr:col>
      <xdr:colOff>38100</xdr:colOff>
      <xdr:row>16</xdr:row>
      <xdr:rowOff>26378</xdr:rowOff>
    </xdr:to>
    <xdr:sp macro="" textlink="">
      <xdr:nvSpPr>
        <xdr:cNvPr id="73" name="楕円 72"/>
        <xdr:cNvSpPr/>
      </xdr:nvSpPr>
      <xdr:spPr bwMode="auto">
        <a:xfrm>
          <a:off x="3556000" y="271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36555</xdr:rowOff>
    </xdr:from>
    <xdr:ext cx="762000" cy="259045"/>
    <xdr:sp macro="" textlink="">
      <xdr:nvSpPr>
        <xdr:cNvPr id="74" name="テキスト ボックス 73"/>
        <xdr:cNvSpPr txBox="1"/>
      </xdr:nvSpPr>
      <xdr:spPr>
        <a:xfrm>
          <a:off x="3225800" y="248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110191</xdr:rowOff>
    </xdr:from>
    <xdr:to>
      <xdr:col>15</xdr:col>
      <xdr:colOff>101600</xdr:colOff>
      <xdr:row>16</xdr:row>
      <xdr:rowOff>40341</xdr:rowOff>
    </xdr:to>
    <xdr:sp macro="" textlink="">
      <xdr:nvSpPr>
        <xdr:cNvPr id="75" name="楕円 74"/>
        <xdr:cNvSpPr/>
      </xdr:nvSpPr>
      <xdr:spPr bwMode="auto">
        <a:xfrm>
          <a:off x="2857500" y="27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50518</xdr:rowOff>
    </xdr:from>
    <xdr:ext cx="762000" cy="259045"/>
    <xdr:sp macro="" textlink="">
      <xdr:nvSpPr>
        <xdr:cNvPr id="76" name="テキスト ボックス 75"/>
        <xdr:cNvSpPr txBox="1"/>
      </xdr:nvSpPr>
      <xdr:spPr>
        <a:xfrm>
          <a:off x="2527300" y="24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129515</xdr:rowOff>
    </xdr:from>
    <xdr:to>
      <xdr:col>29</xdr:col>
      <xdr:colOff>127000</xdr:colOff>
      <xdr:row>37</xdr:row>
      <xdr:rowOff>44541</xdr:rowOff>
    </xdr:to>
    <xdr:cxnSp macro="">
      <xdr:nvCxnSpPr>
        <xdr:cNvPr id="112" name="直線コネクタ 111"/>
        <xdr:cNvCxnSpPr/>
      </xdr:nvCxnSpPr>
      <xdr:spPr bwMode="auto">
        <a:xfrm flipV="1">
          <a:off x="5003800" y="7082765"/>
          <a:ext cx="647700" cy="86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114292</xdr:rowOff>
    </xdr:from>
    <xdr:ext cx="762000" cy="259045"/>
    <xdr:sp macro="" textlink="">
      <xdr:nvSpPr>
        <xdr:cNvPr id="113" name="人口1人当たり決算額の推移平均値テキスト445"/>
        <xdr:cNvSpPr txBox="1"/>
      </xdr:nvSpPr>
      <xdr:spPr>
        <a:xfrm>
          <a:off x="5740400" y="706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44541</xdr:rowOff>
    </xdr:from>
    <xdr:to>
      <xdr:col>26</xdr:col>
      <xdr:colOff>50800</xdr:colOff>
      <xdr:row>37</xdr:row>
      <xdr:rowOff>48296</xdr:rowOff>
    </xdr:to>
    <xdr:cxnSp macro="">
      <xdr:nvCxnSpPr>
        <xdr:cNvPr id="115" name="直線コネクタ 114"/>
        <xdr:cNvCxnSpPr/>
      </xdr:nvCxnSpPr>
      <xdr:spPr bwMode="auto">
        <a:xfrm flipV="1">
          <a:off x="4305300" y="7169241"/>
          <a:ext cx="698500" cy="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48296</xdr:rowOff>
    </xdr:from>
    <xdr:to>
      <xdr:col>22</xdr:col>
      <xdr:colOff>114300</xdr:colOff>
      <xdr:row>37</xdr:row>
      <xdr:rowOff>155346</xdr:rowOff>
    </xdr:to>
    <xdr:cxnSp macro="">
      <xdr:nvCxnSpPr>
        <xdr:cNvPr id="118" name="直線コネクタ 117"/>
        <xdr:cNvCxnSpPr/>
      </xdr:nvCxnSpPr>
      <xdr:spPr bwMode="auto">
        <a:xfrm flipV="1">
          <a:off x="3606800" y="7172996"/>
          <a:ext cx="698500" cy="10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99715</xdr:rowOff>
    </xdr:from>
    <xdr:to>
      <xdr:col>18</xdr:col>
      <xdr:colOff>177800</xdr:colOff>
      <xdr:row>37</xdr:row>
      <xdr:rowOff>155346</xdr:rowOff>
    </xdr:to>
    <xdr:cxnSp macro="">
      <xdr:nvCxnSpPr>
        <xdr:cNvPr id="121" name="直線コネクタ 120"/>
        <xdr:cNvCxnSpPr/>
      </xdr:nvCxnSpPr>
      <xdr:spPr bwMode="auto">
        <a:xfrm>
          <a:off x="2908300" y="7224415"/>
          <a:ext cx="698500" cy="5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78715</xdr:rowOff>
    </xdr:from>
    <xdr:to>
      <xdr:col>29</xdr:col>
      <xdr:colOff>177800</xdr:colOff>
      <xdr:row>37</xdr:row>
      <xdr:rowOff>8865</xdr:rowOff>
    </xdr:to>
    <xdr:sp macro="" textlink="">
      <xdr:nvSpPr>
        <xdr:cNvPr id="131" name="楕円 130"/>
        <xdr:cNvSpPr/>
      </xdr:nvSpPr>
      <xdr:spPr bwMode="auto">
        <a:xfrm>
          <a:off x="5600700" y="703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266692</xdr:rowOff>
    </xdr:from>
    <xdr:ext cx="762000" cy="259045"/>
    <xdr:sp macro="" textlink="">
      <xdr:nvSpPr>
        <xdr:cNvPr id="132" name="人口1人当たり決算額の推移該当値テキスト445"/>
        <xdr:cNvSpPr txBox="1"/>
      </xdr:nvSpPr>
      <xdr:spPr>
        <a:xfrm>
          <a:off x="5740400" y="68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165191</xdr:rowOff>
    </xdr:from>
    <xdr:to>
      <xdr:col>26</xdr:col>
      <xdr:colOff>101600</xdr:colOff>
      <xdr:row>37</xdr:row>
      <xdr:rowOff>95341</xdr:rowOff>
    </xdr:to>
    <xdr:sp macro="" textlink="">
      <xdr:nvSpPr>
        <xdr:cNvPr id="133" name="楕円 132"/>
        <xdr:cNvSpPr/>
      </xdr:nvSpPr>
      <xdr:spPr bwMode="auto">
        <a:xfrm>
          <a:off x="4953000" y="711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80118</xdr:rowOff>
    </xdr:from>
    <xdr:ext cx="736600" cy="259045"/>
    <xdr:sp macro="" textlink="">
      <xdr:nvSpPr>
        <xdr:cNvPr id="134" name="テキスト ボックス 133"/>
        <xdr:cNvSpPr txBox="1"/>
      </xdr:nvSpPr>
      <xdr:spPr>
        <a:xfrm>
          <a:off x="4622800" y="720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168946</xdr:rowOff>
    </xdr:from>
    <xdr:to>
      <xdr:col>22</xdr:col>
      <xdr:colOff>165100</xdr:colOff>
      <xdr:row>37</xdr:row>
      <xdr:rowOff>99096</xdr:rowOff>
    </xdr:to>
    <xdr:sp macro="" textlink="">
      <xdr:nvSpPr>
        <xdr:cNvPr id="135" name="楕円 134"/>
        <xdr:cNvSpPr/>
      </xdr:nvSpPr>
      <xdr:spPr bwMode="auto">
        <a:xfrm>
          <a:off x="4254500" y="712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83873</xdr:rowOff>
    </xdr:from>
    <xdr:ext cx="762000" cy="259045"/>
    <xdr:sp macro="" textlink="">
      <xdr:nvSpPr>
        <xdr:cNvPr id="136" name="テキスト ボックス 135"/>
        <xdr:cNvSpPr txBox="1"/>
      </xdr:nvSpPr>
      <xdr:spPr>
        <a:xfrm>
          <a:off x="3924300" y="720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104546</xdr:rowOff>
    </xdr:from>
    <xdr:to>
      <xdr:col>19</xdr:col>
      <xdr:colOff>38100</xdr:colOff>
      <xdr:row>37</xdr:row>
      <xdr:rowOff>206146</xdr:rowOff>
    </xdr:to>
    <xdr:sp macro="" textlink="">
      <xdr:nvSpPr>
        <xdr:cNvPr id="137" name="楕円 136"/>
        <xdr:cNvSpPr/>
      </xdr:nvSpPr>
      <xdr:spPr bwMode="auto">
        <a:xfrm>
          <a:off x="3556000" y="722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190923</xdr:rowOff>
    </xdr:from>
    <xdr:ext cx="762000" cy="259045"/>
    <xdr:sp macro="" textlink="">
      <xdr:nvSpPr>
        <xdr:cNvPr id="138" name="テキスト ボックス 137"/>
        <xdr:cNvSpPr txBox="1"/>
      </xdr:nvSpPr>
      <xdr:spPr>
        <a:xfrm>
          <a:off x="3225800" y="731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48915</xdr:rowOff>
    </xdr:from>
    <xdr:to>
      <xdr:col>15</xdr:col>
      <xdr:colOff>101600</xdr:colOff>
      <xdr:row>37</xdr:row>
      <xdr:rowOff>150515</xdr:rowOff>
    </xdr:to>
    <xdr:sp macro="" textlink="">
      <xdr:nvSpPr>
        <xdr:cNvPr id="139" name="楕円 138"/>
        <xdr:cNvSpPr/>
      </xdr:nvSpPr>
      <xdr:spPr bwMode="auto">
        <a:xfrm>
          <a:off x="2857500" y="7173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135292</xdr:rowOff>
    </xdr:from>
    <xdr:ext cx="762000" cy="259045"/>
    <xdr:sp macro="" textlink="">
      <xdr:nvSpPr>
        <xdr:cNvPr id="140" name="テキスト ボックス 139"/>
        <xdr:cNvSpPr txBox="1"/>
      </xdr:nvSpPr>
      <xdr:spPr>
        <a:xfrm>
          <a:off x="2527300" y="725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69041</xdr:rowOff>
    </xdr:from>
    <xdr:to>
      <xdr:col>24</xdr:col>
      <xdr:colOff>63500</xdr:colOff>
      <xdr:row>32</xdr:row>
      <xdr:rowOff>121684</xdr:rowOff>
    </xdr:to>
    <xdr:cxnSp macro="">
      <xdr:nvCxnSpPr>
        <xdr:cNvPr id="63" name="直線コネクタ 62"/>
        <xdr:cNvCxnSpPr/>
      </xdr:nvCxnSpPr>
      <xdr:spPr>
        <a:xfrm flipV="1">
          <a:off x="3797300" y="5555441"/>
          <a:ext cx="8382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121684</xdr:rowOff>
    </xdr:from>
    <xdr:to>
      <xdr:col>19</xdr:col>
      <xdr:colOff>177800</xdr:colOff>
      <xdr:row>32</xdr:row>
      <xdr:rowOff>149279</xdr:rowOff>
    </xdr:to>
    <xdr:cxnSp macro="">
      <xdr:nvCxnSpPr>
        <xdr:cNvPr id="66" name="直線コネクタ 65"/>
        <xdr:cNvCxnSpPr/>
      </xdr:nvCxnSpPr>
      <xdr:spPr>
        <a:xfrm flipV="1">
          <a:off x="2908300" y="5608084"/>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149279</xdr:rowOff>
    </xdr:from>
    <xdr:to>
      <xdr:col>15</xdr:col>
      <xdr:colOff>50800</xdr:colOff>
      <xdr:row>33</xdr:row>
      <xdr:rowOff>72698</xdr:rowOff>
    </xdr:to>
    <xdr:cxnSp macro="">
      <xdr:nvCxnSpPr>
        <xdr:cNvPr id="69" name="直線コネクタ 68"/>
        <xdr:cNvCxnSpPr/>
      </xdr:nvCxnSpPr>
      <xdr:spPr>
        <a:xfrm flipV="1">
          <a:off x="2019300" y="563567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56827</xdr:rowOff>
    </xdr:from>
    <xdr:to>
      <xdr:col>10</xdr:col>
      <xdr:colOff>114300</xdr:colOff>
      <xdr:row>33</xdr:row>
      <xdr:rowOff>72698</xdr:rowOff>
    </xdr:to>
    <xdr:cxnSp macro="">
      <xdr:nvCxnSpPr>
        <xdr:cNvPr id="72" name="直線コネクタ 71"/>
        <xdr:cNvCxnSpPr/>
      </xdr:nvCxnSpPr>
      <xdr:spPr>
        <a:xfrm>
          <a:off x="1130300" y="5714677"/>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18241</xdr:rowOff>
    </xdr:from>
    <xdr:to>
      <xdr:col>24</xdr:col>
      <xdr:colOff>114300</xdr:colOff>
      <xdr:row>32</xdr:row>
      <xdr:rowOff>119841</xdr:rowOff>
    </xdr:to>
    <xdr:sp macro="" textlink="">
      <xdr:nvSpPr>
        <xdr:cNvPr id="82" name="楕円 81"/>
        <xdr:cNvSpPr/>
      </xdr:nvSpPr>
      <xdr:spPr>
        <a:xfrm>
          <a:off x="4584700" y="55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41118</xdr:rowOff>
    </xdr:from>
    <xdr:ext cx="599010" cy="259045"/>
    <xdr:sp macro="" textlink="">
      <xdr:nvSpPr>
        <xdr:cNvPr id="83" name="人件費該当値テキスト"/>
        <xdr:cNvSpPr txBox="1"/>
      </xdr:nvSpPr>
      <xdr:spPr>
        <a:xfrm>
          <a:off x="4686300" y="53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70884</xdr:rowOff>
    </xdr:from>
    <xdr:to>
      <xdr:col>20</xdr:col>
      <xdr:colOff>38100</xdr:colOff>
      <xdr:row>33</xdr:row>
      <xdr:rowOff>1034</xdr:rowOff>
    </xdr:to>
    <xdr:sp macro="" textlink="">
      <xdr:nvSpPr>
        <xdr:cNvPr id="84" name="楕円 83"/>
        <xdr:cNvSpPr/>
      </xdr:nvSpPr>
      <xdr:spPr>
        <a:xfrm>
          <a:off x="3746500" y="5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17561</xdr:rowOff>
    </xdr:from>
    <xdr:ext cx="599010" cy="259045"/>
    <xdr:sp macro="" textlink="">
      <xdr:nvSpPr>
        <xdr:cNvPr id="85" name="テキスト ボックス 84"/>
        <xdr:cNvSpPr txBox="1"/>
      </xdr:nvSpPr>
      <xdr:spPr>
        <a:xfrm>
          <a:off x="3497795" y="533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98479</xdr:rowOff>
    </xdr:from>
    <xdr:to>
      <xdr:col>15</xdr:col>
      <xdr:colOff>101600</xdr:colOff>
      <xdr:row>33</xdr:row>
      <xdr:rowOff>28629</xdr:rowOff>
    </xdr:to>
    <xdr:sp macro="" textlink="">
      <xdr:nvSpPr>
        <xdr:cNvPr id="86" name="楕円 85"/>
        <xdr:cNvSpPr/>
      </xdr:nvSpPr>
      <xdr:spPr>
        <a:xfrm>
          <a:off x="2857500" y="55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45156</xdr:rowOff>
    </xdr:from>
    <xdr:ext cx="599010" cy="259045"/>
    <xdr:sp macro="" textlink="">
      <xdr:nvSpPr>
        <xdr:cNvPr id="87" name="テキスト ボックス 86"/>
        <xdr:cNvSpPr txBox="1"/>
      </xdr:nvSpPr>
      <xdr:spPr>
        <a:xfrm>
          <a:off x="2608795" y="53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21898</xdr:rowOff>
    </xdr:from>
    <xdr:to>
      <xdr:col>10</xdr:col>
      <xdr:colOff>165100</xdr:colOff>
      <xdr:row>33</xdr:row>
      <xdr:rowOff>123498</xdr:rowOff>
    </xdr:to>
    <xdr:sp macro="" textlink="">
      <xdr:nvSpPr>
        <xdr:cNvPr id="88" name="楕円 87"/>
        <xdr:cNvSpPr/>
      </xdr:nvSpPr>
      <xdr:spPr>
        <a:xfrm>
          <a:off x="1968500" y="56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140025</xdr:rowOff>
    </xdr:from>
    <xdr:ext cx="599010" cy="259045"/>
    <xdr:sp macro="" textlink="">
      <xdr:nvSpPr>
        <xdr:cNvPr id="89" name="テキスト ボックス 88"/>
        <xdr:cNvSpPr txBox="1"/>
      </xdr:nvSpPr>
      <xdr:spPr>
        <a:xfrm>
          <a:off x="1719795" y="545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6027</xdr:rowOff>
    </xdr:from>
    <xdr:to>
      <xdr:col>6</xdr:col>
      <xdr:colOff>38100</xdr:colOff>
      <xdr:row>33</xdr:row>
      <xdr:rowOff>107627</xdr:rowOff>
    </xdr:to>
    <xdr:sp macro="" textlink="">
      <xdr:nvSpPr>
        <xdr:cNvPr id="90" name="楕円 89"/>
        <xdr:cNvSpPr/>
      </xdr:nvSpPr>
      <xdr:spPr>
        <a:xfrm>
          <a:off x="1079500" y="5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124154</xdr:rowOff>
    </xdr:from>
    <xdr:ext cx="599010" cy="259045"/>
    <xdr:sp macro="" textlink="">
      <xdr:nvSpPr>
        <xdr:cNvPr id="91" name="テキスト ボックス 90"/>
        <xdr:cNvSpPr txBox="1"/>
      </xdr:nvSpPr>
      <xdr:spPr>
        <a:xfrm>
          <a:off x="830795" y="54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2714</xdr:rowOff>
    </xdr:from>
    <xdr:to>
      <xdr:col>24</xdr:col>
      <xdr:colOff>63500</xdr:colOff>
      <xdr:row>51</xdr:row>
      <xdr:rowOff>30210</xdr:rowOff>
    </xdr:to>
    <xdr:cxnSp macro="">
      <xdr:nvCxnSpPr>
        <xdr:cNvPr id="118" name="直線コネクタ 117"/>
        <xdr:cNvCxnSpPr/>
      </xdr:nvCxnSpPr>
      <xdr:spPr>
        <a:xfrm flipV="1">
          <a:off x="3797300" y="8575214"/>
          <a:ext cx="838200" cy="1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123250</xdr:rowOff>
    </xdr:from>
    <xdr:to>
      <xdr:col>19</xdr:col>
      <xdr:colOff>177800</xdr:colOff>
      <xdr:row>51</xdr:row>
      <xdr:rowOff>30210</xdr:rowOff>
    </xdr:to>
    <xdr:cxnSp macro="">
      <xdr:nvCxnSpPr>
        <xdr:cNvPr id="121" name="直線コネクタ 120"/>
        <xdr:cNvCxnSpPr/>
      </xdr:nvCxnSpPr>
      <xdr:spPr>
        <a:xfrm>
          <a:off x="2908300" y="8695750"/>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123250</xdr:rowOff>
    </xdr:from>
    <xdr:to>
      <xdr:col>15</xdr:col>
      <xdr:colOff>50800</xdr:colOff>
      <xdr:row>51</xdr:row>
      <xdr:rowOff>6952</xdr:rowOff>
    </xdr:to>
    <xdr:cxnSp macro="">
      <xdr:nvCxnSpPr>
        <xdr:cNvPr id="124" name="直線コネクタ 123"/>
        <xdr:cNvCxnSpPr/>
      </xdr:nvCxnSpPr>
      <xdr:spPr>
        <a:xfrm flipV="1">
          <a:off x="2019300" y="8695750"/>
          <a:ext cx="8890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160324</xdr:rowOff>
    </xdr:from>
    <xdr:to>
      <xdr:col>10</xdr:col>
      <xdr:colOff>114300</xdr:colOff>
      <xdr:row>51</xdr:row>
      <xdr:rowOff>6952</xdr:rowOff>
    </xdr:to>
    <xdr:cxnSp macro="">
      <xdr:nvCxnSpPr>
        <xdr:cNvPr id="127" name="直線コネクタ 126"/>
        <xdr:cNvCxnSpPr/>
      </xdr:nvCxnSpPr>
      <xdr:spPr>
        <a:xfrm>
          <a:off x="1130300" y="8732824"/>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123364</xdr:rowOff>
    </xdr:from>
    <xdr:to>
      <xdr:col>24</xdr:col>
      <xdr:colOff>114300</xdr:colOff>
      <xdr:row>50</xdr:row>
      <xdr:rowOff>53514</xdr:rowOff>
    </xdr:to>
    <xdr:sp macro="" textlink="">
      <xdr:nvSpPr>
        <xdr:cNvPr id="137" name="楕円 136"/>
        <xdr:cNvSpPr/>
      </xdr:nvSpPr>
      <xdr:spPr>
        <a:xfrm>
          <a:off x="4584700" y="85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76391</xdr:rowOff>
    </xdr:from>
    <xdr:ext cx="599010" cy="259045"/>
    <xdr:sp macro="" textlink="">
      <xdr:nvSpPr>
        <xdr:cNvPr id="138" name="物件費該当値テキスト"/>
        <xdr:cNvSpPr txBox="1"/>
      </xdr:nvSpPr>
      <xdr:spPr>
        <a:xfrm>
          <a:off x="4686300" y="84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150860</xdr:rowOff>
    </xdr:from>
    <xdr:to>
      <xdr:col>20</xdr:col>
      <xdr:colOff>38100</xdr:colOff>
      <xdr:row>51</xdr:row>
      <xdr:rowOff>81010</xdr:rowOff>
    </xdr:to>
    <xdr:sp macro="" textlink="">
      <xdr:nvSpPr>
        <xdr:cNvPr id="139" name="楕円 138"/>
        <xdr:cNvSpPr/>
      </xdr:nvSpPr>
      <xdr:spPr>
        <a:xfrm>
          <a:off x="3746500" y="8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97537</xdr:rowOff>
    </xdr:from>
    <xdr:ext cx="599010" cy="259045"/>
    <xdr:sp macro="" textlink="">
      <xdr:nvSpPr>
        <xdr:cNvPr id="140" name="テキスト ボックス 139"/>
        <xdr:cNvSpPr txBox="1"/>
      </xdr:nvSpPr>
      <xdr:spPr>
        <a:xfrm>
          <a:off x="3497795" y="84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72450</xdr:rowOff>
    </xdr:from>
    <xdr:to>
      <xdr:col>15</xdr:col>
      <xdr:colOff>101600</xdr:colOff>
      <xdr:row>51</xdr:row>
      <xdr:rowOff>2600</xdr:rowOff>
    </xdr:to>
    <xdr:sp macro="" textlink="">
      <xdr:nvSpPr>
        <xdr:cNvPr id="141" name="楕円 140"/>
        <xdr:cNvSpPr/>
      </xdr:nvSpPr>
      <xdr:spPr>
        <a:xfrm>
          <a:off x="2857500" y="8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19127</xdr:rowOff>
    </xdr:from>
    <xdr:ext cx="599010" cy="259045"/>
    <xdr:sp macro="" textlink="">
      <xdr:nvSpPr>
        <xdr:cNvPr id="142" name="テキスト ボックス 141"/>
        <xdr:cNvSpPr txBox="1"/>
      </xdr:nvSpPr>
      <xdr:spPr>
        <a:xfrm>
          <a:off x="2608795" y="842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127602</xdr:rowOff>
    </xdr:from>
    <xdr:to>
      <xdr:col>10</xdr:col>
      <xdr:colOff>165100</xdr:colOff>
      <xdr:row>51</xdr:row>
      <xdr:rowOff>57752</xdr:rowOff>
    </xdr:to>
    <xdr:sp macro="" textlink="">
      <xdr:nvSpPr>
        <xdr:cNvPr id="143" name="楕円 142"/>
        <xdr:cNvSpPr/>
      </xdr:nvSpPr>
      <xdr:spPr>
        <a:xfrm>
          <a:off x="1968500" y="87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74279</xdr:rowOff>
    </xdr:from>
    <xdr:ext cx="599010" cy="259045"/>
    <xdr:sp macro="" textlink="">
      <xdr:nvSpPr>
        <xdr:cNvPr id="144" name="テキスト ボックス 143"/>
        <xdr:cNvSpPr txBox="1"/>
      </xdr:nvSpPr>
      <xdr:spPr>
        <a:xfrm>
          <a:off x="1719795" y="847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109524</xdr:rowOff>
    </xdr:from>
    <xdr:to>
      <xdr:col>6</xdr:col>
      <xdr:colOff>38100</xdr:colOff>
      <xdr:row>51</xdr:row>
      <xdr:rowOff>39674</xdr:rowOff>
    </xdr:to>
    <xdr:sp macro="" textlink="">
      <xdr:nvSpPr>
        <xdr:cNvPr id="145" name="楕円 144"/>
        <xdr:cNvSpPr/>
      </xdr:nvSpPr>
      <xdr:spPr>
        <a:xfrm>
          <a:off x="1079500" y="86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56201</xdr:rowOff>
    </xdr:from>
    <xdr:ext cx="599010" cy="259045"/>
    <xdr:sp macro="" textlink="">
      <xdr:nvSpPr>
        <xdr:cNvPr id="146" name="テキスト ボックス 145"/>
        <xdr:cNvSpPr txBox="1"/>
      </xdr:nvSpPr>
      <xdr:spPr>
        <a:xfrm>
          <a:off x="830795" y="845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87540</xdr:rowOff>
    </xdr:from>
    <xdr:to>
      <xdr:col>24</xdr:col>
      <xdr:colOff>63500</xdr:colOff>
      <xdr:row>76</xdr:row>
      <xdr:rowOff>138861</xdr:rowOff>
    </xdr:to>
    <xdr:cxnSp macro="">
      <xdr:nvCxnSpPr>
        <xdr:cNvPr id="175" name="直線コネクタ 174"/>
        <xdr:cNvCxnSpPr/>
      </xdr:nvCxnSpPr>
      <xdr:spPr>
        <a:xfrm>
          <a:off x="3797300" y="13117740"/>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78778</xdr:rowOff>
    </xdr:from>
    <xdr:to>
      <xdr:col>19</xdr:col>
      <xdr:colOff>177800</xdr:colOff>
      <xdr:row>76</xdr:row>
      <xdr:rowOff>87540</xdr:rowOff>
    </xdr:to>
    <xdr:cxnSp macro="">
      <xdr:nvCxnSpPr>
        <xdr:cNvPr id="178" name="直線コネクタ 177"/>
        <xdr:cNvCxnSpPr/>
      </xdr:nvCxnSpPr>
      <xdr:spPr>
        <a:xfrm>
          <a:off x="2908300" y="1310897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78778</xdr:rowOff>
    </xdr:from>
    <xdr:to>
      <xdr:col>15</xdr:col>
      <xdr:colOff>50800</xdr:colOff>
      <xdr:row>76</xdr:row>
      <xdr:rowOff>139319</xdr:rowOff>
    </xdr:to>
    <xdr:cxnSp macro="">
      <xdr:nvCxnSpPr>
        <xdr:cNvPr id="181" name="直線コネクタ 180"/>
        <xdr:cNvCxnSpPr/>
      </xdr:nvCxnSpPr>
      <xdr:spPr>
        <a:xfrm flipV="1">
          <a:off x="2019300" y="13108978"/>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139319</xdr:rowOff>
    </xdr:from>
    <xdr:to>
      <xdr:col>10</xdr:col>
      <xdr:colOff>114300</xdr:colOff>
      <xdr:row>77</xdr:row>
      <xdr:rowOff>24371</xdr:rowOff>
    </xdr:to>
    <xdr:cxnSp macro="">
      <xdr:nvCxnSpPr>
        <xdr:cNvPr id="184" name="直線コネクタ 183"/>
        <xdr:cNvCxnSpPr/>
      </xdr:nvCxnSpPr>
      <xdr:spPr>
        <a:xfrm flipV="1">
          <a:off x="1130300" y="13169519"/>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88061</xdr:rowOff>
    </xdr:from>
    <xdr:to>
      <xdr:col>24</xdr:col>
      <xdr:colOff>114300</xdr:colOff>
      <xdr:row>77</xdr:row>
      <xdr:rowOff>18211</xdr:rowOff>
    </xdr:to>
    <xdr:sp macro="" textlink="">
      <xdr:nvSpPr>
        <xdr:cNvPr id="194" name="楕円 193"/>
        <xdr:cNvSpPr/>
      </xdr:nvSpPr>
      <xdr:spPr>
        <a:xfrm>
          <a:off x="4584700" y="131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110939</xdr:rowOff>
    </xdr:from>
    <xdr:ext cx="534377" cy="259045"/>
    <xdr:sp macro="" textlink="">
      <xdr:nvSpPr>
        <xdr:cNvPr id="195" name="維持補修費該当値テキスト"/>
        <xdr:cNvSpPr txBox="1"/>
      </xdr:nvSpPr>
      <xdr:spPr>
        <a:xfrm>
          <a:off x="4686300" y="12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36740</xdr:rowOff>
    </xdr:from>
    <xdr:to>
      <xdr:col>20</xdr:col>
      <xdr:colOff>38100</xdr:colOff>
      <xdr:row>76</xdr:row>
      <xdr:rowOff>138340</xdr:rowOff>
    </xdr:to>
    <xdr:sp macro="" textlink="">
      <xdr:nvSpPr>
        <xdr:cNvPr id="196" name="楕円 195"/>
        <xdr:cNvSpPr/>
      </xdr:nvSpPr>
      <xdr:spPr>
        <a:xfrm>
          <a:off x="3746500" y="130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154868</xdr:rowOff>
    </xdr:from>
    <xdr:ext cx="534377" cy="259045"/>
    <xdr:sp macro="" textlink="">
      <xdr:nvSpPr>
        <xdr:cNvPr id="197" name="テキスト ボックス 196"/>
        <xdr:cNvSpPr txBox="1"/>
      </xdr:nvSpPr>
      <xdr:spPr>
        <a:xfrm>
          <a:off x="3530111" y="128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27978</xdr:rowOff>
    </xdr:from>
    <xdr:to>
      <xdr:col>15</xdr:col>
      <xdr:colOff>101600</xdr:colOff>
      <xdr:row>76</xdr:row>
      <xdr:rowOff>129578</xdr:rowOff>
    </xdr:to>
    <xdr:sp macro="" textlink="">
      <xdr:nvSpPr>
        <xdr:cNvPr id="198" name="楕円 197"/>
        <xdr:cNvSpPr/>
      </xdr:nvSpPr>
      <xdr:spPr>
        <a:xfrm>
          <a:off x="2857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146105</xdr:rowOff>
    </xdr:from>
    <xdr:ext cx="534377" cy="259045"/>
    <xdr:sp macro="" textlink="">
      <xdr:nvSpPr>
        <xdr:cNvPr id="199" name="テキスト ボックス 198"/>
        <xdr:cNvSpPr txBox="1"/>
      </xdr:nvSpPr>
      <xdr:spPr>
        <a:xfrm>
          <a:off x="2641111" y="128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88519</xdr:rowOff>
    </xdr:from>
    <xdr:to>
      <xdr:col>10</xdr:col>
      <xdr:colOff>165100</xdr:colOff>
      <xdr:row>77</xdr:row>
      <xdr:rowOff>18669</xdr:rowOff>
    </xdr:to>
    <xdr:sp macro="" textlink="">
      <xdr:nvSpPr>
        <xdr:cNvPr id="200" name="楕円 199"/>
        <xdr:cNvSpPr/>
      </xdr:nvSpPr>
      <xdr:spPr>
        <a:xfrm>
          <a:off x="1968500" y="131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35196</xdr:rowOff>
    </xdr:from>
    <xdr:ext cx="534377" cy="259045"/>
    <xdr:sp macro="" textlink="">
      <xdr:nvSpPr>
        <xdr:cNvPr id="201" name="テキスト ボックス 200"/>
        <xdr:cNvSpPr txBox="1"/>
      </xdr:nvSpPr>
      <xdr:spPr>
        <a:xfrm>
          <a:off x="1752111" y="128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145021</xdr:rowOff>
    </xdr:from>
    <xdr:to>
      <xdr:col>6</xdr:col>
      <xdr:colOff>38100</xdr:colOff>
      <xdr:row>77</xdr:row>
      <xdr:rowOff>75171</xdr:rowOff>
    </xdr:to>
    <xdr:sp macro="" textlink="">
      <xdr:nvSpPr>
        <xdr:cNvPr id="202" name="楕円 201"/>
        <xdr:cNvSpPr/>
      </xdr:nvSpPr>
      <xdr:spPr>
        <a:xfrm>
          <a:off x="1079500" y="131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91698</xdr:rowOff>
    </xdr:from>
    <xdr:ext cx="469744" cy="259045"/>
    <xdr:sp macro="" textlink="">
      <xdr:nvSpPr>
        <xdr:cNvPr id="203" name="テキスト ボックス 202"/>
        <xdr:cNvSpPr txBox="1"/>
      </xdr:nvSpPr>
      <xdr:spPr>
        <a:xfrm>
          <a:off x="895428" y="1295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161100</xdr:rowOff>
    </xdr:from>
    <xdr:to>
      <xdr:col>24</xdr:col>
      <xdr:colOff>63500</xdr:colOff>
      <xdr:row>95</xdr:row>
      <xdr:rowOff>17399</xdr:rowOff>
    </xdr:to>
    <xdr:cxnSp macro="">
      <xdr:nvCxnSpPr>
        <xdr:cNvPr id="233" name="直線コネクタ 232"/>
        <xdr:cNvCxnSpPr/>
      </xdr:nvCxnSpPr>
      <xdr:spPr>
        <a:xfrm flipV="1">
          <a:off x="3797300" y="16277400"/>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17399</xdr:rowOff>
    </xdr:from>
    <xdr:to>
      <xdr:col>19</xdr:col>
      <xdr:colOff>177800</xdr:colOff>
      <xdr:row>95</xdr:row>
      <xdr:rowOff>67311</xdr:rowOff>
    </xdr:to>
    <xdr:cxnSp macro="">
      <xdr:nvCxnSpPr>
        <xdr:cNvPr id="236" name="直線コネクタ 235"/>
        <xdr:cNvCxnSpPr/>
      </xdr:nvCxnSpPr>
      <xdr:spPr>
        <a:xfrm flipV="1">
          <a:off x="2908300" y="16305149"/>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43574</xdr:rowOff>
    </xdr:from>
    <xdr:to>
      <xdr:col>15</xdr:col>
      <xdr:colOff>50800</xdr:colOff>
      <xdr:row>95</xdr:row>
      <xdr:rowOff>67311</xdr:rowOff>
    </xdr:to>
    <xdr:cxnSp macro="">
      <xdr:nvCxnSpPr>
        <xdr:cNvPr id="239" name="直線コネクタ 238"/>
        <xdr:cNvCxnSpPr/>
      </xdr:nvCxnSpPr>
      <xdr:spPr>
        <a:xfrm>
          <a:off x="2019300" y="16331324"/>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43574</xdr:rowOff>
    </xdr:from>
    <xdr:to>
      <xdr:col>10</xdr:col>
      <xdr:colOff>114300</xdr:colOff>
      <xdr:row>95</xdr:row>
      <xdr:rowOff>169887</xdr:rowOff>
    </xdr:to>
    <xdr:cxnSp macro="">
      <xdr:nvCxnSpPr>
        <xdr:cNvPr id="242" name="直線コネクタ 241"/>
        <xdr:cNvCxnSpPr/>
      </xdr:nvCxnSpPr>
      <xdr:spPr>
        <a:xfrm flipV="1">
          <a:off x="1130300" y="16331324"/>
          <a:ext cx="889000" cy="1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110300</xdr:rowOff>
    </xdr:from>
    <xdr:to>
      <xdr:col>24</xdr:col>
      <xdr:colOff>114300</xdr:colOff>
      <xdr:row>95</xdr:row>
      <xdr:rowOff>40450</xdr:rowOff>
    </xdr:to>
    <xdr:sp macro="" textlink="">
      <xdr:nvSpPr>
        <xdr:cNvPr id="252" name="楕円 251"/>
        <xdr:cNvSpPr/>
      </xdr:nvSpPr>
      <xdr:spPr>
        <a:xfrm>
          <a:off x="4584700" y="162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133177</xdr:rowOff>
    </xdr:from>
    <xdr:ext cx="534377" cy="259045"/>
    <xdr:sp macro="" textlink="">
      <xdr:nvSpPr>
        <xdr:cNvPr id="253" name="扶助費該当値テキスト"/>
        <xdr:cNvSpPr txBox="1"/>
      </xdr:nvSpPr>
      <xdr:spPr>
        <a:xfrm>
          <a:off x="4686300" y="160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138049</xdr:rowOff>
    </xdr:from>
    <xdr:to>
      <xdr:col>20</xdr:col>
      <xdr:colOff>38100</xdr:colOff>
      <xdr:row>95</xdr:row>
      <xdr:rowOff>68199</xdr:rowOff>
    </xdr:to>
    <xdr:sp macro="" textlink="">
      <xdr:nvSpPr>
        <xdr:cNvPr id="254" name="楕円 253"/>
        <xdr:cNvSpPr/>
      </xdr:nvSpPr>
      <xdr:spPr>
        <a:xfrm>
          <a:off x="3746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84726</xdr:rowOff>
    </xdr:from>
    <xdr:ext cx="534377" cy="259045"/>
    <xdr:sp macro="" textlink="">
      <xdr:nvSpPr>
        <xdr:cNvPr id="255" name="テキスト ボックス 254"/>
        <xdr:cNvSpPr txBox="1"/>
      </xdr:nvSpPr>
      <xdr:spPr>
        <a:xfrm>
          <a:off x="3530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16511</xdr:rowOff>
    </xdr:from>
    <xdr:to>
      <xdr:col>15</xdr:col>
      <xdr:colOff>101600</xdr:colOff>
      <xdr:row>95</xdr:row>
      <xdr:rowOff>118111</xdr:rowOff>
    </xdr:to>
    <xdr:sp macro="" textlink="">
      <xdr:nvSpPr>
        <xdr:cNvPr id="256" name="楕円 255"/>
        <xdr:cNvSpPr/>
      </xdr:nvSpPr>
      <xdr:spPr>
        <a:xfrm>
          <a:off x="2857500" y="163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134638</xdr:rowOff>
    </xdr:from>
    <xdr:ext cx="534377" cy="259045"/>
    <xdr:sp macro="" textlink="">
      <xdr:nvSpPr>
        <xdr:cNvPr id="257" name="テキスト ボックス 256"/>
        <xdr:cNvSpPr txBox="1"/>
      </xdr:nvSpPr>
      <xdr:spPr>
        <a:xfrm>
          <a:off x="2641111" y="1607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164224</xdr:rowOff>
    </xdr:from>
    <xdr:to>
      <xdr:col>10</xdr:col>
      <xdr:colOff>165100</xdr:colOff>
      <xdr:row>95</xdr:row>
      <xdr:rowOff>94374</xdr:rowOff>
    </xdr:to>
    <xdr:sp macro="" textlink="">
      <xdr:nvSpPr>
        <xdr:cNvPr id="258" name="楕円 257"/>
        <xdr:cNvSpPr/>
      </xdr:nvSpPr>
      <xdr:spPr>
        <a:xfrm>
          <a:off x="1968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110901</xdr:rowOff>
    </xdr:from>
    <xdr:ext cx="534377" cy="259045"/>
    <xdr:sp macro="" textlink="">
      <xdr:nvSpPr>
        <xdr:cNvPr id="259" name="テキスト ボックス 258"/>
        <xdr:cNvSpPr txBox="1"/>
      </xdr:nvSpPr>
      <xdr:spPr>
        <a:xfrm>
          <a:off x="1752111" y="16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119087</xdr:rowOff>
    </xdr:from>
    <xdr:to>
      <xdr:col>6</xdr:col>
      <xdr:colOff>38100</xdr:colOff>
      <xdr:row>96</xdr:row>
      <xdr:rowOff>49237</xdr:rowOff>
    </xdr:to>
    <xdr:sp macro="" textlink="">
      <xdr:nvSpPr>
        <xdr:cNvPr id="260" name="楕円 259"/>
        <xdr:cNvSpPr/>
      </xdr:nvSpPr>
      <xdr:spPr>
        <a:xfrm>
          <a:off x="1079500" y="164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65764</xdr:rowOff>
    </xdr:from>
    <xdr:ext cx="534377" cy="259045"/>
    <xdr:sp macro="" textlink="">
      <xdr:nvSpPr>
        <xdr:cNvPr id="261" name="テキスト ボックス 260"/>
        <xdr:cNvSpPr txBox="1"/>
      </xdr:nvSpPr>
      <xdr:spPr>
        <a:xfrm>
          <a:off x="863111" y="161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102246</xdr:rowOff>
    </xdr:from>
    <xdr:to>
      <xdr:col>55</xdr:col>
      <xdr:colOff>0</xdr:colOff>
      <xdr:row>34</xdr:row>
      <xdr:rowOff>127694</xdr:rowOff>
    </xdr:to>
    <xdr:cxnSp macro="">
      <xdr:nvCxnSpPr>
        <xdr:cNvPr id="288" name="直線コネクタ 287"/>
        <xdr:cNvCxnSpPr/>
      </xdr:nvCxnSpPr>
      <xdr:spPr>
        <a:xfrm flipV="1">
          <a:off x="9639300" y="5931546"/>
          <a:ext cx="838200" cy="2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109388</xdr:rowOff>
    </xdr:from>
    <xdr:to>
      <xdr:col>50</xdr:col>
      <xdr:colOff>114300</xdr:colOff>
      <xdr:row>34</xdr:row>
      <xdr:rowOff>127694</xdr:rowOff>
    </xdr:to>
    <xdr:cxnSp macro="">
      <xdr:nvCxnSpPr>
        <xdr:cNvPr id="291" name="直線コネクタ 290"/>
        <xdr:cNvCxnSpPr/>
      </xdr:nvCxnSpPr>
      <xdr:spPr>
        <a:xfrm>
          <a:off x="8750300" y="5938688"/>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109388</xdr:rowOff>
    </xdr:from>
    <xdr:to>
      <xdr:col>45</xdr:col>
      <xdr:colOff>177800</xdr:colOff>
      <xdr:row>34</xdr:row>
      <xdr:rowOff>121869</xdr:rowOff>
    </xdr:to>
    <xdr:cxnSp macro="">
      <xdr:nvCxnSpPr>
        <xdr:cNvPr id="294" name="直線コネクタ 293"/>
        <xdr:cNvCxnSpPr/>
      </xdr:nvCxnSpPr>
      <xdr:spPr>
        <a:xfrm flipV="1">
          <a:off x="7861300" y="5938688"/>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41118</xdr:rowOff>
    </xdr:from>
    <xdr:to>
      <xdr:col>41</xdr:col>
      <xdr:colOff>50800</xdr:colOff>
      <xdr:row>34</xdr:row>
      <xdr:rowOff>121869</xdr:rowOff>
    </xdr:to>
    <xdr:cxnSp macro="">
      <xdr:nvCxnSpPr>
        <xdr:cNvPr id="297" name="直線コネクタ 296"/>
        <xdr:cNvCxnSpPr/>
      </xdr:nvCxnSpPr>
      <xdr:spPr>
        <a:xfrm>
          <a:off x="6972300" y="5870418"/>
          <a:ext cx="8890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51446</xdr:rowOff>
    </xdr:from>
    <xdr:to>
      <xdr:col>55</xdr:col>
      <xdr:colOff>50800</xdr:colOff>
      <xdr:row>34</xdr:row>
      <xdr:rowOff>153046</xdr:rowOff>
    </xdr:to>
    <xdr:sp macro="" textlink="">
      <xdr:nvSpPr>
        <xdr:cNvPr id="307" name="楕円 306"/>
        <xdr:cNvSpPr/>
      </xdr:nvSpPr>
      <xdr:spPr>
        <a:xfrm>
          <a:off x="10426700" y="58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74323</xdr:rowOff>
    </xdr:from>
    <xdr:ext cx="599010" cy="259045"/>
    <xdr:sp macro="" textlink="">
      <xdr:nvSpPr>
        <xdr:cNvPr id="308" name="補助費等該当値テキスト"/>
        <xdr:cNvSpPr txBox="1"/>
      </xdr:nvSpPr>
      <xdr:spPr>
        <a:xfrm>
          <a:off x="10528300" y="57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76894</xdr:rowOff>
    </xdr:from>
    <xdr:to>
      <xdr:col>50</xdr:col>
      <xdr:colOff>165100</xdr:colOff>
      <xdr:row>35</xdr:row>
      <xdr:rowOff>7044</xdr:rowOff>
    </xdr:to>
    <xdr:sp macro="" textlink="">
      <xdr:nvSpPr>
        <xdr:cNvPr id="309" name="楕円 308"/>
        <xdr:cNvSpPr/>
      </xdr:nvSpPr>
      <xdr:spPr>
        <a:xfrm>
          <a:off x="9588500" y="59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23571</xdr:rowOff>
    </xdr:from>
    <xdr:ext cx="599010" cy="259045"/>
    <xdr:sp macro="" textlink="">
      <xdr:nvSpPr>
        <xdr:cNvPr id="310" name="テキスト ボックス 309"/>
        <xdr:cNvSpPr txBox="1"/>
      </xdr:nvSpPr>
      <xdr:spPr>
        <a:xfrm>
          <a:off x="9339795" y="56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58588</xdr:rowOff>
    </xdr:from>
    <xdr:to>
      <xdr:col>46</xdr:col>
      <xdr:colOff>38100</xdr:colOff>
      <xdr:row>34</xdr:row>
      <xdr:rowOff>160188</xdr:rowOff>
    </xdr:to>
    <xdr:sp macro="" textlink="">
      <xdr:nvSpPr>
        <xdr:cNvPr id="311" name="楕円 310"/>
        <xdr:cNvSpPr/>
      </xdr:nvSpPr>
      <xdr:spPr>
        <a:xfrm>
          <a:off x="8699500" y="58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5265</xdr:rowOff>
    </xdr:from>
    <xdr:ext cx="599010" cy="259045"/>
    <xdr:sp macro="" textlink="">
      <xdr:nvSpPr>
        <xdr:cNvPr id="312" name="テキスト ボックス 311"/>
        <xdr:cNvSpPr txBox="1"/>
      </xdr:nvSpPr>
      <xdr:spPr>
        <a:xfrm>
          <a:off x="8450795" y="566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71069</xdr:rowOff>
    </xdr:from>
    <xdr:to>
      <xdr:col>41</xdr:col>
      <xdr:colOff>101600</xdr:colOff>
      <xdr:row>35</xdr:row>
      <xdr:rowOff>1219</xdr:rowOff>
    </xdr:to>
    <xdr:sp macro="" textlink="">
      <xdr:nvSpPr>
        <xdr:cNvPr id="313" name="楕円 312"/>
        <xdr:cNvSpPr/>
      </xdr:nvSpPr>
      <xdr:spPr>
        <a:xfrm>
          <a:off x="78105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17746</xdr:rowOff>
    </xdr:from>
    <xdr:ext cx="599010" cy="259045"/>
    <xdr:sp macro="" textlink="">
      <xdr:nvSpPr>
        <xdr:cNvPr id="314" name="テキスト ボックス 313"/>
        <xdr:cNvSpPr txBox="1"/>
      </xdr:nvSpPr>
      <xdr:spPr>
        <a:xfrm>
          <a:off x="7561795" y="567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161768</xdr:rowOff>
    </xdr:from>
    <xdr:to>
      <xdr:col>36</xdr:col>
      <xdr:colOff>165100</xdr:colOff>
      <xdr:row>34</xdr:row>
      <xdr:rowOff>91918</xdr:rowOff>
    </xdr:to>
    <xdr:sp macro="" textlink="">
      <xdr:nvSpPr>
        <xdr:cNvPr id="315" name="楕円 314"/>
        <xdr:cNvSpPr/>
      </xdr:nvSpPr>
      <xdr:spPr>
        <a:xfrm>
          <a:off x="6921500" y="58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108445</xdr:rowOff>
    </xdr:from>
    <xdr:ext cx="599010" cy="259045"/>
    <xdr:sp macro="" textlink="">
      <xdr:nvSpPr>
        <xdr:cNvPr id="316" name="テキスト ボックス 315"/>
        <xdr:cNvSpPr txBox="1"/>
      </xdr:nvSpPr>
      <xdr:spPr>
        <a:xfrm>
          <a:off x="6672795" y="559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12652</xdr:rowOff>
    </xdr:from>
    <xdr:to>
      <xdr:col>55</xdr:col>
      <xdr:colOff>0</xdr:colOff>
      <xdr:row>58</xdr:row>
      <xdr:rowOff>27497</xdr:rowOff>
    </xdr:to>
    <xdr:cxnSp macro="">
      <xdr:nvCxnSpPr>
        <xdr:cNvPr id="345" name="直線コネクタ 344"/>
        <xdr:cNvCxnSpPr/>
      </xdr:nvCxnSpPr>
      <xdr:spPr>
        <a:xfrm flipV="1">
          <a:off x="9639300" y="9956752"/>
          <a:ext cx="8382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27497</xdr:rowOff>
    </xdr:from>
    <xdr:to>
      <xdr:col>50</xdr:col>
      <xdr:colOff>114300</xdr:colOff>
      <xdr:row>58</xdr:row>
      <xdr:rowOff>62636</xdr:rowOff>
    </xdr:to>
    <xdr:cxnSp macro="">
      <xdr:nvCxnSpPr>
        <xdr:cNvPr id="348" name="直線コネクタ 347"/>
        <xdr:cNvCxnSpPr/>
      </xdr:nvCxnSpPr>
      <xdr:spPr>
        <a:xfrm flipV="1">
          <a:off x="8750300" y="9971597"/>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46048</xdr:rowOff>
    </xdr:from>
    <xdr:to>
      <xdr:col>45</xdr:col>
      <xdr:colOff>177800</xdr:colOff>
      <xdr:row>58</xdr:row>
      <xdr:rowOff>62636</xdr:rowOff>
    </xdr:to>
    <xdr:cxnSp macro="">
      <xdr:nvCxnSpPr>
        <xdr:cNvPr id="351" name="直線コネクタ 350"/>
        <xdr:cNvCxnSpPr/>
      </xdr:nvCxnSpPr>
      <xdr:spPr>
        <a:xfrm>
          <a:off x="7861300" y="9990148"/>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41764</xdr:rowOff>
    </xdr:from>
    <xdr:to>
      <xdr:col>41</xdr:col>
      <xdr:colOff>50800</xdr:colOff>
      <xdr:row>58</xdr:row>
      <xdr:rowOff>46048</xdr:rowOff>
    </xdr:to>
    <xdr:cxnSp macro="">
      <xdr:nvCxnSpPr>
        <xdr:cNvPr id="354" name="直線コネクタ 353"/>
        <xdr:cNvCxnSpPr/>
      </xdr:nvCxnSpPr>
      <xdr:spPr>
        <a:xfrm>
          <a:off x="6972300" y="9985864"/>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133302</xdr:rowOff>
    </xdr:from>
    <xdr:to>
      <xdr:col>55</xdr:col>
      <xdr:colOff>50800</xdr:colOff>
      <xdr:row>58</xdr:row>
      <xdr:rowOff>63452</xdr:rowOff>
    </xdr:to>
    <xdr:sp macro="" textlink="">
      <xdr:nvSpPr>
        <xdr:cNvPr id="364" name="楕円 363"/>
        <xdr:cNvSpPr/>
      </xdr:nvSpPr>
      <xdr:spPr>
        <a:xfrm>
          <a:off x="10426700" y="99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156179</xdr:rowOff>
    </xdr:from>
    <xdr:ext cx="599010" cy="259045"/>
    <xdr:sp macro="" textlink="">
      <xdr:nvSpPr>
        <xdr:cNvPr id="365" name="普通建設事業費該当値テキスト"/>
        <xdr:cNvSpPr txBox="1"/>
      </xdr:nvSpPr>
      <xdr:spPr>
        <a:xfrm>
          <a:off x="10528300" y="975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148147</xdr:rowOff>
    </xdr:from>
    <xdr:to>
      <xdr:col>50</xdr:col>
      <xdr:colOff>165100</xdr:colOff>
      <xdr:row>58</xdr:row>
      <xdr:rowOff>78297</xdr:rowOff>
    </xdr:to>
    <xdr:sp macro="" textlink="">
      <xdr:nvSpPr>
        <xdr:cNvPr id="366" name="楕円 365"/>
        <xdr:cNvSpPr/>
      </xdr:nvSpPr>
      <xdr:spPr>
        <a:xfrm>
          <a:off x="9588500" y="99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94824</xdr:rowOff>
    </xdr:from>
    <xdr:ext cx="599010" cy="259045"/>
    <xdr:sp macro="" textlink="">
      <xdr:nvSpPr>
        <xdr:cNvPr id="367" name="テキスト ボックス 366"/>
        <xdr:cNvSpPr txBox="1"/>
      </xdr:nvSpPr>
      <xdr:spPr>
        <a:xfrm>
          <a:off x="9339795" y="969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11836</xdr:rowOff>
    </xdr:from>
    <xdr:to>
      <xdr:col>46</xdr:col>
      <xdr:colOff>38100</xdr:colOff>
      <xdr:row>58</xdr:row>
      <xdr:rowOff>113436</xdr:rowOff>
    </xdr:to>
    <xdr:sp macro="" textlink="">
      <xdr:nvSpPr>
        <xdr:cNvPr id="368" name="楕円 367"/>
        <xdr:cNvSpPr/>
      </xdr:nvSpPr>
      <xdr:spPr>
        <a:xfrm>
          <a:off x="8699500" y="99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129963</xdr:rowOff>
    </xdr:from>
    <xdr:ext cx="599010" cy="259045"/>
    <xdr:sp macro="" textlink="">
      <xdr:nvSpPr>
        <xdr:cNvPr id="369" name="テキスト ボックス 368"/>
        <xdr:cNvSpPr txBox="1"/>
      </xdr:nvSpPr>
      <xdr:spPr>
        <a:xfrm>
          <a:off x="8450795" y="973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166698</xdr:rowOff>
    </xdr:from>
    <xdr:to>
      <xdr:col>41</xdr:col>
      <xdr:colOff>101600</xdr:colOff>
      <xdr:row>58</xdr:row>
      <xdr:rowOff>96848</xdr:rowOff>
    </xdr:to>
    <xdr:sp macro="" textlink="">
      <xdr:nvSpPr>
        <xdr:cNvPr id="370" name="楕円 369"/>
        <xdr:cNvSpPr/>
      </xdr:nvSpPr>
      <xdr:spPr>
        <a:xfrm>
          <a:off x="7810500" y="99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113375</xdr:rowOff>
    </xdr:from>
    <xdr:ext cx="599010" cy="259045"/>
    <xdr:sp macro="" textlink="">
      <xdr:nvSpPr>
        <xdr:cNvPr id="371" name="テキスト ボックス 370"/>
        <xdr:cNvSpPr txBox="1"/>
      </xdr:nvSpPr>
      <xdr:spPr>
        <a:xfrm>
          <a:off x="7561795" y="971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162414</xdr:rowOff>
    </xdr:from>
    <xdr:to>
      <xdr:col>36</xdr:col>
      <xdr:colOff>165100</xdr:colOff>
      <xdr:row>58</xdr:row>
      <xdr:rowOff>92564</xdr:rowOff>
    </xdr:to>
    <xdr:sp macro="" textlink="">
      <xdr:nvSpPr>
        <xdr:cNvPr id="372" name="楕円 371"/>
        <xdr:cNvSpPr/>
      </xdr:nvSpPr>
      <xdr:spPr>
        <a:xfrm>
          <a:off x="6921500" y="9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109091</xdr:rowOff>
    </xdr:from>
    <xdr:ext cx="599010" cy="259045"/>
    <xdr:sp macro="" textlink="">
      <xdr:nvSpPr>
        <xdr:cNvPr id="373" name="テキスト ボックス 372"/>
        <xdr:cNvSpPr txBox="1"/>
      </xdr:nvSpPr>
      <xdr:spPr>
        <a:xfrm>
          <a:off x="6672795" y="971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11928</xdr:rowOff>
    </xdr:from>
    <xdr:to>
      <xdr:col>55</xdr:col>
      <xdr:colOff>0</xdr:colOff>
      <xdr:row>79</xdr:row>
      <xdr:rowOff>34827</xdr:rowOff>
    </xdr:to>
    <xdr:cxnSp macro="">
      <xdr:nvCxnSpPr>
        <xdr:cNvPr id="404" name="直線コネクタ 403"/>
        <xdr:cNvCxnSpPr/>
      </xdr:nvCxnSpPr>
      <xdr:spPr>
        <a:xfrm flipV="1">
          <a:off x="9639300" y="13556478"/>
          <a:ext cx="8382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20084</xdr:rowOff>
    </xdr:from>
    <xdr:to>
      <xdr:col>50</xdr:col>
      <xdr:colOff>114300</xdr:colOff>
      <xdr:row>79</xdr:row>
      <xdr:rowOff>34827</xdr:rowOff>
    </xdr:to>
    <xdr:cxnSp macro="">
      <xdr:nvCxnSpPr>
        <xdr:cNvPr id="407" name="直線コネクタ 406"/>
        <xdr:cNvCxnSpPr/>
      </xdr:nvCxnSpPr>
      <xdr:spPr>
        <a:xfrm>
          <a:off x="8750300" y="13564634"/>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164526</xdr:rowOff>
    </xdr:from>
    <xdr:to>
      <xdr:col>45</xdr:col>
      <xdr:colOff>177800</xdr:colOff>
      <xdr:row>79</xdr:row>
      <xdr:rowOff>20084</xdr:rowOff>
    </xdr:to>
    <xdr:cxnSp macro="">
      <xdr:nvCxnSpPr>
        <xdr:cNvPr id="410" name="直線コネクタ 409"/>
        <xdr:cNvCxnSpPr/>
      </xdr:nvCxnSpPr>
      <xdr:spPr>
        <a:xfrm>
          <a:off x="7861300" y="13537626"/>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128110</xdr:rowOff>
    </xdr:from>
    <xdr:to>
      <xdr:col>41</xdr:col>
      <xdr:colOff>50800</xdr:colOff>
      <xdr:row>78</xdr:row>
      <xdr:rowOff>164526</xdr:rowOff>
    </xdr:to>
    <xdr:cxnSp macro="">
      <xdr:nvCxnSpPr>
        <xdr:cNvPr id="413" name="直線コネクタ 412"/>
        <xdr:cNvCxnSpPr/>
      </xdr:nvCxnSpPr>
      <xdr:spPr>
        <a:xfrm>
          <a:off x="6972300" y="13501210"/>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132578</xdr:rowOff>
    </xdr:from>
    <xdr:to>
      <xdr:col>55</xdr:col>
      <xdr:colOff>50800</xdr:colOff>
      <xdr:row>79</xdr:row>
      <xdr:rowOff>62728</xdr:rowOff>
    </xdr:to>
    <xdr:sp macro="" textlink="">
      <xdr:nvSpPr>
        <xdr:cNvPr id="423" name="楕円 422"/>
        <xdr:cNvSpPr/>
      </xdr:nvSpPr>
      <xdr:spPr>
        <a:xfrm>
          <a:off x="10426700" y="135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91955</xdr:rowOff>
    </xdr:from>
    <xdr:ext cx="534377" cy="259045"/>
    <xdr:sp macro="" textlink="">
      <xdr:nvSpPr>
        <xdr:cNvPr id="424" name="普通建設事業費 （ うち新規整備　）該当値テキスト"/>
        <xdr:cNvSpPr txBox="1"/>
      </xdr:nvSpPr>
      <xdr:spPr>
        <a:xfrm>
          <a:off x="10528300" y="132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155477</xdr:rowOff>
    </xdr:from>
    <xdr:to>
      <xdr:col>50</xdr:col>
      <xdr:colOff>165100</xdr:colOff>
      <xdr:row>79</xdr:row>
      <xdr:rowOff>85627</xdr:rowOff>
    </xdr:to>
    <xdr:sp macro="" textlink="">
      <xdr:nvSpPr>
        <xdr:cNvPr id="425" name="楕円 424"/>
        <xdr:cNvSpPr/>
      </xdr:nvSpPr>
      <xdr:spPr>
        <a:xfrm>
          <a:off x="9588500" y="13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102154</xdr:rowOff>
    </xdr:from>
    <xdr:ext cx="534377" cy="259045"/>
    <xdr:sp macro="" textlink="">
      <xdr:nvSpPr>
        <xdr:cNvPr id="426" name="テキスト ボックス 425"/>
        <xdr:cNvSpPr txBox="1"/>
      </xdr:nvSpPr>
      <xdr:spPr>
        <a:xfrm>
          <a:off x="9372111" y="13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140734</xdr:rowOff>
    </xdr:from>
    <xdr:to>
      <xdr:col>46</xdr:col>
      <xdr:colOff>38100</xdr:colOff>
      <xdr:row>79</xdr:row>
      <xdr:rowOff>70884</xdr:rowOff>
    </xdr:to>
    <xdr:sp macro="" textlink="">
      <xdr:nvSpPr>
        <xdr:cNvPr id="427" name="楕円 426"/>
        <xdr:cNvSpPr/>
      </xdr:nvSpPr>
      <xdr:spPr>
        <a:xfrm>
          <a:off x="8699500" y="135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87411</xdr:rowOff>
    </xdr:from>
    <xdr:ext cx="534377" cy="259045"/>
    <xdr:sp macro="" textlink="">
      <xdr:nvSpPr>
        <xdr:cNvPr id="428" name="テキスト ボックス 427"/>
        <xdr:cNvSpPr txBox="1"/>
      </xdr:nvSpPr>
      <xdr:spPr>
        <a:xfrm>
          <a:off x="8483111" y="132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113726</xdr:rowOff>
    </xdr:from>
    <xdr:to>
      <xdr:col>41</xdr:col>
      <xdr:colOff>101600</xdr:colOff>
      <xdr:row>79</xdr:row>
      <xdr:rowOff>43876</xdr:rowOff>
    </xdr:to>
    <xdr:sp macro="" textlink="">
      <xdr:nvSpPr>
        <xdr:cNvPr id="429" name="楕円 428"/>
        <xdr:cNvSpPr/>
      </xdr:nvSpPr>
      <xdr:spPr>
        <a:xfrm>
          <a:off x="7810500" y="13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60403</xdr:rowOff>
    </xdr:from>
    <xdr:ext cx="534377" cy="259045"/>
    <xdr:sp macro="" textlink="">
      <xdr:nvSpPr>
        <xdr:cNvPr id="430" name="テキスト ボックス 429"/>
        <xdr:cNvSpPr txBox="1"/>
      </xdr:nvSpPr>
      <xdr:spPr>
        <a:xfrm>
          <a:off x="7594111" y="132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77310</xdr:rowOff>
    </xdr:from>
    <xdr:to>
      <xdr:col>36</xdr:col>
      <xdr:colOff>165100</xdr:colOff>
      <xdr:row>79</xdr:row>
      <xdr:rowOff>7460</xdr:rowOff>
    </xdr:to>
    <xdr:sp macro="" textlink="">
      <xdr:nvSpPr>
        <xdr:cNvPr id="431" name="楕円 430"/>
        <xdr:cNvSpPr/>
      </xdr:nvSpPr>
      <xdr:spPr>
        <a:xfrm>
          <a:off x="6921500" y="134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23987</xdr:rowOff>
    </xdr:from>
    <xdr:ext cx="599010" cy="259045"/>
    <xdr:sp macro="" textlink="">
      <xdr:nvSpPr>
        <xdr:cNvPr id="432" name="テキスト ボックス 431"/>
        <xdr:cNvSpPr txBox="1"/>
      </xdr:nvSpPr>
      <xdr:spPr>
        <a:xfrm>
          <a:off x="6672795" y="1322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102223</xdr:rowOff>
    </xdr:from>
    <xdr:to>
      <xdr:col>55</xdr:col>
      <xdr:colOff>0</xdr:colOff>
      <xdr:row>94</xdr:row>
      <xdr:rowOff>128567</xdr:rowOff>
    </xdr:to>
    <xdr:cxnSp macro="">
      <xdr:nvCxnSpPr>
        <xdr:cNvPr id="459" name="直線コネクタ 458"/>
        <xdr:cNvCxnSpPr/>
      </xdr:nvCxnSpPr>
      <xdr:spPr>
        <a:xfrm flipV="1">
          <a:off x="9639300" y="16218523"/>
          <a:ext cx="8382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128567</xdr:rowOff>
    </xdr:from>
    <xdr:to>
      <xdr:col>50</xdr:col>
      <xdr:colOff>114300</xdr:colOff>
      <xdr:row>95</xdr:row>
      <xdr:rowOff>151006</xdr:rowOff>
    </xdr:to>
    <xdr:cxnSp macro="">
      <xdr:nvCxnSpPr>
        <xdr:cNvPr id="462" name="直線コネクタ 461"/>
        <xdr:cNvCxnSpPr/>
      </xdr:nvCxnSpPr>
      <xdr:spPr>
        <a:xfrm flipV="1">
          <a:off x="8750300" y="16244867"/>
          <a:ext cx="889000" cy="19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143197</xdr:rowOff>
    </xdr:from>
    <xdr:to>
      <xdr:col>45</xdr:col>
      <xdr:colOff>177800</xdr:colOff>
      <xdr:row>95</xdr:row>
      <xdr:rowOff>151006</xdr:rowOff>
    </xdr:to>
    <xdr:cxnSp macro="">
      <xdr:nvCxnSpPr>
        <xdr:cNvPr id="465" name="直線コネクタ 464"/>
        <xdr:cNvCxnSpPr/>
      </xdr:nvCxnSpPr>
      <xdr:spPr>
        <a:xfrm>
          <a:off x="7861300" y="16430947"/>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143197</xdr:rowOff>
    </xdr:from>
    <xdr:to>
      <xdr:col>41</xdr:col>
      <xdr:colOff>50800</xdr:colOff>
      <xdr:row>96</xdr:row>
      <xdr:rowOff>83657</xdr:rowOff>
    </xdr:to>
    <xdr:cxnSp macro="">
      <xdr:nvCxnSpPr>
        <xdr:cNvPr id="468" name="直線コネクタ 467"/>
        <xdr:cNvCxnSpPr/>
      </xdr:nvCxnSpPr>
      <xdr:spPr>
        <a:xfrm flipV="1">
          <a:off x="6972300" y="16430947"/>
          <a:ext cx="889000" cy="1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51423</xdr:rowOff>
    </xdr:from>
    <xdr:to>
      <xdr:col>55</xdr:col>
      <xdr:colOff>50800</xdr:colOff>
      <xdr:row>94</xdr:row>
      <xdr:rowOff>153023</xdr:rowOff>
    </xdr:to>
    <xdr:sp macro="" textlink="">
      <xdr:nvSpPr>
        <xdr:cNvPr id="478" name="楕円 477"/>
        <xdr:cNvSpPr/>
      </xdr:nvSpPr>
      <xdr:spPr>
        <a:xfrm>
          <a:off x="10426700" y="161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74300</xdr:rowOff>
    </xdr:from>
    <xdr:ext cx="599010" cy="259045"/>
    <xdr:sp macro="" textlink="">
      <xdr:nvSpPr>
        <xdr:cNvPr id="479" name="普通建設事業費 （ うち更新整備　）該当値テキスト"/>
        <xdr:cNvSpPr txBox="1"/>
      </xdr:nvSpPr>
      <xdr:spPr>
        <a:xfrm>
          <a:off x="10528300" y="160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77767</xdr:rowOff>
    </xdr:from>
    <xdr:to>
      <xdr:col>50</xdr:col>
      <xdr:colOff>165100</xdr:colOff>
      <xdr:row>95</xdr:row>
      <xdr:rowOff>7917</xdr:rowOff>
    </xdr:to>
    <xdr:sp macro="" textlink="">
      <xdr:nvSpPr>
        <xdr:cNvPr id="480" name="楕円 479"/>
        <xdr:cNvSpPr/>
      </xdr:nvSpPr>
      <xdr:spPr>
        <a:xfrm>
          <a:off x="9588500" y="161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24444</xdr:rowOff>
    </xdr:from>
    <xdr:ext cx="599010" cy="259045"/>
    <xdr:sp macro="" textlink="">
      <xdr:nvSpPr>
        <xdr:cNvPr id="481" name="テキスト ボックス 480"/>
        <xdr:cNvSpPr txBox="1"/>
      </xdr:nvSpPr>
      <xdr:spPr>
        <a:xfrm>
          <a:off x="9339795" y="1596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100206</xdr:rowOff>
    </xdr:from>
    <xdr:to>
      <xdr:col>46</xdr:col>
      <xdr:colOff>38100</xdr:colOff>
      <xdr:row>96</xdr:row>
      <xdr:rowOff>30356</xdr:rowOff>
    </xdr:to>
    <xdr:sp macro="" textlink="">
      <xdr:nvSpPr>
        <xdr:cNvPr id="482" name="楕円 481"/>
        <xdr:cNvSpPr/>
      </xdr:nvSpPr>
      <xdr:spPr>
        <a:xfrm>
          <a:off x="8699500" y="16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46883</xdr:rowOff>
    </xdr:from>
    <xdr:ext cx="599010" cy="259045"/>
    <xdr:sp macro="" textlink="">
      <xdr:nvSpPr>
        <xdr:cNvPr id="483" name="テキスト ボックス 482"/>
        <xdr:cNvSpPr txBox="1"/>
      </xdr:nvSpPr>
      <xdr:spPr>
        <a:xfrm>
          <a:off x="8450795" y="161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92397</xdr:rowOff>
    </xdr:from>
    <xdr:to>
      <xdr:col>41</xdr:col>
      <xdr:colOff>101600</xdr:colOff>
      <xdr:row>96</xdr:row>
      <xdr:rowOff>22547</xdr:rowOff>
    </xdr:to>
    <xdr:sp macro="" textlink="">
      <xdr:nvSpPr>
        <xdr:cNvPr id="484" name="楕円 483"/>
        <xdr:cNvSpPr/>
      </xdr:nvSpPr>
      <xdr:spPr>
        <a:xfrm>
          <a:off x="7810500" y="163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39074</xdr:rowOff>
    </xdr:from>
    <xdr:ext cx="599010" cy="259045"/>
    <xdr:sp macro="" textlink="">
      <xdr:nvSpPr>
        <xdr:cNvPr id="485" name="テキスト ボックス 484"/>
        <xdr:cNvSpPr txBox="1"/>
      </xdr:nvSpPr>
      <xdr:spPr>
        <a:xfrm>
          <a:off x="7561795" y="1615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32857</xdr:rowOff>
    </xdr:from>
    <xdr:to>
      <xdr:col>36</xdr:col>
      <xdr:colOff>165100</xdr:colOff>
      <xdr:row>96</xdr:row>
      <xdr:rowOff>134457</xdr:rowOff>
    </xdr:to>
    <xdr:sp macro="" textlink="">
      <xdr:nvSpPr>
        <xdr:cNvPr id="486" name="楕円 485"/>
        <xdr:cNvSpPr/>
      </xdr:nvSpPr>
      <xdr:spPr>
        <a:xfrm>
          <a:off x="6921500" y="164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150984</xdr:rowOff>
    </xdr:from>
    <xdr:ext cx="534377" cy="259045"/>
    <xdr:sp macro="" textlink="">
      <xdr:nvSpPr>
        <xdr:cNvPr id="487" name="テキスト ボックス 486"/>
        <xdr:cNvSpPr txBox="1"/>
      </xdr:nvSpPr>
      <xdr:spPr>
        <a:xfrm>
          <a:off x="6705111" y="162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92932</xdr:rowOff>
    </xdr:from>
    <xdr:to>
      <xdr:col>85</xdr:col>
      <xdr:colOff>127000</xdr:colOff>
      <xdr:row>38</xdr:row>
      <xdr:rowOff>111792</xdr:rowOff>
    </xdr:to>
    <xdr:cxnSp macro="">
      <xdr:nvCxnSpPr>
        <xdr:cNvPr id="516" name="直線コネクタ 515"/>
        <xdr:cNvCxnSpPr/>
      </xdr:nvCxnSpPr>
      <xdr:spPr>
        <a:xfrm flipV="1">
          <a:off x="15481300" y="5579332"/>
          <a:ext cx="838200" cy="10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111792</xdr:rowOff>
    </xdr:from>
    <xdr:to>
      <xdr:col>81</xdr:col>
      <xdr:colOff>50800</xdr:colOff>
      <xdr:row>39</xdr:row>
      <xdr:rowOff>44069</xdr:rowOff>
    </xdr:to>
    <xdr:cxnSp macro="">
      <xdr:nvCxnSpPr>
        <xdr:cNvPr id="519" name="直線コネクタ 518"/>
        <xdr:cNvCxnSpPr/>
      </xdr:nvCxnSpPr>
      <xdr:spPr>
        <a:xfrm flipV="1">
          <a:off x="14592300" y="6626892"/>
          <a:ext cx="8890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44069</xdr:rowOff>
    </xdr:from>
    <xdr:to>
      <xdr:col>76</xdr:col>
      <xdr:colOff>114300</xdr:colOff>
      <xdr:row>39</xdr:row>
      <xdr:rowOff>44450</xdr:rowOff>
    </xdr:to>
    <xdr:cxnSp macro="">
      <xdr:nvCxnSpPr>
        <xdr:cNvPr id="522" name="直線コネクタ 521"/>
        <xdr:cNvCxnSpPr/>
      </xdr:nvCxnSpPr>
      <xdr:spPr>
        <a:xfrm flipV="1">
          <a:off x="13703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42132</xdr:rowOff>
    </xdr:from>
    <xdr:to>
      <xdr:col>85</xdr:col>
      <xdr:colOff>177800</xdr:colOff>
      <xdr:row>32</xdr:row>
      <xdr:rowOff>143732</xdr:rowOff>
    </xdr:to>
    <xdr:sp macro="" textlink="">
      <xdr:nvSpPr>
        <xdr:cNvPr id="535" name="楕円 534"/>
        <xdr:cNvSpPr/>
      </xdr:nvSpPr>
      <xdr:spPr>
        <a:xfrm>
          <a:off x="16268700" y="55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65009</xdr:rowOff>
    </xdr:from>
    <xdr:ext cx="534377" cy="259045"/>
    <xdr:sp macro="" textlink="">
      <xdr:nvSpPr>
        <xdr:cNvPr id="536" name="災害復旧事業費該当値テキスト"/>
        <xdr:cNvSpPr txBox="1"/>
      </xdr:nvSpPr>
      <xdr:spPr>
        <a:xfrm>
          <a:off x="16370300" y="53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60992</xdr:rowOff>
    </xdr:from>
    <xdr:to>
      <xdr:col>81</xdr:col>
      <xdr:colOff>101600</xdr:colOff>
      <xdr:row>38</xdr:row>
      <xdr:rowOff>162592</xdr:rowOff>
    </xdr:to>
    <xdr:sp macro="" textlink="">
      <xdr:nvSpPr>
        <xdr:cNvPr id="537" name="楕円 536"/>
        <xdr:cNvSpPr/>
      </xdr:nvSpPr>
      <xdr:spPr>
        <a:xfrm>
          <a:off x="15430500" y="65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153719</xdr:rowOff>
    </xdr:from>
    <xdr:ext cx="469744" cy="259045"/>
    <xdr:sp macro="" textlink="">
      <xdr:nvSpPr>
        <xdr:cNvPr id="538" name="テキスト ボックス 537"/>
        <xdr:cNvSpPr txBox="1"/>
      </xdr:nvSpPr>
      <xdr:spPr>
        <a:xfrm>
          <a:off x="15246428" y="66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164719</xdr:rowOff>
    </xdr:from>
    <xdr:to>
      <xdr:col>76</xdr:col>
      <xdr:colOff>165100</xdr:colOff>
      <xdr:row>39</xdr:row>
      <xdr:rowOff>94869</xdr:rowOff>
    </xdr:to>
    <xdr:sp macro="" textlink="">
      <xdr:nvSpPr>
        <xdr:cNvPr id="539" name="楕円 538"/>
        <xdr:cNvSpPr/>
      </xdr:nvSpPr>
      <xdr:spPr>
        <a:xfrm>
          <a:off x="1454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85996</xdr:rowOff>
    </xdr:from>
    <xdr:ext cx="313932" cy="259045"/>
    <xdr:sp macro="" textlink="">
      <xdr:nvSpPr>
        <xdr:cNvPr id="540" name="テキスト ボックス 539"/>
        <xdr:cNvSpPr txBox="1"/>
      </xdr:nvSpPr>
      <xdr:spPr>
        <a:xfrm>
          <a:off x="14435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116940</xdr:rowOff>
    </xdr:from>
    <xdr:to>
      <xdr:col>85</xdr:col>
      <xdr:colOff>127000</xdr:colOff>
      <xdr:row>77</xdr:row>
      <xdr:rowOff>123799</xdr:rowOff>
    </xdr:to>
    <xdr:cxnSp macro="">
      <xdr:nvCxnSpPr>
        <xdr:cNvPr id="620" name="直線コネクタ 619"/>
        <xdr:cNvCxnSpPr/>
      </xdr:nvCxnSpPr>
      <xdr:spPr>
        <a:xfrm flipV="1">
          <a:off x="15481300" y="1331859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120658</xdr:rowOff>
    </xdr:from>
    <xdr:to>
      <xdr:col>81</xdr:col>
      <xdr:colOff>50800</xdr:colOff>
      <xdr:row>77</xdr:row>
      <xdr:rowOff>123799</xdr:rowOff>
    </xdr:to>
    <xdr:cxnSp macro="">
      <xdr:nvCxnSpPr>
        <xdr:cNvPr id="623" name="直線コネクタ 622"/>
        <xdr:cNvCxnSpPr/>
      </xdr:nvCxnSpPr>
      <xdr:spPr>
        <a:xfrm>
          <a:off x="14592300" y="13322308"/>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116940</xdr:rowOff>
    </xdr:from>
    <xdr:to>
      <xdr:col>76</xdr:col>
      <xdr:colOff>114300</xdr:colOff>
      <xdr:row>77</xdr:row>
      <xdr:rowOff>120658</xdr:rowOff>
    </xdr:to>
    <xdr:cxnSp macro="">
      <xdr:nvCxnSpPr>
        <xdr:cNvPr id="626" name="直線コネクタ 625"/>
        <xdr:cNvCxnSpPr/>
      </xdr:nvCxnSpPr>
      <xdr:spPr>
        <a:xfrm>
          <a:off x="13703300" y="13318590"/>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103288</xdr:rowOff>
    </xdr:from>
    <xdr:to>
      <xdr:col>71</xdr:col>
      <xdr:colOff>177800</xdr:colOff>
      <xdr:row>77</xdr:row>
      <xdr:rowOff>116940</xdr:rowOff>
    </xdr:to>
    <xdr:cxnSp macro="">
      <xdr:nvCxnSpPr>
        <xdr:cNvPr id="629" name="直線コネクタ 628"/>
        <xdr:cNvCxnSpPr/>
      </xdr:nvCxnSpPr>
      <xdr:spPr>
        <a:xfrm>
          <a:off x="12814300" y="13304938"/>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66140</xdr:rowOff>
    </xdr:from>
    <xdr:to>
      <xdr:col>85</xdr:col>
      <xdr:colOff>177800</xdr:colOff>
      <xdr:row>77</xdr:row>
      <xdr:rowOff>167740</xdr:rowOff>
    </xdr:to>
    <xdr:sp macro="" textlink="">
      <xdr:nvSpPr>
        <xdr:cNvPr id="639" name="楕円 638"/>
        <xdr:cNvSpPr/>
      </xdr:nvSpPr>
      <xdr:spPr>
        <a:xfrm>
          <a:off x="16268700" y="132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44567</xdr:rowOff>
    </xdr:from>
    <xdr:ext cx="534377" cy="259045"/>
    <xdr:sp macro="" textlink="">
      <xdr:nvSpPr>
        <xdr:cNvPr id="640" name="公債費該当値テキスト"/>
        <xdr:cNvSpPr txBox="1"/>
      </xdr:nvSpPr>
      <xdr:spPr>
        <a:xfrm>
          <a:off x="16370300" y="1324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72999</xdr:rowOff>
    </xdr:from>
    <xdr:to>
      <xdr:col>81</xdr:col>
      <xdr:colOff>101600</xdr:colOff>
      <xdr:row>78</xdr:row>
      <xdr:rowOff>3149</xdr:rowOff>
    </xdr:to>
    <xdr:sp macro="" textlink="">
      <xdr:nvSpPr>
        <xdr:cNvPr id="641" name="楕円 640"/>
        <xdr:cNvSpPr/>
      </xdr:nvSpPr>
      <xdr:spPr>
        <a:xfrm>
          <a:off x="15430500" y="132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165726</xdr:rowOff>
    </xdr:from>
    <xdr:ext cx="534377" cy="259045"/>
    <xdr:sp macro="" textlink="">
      <xdr:nvSpPr>
        <xdr:cNvPr id="642" name="テキスト ボックス 641"/>
        <xdr:cNvSpPr txBox="1"/>
      </xdr:nvSpPr>
      <xdr:spPr>
        <a:xfrm>
          <a:off x="15214111" y="133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69858</xdr:rowOff>
    </xdr:from>
    <xdr:to>
      <xdr:col>76</xdr:col>
      <xdr:colOff>165100</xdr:colOff>
      <xdr:row>78</xdr:row>
      <xdr:rowOff>8</xdr:rowOff>
    </xdr:to>
    <xdr:sp macro="" textlink="">
      <xdr:nvSpPr>
        <xdr:cNvPr id="643" name="楕円 642"/>
        <xdr:cNvSpPr/>
      </xdr:nvSpPr>
      <xdr:spPr>
        <a:xfrm>
          <a:off x="14541500" y="132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162585</xdr:rowOff>
    </xdr:from>
    <xdr:ext cx="534377" cy="259045"/>
    <xdr:sp macro="" textlink="">
      <xdr:nvSpPr>
        <xdr:cNvPr id="644" name="テキスト ボックス 643"/>
        <xdr:cNvSpPr txBox="1"/>
      </xdr:nvSpPr>
      <xdr:spPr>
        <a:xfrm>
          <a:off x="14325111" y="133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66140</xdr:rowOff>
    </xdr:from>
    <xdr:to>
      <xdr:col>72</xdr:col>
      <xdr:colOff>38100</xdr:colOff>
      <xdr:row>77</xdr:row>
      <xdr:rowOff>167740</xdr:rowOff>
    </xdr:to>
    <xdr:sp macro="" textlink="">
      <xdr:nvSpPr>
        <xdr:cNvPr id="645" name="楕円 644"/>
        <xdr:cNvSpPr/>
      </xdr:nvSpPr>
      <xdr:spPr>
        <a:xfrm>
          <a:off x="13652500" y="132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158867</xdr:rowOff>
    </xdr:from>
    <xdr:ext cx="534377" cy="259045"/>
    <xdr:sp macro="" textlink="">
      <xdr:nvSpPr>
        <xdr:cNvPr id="646" name="テキスト ボックス 645"/>
        <xdr:cNvSpPr txBox="1"/>
      </xdr:nvSpPr>
      <xdr:spPr>
        <a:xfrm>
          <a:off x="13436111" y="1336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52488</xdr:rowOff>
    </xdr:from>
    <xdr:to>
      <xdr:col>67</xdr:col>
      <xdr:colOff>101600</xdr:colOff>
      <xdr:row>77</xdr:row>
      <xdr:rowOff>154088</xdr:rowOff>
    </xdr:to>
    <xdr:sp macro="" textlink="">
      <xdr:nvSpPr>
        <xdr:cNvPr id="647" name="楕円 646"/>
        <xdr:cNvSpPr/>
      </xdr:nvSpPr>
      <xdr:spPr>
        <a:xfrm>
          <a:off x="12763500" y="132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145215</xdr:rowOff>
    </xdr:from>
    <xdr:ext cx="534377" cy="259045"/>
    <xdr:sp macro="" textlink="">
      <xdr:nvSpPr>
        <xdr:cNvPr id="648" name="テキスト ボックス 647"/>
        <xdr:cNvSpPr txBox="1"/>
      </xdr:nvSpPr>
      <xdr:spPr>
        <a:xfrm>
          <a:off x="12547111" y="133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79597</xdr:rowOff>
    </xdr:from>
    <xdr:to>
      <xdr:col>85</xdr:col>
      <xdr:colOff>127000</xdr:colOff>
      <xdr:row>97</xdr:row>
      <xdr:rowOff>164267</xdr:rowOff>
    </xdr:to>
    <xdr:cxnSp macro="">
      <xdr:nvCxnSpPr>
        <xdr:cNvPr id="675" name="直線コネクタ 674"/>
        <xdr:cNvCxnSpPr/>
      </xdr:nvCxnSpPr>
      <xdr:spPr>
        <a:xfrm flipV="1">
          <a:off x="15481300" y="16710247"/>
          <a:ext cx="8382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81200</xdr:rowOff>
    </xdr:from>
    <xdr:to>
      <xdr:col>81</xdr:col>
      <xdr:colOff>50800</xdr:colOff>
      <xdr:row>97</xdr:row>
      <xdr:rowOff>164267</xdr:rowOff>
    </xdr:to>
    <xdr:cxnSp macro="">
      <xdr:nvCxnSpPr>
        <xdr:cNvPr id="678" name="直線コネクタ 677"/>
        <xdr:cNvCxnSpPr/>
      </xdr:nvCxnSpPr>
      <xdr:spPr>
        <a:xfrm>
          <a:off x="14592300" y="16711850"/>
          <a:ext cx="889000" cy="8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81200</xdr:rowOff>
    </xdr:from>
    <xdr:to>
      <xdr:col>76</xdr:col>
      <xdr:colOff>114300</xdr:colOff>
      <xdr:row>97</xdr:row>
      <xdr:rowOff>103387</xdr:rowOff>
    </xdr:to>
    <xdr:cxnSp macro="">
      <xdr:nvCxnSpPr>
        <xdr:cNvPr id="681" name="直線コネクタ 680"/>
        <xdr:cNvCxnSpPr/>
      </xdr:nvCxnSpPr>
      <xdr:spPr>
        <a:xfrm flipV="1">
          <a:off x="13703300" y="16711850"/>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103387</xdr:rowOff>
    </xdr:from>
    <xdr:to>
      <xdr:col>71</xdr:col>
      <xdr:colOff>177800</xdr:colOff>
      <xdr:row>97</xdr:row>
      <xdr:rowOff>165422</xdr:rowOff>
    </xdr:to>
    <xdr:cxnSp macro="">
      <xdr:nvCxnSpPr>
        <xdr:cNvPr id="684" name="直線コネクタ 683"/>
        <xdr:cNvCxnSpPr/>
      </xdr:nvCxnSpPr>
      <xdr:spPr>
        <a:xfrm flipV="1">
          <a:off x="12814300" y="16734037"/>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28797</xdr:rowOff>
    </xdr:from>
    <xdr:to>
      <xdr:col>85</xdr:col>
      <xdr:colOff>177800</xdr:colOff>
      <xdr:row>97</xdr:row>
      <xdr:rowOff>130397</xdr:rowOff>
    </xdr:to>
    <xdr:sp macro="" textlink="">
      <xdr:nvSpPr>
        <xdr:cNvPr id="694" name="楕円 693"/>
        <xdr:cNvSpPr/>
      </xdr:nvSpPr>
      <xdr:spPr>
        <a:xfrm>
          <a:off x="16268700" y="166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51674</xdr:rowOff>
    </xdr:from>
    <xdr:ext cx="599010" cy="259045"/>
    <xdr:sp macro="" textlink="">
      <xdr:nvSpPr>
        <xdr:cNvPr id="695" name="積立金該当値テキスト"/>
        <xdr:cNvSpPr txBox="1"/>
      </xdr:nvSpPr>
      <xdr:spPr>
        <a:xfrm>
          <a:off x="16370300" y="1651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113467</xdr:rowOff>
    </xdr:from>
    <xdr:to>
      <xdr:col>81</xdr:col>
      <xdr:colOff>101600</xdr:colOff>
      <xdr:row>98</xdr:row>
      <xdr:rowOff>43617</xdr:rowOff>
    </xdr:to>
    <xdr:sp macro="" textlink="">
      <xdr:nvSpPr>
        <xdr:cNvPr id="696" name="楕円 695"/>
        <xdr:cNvSpPr/>
      </xdr:nvSpPr>
      <xdr:spPr>
        <a:xfrm>
          <a:off x="15430500" y="167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60144</xdr:rowOff>
    </xdr:from>
    <xdr:ext cx="534377" cy="259045"/>
    <xdr:sp macro="" textlink="">
      <xdr:nvSpPr>
        <xdr:cNvPr id="697" name="テキスト ボックス 696"/>
        <xdr:cNvSpPr txBox="1"/>
      </xdr:nvSpPr>
      <xdr:spPr>
        <a:xfrm>
          <a:off x="15214111" y="165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30400</xdr:rowOff>
    </xdr:from>
    <xdr:to>
      <xdr:col>76</xdr:col>
      <xdr:colOff>165100</xdr:colOff>
      <xdr:row>97</xdr:row>
      <xdr:rowOff>132000</xdr:rowOff>
    </xdr:to>
    <xdr:sp macro="" textlink="">
      <xdr:nvSpPr>
        <xdr:cNvPr id="698" name="楕円 697"/>
        <xdr:cNvSpPr/>
      </xdr:nvSpPr>
      <xdr:spPr>
        <a:xfrm>
          <a:off x="14541500" y="166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148527</xdr:rowOff>
    </xdr:from>
    <xdr:ext cx="599010" cy="259045"/>
    <xdr:sp macro="" textlink="">
      <xdr:nvSpPr>
        <xdr:cNvPr id="699" name="テキスト ボックス 698"/>
        <xdr:cNvSpPr txBox="1"/>
      </xdr:nvSpPr>
      <xdr:spPr>
        <a:xfrm>
          <a:off x="14292795" y="16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52587</xdr:rowOff>
    </xdr:from>
    <xdr:to>
      <xdr:col>72</xdr:col>
      <xdr:colOff>38100</xdr:colOff>
      <xdr:row>97</xdr:row>
      <xdr:rowOff>154187</xdr:rowOff>
    </xdr:to>
    <xdr:sp macro="" textlink="">
      <xdr:nvSpPr>
        <xdr:cNvPr id="700" name="楕円 699"/>
        <xdr:cNvSpPr/>
      </xdr:nvSpPr>
      <xdr:spPr>
        <a:xfrm>
          <a:off x="13652500" y="166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170714</xdr:rowOff>
    </xdr:from>
    <xdr:ext cx="534377" cy="259045"/>
    <xdr:sp macro="" textlink="">
      <xdr:nvSpPr>
        <xdr:cNvPr id="701" name="テキスト ボックス 700"/>
        <xdr:cNvSpPr txBox="1"/>
      </xdr:nvSpPr>
      <xdr:spPr>
        <a:xfrm>
          <a:off x="13436111" y="1645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114622</xdr:rowOff>
    </xdr:from>
    <xdr:to>
      <xdr:col>67</xdr:col>
      <xdr:colOff>101600</xdr:colOff>
      <xdr:row>98</xdr:row>
      <xdr:rowOff>44772</xdr:rowOff>
    </xdr:to>
    <xdr:sp macro="" textlink="">
      <xdr:nvSpPr>
        <xdr:cNvPr id="702" name="楕円 701"/>
        <xdr:cNvSpPr/>
      </xdr:nvSpPr>
      <xdr:spPr>
        <a:xfrm>
          <a:off x="12763500" y="167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61299</xdr:rowOff>
    </xdr:from>
    <xdr:ext cx="534377" cy="259045"/>
    <xdr:sp macro="" textlink="">
      <xdr:nvSpPr>
        <xdr:cNvPr id="703" name="テキスト ボックス 702"/>
        <xdr:cNvSpPr txBox="1"/>
      </xdr:nvSpPr>
      <xdr:spPr>
        <a:xfrm>
          <a:off x="12547111" y="165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69062</xdr:rowOff>
    </xdr:from>
    <xdr:to>
      <xdr:col>116</xdr:col>
      <xdr:colOff>63500</xdr:colOff>
      <xdr:row>38</xdr:row>
      <xdr:rowOff>76195</xdr:rowOff>
    </xdr:to>
    <xdr:cxnSp macro="">
      <xdr:nvCxnSpPr>
        <xdr:cNvPr id="730" name="直線コネクタ 729"/>
        <xdr:cNvCxnSpPr/>
      </xdr:nvCxnSpPr>
      <xdr:spPr>
        <a:xfrm>
          <a:off x="21323300" y="6584162"/>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52329</xdr:rowOff>
    </xdr:from>
    <xdr:to>
      <xdr:col>111</xdr:col>
      <xdr:colOff>177800</xdr:colOff>
      <xdr:row>38</xdr:row>
      <xdr:rowOff>69062</xdr:rowOff>
    </xdr:to>
    <xdr:cxnSp macro="">
      <xdr:nvCxnSpPr>
        <xdr:cNvPr id="733" name="直線コネクタ 732"/>
        <xdr:cNvCxnSpPr/>
      </xdr:nvCxnSpPr>
      <xdr:spPr>
        <a:xfrm>
          <a:off x="20434300" y="6567429"/>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894</xdr:rowOff>
    </xdr:from>
    <xdr:to>
      <xdr:col>107</xdr:col>
      <xdr:colOff>50800</xdr:colOff>
      <xdr:row>38</xdr:row>
      <xdr:rowOff>52329</xdr:rowOff>
    </xdr:to>
    <xdr:cxnSp macro="">
      <xdr:nvCxnSpPr>
        <xdr:cNvPr id="736" name="直線コネクタ 735"/>
        <xdr:cNvCxnSpPr/>
      </xdr:nvCxnSpPr>
      <xdr:spPr>
        <a:xfrm>
          <a:off x="19545300" y="651599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894</xdr:rowOff>
    </xdr:from>
    <xdr:to>
      <xdr:col>102</xdr:col>
      <xdr:colOff>114300</xdr:colOff>
      <xdr:row>38</xdr:row>
      <xdr:rowOff>54707</xdr:rowOff>
    </xdr:to>
    <xdr:cxnSp macro="">
      <xdr:nvCxnSpPr>
        <xdr:cNvPr id="739" name="直線コネクタ 738"/>
        <xdr:cNvCxnSpPr/>
      </xdr:nvCxnSpPr>
      <xdr:spPr>
        <a:xfrm flipV="1">
          <a:off x="18656300" y="6515994"/>
          <a:ext cx="889000" cy="5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25395</xdr:rowOff>
    </xdr:from>
    <xdr:to>
      <xdr:col>116</xdr:col>
      <xdr:colOff>114300</xdr:colOff>
      <xdr:row>38</xdr:row>
      <xdr:rowOff>126995</xdr:rowOff>
    </xdr:to>
    <xdr:sp macro="" textlink="">
      <xdr:nvSpPr>
        <xdr:cNvPr id="749" name="楕円 748"/>
        <xdr:cNvSpPr/>
      </xdr:nvSpPr>
      <xdr:spPr>
        <a:xfrm>
          <a:off x="22110700" y="65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469744" cy="259045"/>
    <xdr:sp macro="" textlink="">
      <xdr:nvSpPr>
        <xdr:cNvPr id="750" name="投資及び出資金該当値テキスト"/>
        <xdr:cNvSpPr txBox="1"/>
      </xdr:nvSpPr>
      <xdr:spPr>
        <a:xfrm>
          <a:off x="22212300" y="651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18262</xdr:rowOff>
    </xdr:from>
    <xdr:to>
      <xdr:col>112</xdr:col>
      <xdr:colOff>38100</xdr:colOff>
      <xdr:row>38</xdr:row>
      <xdr:rowOff>119862</xdr:rowOff>
    </xdr:to>
    <xdr:sp macro="" textlink="">
      <xdr:nvSpPr>
        <xdr:cNvPr id="751" name="楕円 750"/>
        <xdr:cNvSpPr/>
      </xdr:nvSpPr>
      <xdr:spPr>
        <a:xfrm>
          <a:off x="21272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110989</xdr:rowOff>
    </xdr:from>
    <xdr:ext cx="469744" cy="259045"/>
    <xdr:sp macro="" textlink="">
      <xdr:nvSpPr>
        <xdr:cNvPr id="752" name="テキスト ボックス 751"/>
        <xdr:cNvSpPr txBox="1"/>
      </xdr:nvSpPr>
      <xdr:spPr>
        <a:xfrm>
          <a:off x="21088428" y="662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1529</xdr:rowOff>
    </xdr:from>
    <xdr:to>
      <xdr:col>107</xdr:col>
      <xdr:colOff>101600</xdr:colOff>
      <xdr:row>38</xdr:row>
      <xdr:rowOff>103129</xdr:rowOff>
    </xdr:to>
    <xdr:sp macro="" textlink="">
      <xdr:nvSpPr>
        <xdr:cNvPr id="753" name="楕円 752"/>
        <xdr:cNvSpPr/>
      </xdr:nvSpPr>
      <xdr:spPr>
        <a:xfrm>
          <a:off x="20383500" y="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119656</xdr:rowOff>
    </xdr:from>
    <xdr:ext cx="469744" cy="259045"/>
    <xdr:sp macro="" textlink="">
      <xdr:nvSpPr>
        <xdr:cNvPr id="754" name="テキスト ボックス 753"/>
        <xdr:cNvSpPr txBox="1"/>
      </xdr:nvSpPr>
      <xdr:spPr>
        <a:xfrm>
          <a:off x="20199428" y="62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121544</xdr:rowOff>
    </xdr:from>
    <xdr:to>
      <xdr:col>102</xdr:col>
      <xdr:colOff>165100</xdr:colOff>
      <xdr:row>38</xdr:row>
      <xdr:rowOff>51695</xdr:rowOff>
    </xdr:to>
    <xdr:sp macro="" textlink="">
      <xdr:nvSpPr>
        <xdr:cNvPr id="755" name="楕円 754"/>
        <xdr:cNvSpPr/>
      </xdr:nvSpPr>
      <xdr:spPr>
        <a:xfrm>
          <a:off x="19494500" y="6465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68221</xdr:rowOff>
    </xdr:from>
    <xdr:ext cx="469744" cy="259045"/>
    <xdr:sp macro="" textlink="">
      <xdr:nvSpPr>
        <xdr:cNvPr id="756" name="テキスト ボックス 755"/>
        <xdr:cNvSpPr txBox="1"/>
      </xdr:nvSpPr>
      <xdr:spPr>
        <a:xfrm>
          <a:off x="19310428" y="624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3907</xdr:rowOff>
    </xdr:from>
    <xdr:to>
      <xdr:col>98</xdr:col>
      <xdr:colOff>38100</xdr:colOff>
      <xdr:row>38</xdr:row>
      <xdr:rowOff>105507</xdr:rowOff>
    </xdr:to>
    <xdr:sp macro="" textlink="">
      <xdr:nvSpPr>
        <xdr:cNvPr id="757" name="楕円 756"/>
        <xdr:cNvSpPr/>
      </xdr:nvSpPr>
      <xdr:spPr>
        <a:xfrm>
          <a:off x="18605500" y="65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122033</xdr:rowOff>
    </xdr:from>
    <xdr:ext cx="469744" cy="259045"/>
    <xdr:sp macro="" textlink="">
      <xdr:nvSpPr>
        <xdr:cNvPr id="758" name="テキスト ボックス 757"/>
        <xdr:cNvSpPr txBox="1"/>
      </xdr:nvSpPr>
      <xdr:spPr>
        <a:xfrm>
          <a:off x="18421428" y="629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64491</xdr:rowOff>
    </xdr:from>
    <xdr:to>
      <xdr:col>116</xdr:col>
      <xdr:colOff>63500</xdr:colOff>
      <xdr:row>59</xdr:row>
      <xdr:rowOff>98878</xdr:rowOff>
    </xdr:to>
    <xdr:cxnSp macro="">
      <xdr:nvCxnSpPr>
        <xdr:cNvPr id="789" name="直線コネクタ 788"/>
        <xdr:cNvCxnSpPr/>
      </xdr:nvCxnSpPr>
      <xdr:spPr>
        <a:xfrm flipV="1">
          <a:off x="21323300" y="10180041"/>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13691</xdr:rowOff>
    </xdr:from>
    <xdr:to>
      <xdr:col>116</xdr:col>
      <xdr:colOff>114300</xdr:colOff>
      <xdr:row>59</xdr:row>
      <xdr:rowOff>115291</xdr:rowOff>
    </xdr:to>
    <xdr:sp macro="" textlink="">
      <xdr:nvSpPr>
        <xdr:cNvPr id="808" name="楕円 807"/>
        <xdr:cNvSpPr/>
      </xdr:nvSpPr>
      <xdr:spPr>
        <a:xfrm>
          <a:off x="22110700" y="101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100068</xdr:rowOff>
    </xdr:from>
    <xdr:ext cx="469744" cy="259045"/>
    <xdr:sp macro="" textlink="">
      <xdr:nvSpPr>
        <xdr:cNvPr id="809" name="貸付金該当値テキスト"/>
        <xdr:cNvSpPr txBox="1"/>
      </xdr:nvSpPr>
      <xdr:spPr>
        <a:xfrm>
          <a:off x="22212300" y="100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73940</xdr:rowOff>
    </xdr:from>
    <xdr:to>
      <xdr:col>116</xdr:col>
      <xdr:colOff>63500</xdr:colOff>
      <xdr:row>70</xdr:row>
      <xdr:rowOff>119202</xdr:rowOff>
    </xdr:to>
    <xdr:cxnSp macro="">
      <xdr:nvCxnSpPr>
        <xdr:cNvPr id="849" name="直線コネクタ 848"/>
        <xdr:cNvCxnSpPr/>
      </xdr:nvCxnSpPr>
      <xdr:spPr>
        <a:xfrm flipV="1">
          <a:off x="21323300" y="12075440"/>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119202</xdr:rowOff>
    </xdr:from>
    <xdr:to>
      <xdr:col>111</xdr:col>
      <xdr:colOff>177800</xdr:colOff>
      <xdr:row>71</xdr:row>
      <xdr:rowOff>112029</xdr:rowOff>
    </xdr:to>
    <xdr:cxnSp macro="">
      <xdr:nvCxnSpPr>
        <xdr:cNvPr id="852" name="直線コネクタ 851"/>
        <xdr:cNvCxnSpPr/>
      </xdr:nvCxnSpPr>
      <xdr:spPr>
        <a:xfrm flipV="1">
          <a:off x="20434300" y="12120702"/>
          <a:ext cx="889000" cy="1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112029</xdr:rowOff>
    </xdr:from>
    <xdr:to>
      <xdr:col>107</xdr:col>
      <xdr:colOff>50800</xdr:colOff>
      <xdr:row>72</xdr:row>
      <xdr:rowOff>68268</xdr:rowOff>
    </xdr:to>
    <xdr:cxnSp macro="">
      <xdr:nvCxnSpPr>
        <xdr:cNvPr id="855" name="直線コネクタ 854"/>
        <xdr:cNvCxnSpPr/>
      </xdr:nvCxnSpPr>
      <xdr:spPr>
        <a:xfrm flipV="1">
          <a:off x="19545300" y="12284979"/>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55814</xdr:rowOff>
    </xdr:from>
    <xdr:to>
      <xdr:col>102</xdr:col>
      <xdr:colOff>114300</xdr:colOff>
      <xdr:row>72</xdr:row>
      <xdr:rowOff>68268</xdr:rowOff>
    </xdr:to>
    <xdr:cxnSp macro="">
      <xdr:nvCxnSpPr>
        <xdr:cNvPr id="858" name="直線コネクタ 857"/>
        <xdr:cNvCxnSpPr/>
      </xdr:nvCxnSpPr>
      <xdr:spPr>
        <a:xfrm>
          <a:off x="18656300" y="12400214"/>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23140</xdr:rowOff>
    </xdr:from>
    <xdr:to>
      <xdr:col>116</xdr:col>
      <xdr:colOff>114300</xdr:colOff>
      <xdr:row>70</xdr:row>
      <xdr:rowOff>124740</xdr:rowOff>
    </xdr:to>
    <xdr:sp macro="" textlink="">
      <xdr:nvSpPr>
        <xdr:cNvPr id="868" name="楕円 867"/>
        <xdr:cNvSpPr/>
      </xdr:nvSpPr>
      <xdr:spPr>
        <a:xfrm>
          <a:off x="22110700" y="120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147617</xdr:rowOff>
    </xdr:from>
    <xdr:ext cx="599010" cy="259045"/>
    <xdr:sp macro="" textlink="">
      <xdr:nvSpPr>
        <xdr:cNvPr id="869" name="繰出金該当値テキスト"/>
        <xdr:cNvSpPr txBox="1"/>
      </xdr:nvSpPr>
      <xdr:spPr>
        <a:xfrm>
          <a:off x="22212300" y="119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68402</xdr:rowOff>
    </xdr:from>
    <xdr:to>
      <xdr:col>112</xdr:col>
      <xdr:colOff>38100</xdr:colOff>
      <xdr:row>70</xdr:row>
      <xdr:rowOff>170002</xdr:rowOff>
    </xdr:to>
    <xdr:sp macro="" textlink="">
      <xdr:nvSpPr>
        <xdr:cNvPr id="870" name="楕円 869"/>
        <xdr:cNvSpPr/>
      </xdr:nvSpPr>
      <xdr:spPr>
        <a:xfrm>
          <a:off x="21272500" y="120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15079</xdr:rowOff>
    </xdr:from>
    <xdr:ext cx="599010" cy="259045"/>
    <xdr:sp macro="" textlink="">
      <xdr:nvSpPr>
        <xdr:cNvPr id="871" name="テキスト ボックス 870"/>
        <xdr:cNvSpPr txBox="1"/>
      </xdr:nvSpPr>
      <xdr:spPr>
        <a:xfrm>
          <a:off x="21023795" y="118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61229</xdr:rowOff>
    </xdr:from>
    <xdr:to>
      <xdr:col>107</xdr:col>
      <xdr:colOff>101600</xdr:colOff>
      <xdr:row>71</xdr:row>
      <xdr:rowOff>162829</xdr:rowOff>
    </xdr:to>
    <xdr:sp macro="" textlink="">
      <xdr:nvSpPr>
        <xdr:cNvPr id="872" name="楕円 871"/>
        <xdr:cNvSpPr/>
      </xdr:nvSpPr>
      <xdr:spPr>
        <a:xfrm>
          <a:off x="20383500" y="122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7906</xdr:rowOff>
    </xdr:from>
    <xdr:ext cx="599010" cy="259045"/>
    <xdr:sp macro="" textlink="">
      <xdr:nvSpPr>
        <xdr:cNvPr id="873" name="テキスト ボックス 872"/>
        <xdr:cNvSpPr txBox="1"/>
      </xdr:nvSpPr>
      <xdr:spPr>
        <a:xfrm>
          <a:off x="20134795" y="1200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17468</xdr:rowOff>
    </xdr:from>
    <xdr:to>
      <xdr:col>102</xdr:col>
      <xdr:colOff>165100</xdr:colOff>
      <xdr:row>72</xdr:row>
      <xdr:rowOff>119068</xdr:rowOff>
    </xdr:to>
    <xdr:sp macro="" textlink="">
      <xdr:nvSpPr>
        <xdr:cNvPr id="874" name="楕円 873"/>
        <xdr:cNvSpPr/>
      </xdr:nvSpPr>
      <xdr:spPr>
        <a:xfrm>
          <a:off x="19494500" y="12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135595</xdr:rowOff>
    </xdr:from>
    <xdr:ext cx="599010" cy="259045"/>
    <xdr:sp macro="" textlink="">
      <xdr:nvSpPr>
        <xdr:cNvPr id="875" name="テキスト ボックス 874"/>
        <xdr:cNvSpPr txBox="1"/>
      </xdr:nvSpPr>
      <xdr:spPr>
        <a:xfrm>
          <a:off x="19245795" y="121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5014</xdr:rowOff>
    </xdr:from>
    <xdr:to>
      <xdr:col>98</xdr:col>
      <xdr:colOff>38100</xdr:colOff>
      <xdr:row>72</xdr:row>
      <xdr:rowOff>106614</xdr:rowOff>
    </xdr:to>
    <xdr:sp macro="" textlink="">
      <xdr:nvSpPr>
        <xdr:cNvPr id="876" name="楕円 875"/>
        <xdr:cNvSpPr/>
      </xdr:nvSpPr>
      <xdr:spPr>
        <a:xfrm>
          <a:off x="18605500" y="1234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123141</xdr:rowOff>
    </xdr:from>
    <xdr:ext cx="599010" cy="259045"/>
    <xdr:sp macro="" textlink="">
      <xdr:nvSpPr>
        <xdr:cNvPr id="877" name="テキスト ボックス 876"/>
        <xdr:cNvSpPr txBox="1"/>
      </xdr:nvSpPr>
      <xdr:spPr>
        <a:xfrm>
          <a:off x="18356795" y="1212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類似団体と比較して一人当たりコストが高い項目では、物件費及び繰出金が</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位、災害復旧事業費が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位、人件費が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位、普通建設事業費（更新）が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位となっている。繰出金については、平成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ヶ年計画により整備を実施した下水道整備事業の起債の本格的な償還が始まり、その償還の財源として一般会計からの繰出金に頼らざるを得ないこと、高齢化の進行（高齢化率</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超）に伴い、後期高齢者医療保険、介護保険の給付費が右肩上がりに増えていることなどから類似団体と比較して高い水準となっている。また、物件費が高い要因としては、人口１人あたりの委託料が類似団体平均の</a:t>
          </a:r>
          <a:r>
            <a:rPr kumimoji="1" lang="en-US" altLang="ja-JP" sz="1200">
              <a:latin typeface="ＭＳ Ｐゴシック" panose="020B0600070205080204" pitchFamily="50" charset="-128"/>
              <a:ea typeface="ＭＳ Ｐゴシック" panose="020B0600070205080204" pitchFamily="50" charset="-128"/>
            </a:rPr>
            <a:t>263.5</a:t>
          </a:r>
          <a:r>
            <a:rPr kumimoji="1" lang="ja-JP" altLang="en-US" sz="1200">
              <a:latin typeface="ＭＳ Ｐゴシック" panose="020B0600070205080204" pitchFamily="50" charset="-128"/>
              <a:ea typeface="ＭＳ Ｐゴシック" panose="020B0600070205080204" pitchFamily="50" charset="-128"/>
            </a:rPr>
            <a:t>％と非常に大きくなっており、これは、東京都からの委託施設が都道の管理を含め</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施設あること、また、東京都の面積の約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分の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に及ぶ奥多摩町の行政面積は、その</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が山林であり、森林再生（間伐）事業、枝打ち事業といった環境対策だけでなく、シカの食害に係る獣害対策等に対しても取り組む必要があるため、これらの経費だけで物件費全体の約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割を占めており、一人当たりコストが高い要因となっている。また、普通建設事業費についても、若者定住対策として町営若者住宅を８棟整備したこと、内水面漁業環境活用施設や障害者福祉施設の新規整備を行ったことなどから、住民一人当たりコストが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5,038
5,004
225.53
7,338,017
7,093,106
194,391
2,580,734
2,070,427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137160</xdr:rowOff>
    </xdr:from>
    <xdr:to>
      <xdr:col>24</xdr:col>
      <xdr:colOff>63500</xdr:colOff>
      <xdr:row>30</xdr:row>
      <xdr:rowOff>100203</xdr:rowOff>
    </xdr:to>
    <xdr:cxnSp macro="">
      <xdr:nvCxnSpPr>
        <xdr:cNvPr id="61" name="直線コネクタ 60"/>
        <xdr:cNvCxnSpPr/>
      </xdr:nvCxnSpPr>
      <xdr:spPr>
        <a:xfrm flipV="1">
          <a:off x="3797300" y="5109210"/>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100203</xdr:rowOff>
    </xdr:from>
    <xdr:to>
      <xdr:col>19</xdr:col>
      <xdr:colOff>177800</xdr:colOff>
      <xdr:row>30</xdr:row>
      <xdr:rowOff>113792</xdr:rowOff>
    </xdr:to>
    <xdr:cxnSp macro="">
      <xdr:nvCxnSpPr>
        <xdr:cNvPr id="64" name="直線コネクタ 63"/>
        <xdr:cNvCxnSpPr/>
      </xdr:nvCxnSpPr>
      <xdr:spPr>
        <a:xfrm flipV="1">
          <a:off x="2908300" y="524370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113792</xdr:rowOff>
    </xdr:from>
    <xdr:to>
      <xdr:col>15</xdr:col>
      <xdr:colOff>50800</xdr:colOff>
      <xdr:row>31</xdr:row>
      <xdr:rowOff>3810</xdr:rowOff>
    </xdr:to>
    <xdr:cxnSp macro="">
      <xdr:nvCxnSpPr>
        <xdr:cNvPr id="67" name="直線コネクタ 66"/>
        <xdr:cNvCxnSpPr/>
      </xdr:nvCxnSpPr>
      <xdr:spPr>
        <a:xfrm flipV="1">
          <a:off x="2019300" y="5257292"/>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122936</xdr:rowOff>
    </xdr:from>
    <xdr:to>
      <xdr:col>10</xdr:col>
      <xdr:colOff>114300</xdr:colOff>
      <xdr:row>31</xdr:row>
      <xdr:rowOff>3810</xdr:rowOff>
    </xdr:to>
    <xdr:cxnSp macro="">
      <xdr:nvCxnSpPr>
        <xdr:cNvPr id="70" name="直線コネクタ 69"/>
        <xdr:cNvCxnSpPr/>
      </xdr:nvCxnSpPr>
      <xdr:spPr>
        <a:xfrm>
          <a:off x="1130300" y="5094986"/>
          <a:ext cx="889000" cy="2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86360</xdr:rowOff>
    </xdr:from>
    <xdr:to>
      <xdr:col>24</xdr:col>
      <xdr:colOff>114300</xdr:colOff>
      <xdr:row>30</xdr:row>
      <xdr:rowOff>16510</xdr:rowOff>
    </xdr:to>
    <xdr:sp macro="" textlink="">
      <xdr:nvSpPr>
        <xdr:cNvPr id="80" name="楕円 79"/>
        <xdr:cNvSpPr/>
      </xdr:nvSpPr>
      <xdr:spPr>
        <a:xfrm>
          <a:off x="4584700" y="50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39387</xdr:rowOff>
    </xdr:from>
    <xdr:ext cx="534377" cy="259045"/>
    <xdr:sp macro="" textlink="">
      <xdr:nvSpPr>
        <xdr:cNvPr id="81" name="議会費該当値テキスト"/>
        <xdr:cNvSpPr txBox="1"/>
      </xdr:nvSpPr>
      <xdr:spPr>
        <a:xfrm>
          <a:off x="4686300" y="50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49403</xdr:rowOff>
    </xdr:from>
    <xdr:to>
      <xdr:col>20</xdr:col>
      <xdr:colOff>38100</xdr:colOff>
      <xdr:row>30</xdr:row>
      <xdr:rowOff>151003</xdr:rowOff>
    </xdr:to>
    <xdr:sp macro="" textlink="">
      <xdr:nvSpPr>
        <xdr:cNvPr id="82" name="楕円 81"/>
        <xdr:cNvSpPr/>
      </xdr:nvSpPr>
      <xdr:spPr>
        <a:xfrm>
          <a:off x="3746500" y="5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167530</xdr:rowOff>
    </xdr:from>
    <xdr:ext cx="534377" cy="259045"/>
    <xdr:sp macro="" textlink="">
      <xdr:nvSpPr>
        <xdr:cNvPr id="83" name="テキスト ボックス 82"/>
        <xdr:cNvSpPr txBox="1"/>
      </xdr:nvSpPr>
      <xdr:spPr>
        <a:xfrm>
          <a:off x="3530111" y="496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62992</xdr:rowOff>
    </xdr:from>
    <xdr:to>
      <xdr:col>15</xdr:col>
      <xdr:colOff>101600</xdr:colOff>
      <xdr:row>30</xdr:row>
      <xdr:rowOff>164592</xdr:rowOff>
    </xdr:to>
    <xdr:sp macro="" textlink="">
      <xdr:nvSpPr>
        <xdr:cNvPr id="84" name="楕円 83"/>
        <xdr:cNvSpPr/>
      </xdr:nvSpPr>
      <xdr:spPr>
        <a:xfrm>
          <a:off x="2857500" y="52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9669</xdr:rowOff>
    </xdr:from>
    <xdr:ext cx="534377" cy="259045"/>
    <xdr:sp macro="" textlink="">
      <xdr:nvSpPr>
        <xdr:cNvPr id="85" name="テキスト ボックス 84"/>
        <xdr:cNvSpPr txBox="1"/>
      </xdr:nvSpPr>
      <xdr:spPr>
        <a:xfrm>
          <a:off x="2641111" y="49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124460</xdr:rowOff>
    </xdr:from>
    <xdr:to>
      <xdr:col>10</xdr:col>
      <xdr:colOff>165100</xdr:colOff>
      <xdr:row>31</xdr:row>
      <xdr:rowOff>54610</xdr:rowOff>
    </xdr:to>
    <xdr:sp macro="" textlink="">
      <xdr:nvSpPr>
        <xdr:cNvPr id="86" name="楕円 85"/>
        <xdr:cNvSpPr/>
      </xdr:nvSpPr>
      <xdr:spPr>
        <a:xfrm>
          <a:off x="1968500" y="52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71137</xdr:rowOff>
    </xdr:from>
    <xdr:ext cx="534377" cy="259045"/>
    <xdr:sp macro="" textlink="">
      <xdr:nvSpPr>
        <xdr:cNvPr id="87" name="テキスト ボックス 86"/>
        <xdr:cNvSpPr txBox="1"/>
      </xdr:nvSpPr>
      <xdr:spPr>
        <a:xfrm>
          <a:off x="1752111" y="50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72136</xdr:rowOff>
    </xdr:from>
    <xdr:to>
      <xdr:col>6</xdr:col>
      <xdr:colOff>38100</xdr:colOff>
      <xdr:row>30</xdr:row>
      <xdr:rowOff>2286</xdr:rowOff>
    </xdr:to>
    <xdr:sp macro="" textlink="">
      <xdr:nvSpPr>
        <xdr:cNvPr id="88" name="楕円 87"/>
        <xdr:cNvSpPr/>
      </xdr:nvSpPr>
      <xdr:spPr>
        <a:xfrm>
          <a:off x="1079500" y="50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18813</xdr:rowOff>
    </xdr:from>
    <xdr:ext cx="534377" cy="259045"/>
    <xdr:sp macro="" textlink="">
      <xdr:nvSpPr>
        <xdr:cNvPr id="89" name="テキスト ボックス 88"/>
        <xdr:cNvSpPr txBox="1"/>
      </xdr:nvSpPr>
      <xdr:spPr>
        <a:xfrm>
          <a:off x="863111" y="48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116979</xdr:rowOff>
    </xdr:from>
    <xdr:to>
      <xdr:col>24</xdr:col>
      <xdr:colOff>63500</xdr:colOff>
      <xdr:row>57</xdr:row>
      <xdr:rowOff>126776</xdr:rowOff>
    </xdr:to>
    <xdr:cxnSp macro="">
      <xdr:nvCxnSpPr>
        <xdr:cNvPr id="120" name="直線コネクタ 119"/>
        <xdr:cNvCxnSpPr/>
      </xdr:nvCxnSpPr>
      <xdr:spPr>
        <a:xfrm>
          <a:off x="3797300" y="98896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57727</xdr:rowOff>
    </xdr:from>
    <xdr:to>
      <xdr:col>19</xdr:col>
      <xdr:colOff>177800</xdr:colOff>
      <xdr:row>57</xdr:row>
      <xdr:rowOff>116979</xdr:rowOff>
    </xdr:to>
    <xdr:cxnSp macro="">
      <xdr:nvCxnSpPr>
        <xdr:cNvPr id="123" name="直線コネクタ 122"/>
        <xdr:cNvCxnSpPr/>
      </xdr:nvCxnSpPr>
      <xdr:spPr>
        <a:xfrm>
          <a:off x="2908300" y="9830377"/>
          <a:ext cx="8890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57727</xdr:rowOff>
    </xdr:from>
    <xdr:to>
      <xdr:col>15</xdr:col>
      <xdr:colOff>50800</xdr:colOff>
      <xdr:row>57</xdr:row>
      <xdr:rowOff>86683</xdr:rowOff>
    </xdr:to>
    <xdr:cxnSp macro="">
      <xdr:nvCxnSpPr>
        <xdr:cNvPr id="126" name="直線コネクタ 125"/>
        <xdr:cNvCxnSpPr/>
      </xdr:nvCxnSpPr>
      <xdr:spPr>
        <a:xfrm flipV="1">
          <a:off x="2019300" y="983037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86683</xdr:rowOff>
    </xdr:from>
    <xdr:to>
      <xdr:col>10</xdr:col>
      <xdr:colOff>114300</xdr:colOff>
      <xdr:row>57</xdr:row>
      <xdr:rowOff>115927</xdr:rowOff>
    </xdr:to>
    <xdr:cxnSp macro="">
      <xdr:nvCxnSpPr>
        <xdr:cNvPr id="129" name="直線コネクタ 128"/>
        <xdr:cNvCxnSpPr/>
      </xdr:nvCxnSpPr>
      <xdr:spPr>
        <a:xfrm flipV="1">
          <a:off x="1130300" y="985933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75976</xdr:rowOff>
    </xdr:from>
    <xdr:to>
      <xdr:col>24</xdr:col>
      <xdr:colOff>114300</xdr:colOff>
      <xdr:row>58</xdr:row>
      <xdr:rowOff>6126</xdr:rowOff>
    </xdr:to>
    <xdr:sp macro="" textlink="">
      <xdr:nvSpPr>
        <xdr:cNvPr id="139" name="楕円 138"/>
        <xdr:cNvSpPr/>
      </xdr:nvSpPr>
      <xdr:spPr>
        <a:xfrm>
          <a:off x="4584700" y="98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98853</xdr:rowOff>
    </xdr:from>
    <xdr:ext cx="599010" cy="259045"/>
    <xdr:sp macro="" textlink="">
      <xdr:nvSpPr>
        <xdr:cNvPr id="140" name="総務費該当値テキスト"/>
        <xdr:cNvSpPr txBox="1"/>
      </xdr:nvSpPr>
      <xdr:spPr>
        <a:xfrm>
          <a:off x="4686300" y="97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66179</xdr:rowOff>
    </xdr:from>
    <xdr:to>
      <xdr:col>20</xdr:col>
      <xdr:colOff>38100</xdr:colOff>
      <xdr:row>57</xdr:row>
      <xdr:rowOff>167779</xdr:rowOff>
    </xdr:to>
    <xdr:sp macro="" textlink="">
      <xdr:nvSpPr>
        <xdr:cNvPr id="141" name="楕円 140"/>
        <xdr:cNvSpPr/>
      </xdr:nvSpPr>
      <xdr:spPr>
        <a:xfrm>
          <a:off x="3746500" y="98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12856</xdr:rowOff>
    </xdr:from>
    <xdr:ext cx="599010" cy="259045"/>
    <xdr:sp macro="" textlink="">
      <xdr:nvSpPr>
        <xdr:cNvPr id="142" name="テキスト ボックス 141"/>
        <xdr:cNvSpPr txBox="1"/>
      </xdr:nvSpPr>
      <xdr:spPr>
        <a:xfrm>
          <a:off x="3497795" y="96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6927</xdr:rowOff>
    </xdr:from>
    <xdr:to>
      <xdr:col>15</xdr:col>
      <xdr:colOff>101600</xdr:colOff>
      <xdr:row>57</xdr:row>
      <xdr:rowOff>108527</xdr:rowOff>
    </xdr:to>
    <xdr:sp macro="" textlink="">
      <xdr:nvSpPr>
        <xdr:cNvPr id="143" name="楕円 142"/>
        <xdr:cNvSpPr/>
      </xdr:nvSpPr>
      <xdr:spPr>
        <a:xfrm>
          <a:off x="2857500" y="97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125054</xdr:rowOff>
    </xdr:from>
    <xdr:ext cx="599010" cy="259045"/>
    <xdr:sp macro="" textlink="">
      <xdr:nvSpPr>
        <xdr:cNvPr id="144" name="テキスト ボックス 143"/>
        <xdr:cNvSpPr txBox="1"/>
      </xdr:nvSpPr>
      <xdr:spPr>
        <a:xfrm>
          <a:off x="2608795" y="955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35883</xdr:rowOff>
    </xdr:from>
    <xdr:to>
      <xdr:col>10</xdr:col>
      <xdr:colOff>165100</xdr:colOff>
      <xdr:row>57</xdr:row>
      <xdr:rowOff>137483</xdr:rowOff>
    </xdr:to>
    <xdr:sp macro="" textlink="">
      <xdr:nvSpPr>
        <xdr:cNvPr id="145" name="楕円 144"/>
        <xdr:cNvSpPr/>
      </xdr:nvSpPr>
      <xdr:spPr>
        <a:xfrm>
          <a:off x="1968500" y="98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154010</xdr:rowOff>
    </xdr:from>
    <xdr:ext cx="599010" cy="259045"/>
    <xdr:sp macro="" textlink="">
      <xdr:nvSpPr>
        <xdr:cNvPr id="146" name="テキスト ボックス 145"/>
        <xdr:cNvSpPr txBox="1"/>
      </xdr:nvSpPr>
      <xdr:spPr>
        <a:xfrm>
          <a:off x="1719795" y="958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65127</xdr:rowOff>
    </xdr:from>
    <xdr:to>
      <xdr:col>6</xdr:col>
      <xdr:colOff>38100</xdr:colOff>
      <xdr:row>57</xdr:row>
      <xdr:rowOff>166727</xdr:rowOff>
    </xdr:to>
    <xdr:sp macro="" textlink="">
      <xdr:nvSpPr>
        <xdr:cNvPr id="147" name="楕円 146"/>
        <xdr:cNvSpPr/>
      </xdr:nvSpPr>
      <xdr:spPr>
        <a:xfrm>
          <a:off x="1079500" y="98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11804</xdr:rowOff>
    </xdr:from>
    <xdr:ext cx="599010" cy="259045"/>
    <xdr:sp macro="" textlink="">
      <xdr:nvSpPr>
        <xdr:cNvPr id="148" name="テキスト ボックス 147"/>
        <xdr:cNvSpPr txBox="1"/>
      </xdr:nvSpPr>
      <xdr:spPr>
        <a:xfrm>
          <a:off x="830795" y="961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65847</xdr:rowOff>
    </xdr:from>
    <xdr:to>
      <xdr:col>24</xdr:col>
      <xdr:colOff>63500</xdr:colOff>
      <xdr:row>73</xdr:row>
      <xdr:rowOff>154407</xdr:rowOff>
    </xdr:to>
    <xdr:cxnSp macro="">
      <xdr:nvCxnSpPr>
        <xdr:cNvPr id="178" name="直線コネクタ 177"/>
        <xdr:cNvCxnSpPr/>
      </xdr:nvCxnSpPr>
      <xdr:spPr>
        <a:xfrm flipV="1">
          <a:off x="3797300" y="12238797"/>
          <a:ext cx="838200" cy="4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154407</xdr:rowOff>
    </xdr:from>
    <xdr:to>
      <xdr:col>19</xdr:col>
      <xdr:colOff>177800</xdr:colOff>
      <xdr:row>74</xdr:row>
      <xdr:rowOff>85430</xdr:rowOff>
    </xdr:to>
    <xdr:cxnSp macro="">
      <xdr:nvCxnSpPr>
        <xdr:cNvPr id="181" name="直線コネクタ 180"/>
        <xdr:cNvCxnSpPr/>
      </xdr:nvCxnSpPr>
      <xdr:spPr>
        <a:xfrm flipV="1">
          <a:off x="2908300" y="12670257"/>
          <a:ext cx="889000" cy="1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36998</xdr:rowOff>
    </xdr:from>
    <xdr:to>
      <xdr:col>15</xdr:col>
      <xdr:colOff>50800</xdr:colOff>
      <xdr:row>74</xdr:row>
      <xdr:rowOff>85430</xdr:rowOff>
    </xdr:to>
    <xdr:cxnSp macro="">
      <xdr:nvCxnSpPr>
        <xdr:cNvPr id="184" name="直線コネクタ 183"/>
        <xdr:cNvCxnSpPr/>
      </xdr:nvCxnSpPr>
      <xdr:spPr>
        <a:xfrm>
          <a:off x="2019300" y="12724298"/>
          <a:ext cx="889000" cy="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36998</xdr:rowOff>
    </xdr:from>
    <xdr:to>
      <xdr:col>10</xdr:col>
      <xdr:colOff>114300</xdr:colOff>
      <xdr:row>74</xdr:row>
      <xdr:rowOff>155283</xdr:rowOff>
    </xdr:to>
    <xdr:cxnSp macro="">
      <xdr:nvCxnSpPr>
        <xdr:cNvPr id="187" name="直線コネクタ 186"/>
        <xdr:cNvCxnSpPr/>
      </xdr:nvCxnSpPr>
      <xdr:spPr>
        <a:xfrm flipV="1">
          <a:off x="1130300" y="12724298"/>
          <a:ext cx="889000" cy="1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15047</xdr:rowOff>
    </xdr:from>
    <xdr:to>
      <xdr:col>24</xdr:col>
      <xdr:colOff>114300</xdr:colOff>
      <xdr:row>71</xdr:row>
      <xdr:rowOff>116647</xdr:rowOff>
    </xdr:to>
    <xdr:sp macro="" textlink="">
      <xdr:nvSpPr>
        <xdr:cNvPr id="197" name="楕円 196"/>
        <xdr:cNvSpPr/>
      </xdr:nvSpPr>
      <xdr:spPr>
        <a:xfrm>
          <a:off x="4584700" y="121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139524</xdr:rowOff>
    </xdr:from>
    <xdr:ext cx="599010" cy="259045"/>
    <xdr:sp macro="" textlink="">
      <xdr:nvSpPr>
        <xdr:cNvPr id="198" name="民生費該当値テキスト"/>
        <xdr:cNvSpPr txBox="1"/>
      </xdr:nvSpPr>
      <xdr:spPr>
        <a:xfrm>
          <a:off x="4686300" y="1214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103607</xdr:rowOff>
    </xdr:from>
    <xdr:to>
      <xdr:col>20</xdr:col>
      <xdr:colOff>38100</xdr:colOff>
      <xdr:row>74</xdr:row>
      <xdr:rowOff>33757</xdr:rowOff>
    </xdr:to>
    <xdr:sp macro="" textlink="">
      <xdr:nvSpPr>
        <xdr:cNvPr id="199" name="楕円 198"/>
        <xdr:cNvSpPr/>
      </xdr:nvSpPr>
      <xdr:spPr>
        <a:xfrm>
          <a:off x="3746500" y="12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50284</xdr:rowOff>
    </xdr:from>
    <xdr:ext cx="599010" cy="259045"/>
    <xdr:sp macro="" textlink="">
      <xdr:nvSpPr>
        <xdr:cNvPr id="200" name="テキスト ボックス 199"/>
        <xdr:cNvSpPr txBox="1"/>
      </xdr:nvSpPr>
      <xdr:spPr>
        <a:xfrm>
          <a:off x="3497795" y="1239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34630</xdr:rowOff>
    </xdr:from>
    <xdr:to>
      <xdr:col>15</xdr:col>
      <xdr:colOff>101600</xdr:colOff>
      <xdr:row>74</xdr:row>
      <xdr:rowOff>136230</xdr:rowOff>
    </xdr:to>
    <xdr:sp macro="" textlink="">
      <xdr:nvSpPr>
        <xdr:cNvPr id="201" name="楕円 200"/>
        <xdr:cNvSpPr/>
      </xdr:nvSpPr>
      <xdr:spPr>
        <a:xfrm>
          <a:off x="2857500" y="127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152757</xdr:rowOff>
    </xdr:from>
    <xdr:ext cx="599010" cy="259045"/>
    <xdr:sp macro="" textlink="">
      <xdr:nvSpPr>
        <xdr:cNvPr id="202" name="テキスト ボックス 201"/>
        <xdr:cNvSpPr txBox="1"/>
      </xdr:nvSpPr>
      <xdr:spPr>
        <a:xfrm>
          <a:off x="2608795" y="1249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157648</xdr:rowOff>
    </xdr:from>
    <xdr:to>
      <xdr:col>10</xdr:col>
      <xdr:colOff>165100</xdr:colOff>
      <xdr:row>74</xdr:row>
      <xdr:rowOff>87798</xdr:rowOff>
    </xdr:to>
    <xdr:sp macro="" textlink="">
      <xdr:nvSpPr>
        <xdr:cNvPr id="203" name="楕円 202"/>
        <xdr:cNvSpPr/>
      </xdr:nvSpPr>
      <xdr:spPr>
        <a:xfrm>
          <a:off x="1968500" y="126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104325</xdr:rowOff>
    </xdr:from>
    <xdr:ext cx="599010" cy="259045"/>
    <xdr:sp macro="" textlink="">
      <xdr:nvSpPr>
        <xdr:cNvPr id="204" name="テキスト ボックス 203"/>
        <xdr:cNvSpPr txBox="1"/>
      </xdr:nvSpPr>
      <xdr:spPr>
        <a:xfrm>
          <a:off x="1719795" y="1244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104483</xdr:rowOff>
    </xdr:from>
    <xdr:to>
      <xdr:col>6</xdr:col>
      <xdr:colOff>38100</xdr:colOff>
      <xdr:row>75</xdr:row>
      <xdr:rowOff>34633</xdr:rowOff>
    </xdr:to>
    <xdr:sp macro="" textlink="">
      <xdr:nvSpPr>
        <xdr:cNvPr id="205" name="楕円 204"/>
        <xdr:cNvSpPr/>
      </xdr:nvSpPr>
      <xdr:spPr>
        <a:xfrm>
          <a:off x="1079500" y="12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51160</xdr:rowOff>
    </xdr:from>
    <xdr:ext cx="599010" cy="259045"/>
    <xdr:sp macro="" textlink="">
      <xdr:nvSpPr>
        <xdr:cNvPr id="206" name="テキスト ボックス 205"/>
        <xdr:cNvSpPr txBox="1"/>
      </xdr:nvSpPr>
      <xdr:spPr>
        <a:xfrm>
          <a:off x="830795" y="1256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89159</xdr:rowOff>
    </xdr:from>
    <xdr:to>
      <xdr:col>24</xdr:col>
      <xdr:colOff>63500</xdr:colOff>
      <xdr:row>98</xdr:row>
      <xdr:rowOff>99992</xdr:rowOff>
    </xdr:to>
    <xdr:cxnSp macro="">
      <xdr:nvCxnSpPr>
        <xdr:cNvPr id="235" name="直線コネクタ 234"/>
        <xdr:cNvCxnSpPr/>
      </xdr:nvCxnSpPr>
      <xdr:spPr>
        <a:xfrm flipV="1">
          <a:off x="3797300" y="16891259"/>
          <a:ext cx="8382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97958</xdr:rowOff>
    </xdr:from>
    <xdr:to>
      <xdr:col>19</xdr:col>
      <xdr:colOff>177800</xdr:colOff>
      <xdr:row>98</xdr:row>
      <xdr:rowOff>99992</xdr:rowOff>
    </xdr:to>
    <xdr:cxnSp macro="">
      <xdr:nvCxnSpPr>
        <xdr:cNvPr id="238" name="直線コネクタ 237"/>
        <xdr:cNvCxnSpPr/>
      </xdr:nvCxnSpPr>
      <xdr:spPr>
        <a:xfrm>
          <a:off x="2908300" y="1690005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94235</xdr:rowOff>
    </xdr:from>
    <xdr:to>
      <xdr:col>15</xdr:col>
      <xdr:colOff>50800</xdr:colOff>
      <xdr:row>98</xdr:row>
      <xdr:rowOff>97958</xdr:rowOff>
    </xdr:to>
    <xdr:cxnSp macro="">
      <xdr:nvCxnSpPr>
        <xdr:cNvPr id="241" name="直線コネクタ 240"/>
        <xdr:cNvCxnSpPr/>
      </xdr:nvCxnSpPr>
      <xdr:spPr>
        <a:xfrm>
          <a:off x="2019300" y="1689633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73902</xdr:rowOff>
    </xdr:from>
    <xdr:to>
      <xdr:col>10</xdr:col>
      <xdr:colOff>114300</xdr:colOff>
      <xdr:row>98</xdr:row>
      <xdr:rowOff>94235</xdr:rowOff>
    </xdr:to>
    <xdr:cxnSp macro="">
      <xdr:nvCxnSpPr>
        <xdr:cNvPr id="244" name="直線コネクタ 243"/>
        <xdr:cNvCxnSpPr/>
      </xdr:nvCxnSpPr>
      <xdr:spPr>
        <a:xfrm>
          <a:off x="1130300" y="16876002"/>
          <a:ext cx="8890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38359</xdr:rowOff>
    </xdr:from>
    <xdr:to>
      <xdr:col>24</xdr:col>
      <xdr:colOff>114300</xdr:colOff>
      <xdr:row>98</xdr:row>
      <xdr:rowOff>139959</xdr:rowOff>
    </xdr:to>
    <xdr:sp macro="" textlink="">
      <xdr:nvSpPr>
        <xdr:cNvPr id="254" name="楕円 253"/>
        <xdr:cNvSpPr/>
      </xdr:nvSpPr>
      <xdr:spPr>
        <a:xfrm>
          <a:off x="4584700" y="168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169186</xdr:rowOff>
    </xdr:from>
    <xdr:ext cx="534377" cy="259045"/>
    <xdr:sp macro="" textlink="">
      <xdr:nvSpPr>
        <xdr:cNvPr id="255" name="衛生費該当値テキスト"/>
        <xdr:cNvSpPr txBox="1"/>
      </xdr:nvSpPr>
      <xdr:spPr>
        <a:xfrm>
          <a:off x="4686300" y="166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49192</xdr:rowOff>
    </xdr:from>
    <xdr:to>
      <xdr:col>20</xdr:col>
      <xdr:colOff>38100</xdr:colOff>
      <xdr:row>98</xdr:row>
      <xdr:rowOff>150792</xdr:rowOff>
    </xdr:to>
    <xdr:sp macro="" textlink="">
      <xdr:nvSpPr>
        <xdr:cNvPr id="256" name="楕円 255"/>
        <xdr:cNvSpPr/>
      </xdr:nvSpPr>
      <xdr:spPr>
        <a:xfrm>
          <a:off x="3746500" y="168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167319</xdr:rowOff>
    </xdr:from>
    <xdr:ext cx="534377" cy="259045"/>
    <xdr:sp macro="" textlink="">
      <xdr:nvSpPr>
        <xdr:cNvPr id="257" name="テキスト ボックス 256"/>
        <xdr:cNvSpPr txBox="1"/>
      </xdr:nvSpPr>
      <xdr:spPr>
        <a:xfrm>
          <a:off x="3530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47158</xdr:rowOff>
    </xdr:from>
    <xdr:to>
      <xdr:col>15</xdr:col>
      <xdr:colOff>101600</xdr:colOff>
      <xdr:row>98</xdr:row>
      <xdr:rowOff>148758</xdr:rowOff>
    </xdr:to>
    <xdr:sp macro="" textlink="">
      <xdr:nvSpPr>
        <xdr:cNvPr id="258" name="楕円 257"/>
        <xdr:cNvSpPr/>
      </xdr:nvSpPr>
      <xdr:spPr>
        <a:xfrm>
          <a:off x="2857500" y="168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165285</xdr:rowOff>
    </xdr:from>
    <xdr:ext cx="534377" cy="259045"/>
    <xdr:sp macro="" textlink="">
      <xdr:nvSpPr>
        <xdr:cNvPr id="259" name="テキスト ボックス 258"/>
        <xdr:cNvSpPr txBox="1"/>
      </xdr:nvSpPr>
      <xdr:spPr>
        <a:xfrm>
          <a:off x="2641111" y="166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43435</xdr:rowOff>
    </xdr:from>
    <xdr:to>
      <xdr:col>10</xdr:col>
      <xdr:colOff>165100</xdr:colOff>
      <xdr:row>98</xdr:row>
      <xdr:rowOff>145035</xdr:rowOff>
    </xdr:to>
    <xdr:sp macro="" textlink="">
      <xdr:nvSpPr>
        <xdr:cNvPr id="260" name="楕円 259"/>
        <xdr:cNvSpPr/>
      </xdr:nvSpPr>
      <xdr:spPr>
        <a:xfrm>
          <a:off x="1968500" y="168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161562</xdr:rowOff>
    </xdr:from>
    <xdr:ext cx="534377" cy="259045"/>
    <xdr:sp macro="" textlink="">
      <xdr:nvSpPr>
        <xdr:cNvPr id="261" name="テキスト ボックス 260"/>
        <xdr:cNvSpPr txBox="1"/>
      </xdr:nvSpPr>
      <xdr:spPr>
        <a:xfrm>
          <a:off x="1752111" y="166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23102</xdr:rowOff>
    </xdr:from>
    <xdr:to>
      <xdr:col>6</xdr:col>
      <xdr:colOff>38100</xdr:colOff>
      <xdr:row>98</xdr:row>
      <xdr:rowOff>124702</xdr:rowOff>
    </xdr:to>
    <xdr:sp macro="" textlink="">
      <xdr:nvSpPr>
        <xdr:cNvPr id="262" name="楕円 261"/>
        <xdr:cNvSpPr/>
      </xdr:nvSpPr>
      <xdr:spPr>
        <a:xfrm>
          <a:off x="1079500" y="168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141229</xdr:rowOff>
    </xdr:from>
    <xdr:ext cx="599010" cy="259045"/>
    <xdr:sp macro="" textlink="">
      <xdr:nvSpPr>
        <xdr:cNvPr id="263" name="テキスト ボックス 262"/>
        <xdr:cNvSpPr txBox="1"/>
      </xdr:nvSpPr>
      <xdr:spPr>
        <a:xfrm>
          <a:off x="830795" y="1660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67158</xdr:rowOff>
    </xdr:from>
    <xdr:to>
      <xdr:col>55</xdr:col>
      <xdr:colOff>0</xdr:colOff>
      <xdr:row>34</xdr:row>
      <xdr:rowOff>71044</xdr:rowOff>
    </xdr:to>
    <xdr:cxnSp macro="">
      <xdr:nvCxnSpPr>
        <xdr:cNvPr id="292" name="直線コネクタ 291"/>
        <xdr:cNvCxnSpPr/>
      </xdr:nvCxnSpPr>
      <xdr:spPr>
        <a:xfrm>
          <a:off x="9639300" y="589645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48032</xdr:rowOff>
    </xdr:from>
    <xdr:to>
      <xdr:col>50</xdr:col>
      <xdr:colOff>114300</xdr:colOff>
      <xdr:row>34</xdr:row>
      <xdr:rowOff>67158</xdr:rowOff>
    </xdr:to>
    <xdr:cxnSp macro="">
      <xdr:nvCxnSpPr>
        <xdr:cNvPr id="295" name="直線コネクタ 294"/>
        <xdr:cNvCxnSpPr/>
      </xdr:nvCxnSpPr>
      <xdr:spPr>
        <a:xfrm>
          <a:off x="8750300" y="587733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48032</xdr:rowOff>
    </xdr:from>
    <xdr:to>
      <xdr:col>45</xdr:col>
      <xdr:colOff>177800</xdr:colOff>
      <xdr:row>34</xdr:row>
      <xdr:rowOff>62738</xdr:rowOff>
    </xdr:to>
    <xdr:cxnSp macro="">
      <xdr:nvCxnSpPr>
        <xdr:cNvPr id="298" name="直線コネクタ 297"/>
        <xdr:cNvCxnSpPr/>
      </xdr:nvCxnSpPr>
      <xdr:spPr>
        <a:xfrm flipV="1">
          <a:off x="7861300" y="5877332"/>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62738</xdr:rowOff>
    </xdr:from>
    <xdr:to>
      <xdr:col>41</xdr:col>
      <xdr:colOff>50800</xdr:colOff>
      <xdr:row>34</xdr:row>
      <xdr:rowOff>96038</xdr:rowOff>
    </xdr:to>
    <xdr:cxnSp macro="">
      <xdr:nvCxnSpPr>
        <xdr:cNvPr id="301" name="直線コネクタ 300"/>
        <xdr:cNvCxnSpPr/>
      </xdr:nvCxnSpPr>
      <xdr:spPr>
        <a:xfrm flipV="1">
          <a:off x="6972300" y="5892038"/>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20244</xdr:rowOff>
    </xdr:from>
    <xdr:to>
      <xdr:col>55</xdr:col>
      <xdr:colOff>50800</xdr:colOff>
      <xdr:row>34</xdr:row>
      <xdr:rowOff>121844</xdr:rowOff>
    </xdr:to>
    <xdr:sp macro="" textlink="">
      <xdr:nvSpPr>
        <xdr:cNvPr id="311" name="楕円 310"/>
        <xdr:cNvSpPr/>
      </xdr:nvSpPr>
      <xdr:spPr>
        <a:xfrm>
          <a:off x="10426700" y="58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43121</xdr:rowOff>
    </xdr:from>
    <xdr:ext cx="534377" cy="259045"/>
    <xdr:sp macro="" textlink="">
      <xdr:nvSpPr>
        <xdr:cNvPr id="312" name="労働費該当値テキスト"/>
        <xdr:cNvSpPr txBox="1"/>
      </xdr:nvSpPr>
      <xdr:spPr>
        <a:xfrm>
          <a:off x="10528300" y="57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16358</xdr:rowOff>
    </xdr:from>
    <xdr:to>
      <xdr:col>50</xdr:col>
      <xdr:colOff>165100</xdr:colOff>
      <xdr:row>34</xdr:row>
      <xdr:rowOff>117958</xdr:rowOff>
    </xdr:to>
    <xdr:sp macro="" textlink="">
      <xdr:nvSpPr>
        <xdr:cNvPr id="313" name="楕円 312"/>
        <xdr:cNvSpPr/>
      </xdr:nvSpPr>
      <xdr:spPr>
        <a:xfrm>
          <a:off x="9588500" y="58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134485</xdr:rowOff>
    </xdr:from>
    <xdr:ext cx="534377" cy="259045"/>
    <xdr:sp macro="" textlink="">
      <xdr:nvSpPr>
        <xdr:cNvPr id="314" name="テキスト ボックス 313"/>
        <xdr:cNvSpPr txBox="1"/>
      </xdr:nvSpPr>
      <xdr:spPr>
        <a:xfrm>
          <a:off x="9372111" y="56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168682</xdr:rowOff>
    </xdr:from>
    <xdr:to>
      <xdr:col>46</xdr:col>
      <xdr:colOff>38100</xdr:colOff>
      <xdr:row>34</xdr:row>
      <xdr:rowOff>98832</xdr:rowOff>
    </xdr:to>
    <xdr:sp macro="" textlink="">
      <xdr:nvSpPr>
        <xdr:cNvPr id="315" name="楕円 314"/>
        <xdr:cNvSpPr/>
      </xdr:nvSpPr>
      <xdr:spPr>
        <a:xfrm>
          <a:off x="8699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115359</xdr:rowOff>
    </xdr:from>
    <xdr:ext cx="534377" cy="259045"/>
    <xdr:sp macro="" textlink="">
      <xdr:nvSpPr>
        <xdr:cNvPr id="316" name="テキスト ボックス 315"/>
        <xdr:cNvSpPr txBox="1"/>
      </xdr:nvSpPr>
      <xdr:spPr>
        <a:xfrm>
          <a:off x="8483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11938</xdr:rowOff>
    </xdr:from>
    <xdr:to>
      <xdr:col>41</xdr:col>
      <xdr:colOff>101600</xdr:colOff>
      <xdr:row>34</xdr:row>
      <xdr:rowOff>113538</xdr:rowOff>
    </xdr:to>
    <xdr:sp macro="" textlink="">
      <xdr:nvSpPr>
        <xdr:cNvPr id="317" name="楕円 316"/>
        <xdr:cNvSpPr/>
      </xdr:nvSpPr>
      <xdr:spPr>
        <a:xfrm>
          <a:off x="7810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130065</xdr:rowOff>
    </xdr:from>
    <xdr:ext cx="534377" cy="259045"/>
    <xdr:sp macro="" textlink="">
      <xdr:nvSpPr>
        <xdr:cNvPr id="318" name="テキスト ボックス 317"/>
        <xdr:cNvSpPr txBox="1"/>
      </xdr:nvSpPr>
      <xdr:spPr>
        <a:xfrm>
          <a:off x="7594111" y="56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45238</xdr:rowOff>
    </xdr:from>
    <xdr:to>
      <xdr:col>36</xdr:col>
      <xdr:colOff>165100</xdr:colOff>
      <xdr:row>34</xdr:row>
      <xdr:rowOff>146838</xdr:rowOff>
    </xdr:to>
    <xdr:sp macro="" textlink="">
      <xdr:nvSpPr>
        <xdr:cNvPr id="319" name="楕円 318"/>
        <xdr:cNvSpPr/>
      </xdr:nvSpPr>
      <xdr:spPr>
        <a:xfrm>
          <a:off x="69215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163365</xdr:rowOff>
    </xdr:from>
    <xdr:ext cx="534377" cy="259045"/>
    <xdr:sp macro="" textlink="">
      <xdr:nvSpPr>
        <xdr:cNvPr id="320" name="テキスト ボックス 319"/>
        <xdr:cNvSpPr txBox="1"/>
      </xdr:nvSpPr>
      <xdr:spPr>
        <a:xfrm>
          <a:off x="6705111" y="564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20468</xdr:rowOff>
    </xdr:from>
    <xdr:to>
      <xdr:col>55</xdr:col>
      <xdr:colOff>0</xdr:colOff>
      <xdr:row>52</xdr:row>
      <xdr:rowOff>39516</xdr:rowOff>
    </xdr:to>
    <xdr:cxnSp macro="">
      <xdr:nvCxnSpPr>
        <xdr:cNvPr id="345" name="直線コネクタ 344"/>
        <xdr:cNvCxnSpPr/>
      </xdr:nvCxnSpPr>
      <xdr:spPr>
        <a:xfrm flipV="1">
          <a:off x="9639300" y="8935868"/>
          <a:ext cx="838200" cy="1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39516</xdr:rowOff>
    </xdr:from>
    <xdr:to>
      <xdr:col>50</xdr:col>
      <xdr:colOff>114300</xdr:colOff>
      <xdr:row>52</xdr:row>
      <xdr:rowOff>93357</xdr:rowOff>
    </xdr:to>
    <xdr:cxnSp macro="">
      <xdr:nvCxnSpPr>
        <xdr:cNvPr id="348" name="直線コネクタ 347"/>
        <xdr:cNvCxnSpPr/>
      </xdr:nvCxnSpPr>
      <xdr:spPr>
        <a:xfrm flipV="1">
          <a:off x="8750300" y="8954916"/>
          <a:ext cx="889000" cy="5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93357</xdr:rowOff>
    </xdr:from>
    <xdr:to>
      <xdr:col>45</xdr:col>
      <xdr:colOff>177800</xdr:colOff>
      <xdr:row>52</xdr:row>
      <xdr:rowOff>102787</xdr:rowOff>
    </xdr:to>
    <xdr:cxnSp macro="">
      <xdr:nvCxnSpPr>
        <xdr:cNvPr id="351" name="直線コネクタ 350"/>
        <xdr:cNvCxnSpPr/>
      </xdr:nvCxnSpPr>
      <xdr:spPr>
        <a:xfrm flipV="1">
          <a:off x="7861300" y="9008757"/>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102787</xdr:rowOff>
    </xdr:from>
    <xdr:to>
      <xdr:col>41</xdr:col>
      <xdr:colOff>50800</xdr:colOff>
      <xdr:row>53</xdr:row>
      <xdr:rowOff>51260</xdr:rowOff>
    </xdr:to>
    <xdr:cxnSp macro="">
      <xdr:nvCxnSpPr>
        <xdr:cNvPr id="354" name="直線コネクタ 353"/>
        <xdr:cNvCxnSpPr/>
      </xdr:nvCxnSpPr>
      <xdr:spPr>
        <a:xfrm flipV="1">
          <a:off x="6972300" y="9018187"/>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141118</xdr:rowOff>
    </xdr:from>
    <xdr:to>
      <xdr:col>55</xdr:col>
      <xdr:colOff>50800</xdr:colOff>
      <xdr:row>52</xdr:row>
      <xdr:rowOff>71268</xdr:rowOff>
    </xdr:to>
    <xdr:sp macro="" textlink="">
      <xdr:nvSpPr>
        <xdr:cNvPr id="364" name="楕円 363"/>
        <xdr:cNvSpPr/>
      </xdr:nvSpPr>
      <xdr:spPr>
        <a:xfrm>
          <a:off x="10426700" y="88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163995</xdr:rowOff>
    </xdr:from>
    <xdr:ext cx="599010" cy="259045"/>
    <xdr:sp macro="" textlink="">
      <xdr:nvSpPr>
        <xdr:cNvPr id="365" name="農林水産業費該当値テキスト"/>
        <xdr:cNvSpPr txBox="1"/>
      </xdr:nvSpPr>
      <xdr:spPr>
        <a:xfrm>
          <a:off x="10528300" y="87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160166</xdr:rowOff>
    </xdr:from>
    <xdr:to>
      <xdr:col>50</xdr:col>
      <xdr:colOff>165100</xdr:colOff>
      <xdr:row>52</xdr:row>
      <xdr:rowOff>90316</xdr:rowOff>
    </xdr:to>
    <xdr:sp macro="" textlink="">
      <xdr:nvSpPr>
        <xdr:cNvPr id="366" name="楕円 365"/>
        <xdr:cNvSpPr/>
      </xdr:nvSpPr>
      <xdr:spPr>
        <a:xfrm>
          <a:off x="9588500" y="89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106843</xdr:rowOff>
    </xdr:from>
    <xdr:ext cx="599010" cy="259045"/>
    <xdr:sp macro="" textlink="">
      <xdr:nvSpPr>
        <xdr:cNvPr id="367" name="テキスト ボックス 366"/>
        <xdr:cNvSpPr txBox="1"/>
      </xdr:nvSpPr>
      <xdr:spPr>
        <a:xfrm>
          <a:off x="9339795" y="867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42557</xdr:rowOff>
    </xdr:from>
    <xdr:to>
      <xdr:col>46</xdr:col>
      <xdr:colOff>38100</xdr:colOff>
      <xdr:row>52</xdr:row>
      <xdr:rowOff>144157</xdr:rowOff>
    </xdr:to>
    <xdr:sp macro="" textlink="">
      <xdr:nvSpPr>
        <xdr:cNvPr id="368" name="楕円 367"/>
        <xdr:cNvSpPr/>
      </xdr:nvSpPr>
      <xdr:spPr>
        <a:xfrm>
          <a:off x="8699500" y="89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160684</xdr:rowOff>
    </xdr:from>
    <xdr:ext cx="599010" cy="259045"/>
    <xdr:sp macro="" textlink="">
      <xdr:nvSpPr>
        <xdr:cNvPr id="369" name="テキスト ボックス 368"/>
        <xdr:cNvSpPr txBox="1"/>
      </xdr:nvSpPr>
      <xdr:spPr>
        <a:xfrm>
          <a:off x="8450795" y="873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51987</xdr:rowOff>
    </xdr:from>
    <xdr:to>
      <xdr:col>41</xdr:col>
      <xdr:colOff>101600</xdr:colOff>
      <xdr:row>52</xdr:row>
      <xdr:rowOff>153587</xdr:rowOff>
    </xdr:to>
    <xdr:sp macro="" textlink="">
      <xdr:nvSpPr>
        <xdr:cNvPr id="370" name="楕円 369"/>
        <xdr:cNvSpPr/>
      </xdr:nvSpPr>
      <xdr:spPr>
        <a:xfrm>
          <a:off x="7810500" y="8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170114</xdr:rowOff>
    </xdr:from>
    <xdr:ext cx="599010" cy="259045"/>
    <xdr:sp macro="" textlink="">
      <xdr:nvSpPr>
        <xdr:cNvPr id="371" name="テキスト ボックス 370"/>
        <xdr:cNvSpPr txBox="1"/>
      </xdr:nvSpPr>
      <xdr:spPr>
        <a:xfrm>
          <a:off x="7561795" y="874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460</xdr:rowOff>
    </xdr:from>
    <xdr:to>
      <xdr:col>36</xdr:col>
      <xdr:colOff>165100</xdr:colOff>
      <xdr:row>53</xdr:row>
      <xdr:rowOff>102060</xdr:rowOff>
    </xdr:to>
    <xdr:sp macro="" textlink="">
      <xdr:nvSpPr>
        <xdr:cNvPr id="372" name="楕円 371"/>
        <xdr:cNvSpPr/>
      </xdr:nvSpPr>
      <xdr:spPr>
        <a:xfrm>
          <a:off x="6921500" y="90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118587</xdr:rowOff>
    </xdr:from>
    <xdr:ext cx="599010" cy="259045"/>
    <xdr:sp macro="" textlink="">
      <xdr:nvSpPr>
        <xdr:cNvPr id="373" name="テキスト ボックス 372"/>
        <xdr:cNvSpPr txBox="1"/>
      </xdr:nvSpPr>
      <xdr:spPr>
        <a:xfrm>
          <a:off x="6672795" y="886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41363</xdr:rowOff>
    </xdr:from>
    <xdr:to>
      <xdr:col>55</xdr:col>
      <xdr:colOff>0</xdr:colOff>
      <xdr:row>78</xdr:row>
      <xdr:rowOff>44834</xdr:rowOff>
    </xdr:to>
    <xdr:cxnSp macro="">
      <xdr:nvCxnSpPr>
        <xdr:cNvPr id="402" name="直線コネクタ 401"/>
        <xdr:cNvCxnSpPr/>
      </xdr:nvCxnSpPr>
      <xdr:spPr>
        <a:xfrm>
          <a:off x="9639300" y="13414463"/>
          <a:ext cx="8382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41363</xdr:rowOff>
    </xdr:from>
    <xdr:to>
      <xdr:col>50</xdr:col>
      <xdr:colOff>114300</xdr:colOff>
      <xdr:row>78</xdr:row>
      <xdr:rowOff>58311</xdr:rowOff>
    </xdr:to>
    <xdr:cxnSp macro="">
      <xdr:nvCxnSpPr>
        <xdr:cNvPr id="405" name="直線コネクタ 404"/>
        <xdr:cNvCxnSpPr/>
      </xdr:nvCxnSpPr>
      <xdr:spPr>
        <a:xfrm flipV="1">
          <a:off x="8750300" y="13414463"/>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58311</xdr:rowOff>
    </xdr:from>
    <xdr:to>
      <xdr:col>45</xdr:col>
      <xdr:colOff>177800</xdr:colOff>
      <xdr:row>78</xdr:row>
      <xdr:rowOff>59514</xdr:rowOff>
    </xdr:to>
    <xdr:cxnSp macro="">
      <xdr:nvCxnSpPr>
        <xdr:cNvPr id="408" name="直線コネクタ 407"/>
        <xdr:cNvCxnSpPr/>
      </xdr:nvCxnSpPr>
      <xdr:spPr>
        <a:xfrm flipV="1">
          <a:off x="7861300" y="13431411"/>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13635</xdr:rowOff>
    </xdr:from>
    <xdr:to>
      <xdr:col>41</xdr:col>
      <xdr:colOff>50800</xdr:colOff>
      <xdr:row>78</xdr:row>
      <xdr:rowOff>59514</xdr:rowOff>
    </xdr:to>
    <xdr:cxnSp macro="">
      <xdr:nvCxnSpPr>
        <xdr:cNvPr id="411" name="直線コネクタ 410"/>
        <xdr:cNvCxnSpPr/>
      </xdr:nvCxnSpPr>
      <xdr:spPr>
        <a:xfrm>
          <a:off x="6972300" y="13386735"/>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165484</xdr:rowOff>
    </xdr:from>
    <xdr:to>
      <xdr:col>55</xdr:col>
      <xdr:colOff>50800</xdr:colOff>
      <xdr:row>78</xdr:row>
      <xdr:rowOff>95634</xdr:rowOff>
    </xdr:to>
    <xdr:sp macro="" textlink="">
      <xdr:nvSpPr>
        <xdr:cNvPr id="421" name="楕円 420"/>
        <xdr:cNvSpPr/>
      </xdr:nvSpPr>
      <xdr:spPr>
        <a:xfrm>
          <a:off x="10426700" y="133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16911</xdr:rowOff>
    </xdr:from>
    <xdr:ext cx="534377" cy="259045"/>
    <xdr:sp macro="" textlink="">
      <xdr:nvSpPr>
        <xdr:cNvPr id="422" name="商工費該当値テキスト"/>
        <xdr:cNvSpPr txBox="1"/>
      </xdr:nvSpPr>
      <xdr:spPr>
        <a:xfrm>
          <a:off x="10528300" y="132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162013</xdr:rowOff>
    </xdr:from>
    <xdr:to>
      <xdr:col>50</xdr:col>
      <xdr:colOff>165100</xdr:colOff>
      <xdr:row>78</xdr:row>
      <xdr:rowOff>92163</xdr:rowOff>
    </xdr:to>
    <xdr:sp macro="" textlink="">
      <xdr:nvSpPr>
        <xdr:cNvPr id="423" name="楕円 422"/>
        <xdr:cNvSpPr/>
      </xdr:nvSpPr>
      <xdr:spPr>
        <a:xfrm>
          <a:off x="9588500" y="133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108690</xdr:rowOff>
    </xdr:from>
    <xdr:ext cx="534377" cy="259045"/>
    <xdr:sp macro="" textlink="">
      <xdr:nvSpPr>
        <xdr:cNvPr id="424" name="テキスト ボックス 423"/>
        <xdr:cNvSpPr txBox="1"/>
      </xdr:nvSpPr>
      <xdr:spPr>
        <a:xfrm>
          <a:off x="9372111" y="131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7511</xdr:rowOff>
    </xdr:from>
    <xdr:to>
      <xdr:col>46</xdr:col>
      <xdr:colOff>38100</xdr:colOff>
      <xdr:row>78</xdr:row>
      <xdr:rowOff>109111</xdr:rowOff>
    </xdr:to>
    <xdr:sp macro="" textlink="">
      <xdr:nvSpPr>
        <xdr:cNvPr id="425" name="楕円 424"/>
        <xdr:cNvSpPr/>
      </xdr:nvSpPr>
      <xdr:spPr>
        <a:xfrm>
          <a:off x="8699500" y="133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125638</xdr:rowOff>
    </xdr:from>
    <xdr:ext cx="534377" cy="259045"/>
    <xdr:sp macro="" textlink="">
      <xdr:nvSpPr>
        <xdr:cNvPr id="426" name="テキスト ボックス 425"/>
        <xdr:cNvSpPr txBox="1"/>
      </xdr:nvSpPr>
      <xdr:spPr>
        <a:xfrm>
          <a:off x="8483111" y="131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8714</xdr:rowOff>
    </xdr:from>
    <xdr:to>
      <xdr:col>41</xdr:col>
      <xdr:colOff>101600</xdr:colOff>
      <xdr:row>78</xdr:row>
      <xdr:rowOff>110314</xdr:rowOff>
    </xdr:to>
    <xdr:sp macro="" textlink="">
      <xdr:nvSpPr>
        <xdr:cNvPr id="427" name="楕円 426"/>
        <xdr:cNvSpPr/>
      </xdr:nvSpPr>
      <xdr:spPr>
        <a:xfrm>
          <a:off x="7810500" y="133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126841</xdr:rowOff>
    </xdr:from>
    <xdr:ext cx="534377" cy="259045"/>
    <xdr:sp macro="" textlink="">
      <xdr:nvSpPr>
        <xdr:cNvPr id="428" name="テキスト ボックス 427"/>
        <xdr:cNvSpPr txBox="1"/>
      </xdr:nvSpPr>
      <xdr:spPr>
        <a:xfrm>
          <a:off x="7594111" y="131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134285</xdr:rowOff>
    </xdr:from>
    <xdr:to>
      <xdr:col>36</xdr:col>
      <xdr:colOff>165100</xdr:colOff>
      <xdr:row>78</xdr:row>
      <xdr:rowOff>64435</xdr:rowOff>
    </xdr:to>
    <xdr:sp macro="" textlink="">
      <xdr:nvSpPr>
        <xdr:cNvPr id="429" name="楕円 428"/>
        <xdr:cNvSpPr/>
      </xdr:nvSpPr>
      <xdr:spPr>
        <a:xfrm>
          <a:off x="6921500" y="133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80962</xdr:rowOff>
    </xdr:from>
    <xdr:ext cx="599010" cy="259045"/>
    <xdr:sp macro="" textlink="">
      <xdr:nvSpPr>
        <xdr:cNvPr id="430" name="テキスト ボックス 429"/>
        <xdr:cNvSpPr txBox="1"/>
      </xdr:nvSpPr>
      <xdr:spPr>
        <a:xfrm>
          <a:off x="6672795" y="1311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8182</xdr:rowOff>
    </xdr:from>
    <xdr:to>
      <xdr:col>55</xdr:col>
      <xdr:colOff>0</xdr:colOff>
      <xdr:row>95</xdr:row>
      <xdr:rowOff>48473</xdr:rowOff>
    </xdr:to>
    <xdr:cxnSp macro="">
      <xdr:nvCxnSpPr>
        <xdr:cNvPr id="461" name="直線コネクタ 460"/>
        <xdr:cNvCxnSpPr/>
      </xdr:nvCxnSpPr>
      <xdr:spPr>
        <a:xfrm flipV="1">
          <a:off x="9639300" y="16295932"/>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48473</xdr:rowOff>
    </xdr:from>
    <xdr:to>
      <xdr:col>50</xdr:col>
      <xdr:colOff>114300</xdr:colOff>
      <xdr:row>95</xdr:row>
      <xdr:rowOff>59420</xdr:rowOff>
    </xdr:to>
    <xdr:cxnSp macro="">
      <xdr:nvCxnSpPr>
        <xdr:cNvPr id="464" name="直線コネクタ 463"/>
        <xdr:cNvCxnSpPr/>
      </xdr:nvCxnSpPr>
      <xdr:spPr>
        <a:xfrm flipV="1">
          <a:off x="8750300" y="16336223"/>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59420</xdr:rowOff>
    </xdr:from>
    <xdr:to>
      <xdr:col>45</xdr:col>
      <xdr:colOff>177800</xdr:colOff>
      <xdr:row>95</xdr:row>
      <xdr:rowOff>59759</xdr:rowOff>
    </xdr:to>
    <xdr:cxnSp macro="">
      <xdr:nvCxnSpPr>
        <xdr:cNvPr id="467" name="直線コネクタ 466"/>
        <xdr:cNvCxnSpPr/>
      </xdr:nvCxnSpPr>
      <xdr:spPr>
        <a:xfrm flipV="1">
          <a:off x="7861300" y="16347170"/>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39900</xdr:rowOff>
    </xdr:from>
    <xdr:to>
      <xdr:col>41</xdr:col>
      <xdr:colOff>50800</xdr:colOff>
      <xdr:row>95</xdr:row>
      <xdr:rowOff>59759</xdr:rowOff>
    </xdr:to>
    <xdr:cxnSp macro="">
      <xdr:nvCxnSpPr>
        <xdr:cNvPr id="470" name="直線コネクタ 469"/>
        <xdr:cNvCxnSpPr/>
      </xdr:nvCxnSpPr>
      <xdr:spPr>
        <a:xfrm>
          <a:off x="6972300" y="16327650"/>
          <a:ext cx="8890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128832</xdr:rowOff>
    </xdr:from>
    <xdr:to>
      <xdr:col>55</xdr:col>
      <xdr:colOff>50800</xdr:colOff>
      <xdr:row>95</xdr:row>
      <xdr:rowOff>58982</xdr:rowOff>
    </xdr:to>
    <xdr:sp macro="" textlink="">
      <xdr:nvSpPr>
        <xdr:cNvPr id="480" name="楕円 479"/>
        <xdr:cNvSpPr/>
      </xdr:nvSpPr>
      <xdr:spPr>
        <a:xfrm>
          <a:off x="10426700" y="162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151709</xdr:rowOff>
    </xdr:from>
    <xdr:ext cx="599010" cy="259045"/>
    <xdr:sp macro="" textlink="">
      <xdr:nvSpPr>
        <xdr:cNvPr id="481" name="土木費該当値テキスト"/>
        <xdr:cNvSpPr txBox="1"/>
      </xdr:nvSpPr>
      <xdr:spPr>
        <a:xfrm>
          <a:off x="10528300" y="1609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169123</xdr:rowOff>
    </xdr:from>
    <xdr:to>
      <xdr:col>50</xdr:col>
      <xdr:colOff>165100</xdr:colOff>
      <xdr:row>95</xdr:row>
      <xdr:rowOff>99273</xdr:rowOff>
    </xdr:to>
    <xdr:sp macro="" textlink="">
      <xdr:nvSpPr>
        <xdr:cNvPr id="482" name="楕円 481"/>
        <xdr:cNvSpPr/>
      </xdr:nvSpPr>
      <xdr:spPr>
        <a:xfrm>
          <a:off x="9588500" y="16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115800</xdr:rowOff>
    </xdr:from>
    <xdr:ext cx="599010" cy="259045"/>
    <xdr:sp macro="" textlink="">
      <xdr:nvSpPr>
        <xdr:cNvPr id="483" name="テキスト ボックス 482"/>
        <xdr:cNvSpPr txBox="1"/>
      </xdr:nvSpPr>
      <xdr:spPr>
        <a:xfrm>
          <a:off x="9339795" y="160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8620</xdr:rowOff>
    </xdr:from>
    <xdr:to>
      <xdr:col>46</xdr:col>
      <xdr:colOff>38100</xdr:colOff>
      <xdr:row>95</xdr:row>
      <xdr:rowOff>110220</xdr:rowOff>
    </xdr:to>
    <xdr:sp macro="" textlink="">
      <xdr:nvSpPr>
        <xdr:cNvPr id="484" name="楕円 483"/>
        <xdr:cNvSpPr/>
      </xdr:nvSpPr>
      <xdr:spPr>
        <a:xfrm>
          <a:off x="8699500" y="1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126747</xdr:rowOff>
    </xdr:from>
    <xdr:ext cx="599010" cy="259045"/>
    <xdr:sp macro="" textlink="">
      <xdr:nvSpPr>
        <xdr:cNvPr id="485" name="テキスト ボックス 484"/>
        <xdr:cNvSpPr txBox="1"/>
      </xdr:nvSpPr>
      <xdr:spPr>
        <a:xfrm>
          <a:off x="8450795" y="1607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8959</xdr:rowOff>
    </xdr:from>
    <xdr:to>
      <xdr:col>41</xdr:col>
      <xdr:colOff>101600</xdr:colOff>
      <xdr:row>95</xdr:row>
      <xdr:rowOff>110559</xdr:rowOff>
    </xdr:to>
    <xdr:sp macro="" textlink="">
      <xdr:nvSpPr>
        <xdr:cNvPr id="486" name="楕円 485"/>
        <xdr:cNvSpPr/>
      </xdr:nvSpPr>
      <xdr:spPr>
        <a:xfrm>
          <a:off x="7810500" y="162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127086</xdr:rowOff>
    </xdr:from>
    <xdr:ext cx="599010" cy="259045"/>
    <xdr:sp macro="" textlink="">
      <xdr:nvSpPr>
        <xdr:cNvPr id="487" name="テキスト ボックス 486"/>
        <xdr:cNvSpPr txBox="1"/>
      </xdr:nvSpPr>
      <xdr:spPr>
        <a:xfrm>
          <a:off x="7561795" y="1607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160550</xdr:rowOff>
    </xdr:from>
    <xdr:to>
      <xdr:col>36</xdr:col>
      <xdr:colOff>165100</xdr:colOff>
      <xdr:row>95</xdr:row>
      <xdr:rowOff>90700</xdr:rowOff>
    </xdr:to>
    <xdr:sp macro="" textlink="">
      <xdr:nvSpPr>
        <xdr:cNvPr id="488" name="楕円 487"/>
        <xdr:cNvSpPr/>
      </xdr:nvSpPr>
      <xdr:spPr>
        <a:xfrm>
          <a:off x="6921500" y="162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107227</xdr:rowOff>
    </xdr:from>
    <xdr:ext cx="599010" cy="259045"/>
    <xdr:sp macro="" textlink="">
      <xdr:nvSpPr>
        <xdr:cNvPr id="489" name="テキスト ボックス 488"/>
        <xdr:cNvSpPr txBox="1"/>
      </xdr:nvSpPr>
      <xdr:spPr>
        <a:xfrm>
          <a:off x="6672795" y="1605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82359</xdr:rowOff>
    </xdr:from>
    <xdr:to>
      <xdr:col>85</xdr:col>
      <xdr:colOff>127000</xdr:colOff>
      <xdr:row>34</xdr:row>
      <xdr:rowOff>126746</xdr:rowOff>
    </xdr:to>
    <xdr:cxnSp macro="">
      <xdr:nvCxnSpPr>
        <xdr:cNvPr id="519" name="直線コネクタ 518"/>
        <xdr:cNvCxnSpPr/>
      </xdr:nvCxnSpPr>
      <xdr:spPr>
        <a:xfrm flipV="1">
          <a:off x="15481300" y="5397309"/>
          <a:ext cx="838200" cy="5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126746</xdr:rowOff>
    </xdr:from>
    <xdr:to>
      <xdr:col>81</xdr:col>
      <xdr:colOff>50800</xdr:colOff>
      <xdr:row>35</xdr:row>
      <xdr:rowOff>88322</xdr:rowOff>
    </xdr:to>
    <xdr:cxnSp macro="">
      <xdr:nvCxnSpPr>
        <xdr:cNvPr id="522" name="直線コネクタ 521"/>
        <xdr:cNvCxnSpPr/>
      </xdr:nvCxnSpPr>
      <xdr:spPr>
        <a:xfrm flipV="1">
          <a:off x="14592300" y="5956046"/>
          <a:ext cx="889000" cy="1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88322</xdr:rowOff>
    </xdr:from>
    <xdr:to>
      <xdr:col>76</xdr:col>
      <xdr:colOff>114300</xdr:colOff>
      <xdr:row>36</xdr:row>
      <xdr:rowOff>62433</xdr:rowOff>
    </xdr:to>
    <xdr:cxnSp macro="">
      <xdr:nvCxnSpPr>
        <xdr:cNvPr id="525" name="直線コネクタ 524"/>
        <xdr:cNvCxnSpPr/>
      </xdr:nvCxnSpPr>
      <xdr:spPr>
        <a:xfrm flipV="1">
          <a:off x="13703300" y="6089072"/>
          <a:ext cx="889000" cy="14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62433</xdr:rowOff>
    </xdr:from>
    <xdr:to>
      <xdr:col>71</xdr:col>
      <xdr:colOff>177800</xdr:colOff>
      <xdr:row>36</xdr:row>
      <xdr:rowOff>165074</xdr:rowOff>
    </xdr:to>
    <xdr:cxnSp macro="">
      <xdr:nvCxnSpPr>
        <xdr:cNvPr id="528" name="直線コネクタ 527"/>
        <xdr:cNvCxnSpPr/>
      </xdr:nvCxnSpPr>
      <xdr:spPr>
        <a:xfrm flipV="1">
          <a:off x="12814300" y="6234633"/>
          <a:ext cx="8890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31559</xdr:rowOff>
    </xdr:from>
    <xdr:to>
      <xdr:col>85</xdr:col>
      <xdr:colOff>177800</xdr:colOff>
      <xdr:row>31</xdr:row>
      <xdr:rowOff>133159</xdr:rowOff>
    </xdr:to>
    <xdr:sp macro="" textlink="">
      <xdr:nvSpPr>
        <xdr:cNvPr id="538" name="楕円 537"/>
        <xdr:cNvSpPr/>
      </xdr:nvSpPr>
      <xdr:spPr>
        <a:xfrm>
          <a:off x="16268700" y="534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156036</xdr:rowOff>
    </xdr:from>
    <xdr:ext cx="534377" cy="259045"/>
    <xdr:sp macro="" textlink="">
      <xdr:nvSpPr>
        <xdr:cNvPr id="539" name="消防費該当値テキスト"/>
        <xdr:cNvSpPr txBox="1"/>
      </xdr:nvSpPr>
      <xdr:spPr>
        <a:xfrm>
          <a:off x="16370300" y="52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75946</xdr:rowOff>
    </xdr:from>
    <xdr:to>
      <xdr:col>81</xdr:col>
      <xdr:colOff>101600</xdr:colOff>
      <xdr:row>35</xdr:row>
      <xdr:rowOff>6096</xdr:rowOff>
    </xdr:to>
    <xdr:sp macro="" textlink="">
      <xdr:nvSpPr>
        <xdr:cNvPr id="540" name="楕円 539"/>
        <xdr:cNvSpPr/>
      </xdr:nvSpPr>
      <xdr:spPr>
        <a:xfrm>
          <a:off x="15430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22623</xdr:rowOff>
    </xdr:from>
    <xdr:ext cx="534377" cy="259045"/>
    <xdr:sp macro="" textlink="">
      <xdr:nvSpPr>
        <xdr:cNvPr id="541" name="テキスト ボックス 540"/>
        <xdr:cNvSpPr txBox="1"/>
      </xdr:nvSpPr>
      <xdr:spPr>
        <a:xfrm>
          <a:off x="15214111" y="56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37522</xdr:rowOff>
    </xdr:from>
    <xdr:to>
      <xdr:col>76</xdr:col>
      <xdr:colOff>165100</xdr:colOff>
      <xdr:row>35</xdr:row>
      <xdr:rowOff>139122</xdr:rowOff>
    </xdr:to>
    <xdr:sp macro="" textlink="">
      <xdr:nvSpPr>
        <xdr:cNvPr id="542" name="楕円 541"/>
        <xdr:cNvSpPr/>
      </xdr:nvSpPr>
      <xdr:spPr>
        <a:xfrm>
          <a:off x="14541500" y="60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155649</xdr:rowOff>
    </xdr:from>
    <xdr:ext cx="534377" cy="259045"/>
    <xdr:sp macro="" textlink="">
      <xdr:nvSpPr>
        <xdr:cNvPr id="543" name="テキスト ボックス 542"/>
        <xdr:cNvSpPr txBox="1"/>
      </xdr:nvSpPr>
      <xdr:spPr>
        <a:xfrm>
          <a:off x="14325111" y="58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11633</xdr:rowOff>
    </xdr:from>
    <xdr:to>
      <xdr:col>72</xdr:col>
      <xdr:colOff>38100</xdr:colOff>
      <xdr:row>36</xdr:row>
      <xdr:rowOff>113233</xdr:rowOff>
    </xdr:to>
    <xdr:sp macro="" textlink="">
      <xdr:nvSpPr>
        <xdr:cNvPr id="544" name="楕円 543"/>
        <xdr:cNvSpPr/>
      </xdr:nvSpPr>
      <xdr:spPr>
        <a:xfrm>
          <a:off x="13652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129760</xdr:rowOff>
    </xdr:from>
    <xdr:ext cx="534377" cy="259045"/>
    <xdr:sp macro="" textlink="">
      <xdr:nvSpPr>
        <xdr:cNvPr id="545" name="テキスト ボックス 544"/>
        <xdr:cNvSpPr txBox="1"/>
      </xdr:nvSpPr>
      <xdr:spPr>
        <a:xfrm>
          <a:off x="13436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114274</xdr:rowOff>
    </xdr:from>
    <xdr:to>
      <xdr:col>67</xdr:col>
      <xdr:colOff>101600</xdr:colOff>
      <xdr:row>37</xdr:row>
      <xdr:rowOff>44424</xdr:rowOff>
    </xdr:to>
    <xdr:sp macro="" textlink="">
      <xdr:nvSpPr>
        <xdr:cNvPr id="546" name="楕円 545"/>
        <xdr:cNvSpPr/>
      </xdr:nvSpPr>
      <xdr:spPr>
        <a:xfrm>
          <a:off x="12763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60951</xdr:rowOff>
    </xdr:from>
    <xdr:ext cx="534377" cy="259045"/>
    <xdr:sp macro="" textlink="">
      <xdr:nvSpPr>
        <xdr:cNvPr id="547" name="テキスト ボックス 546"/>
        <xdr:cNvSpPr txBox="1"/>
      </xdr:nvSpPr>
      <xdr:spPr>
        <a:xfrm>
          <a:off x="12547111" y="60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151244</xdr:rowOff>
    </xdr:from>
    <xdr:to>
      <xdr:col>85</xdr:col>
      <xdr:colOff>127000</xdr:colOff>
      <xdr:row>57</xdr:row>
      <xdr:rowOff>29297</xdr:rowOff>
    </xdr:to>
    <xdr:cxnSp macro="">
      <xdr:nvCxnSpPr>
        <xdr:cNvPr id="576" name="直線コネクタ 575"/>
        <xdr:cNvCxnSpPr/>
      </xdr:nvCxnSpPr>
      <xdr:spPr>
        <a:xfrm flipV="1">
          <a:off x="15481300" y="9752444"/>
          <a:ext cx="838200" cy="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29297</xdr:rowOff>
    </xdr:from>
    <xdr:to>
      <xdr:col>81</xdr:col>
      <xdr:colOff>50800</xdr:colOff>
      <xdr:row>57</xdr:row>
      <xdr:rowOff>50310</xdr:rowOff>
    </xdr:to>
    <xdr:cxnSp macro="">
      <xdr:nvCxnSpPr>
        <xdr:cNvPr id="579" name="直線コネクタ 578"/>
        <xdr:cNvCxnSpPr/>
      </xdr:nvCxnSpPr>
      <xdr:spPr>
        <a:xfrm flipV="1">
          <a:off x="14592300" y="9801947"/>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50310</xdr:rowOff>
    </xdr:from>
    <xdr:to>
      <xdr:col>76</xdr:col>
      <xdr:colOff>114300</xdr:colOff>
      <xdr:row>57</xdr:row>
      <xdr:rowOff>60292</xdr:rowOff>
    </xdr:to>
    <xdr:cxnSp macro="">
      <xdr:nvCxnSpPr>
        <xdr:cNvPr id="582" name="直線コネクタ 581"/>
        <xdr:cNvCxnSpPr/>
      </xdr:nvCxnSpPr>
      <xdr:spPr>
        <a:xfrm flipV="1">
          <a:off x="13703300" y="982296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51140</xdr:rowOff>
    </xdr:from>
    <xdr:to>
      <xdr:col>71</xdr:col>
      <xdr:colOff>177800</xdr:colOff>
      <xdr:row>57</xdr:row>
      <xdr:rowOff>60292</xdr:rowOff>
    </xdr:to>
    <xdr:cxnSp macro="">
      <xdr:nvCxnSpPr>
        <xdr:cNvPr id="585" name="直線コネクタ 584"/>
        <xdr:cNvCxnSpPr/>
      </xdr:nvCxnSpPr>
      <xdr:spPr>
        <a:xfrm>
          <a:off x="12814300" y="9823790"/>
          <a:ext cx="889000" cy="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100444</xdr:rowOff>
    </xdr:from>
    <xdr:to>
      <xdr:col>85</xdr:col>
      <xdr:colOff>177800</xdr:colOff>
      <xdr:row>57</xdr:row>
      <xdr:rowOff>30594</xdr:rowOff>
    </xdr:to>
    <xdr:sp macro="" textlink="">
      <xdr:nvSpPr>
        <xdr:cNvPr id="595" name="楕円 594"/>
        <xdr:cNvSpPr/>
      </xdr:nvSpPr>
      <xdr:spPr>
        <a:xfrm>
          <a:off x="162687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123321</xdr:rowOff>
    </xdr:from>
    <xdr:ext cx="599010" cy="259045"/>
    <xdr:sp macro="" textlink="">
      <xdr:nvSpPr>
        <xdr:cNvPr id="596" name="教育費該当値テキスト"/>
        <xdr:cNvSpPr txBox="1"/>
      </xdr:nvSpPr>
      <xdr:spPr>
        <a:xfrm>
          <a:off x="16370300" y="955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149947</xdr:rowOff>
    </xdr:from>
    <xdr:to>
      <xdr:col>81</xdr:col>
      <xdr:colOff>101600</xdr:colOff>
      <xdr:row>57</xdr:row>
      <xdr:rowOff>80097</xdr:rowOff>
    </xdr:to>
    <xdr:sp macro="" textlink="">
      <xdr:nvSpPr>
        <xdr:cNvPr id="597" name="楕円 596"/>
        <xdr:cNvSpPr/>
      </xdr:nvSpPr>
      <xdr:spPr>
        <a:xfrm>
          <a:off x="15430500" y="9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96624</xdr:rowOff>
    </xdr:from>
    <xdr:ext cx="534377" cy="259045"/>
    <xdr:sp macro="" textlink="">
      <xdr:nvSpPr>
        <xdr:cNvPr id="598" name="テキスト ボックス 597"/>
        <xdr:cNvSpPr txBox="1"/>
      </xdr:nvSpPr>
      <xdr:spPr>
        <a:xfrm>
          <a:off x="15214111" y="95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170960</xdr:rowOff>
    </xdr:from>
    <xdr:to>
      <xdr:col>76</xdr:col>
      <xdr:colOff>165100</xdr:colOff>
      <xdr:row>57</xdr:row>
      <xdr:rowOff>101110</xdr:rowOff>
    </xdr:to>
    <xdr:sp macro="" textlink="">
      <xdr:nvSpPr>
        <xdr:cNvPr id="599" name="楕円 598"/>
        <xdr:cNvSpPr/>
      </xdr:nvSpPr>
      <xdr:spPr>
        <a:xfrm>
          <a:off x="14541500" y="97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117637</xdr:rowOff>
    </xdr:from>
    <xdr:ext cx="534377" cy="259045"/>
    <xdr:sp macro="" textlink="">
      <xdr:nvSpPr>
        <xdr:cNvPr id="600" name="テキスト ボックス 599"/>
        <xdr:cNvSpPr txBox="1"/>
      </xdr:nvSpPr>
      <xdr:spPr>
        <a:xfrm>
          <a:off x="14325111" y="95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9492</xdr:rowOff>
    </xdr:from>
    <xdr:to>
      <xdr:col>72</xdr:col>
      <xdr:colOff>38100</xdr:colOff>
      <xdr:row>57</xdr:row>
      <xdr:rowOff>111092</xdr:rowOff>
    </xdr:to>
    <xdr:sp macro="" textlink="">
      <xdr:nvSpPr>
        <xdr:cNvPr id="601" name="楕円 600"/>
        <xdr:cNvSpPr/>
      </xdr:nvSpPr>
      <xdr:spPr>
        <a:xfrm>
          <a:off x="13652500" y="97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127619</xdr:rowOff>
    </xdr:from>
    <xdr:ext cx="534377" cy="259045"/>
    <xdr:sp macro="" textlink="">
      <xdr:nvSpPr>
        <xdr:cNvPr id="602" name="テキスト ボックス 601"/>
        <xdr:cNvSpPr txBox="1"/>
      </xdr:nvSpPr>
      <xdr:spPr>
        <a:xfrm>
          <a:off x="13436111" y="95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340</xdr:rowOff>
    </xdr:from>
    <xdr:to>
      <xdr:col>67</xdr:col>
      <xdr:colOff>101600</xdr:colOff>
      <xdr:row>57</xdr:row>
      <xdr:rowOff>101940</xdr:rowOff>
    </xdr:to>
    <xdr:sp macro="" textlink="">
      <xdr:nvSpPr>
        <xdr:cNvPr id="603" name="楕円 602"/>
        <xdr:cNvSpPr/>
      </xdr:nvSpPr>
      <xdr:spPr>
        <a:xfrm>
          <a:off x="12763500" y="9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118467</xdr:rowOff>
    </xdr:from>
    <xdr:ext cx="534377" cy="259045"/>
    <xdr:sp macro="" textlink="">
      <xdr:nvSpPr>
        <xdr:cNvPr id="604" name="テキスト ボックス 603"/>
        <xdr:cNvSpPr txBox="1"/>
      </xdr:nvSpPr>
      <xdr:spPr>
        <a:xfrm>
          <a:off x="12547111" y="9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92932</xdr:rowOff>
    </xdr:from>
    <xdr:to>
      <xdr:col>85</xdr:col>
      <xdr:colOff>127000</xdr:colOff>
      <xdr:row>78</xdr:row>
      <xdr:rowOff>111792</xdr:rowOff>
    </xdr:to>
    <xdr:cxnSp macro="">
      <xdr:nvCxnSpPr>
        <xdr:cNvPr id="633" name="直線コネクタ 632"/>
        <xdr:cNvCxnSpPr/>
      </xdr:nvCxnSpPr>
      <xdr:spPr>
        <a:xfrm flipV="1">
          <a:off x="15481300" y="12437332"/>
          <a:ext cx="838200" cy="10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111792</xdr:rowOff>
    </xdr:from>
    <xdr:to>
      <xdr:col>81</xdr:col>
      <xdr:colOff>50800</xdr:colOff>
      <xdr:row>79</xdr:row>
      <xdr:rowOff>44069</xdr:rowOff>
    </xdr:to>
    <xdr:cxnSp macro="">
      <xdr:nvCxnSpPr>
        <xdr:cNvPr id="636" name="直線コネクタ 635"/>
        <xdr:cNvCxnSpPr/>
      </xdr:nvCxnSpPr>
      <xdr:spPr>
        <a:xfrm flipV="1">
          <a:off x="14592300" y="13484892"/>
          <a:ext cx="8890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44069</xdr:rowOff>
    </xdr:from>
    <xdr:to>
      <xdr:col>76</xdr:col>
      <xdr:colOff>114300</xdr:colOff>
      <xdr:row>79</xdr:row>
      <xdr:rowOff>44450</xdr:rowOff>
    </xdr:to>
    <xdr:cxnSp macro="">
      <xdr:nvCxnSpPr>
        <xdr:cNvPr id="639" name="直線コネクタ 638"/>
        <xdr:cNvCxnSpPr/>
      </xdr:nvCxnSpPr>
      <xdr:spPr>
        <a:xfrm flipV="1">
          <a:off x="13703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42132</xdr:rowOff>
    </xdr:from>
    <xdr:to>
      <xdr:col>85</xdr:col>
      <xdr:colOff>177800</xdr:colOff>
      <xdr:row>72</xdr:row>
      <xdr:rowOff>143732</xdr:rowOff>
    </xdr:to>
    <xdr:sp macro="" textlink="">
      <xdr:nvSpPr>
        <xdr:cNvPr id="652" name="楕円 651"/>
        <xdr:cNvSpPr/>
      </xdr:nvSpPr>
      <xdr:spPr>
        <a:xfrm>
          <a:off x="16268700" y="123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65009</xdr:rowOff>
    </xdr:from>
    <xdr:ext cx="534377" cy="259045"/>
    <xdr:sp macro="" textlink="">
      <xdr:nvSpPr>
        <xdr:cNvPr id="653" name="災害復旧費該当値テキスト"/>
        <xdr:cNvSpPr txBox="1"/>
      </xdr:nvSpPr>
      <xdr:spPr>
        <a:xfrm>
          <a:off x="16370300" y="122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60992</xdr:rowOff>
    </xdr:from>
    <xdr:to>
      <xdr:col>81</xdr:col>
      <xdr:colOff>101600</xdr:colOff>
      <xdr:row>78</xdr:row>
      <xdr:rowOff>162592</xdr:rowOff>
    </xdr:to>
    <xdr:sp macro="" textlink="">
      <xdr:nvSpPr>
        <xdr:cNvPr id="654" name="楕円 653"/>
        <xdr:cNvSpPr/>
      </xdr:nvSpPr>
      <xdr:spPr>
        <a:xfrm>
          <a:off x="15430500" y="134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153719</xdr:rowOff>
    </xdr:from>
    <xdr:ext cx="469744" cy="259045"/>
    <xdr:sp macro="" textlink="">
      <xdr:nvSpPr>
        <xdr:cNvPr id="655" name="テキスト ボックス 654"/>
        <xdr:cNvSpPr txBox="1"/>
      </xdr:nvSpPr>
      <xdr:spPr>
        <a:xfrm>
          <a:off x="15246428" y="1352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164719</xdr:rowOff>
    </xdr:from>
    <xdr:to>
      <xdr:col>76</xdr:col>
      <xdr:colOff>165100</xdr:colOff>
      <xdr:row>79</xdr:row>
      <xdr:rowOff>94869</xdr:rowOff>
    </xdr:to>
    <xdr:sp macro="" textlink="">
      <xdr:nvSpPr>
        <xdr:cNvPr id="656" name="楕円 655"/>
        <xdr:cNvSpPr/>
      </xdr:nvSpPr>
      <xdr:spPr>
        <a:xfrm>
          <a:off x="14541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85996</xdr:rowOff>
    </xdr:from>
    <xdr:ext cx="313932" cy="259045"/>
    <xdr:sp macro="" textlink="">
      <xdr:nvSpPr>
        <xdr:cNvPr id="657" name="テキスト ボックス 656"/>
        <xdr:cNvSpPr txBox="1"/>
      </xdr:nvSpPr>
      <xdr:spPr>
        <a:xfrm>
          <a:off x="14435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116940</xdr:rowOff>
    </xdr:from>
    <xdr:to>
      <xdr:col>85</xdr:col>
      <xdr:colOff>127000</xdr:colOff>
      <xdr:row>97</xdr:row>
      <xdr:rowOff>123799</xdr:rowOff>
    </xdr:to>
    <xdr:cxnSp macro="">
      <xdr:nvCxnSpPr>
        <xdr:cNvPr id="688" name="直線コネクタ 687"/>
        <xdr:cNvCxnSpPr/>
      </xdr:nvCxnSpPr>
      <xdr:spPr>
        <a:xfrm flipV="1">
          <a:off x="15481300" y="1674759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120658</xdr:rowOff>
    </xdr:from>
    <xdr:to>
      <xdr:col>81</xdr:col>
      <xdr:colOff>50800</xdr:colOff>
      <xdr:row>97</xdr:row>
      <xdr:rowOff>123799</xdr:rowOff>
    </xdr:to>
    <xdr:cxnSp macro="">
      <xdr:nvCxnSpPr>
        <xdr:cNvPr id="691" name="直線コネクタ 690"/>
        <xdr:cNvCxnSpPr/>
      </xdr:nvCxnSpPr>
      <xdr:spPr>
        <a:xfrm>
          <a:off x="14592300" y="16751308"/>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116940</xdr:rowOff>
    </xdr:from>
    <xdr:to>
      <xdr:col>76</xdr:col>
      <xdr:colOff>114300</xdr:colOff>
      <xdr:row>97</xdr:row>
      <xdr:rowOff>120658</xdr:rowOff>
    </xdr:to>
    <xdr:cxnSp macro="">
      <xdr:nvCxnSpPr>
        <xdr:cNvPr id="694" name="直線コネクタ 693"/>
        <xdr:cNvCxnSpPr/>
      </xdr:nvCxnSpPr>
      <xdr:spPr>
        <a:xfrm>
          <a:off x="13703300" y="16747590"/>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103288</xdr:rowOff>
    </xdr:from>
    <xdr:to>
      <xdr:col>71</xdr:col>
      <xdr:colOff>177800</xdr:colOff>
      <xdr:row>97</xdr:row>
      <xdr:rowOff>116940</xdr:rowOff>
    </xdr:to>
    <xdr:cxnSp macro="">
      <xdr:nvCxnSpPr>
        <xdr:cNvPr id="697" name="直線コネクタ 696"/>
        <xdr:cNvCxnSpPr/>
      </xdr:nvCxnSpPr>
      <xdr:spPr>
        <a:xfrm>
          <a:off x="12814300" y="16733938"/>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66140</xdr:rowOff>
    </xdr:from>
    <xdr:to>
      <xdr:col>85</xdr:col>
      <xdr:colOff>177800</xdr:colOff>
      <xdr:row>97</xdr:row>
      <xdr:rowOff>167740</xdr:rowOff>
    </xdr:to>
    <xdr:sp macro="" textlink="">
      <xdr:nvSpPr>
        <xdr:cNvPr id="707" name="楕円 706"/>
        <xdr:cNvSpPr/>
      </xdr:nvSpPr>
      <xdr:spPr>
        <a:xfrm>
          <a:off x="16268700" y="166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44567</xdr:rowOff>
    </xdr:from>
    <xdr:ext cx="534377" cy="259045"/>
    <xdr:sp macro="" textlink="">
      <xdr:nvSpPr>
        <xdr:cNvPr id="708" name="公債費該当値テキスト"/>
        <xdr:cNvSpPr txBox="1"/>
      </xdr:nvSpPr>
      <xdr:spPr>
        <a:xfrm>
          <a:off x="16370300" y="166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72999</xdr:rowOff>
    </xdr:from>
    <xdr:to>
      <xdr:col>81</xdr:col>
      <xdr:colOff>101600</xdr:colOff>
      <xdr:row>98</xdr:row>
      <xdr:rowOff>3149</xdr:rowOff>
    </xdr:to>
    <xdr:sp macro="" textlink="">
      <xdr:nvSpPr>
        <xdr:cNvPr id="709" name="楕円 708"/>
        <xdr:cNvSpPr/>
      </xdr:nvSpPr>
      <xdr:spPr>
        <a:xfrm>
          <a:off x="15430500" y="16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165726</xdr:rowOff>
    </xdr:from>
    <xdr:ext cx="534377" cy="259045"/>
    <xdr:sp macro="" textlink="">
      <xdr:nvSpPr>
        <xdr:cNvPr id="710" name="テキスト ボックス 709"/>
        <xdr:cNvSpPr txBox="1"/>
      </xdr:nvSpPr>
      <xdr:spPr>
        <a:xfrm>
          <a:off x="15214111" y="167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69858</xdr:rowOff>
    </xdr:from>
    <xdr:to>
      <xdr:col>76</xdr:col>
      <xdr:colOff>165100</xdr:colOff>
      <xdr:row>98</xdr:row>
      <xdr:rowOff>8</xdr:rowOff>
    </xdr:to>
    <xdr:sp macro="" textlink="">
      <xdr:nvSpPr>
        <xdr:cNvPr id="711" name="楕円 710"/>
        <xdr:cNvSpPr/>
      </xdr:nvSpPr>
      <xdr:spPr>
        <a:xfrm>
          <a:off x="14541500" y="167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162585</xdr:rowOff>
    </xdr:from>
    <xdr:ext cx="534377" cy="259045"/>
    <xdr:sp macro="" textlink="">
      <xdr:nvSpPr>
        <xdr:cNvPr id="712" name="テキスト ボックス 711"/>
        <xdr:cNvSpPr txBox="1"/>
      </xdr:nvSpPr>
      <xdr:spPr>
        <a:xfrm>
          <a:off x="14325111" y="167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66140</xdr:rowOff>
    </xdr:from>
    <xdr:to>
      <xdr:col>72</xdr:col>
      <xdr:colOff>38100</xdr:colOff>
      <xdr:row>97</xdr:row>
      <xdr:rowOff>167740</xdr:rowOff>
    </xdr:to>
    <xdr:sp macro="" textlink="">
      <xdr:nvSpPr>
        <xdr:cNvPr id="713" name="楕円 712"/>
        <xdr:cNvSpPr/>
      </xdr:nvSpPr>
      <xdr:spPr>
        <a:xfrm>
          <a:off x="13652500" y="166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158867</xdr:rowOff>
    </xdr:from>
    <xdr:ext cx="534377" cy="259045"/>
    <xdr:sp macro="" textlink="">
      <xdr:nvSpPr>
        <xdr:cNvPr id="714" name="テキスト ボックス 713"/>
        <xdr:cNvSpPr txBox="1"/>
      </xdr:nvSpPr>
      <xdr:spPr>
        <a:xfrm>
          <a:off x="13436111" y="167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52488</xdr:rowOff>
    </xdr:from>
    <xdr:to>
      <xdr:col>67</xdr:col>
      <xdr:colOff>101600</xdr:colOff>
      <xdr:row>97</xdr:row>
      <xdr:rowOff>154088</xdr:rowOff>
    </xdr:to>
    <xdr:sp macro="" textlink="">
      <xdr:nvSpPr>
        <xdr:cNvPr id="715" name="楕円 714"/>
        <xdr:cNvSpPr/>
      </xdr:nvSpPr>
      <xdr:spPr>
        <a:xfrm>
          <a:off x="12763500" y="166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145215</xdr:rowOff>
    </xdr:from>
    <xdr:ext cx="534377" cy="259045"/>
    <xdr:sp macro="" textlink="">
      <xdr:nvSpPr>
        <xdr:cNvPr id="716" name="テキスト ボックス 715"/>
        <xdr:cNvSpPr txBox="1"/>
      </xdr:nvSpPr>
      <xdr:spPr>
        <a:xfrm>
          <a:off x="12547111" y="167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目的別歳出の状況では、公債費、諸支出金以外のすべての費目で類似団体内平均値を上回る状況となっている。特に、議会費、民生費、労働費、農林水産業費、商工費、土木費、消防費、災害復旧費が類似団体内順位で</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位以内となっており、そのうち議会費、民生費、消防費は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位である。要因としては、奥多摩町の行政面積が東京都の面積の約</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分の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に及び、その</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が山林であり、急峻な地形に集落が点在しているため、町が様々な事務事業を実施するうえで行政コストが割高となることがあげられる。農林水産業費では、林道の開設・改良事業の実施及び森林再生（間伐）・枝打ち事業の実施に伴い林業費が、内水面漁業基本計画に基づき重点的に整備を行っている釣場、養魚池等の内水面漁業環境活用施設の整備費が高くなっていること、商工費では、観光用公衆トイレや町営のキャンプ場施設等などの観光施設の維持費及び整備費が高くなっていること、土木費では、若者定住化対策としての若者住宅等建設事業の実施のほか、下水道整備に伴う起債の償還に多額の費用がかかり、その財源として一般会計からの繰出金に頼らざるを得ないことなどが高い要因となっている。民生費においては、令和元年度において障害者福祉施設の新規整備を行ったこと、災害復旧費では令和元年台風第</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災害復旧費が高額となったことも、数値が上昇した要因である。また、性質別歳出決算分析でも記載したとおり、観光施設や農林水産施設など東京都からの委託施設の運営を受託していること、森林再生（間伐）事業、枝打ち事業などの実施、シカの食害に係る獣害対策を実施していることなどから物件費が類似団体と比較して高くなっていることも各費目を増加させている要因の一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以上を積み立てることにより、標準財政規模比</a:t>
          </a:r>
          <a:r>
            <a:rPr kumimoji="1" lang="en-US" altLang="ja-JP" sz="1200">
              <a:latin typeface="ＭＳ ゴシック" pitchFamily="49" charset="-128"/>
              <a:ea typeface="ＭＳ ゴシック" pitchFamily="49" charset="-128"/>
            </a:rPr>
            <a:t>57.85</a:t>
          </a:r>
          <a:r>
            <a:rPr kumimoji="1" lang="ja-JP" altLang="en-US" sz="1200">
              <a:latin typeface="ＭＳ ゴシック" pitchFamily="49" charset="-128"/>
              <a:ea typeface="ＭＳ ゴシック" pitchFamily="49" charset="-128"/>
            </a:rPr>
            <a:t>％、対前年度比で</a:t>
          </a:r>
          <a:r>
            <a:rPr kumimoji="1" lang="en-US" altLang="ja-JP" sz="1200">
              <a:latin typeface="ＭＳ ゴシック" pitchFamily="49" charset="-128"/>
              <a:ea typeface="ＭＳ ゴシック" pitchFamily="49" charset="-128"/>
            </a:rPr>
            <a:t>2.37</a:t>
          </a:r>
          <a:r>
            <a:rPr kumimoji="1" lang="ja-JP" altLang="en-US" sz="1200">
              <a:latin typeface="ＭＳ ゴシック" pitchFamily="49" charset="-128"/>
              <a:ea typeface="ＭＳ ゴシック" pitchFamily="49" charset="-128"/>
            </a:rPr>
            <a:t>ポイントの上昇となり、今後の人口減少に伴う町税収入の減や老朽化施設の更新費用の増などに伴う将来負担への備えとして、確実に積み立てを行っている。</a:t>
          </a:r>
        </a:p>
        <a:p>
          <a:r>
            <a:rPr kumimoji="1" lang="ja-JP" altLang="en-US" sz="1200">
              <a:latin typeface="ＭＳ ゴシック" pitchFamily="49" charset="-128"/>
              <a:ea typeface="ＭＳ ゴシック" pitchFamily="49" charset="-128"/>
            </a:rPr>
            <a:t>　実質収支比率についても、</a:t>
          </a:r>
          <a:r>
            <a:rPr kumimoji="1" lang="en-US" altLang="ja-JP" sz="1200">
              <a:latin typeface="ＭＳ ゴシック" pitchFamily="49" charset="-128"/>
              <a:ea typeface="ＭＳ ゴシック" pitchFamily="49" charset="-128"/>
            </a:rPr>
            <a:t>7.35</a:t>
          </a:r>
          <a:r>
            <a:rPr kumimoji="1" lang="ja-JP" altLang="en-US" sz="1200">
              <a:latin typeface="ＭＳ ゴシック" pitchFamily="49" charset="-128"/>
              <a:ea typeface="ＭＳ ゴシック" pitchFamily="49" charset="-128"/>
            </a:rPr>
            <a:t>％と対前年度比</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ポイント上昇した。一般的には、概ね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％が望ましいとされており、今後も健全な行財政運営に努める。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現状において、連結実質赤字比率は、各会計とも黒字となっており、大きな問題はないと考えるが、特に下水道会計、国民健康保険会計は、一般会計からの繰出金に依存している状況が続いているため、引き続き保険税・使用料の適正化を図り、一般会計からの繰出金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
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
82</v>
      </c>
      <c r="C3" s="403"/>
      <c r="D3" s="403"/>
      <c r="E3" s="404"/>
      <c r="F3" s="404"/>
      <c r="G3" s="404"/>
      <c r="H3" s="404"/>
      <c r="I3" s="404"/>
      <c r="J3" s="404"/>
      <c r="K3" s="404"/>
      <c r="L3" s="404" t="s">
        <v>
83</v>
      </c>
      <c r="M3" s="404"/>
      <c r="N3" s="404"/>
      <c r="O3" s="404"/>
      <c r="P3" s="404"/>
      <c r="Q3" s="404"/>
      <c r="R3" s="411"/>
      <c r="S3" s="411"/>
      <c r="T3" s="411"/>
      <c r="U3" s="411"/>
      <c r="V3" s="412"/>
      <c r="W3" s="386" t="s">
        <v>
84</v>
      </c>
      <c r="X3" s="387"/>
      <c r="Y3" s="387"/>
      <c r="Z3" s="387"/>
      <c r="AA3" s="387"/>
      <c r="AB3" s="403"/>
      <c r="AC3" s="411" t="s">
        <v>
85</v>
      </c>
      <c r="AD3" s="387"/>
      <c r="AE3" s="387"/>
      <c r="AF3" s="387"/>
      <c r="AG3" s="387"/>
      <c r="AH3" s="387"/>
      <c r="AI3" s="387"/>
      <c r="AJ3" s="387"/>
      <c r="AK3" s="387"/>
      <c r="AL3" s="388"/>
      <c r="AM3" s="386" t="s">
        <v>
86</v>
      </c>
      <c r="AN3" s="387"/>
      <c r="AO3" s="387"/>
      <c r="AP3" s="387"/>
      <c r="AQ3" s="387"/>
      <c r="AR3" s="387"/>
      <c r="AS3" s="387"/>
      <c r="AT3" s="387"/>
      <c r="AU3" s="387"/>
      <c r="AV3" s="387"/>
      <c r="AW3" s="387"/>
      <c r="AX3" s="388"/>
      <c r="AY3" s="423" t="s">
        <v>
1</v>
      </c>
      <c r="AZ3" s="424"/>
      <c r="BA3" s="424"/>
      <c r="BB3" s="424"/>
      <c r="BC3" s="424"/>
      <c r="BD3" s="424"/>
      <c r="BE3" s="424"/>
      <c r="BF3" s="424"/>
      <c r="BG3" s="424"/>
      <c r="BH3" s="424"/>
      <c r="BI3" s="424"/>
      <c r="BJ3" s="424"/>
      <c r="BK3" s="424"/>
      <c r="BL3" s="424"/>
      <c r="BM3" s="425"/>
      <c r="BN3" s="386" t="s">
        <v>
87</v>
      </c>
      <c r="BO3" s="387"/>
      <c r="BP3" s="387"/>
      <c r="BQ3" s="387"/>
      <c r="BR3" s="387"/>
      <c r="BS3" s="387"/>
      <c r="BT3" s="387"/>
      <c r="BU3" s="388"/>
      <c r="BV3" s="386" t="s">
        <v>
88</v>
      </c>
      <c r="BW3" s="387"/>
      <c r="BX3" s="387"/>
      <c r="BY3" s="387"/>
      <c r="BZ3" s="387"/>
      <c r="CA3" s="387"/>
      <c r="CB3" s="387"/>
      <c r="CC3" s="388"/>
      <c r="CD3" s="423" t="s">
        <v>
1</v>
      </c>
      <c r="CE3" s="424"/>
      <c r="CF3" s="424"/>
      <c r="CG3" s="424"/>
      <c r="CH3" s="424"/>
      <c r="CI3" s="424"/>
      <c r="CJ3" s="424"/>
      <c r="CK3" s="424"/>
      <c r="CL3" s="424"/>
      <c r="CM3" s="424"/>
      <c r="CN3" s="424"/>
      <c r="CO3" s="424"/>
      <c r="CP3" s="424"/>
      <c r="CQ3" s="424"/>
      <c r="CR3" s="424"/>
      <c r="CS3" s="425"/>
      <c r="CT3" s="386" t="s">
        <v>
89</v>
      </c>
      <c r="CU3" s="387"/>
      <c r="CV3" s="387"/>
      <c r="CW3" s="387"/>
      <c r="CX3" s="387"/>
      <c r="CY3" s="387"/>
      <c r="CZ3" s="387"/>
      <c r="DA3" s="388"/>
      <c r="DB3" s="386" t="s">
        <v>
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
91</v>
      </c>
      <c r="AZ4" s="390"/>
      <c r="BA4" s="390"/>
      <c r="BB4" s="390"/>
      <c r="BC4" s="390"/>
      <c r="BD4" s="390"/>
      <c r="BE4" s="390"/>
      <c r="BF4" s="390"/>
      <c r="BG4" s="390"/>
      <c r="BH4" s="390"/>
      <c r="BI4" s="390"/>
      <c r="BJ4" s="390"/>
      <c r="BK4" s="390"/>
      <c r="BL4" s="390"/>
      <c r="BM4" s="391"/>
      <c r="BN4" s="392">
        <v>
7338017</v>
      </c>
      <c r="BO4" s="393"/>
      <c r="BP4" s="393"/>
      <c r="BQ4" s="393"/>
      <c r="BR4" s="393"/>
      <c r="BS4" s="393"/>
      <c r="BT4" s="393"/>
      <c r="BU4" s="394"/>
      <c r="BV4" s="392">
        <v>
6558674</v>
      </c>
      <c r="BW4" s="393"/>
      <c r="BX4" s="393"/>
      <c r="BY4" s="393"/>
      <c r="BZ4" s="393"/>
      <c r="CA4" s="393"/>
      <c r="CB4" s="393"/>
      <c r="CC4" s="394"/>
      <c r="CD4" s="395" t="s">
        <v>
92</v>
      </c>
      <c r="CE4" s="396"/>
      <c r="CF4" s="396"/>
      <c r="CG4" s="396"/>
      <c r="CH4" s="396"/>
      <c r="CI4" s="396"/>
      <c r="CJ4" s="396"/>
      <c r="CK4" s="396"/>
      <c r="CL4" s="396"/>
      <c r="CM4" s="396"/>
      <c r="CN4" s="396"/>
      <c r="CO4" s="396"/>
      <c r="CP4" s="396"/>
      <c r="CQ4" s="396"/>
      <c r="CR4" s="396"/>
      <c r="CS4" s="397"/>
      <c r="CT4" s="398">
        <v>
7.5</v>
      </c>
      <c r="CU4" s="399"/>
      <c r="CV4" s="399"/>
      <c r="CW4" s="399"/>
      <c r="CX4" s="399"/>
      <c r="CY4" s="399"/>
      <c r="CZ4" s="399"/>
      <c r="DA4" s="400"/>
      <c r="DB4" s="398">
        <v>
6.4</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
93</v>
      </c>
      <c r="AN5" s="459"/>
      <c r="AO5" s="459"/>
      <c r="AP5" s="459"/>
      <c r="AQ5" s="459"/>
      <c r="AR5" s="459"/>
      <c r="AS5" s="459"/>
      <c r="AT5" s="460"/>
      <c r="AU5" s="461" t="s">
        <v>
94</v>
      </c>
      <c r="AV5" s="462"/>
      <c r="AW5" s="462"/>
      <c r="AX5" s="462"/>
      <c r="AY5" s="463" t="s">
        <v>
95</v>
      </c>
      <c r="AZ5" s="464"/>
      <c r="BA5" s="464"/>
      <c r="BB5" s="464"/>
      <c r="BC5" s="464"/>
      <c r="BD5" s="464"/>
      <c r="BE5" s="464"/>
      <c r="BF5" s="464"/>
      <c r="BG5" s="464"/>
      <c r="BH5" s="464"/>
      <c r="BI5" s="464"/>
      <c r="BJ5" s="464"/>
      <c r="BK5" s="464"/>
      <c r="BL5" s="464"/>
      <c r="BM5" s="465"/>
      <c r="BN5" s="429">
        <v>
7093106</v>
      </c>
      <c r="BO5" s="430"/>
      <c r="BP5" s="430"/>
      <c r="BQ5" s="430"/>
      <c r="BR5" s="430"/>
      <c r="BS5" s="430"/>
      <c r="BT5" s="430"/>
      <c r="BU5" s="431"/>
      <c r="BV5" s="429">
        <v>
6396582</v>
      </c>
      <c r="BW5" s="430"/>
      <c r="BX5" s="430"/>
      <c r="BY5" s="430"/>
      <c r="BZ5" s="430"/>
      <c r="CA5" s="430"/>
      <c r="CB5" s="430"/>
      <c r="CC5" s="431"/>
      <c r="CD5" s="432" t="s">
        <v>
96</v>
      </c>
      <c r="CE5" s="433"/>
      <c r="CF5" s="433"/>
      <c r="CG5" s="433"/>
      <c r="CH5" s="433"/>
      <c r="CI5" s="433"/>
      <c r="CJ5" s="433"/>
      <c r="CK5" s="433"/>
      <c r="CL5" s="433"/>
      <c r="CM5" s="433"/>
      <c r="CN5" s="433"/>
      <c r="CO5" s="433"/>
      <c r="CP5" s="433"/>
      <c r="CQ5" s="433"/>
      <c r="CR5" s="433"/>
      <c r="CS5" s="434"/>
      <c r="CT5" s="426">
        <v>
74.3</v>
      </c>
      <c r="CU5" s="427"/>
      <c r="CV5" s="427"/>
      <c r="CW5" s="427"/>
      <c r="CX5" s="427"/>
      <c r="CY5" s="427"/>
      <c r="CZ5" s="427"/>
      <c r="DA5" s="428"/>
      <c r="DB5" s="426">
        <v>
76.900000000000006</v>
      </c>
      <c r="DC5" s="427"/>
      <c r="DD5" s="427"/>
      <c r="DE5" s="427"/>
      <c r="DF5" s="427"/>
      <c r="DG5" s="427"/>
      <c r="DH5" s="427"/>
      <c r="DI5" s="428"/>
      <c r="DJ5" s="186"/>
      <c r="DK5" s="186"/>
      <c r="DL5" s="186"/>
      <c r="DM5" s="186"/>
      <c r="DN5" s="186"/>
      <c r="DO5" s="186"/>
    </row>
    <row r="6" spans="1:119" ht="18.75" customHeight="1" x14ac:dyDescent="0.2">
      <c r="A6" s="187"/>
      <c r="B6" s="435" t="s">
        <v>
97</v>
      </c>
      <c r="C6" s="436"/>
      <c r="D6" s="436"/>
      <c r="E6" s="437"/>
      <c r="F6" s="437"/>
      <c r="G6" s="437"/>
      <c r="H6" s="437"/>
      <c r="I6" s="437"/>
      <c r="J6" s="437"/>
      <c r="K6" s="437"/>
      <c r="L6" s="437" t="s">
        <v>
98</v>
      </c>
      <c r="M6" s="437"/>
      <c r="N6" s="437"/>
      <c r="O6" s="437"/>
      <c r="P6" s="437"/>
      <c r="Q6" s="437"/>
      <c r="R6" s="441"/>
      <c r="S6" s="441"/>
      <c r="T6" s="441"/>
      <c r="U6" s="441"/>
      <c r="V6" s="442"/>
      <c r="W6" s="445" t="s">
        <v>
99</v>
      </c>
      <c r="X6" s="446"/>
      <c r="Y6" s="446"/>
      <c r="Z6" s="446"/>
      <c r="AA6" s="446"/>
      <c r="AB6" s="436"/>
      <c r="AC6" s="449" t="s">
        <v>
100</v>
      </c>
      <c r="AD6" s="450"/>
      <c r="AE6" s="450"/>
      <c r="AF6" s="450"/>
      <c r="AG6" s="450"/>
      <c r="AH6" s="450"/>
      <c r="AI6" s="450"/>
      <c r="AJ6" s="450"/>
      <c r="AK6" s="450"/>
      <c r="AL6" s="451"/>
      <c r="AM6" s="458" t="s">
        <v>
101</v>
      </c>
      <c r="AN6" s="459"/>
      <c r="AO6" s="459"/>
      <c r="AP6" s="459"/>
      <c r="AQ6" s="459"/>
      <c r="AR6" s="459"/>
      <c r="AS6" s="459"/>
      <c r="AT6" s="460"/>
      <c r="AU6" s="461" t="s">
        <v>
102</v>
      </c>
      <c r="AV6" s="462"/>
      <c r="AW6" s="462"/>
      <c r="AX6" s="462"/>
      <c r="AY6" s="463" t="s">
        <v>
103</v>
      </c>
      <c r="AZ6" s="464"/>
      <c r="BA6" s="464"/>
      <c r="BB6" s="464"/>
      <c r="BC6" s="464"/>
      <c r="BD6" s="464"/>
      <c r="BE6" s="464"/>
      <c r="BF6" s="464"/>
      <c r="BG6" s="464"/>
      <c r="BH6" s="464"/>
      <c r="BI6" s="464"/>
      <c r="BJ6" s="464"/>
      <c r="BK6" s="464"/>
      <c r="BL6" s="464"/>
      <c r="BM6" s="465"/>
      <c r="BN6" s="429">
        <v>
244911</v>
      </c>
      <c r="BO6" s="430"/>
      <c r="BP6" s="430"/>
      <c r="BQ6" s="430"/>
      <c r="BR6" s="430"/>
      <c r="BS6" s="430"/>
      <c r="BT6" s="430"/>
      <c r="BU6" s="431"/>
      <c r="BV6" s="429">
        <v>
162092</v>
      </c>
      <c r="BW6" s="430"/>
      <c r="BX6" s="430"/>
      <c r="BY6" s="430"/>
      <c r="BZ6" s="430"/>
      <c r="CA6" s="430"/>
      <c r="CB6" s="430"/>
      <c r="CC6" s="431"/>
      <c r="CD6" s="432" t="s">
        <v>
104</v>
      </c>
      <c r="CE6" s="433"/>
      <c r="CF6" s="433"/>
      <c r="CG6" s="433"/>
      <c r="CH6" s="433"/>
      <c r="CI6" s="433"/>
      <c r="CJ6" s="433"/>
      <c r="CK6" s="433"/>
      <c r="CL6" s="433"/>
      <c r="CM6" s="433"/>
      <c r="CN6" s="433"/>
      <c r="CO6" s="433"/>
      <c r="CP6" s="433"/>
      <c r="CQ6" s="433"/>
      <c r="CR6" s="433"/>
      <c r="CS6" s="434"/>
      <c r="CT6" s="466">
        <v>
77</v>
      </c>
      <c r="CU6" s="467"/>
      <c r="CV6" s="467"/>
      <c r="CW6" s="467"/>
      <c r="CX6" s="467"/>
      <c r="CY6" s="467"/>
      <c r="CZ6" s="467"/>
      <c r="DA6" s="468"/>
      <c r="DB6" s="466">
        <v>
80</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
105</v>
      </c>
      <c r="AN7" s="459"/>
      <c r="AO7" s="459"/>
      <c r="AP7" s="459"/>
      <c r="AQ7" s="459"/>
      <c r="AR7" s="459"/>
      <c r="AS7" s="459"/>
      <c r="AT7" s="460"/>
      <c r="AU7" s="461" t="s">
        <v>
106</v>
      </c>
      <c r="AV7" s="462"/>
      <c r="AW7" s="462"/>
      <c r="AX7" s="462"/>
      <c r="AY7" s="463" t="s">
        <v>
107</v>
      </c>
      <c r="AZ7" s="464"/>
      <c r="BA7" s="464"/>
      <c r="BB7" s="464"/>
      <c r="BC7" s="464"/>
      <c r="BD7" s="464"/>
      <c r="BE7" s="464"/>
      <c r="BF7" s="464"/>
      <c r="BG7" s="464"/>
      <c r="BH7" s="464"/>
      <c r="BI7" s="464"/>
      <c r="BJ7" s="464"/>
      <c r="BK7" s="464"/>
      <c r="BL7" s="464"/>
      <c r="BM7" s="465"/>
      <c r="BN7" s="429">
        <v>
50520</v>
      </c>
      <c r="BO7" s="430"/>
      <c r="BP7" s="430"/>
      <c r="BQ7" s="430"/>
      <c r="BR7" s="430"/>
      <c r="BS7" s="430"/>
      <c r="BT7" s="430"/>
      <c r="BU7" s="431"/>
      <c r="BV7" s="429">
        <v>
0</v>
      </c>
      <c r="BW7" s="430"/>
      <c r="BX7" s="430"/>
      <c r="BY7" s="430"/>
      <c r="BZ7" s="430"/>
      <c r="CA7" s="430"/>
      <c r="CB7" s="430"/>
      <c r="CC7" s="431"/>
      <c r="CD7" s="432" t="s">
        <v>
108</v>
      </c>
      <c r="CE7" s="433"/>
      <c r="CF7" s="433"/>
      <c r="CG7" s="433"/>
      <c r="CH7" s="433"/>
      <c r="CI7" s="433"/>
      <c r="CJ7" s="433"/>
      <c r="CK7" s="433"/>
      <c r="CL7" s="433"/>
      <c r="CM7" s="433"/>
      <c r="CN7" s="433"/>
      <c r="CO7" s="433"/>
      <c r="CP7" s="433"/>
      <c r="CQ7" s="433"/>
      <c r="CR7" s="433"/>
      <c r="CS7" s="434"/>
      <c r="CT7" s="429">
        <v>
2580734</v>
      </c>
      <c r="CU7" s="430"/>
      <c r="CV7" s="430"/>
      <c r="CW7" s="430"/>
      <c r="CX7" s="430"/>
      <c r="CY7" s="430"/>
      <c r="CZ7" s="430"/>
      <c r="DA7" s="431"/>
      <c r="DB7" s="429">
        <v>
2550058</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
109</v>
      </c>
      <c r="AN8" s="459"/>
      <c r="AO8" s="459"/>
      <c r="AP8" s="459"/>
      <c r="AQ8" s="459"/>
      <c r="AR8" s="459"/>
      <c r="AS8" s="459"/>
      <c r="AT8" s="460"/>
      <c r="AU8" s="461" t="s">
        <v>
110</v>
      </c>
      <c r="AV8" s="462"/>
      <c r="AW8" s="462"/>
      <c r="AX8" s="462"/>
      <c r="AY8" s="463" t="s">
        <v>
111</v>
      </c>
      <c r="AZ8" s="464"/>
      <c r="BA8" s="464"/>
      <c r="BB8" s="464"/>
      <c r="BC8" s="464"/>
      <c r="BD8" s="464"/>
      <c r="BE8" s="464"/>
      <c r="BF8" s="464"/>
      <c r="BG8" s="464"/>
      <c r="BH8" s="464"/>
      <c r="BI8" s="464"/>
      <c r="BJ8" s="464"/>
      <c r="BK8" s="464"/>
      <c r="BL8" s="464"/>
      <c r="BM8" s="465"/>
      <c r="BN8" s="429">
        <v>
194391</v>
      </c>
      <c r="BO8" s="430"/>
      <c r="BP8" s="430"/>
      <c r="BQ8" s="430"/>
      <c r="BR8" s="430"/>
      <c r="BS8" s="430"/>
      <c r="BT8" s="430"/>
      <c r="BU8" s="431"/>
      <c r="BV8" s="429">
        <v>
162092</v>
      </c>
      <c r="BW8" s="430"/>
      <c r="BX8" s="430"/>
      <c r="BY8" s="430"/>
      <c r="BZ8" s="430"/>
      <c r="CA8" s="430"/>
      <c r="CB8" s="430"/>
      <c r="CC8" s="431"/>
      <c r="CD8" s="432" t="s">
        <v>
112</v>
      </c>
      <c r="CE8" s="433"/>
      <c r="CF8" s="433"/>
      <c r="CG8" s="433"/>
      <c r="CH8" s="433"/>
      <c r="CI8" s="433"/>
      <c r="CJ8" s="433"/>
      <c r="CK8" s="433"/>
      <c r="CL8" s="433"/>
      <c r="CM8" s="433"/>
      <c r="CN8" s="433"/>
      <c r="CO8" s="433"/>
      <c r="CP8" s="433"/>
      <c r="CQ8" s="433"/>
      <c r="CR8" s="433"/>
      <c r="CS8" s="434"/>
      <c r="CT8" s="469">
        <v>
0.3</v>
      </c>
      <c r="CU8" s="470"/>
      <c r="CV8" s="470"/>
      <c r="CW8" s="470"/>
      <c r="CX8" s="470"/>
      <c r="CY8" s="470"/>
      <c r="CZ8" s="470"/>
      <c r="DA8" s="471"/>
      <c r="DB8" s="469">
        <v>
0.31</v>
      </c>
      <c r="DC8" s="470"/>
      <c r="DD8" s="470"/>
      <c r="DE8" s="470"/>
      <c r="DF8" s="470"/>
      <c r="DG8" s="470"/>
      <c r="DH8" s="470"/>
      <c r="DI8" s="471"/>
      <c r="DJ8" s="186"/>
      <c r="DK8" s="186"/>
      <c r="DL8" s="186"/>
      <c r="DM8" s="186"/>
      <c r="DN8" s="186"/>
      <c r="DO8" s="186"/>
    </row>
    <row r="9" spans="1:119" ht="18.75" customHeight="1" thickBot="1" x14ac:dyDescent="0.25">
      <c r="A9" s="187"/>
      <c r="B9" s="423" t="s">
        <v>
113</v>
      </c>
      <c r="C9" s="424"/>
      <c r="D9" s="424"/>
      <c r="E9" s="424"/>
      <c r="F9" s="424"/>
      <c r="G9" s="424"/>
      <c r="H9" s="424"/>
      <c r="I9" s="424"/>
      <c r="J9" s="424"/>
      <c r="K9" s="472"/>
      <c r="L9" s="473" t="s">
        <v>
114</v>
      </c>
      <c r="M9" s="474"/>
      <c r="N9" s="474"/>
      <c r="O9" s="474"/>
      <c r="P9" s="474"/>
      <c r="Q9" s="475"/>
      <c r="R9" s="476">
        <v>
5234</v>
      </c>
      <c r="S9" s="477"/>
      <c r="T9" s="477"/>
      <c r="U9" s="477"/>
      <c r="V9" s="478"/>
      <c r="W9" s="386" t="s">
        <v>
115</v>
      </c>
      <c r="X9" s="387"/>
      <c r="Y9" s="387"/>
      <c r="Z9" s="387"/>
      <c r="AA9" s="387"/>
      <c r="AB9" s="387"/>
      <c r="AC9" s="387"/>
      <c r="AD9" s="387"/>
      <c r="AE9" s="387"/>
      <c r="AF9" s="387"/>
      <c r="AG9" s="387"/>
      <c r="AH9" s="387"/>
      <c r="AI9" s="387"/>
      <c r="AJ9" s="387"/>
      <c r="AK9" s="387"/>
      <c r="AL9" s="388"/>
      <c r="AM9" s="458" t="s">
        <v>
116</v>
      </c>
      <c r="AN9" s="459"/>
      <c r="AO9" s="459"/>
      <c r="AP9" s="459"/>
      <c r="AQ9" s="459"/>
      <c r="AR9" s="459"/>
      <c r="AS9" s="459"/>
      <c r="AT9" s="460"/>
      <c r="AU9" s="461" t="s">
        <v>
117</v>
      </c>
      <c r="AV9" s="462"/>
      <c r="AW9" s="462"/>
      <c r="AX9" s="462"/>
      <c r="AY9" s="463" t="s">
        <v>
118</v>
      </c>
      <c r="AZ9" s="464"/>
      <c r="BA9" s="464"/>
      <c r="BB9" s="464"/>
      <c r="BC9" s="464"/>
      <c r="BD9" s="464"/>
      <c r="BE9" s="464"/>
      <c r="BF9" s="464"/>
      <c r="BG9" s="464"/>
      <c r="BH9" s="464"/>
      <c r="BI9" s="464"/>
      <c r="BJ9" s="464"/>
      <c r="BK9" s="464"/>
      <c r="BL9" s="464"/>
      <c r="BM9" s="465"/>
      <c r="BN9" s="429">
        <v>
32299</v>
      </c>
      <c r="BO9" s="430"/>
      <c r="BP9" s="430"/>
      <c r="BQ9" s="430"/>
      <c r="BR9" s="430"/>
      <c r="BS9" s="430"/>
      <c r="BT9" s="430"/>
      <c r="BU9" s="431"/>
      <c r="BV9" s="429">
        <v>
-18544</v>
      </c>
      <c r="BW9" s="430"/>
      <c r="BX9" s="430"/>
      <c r="BY9" s="430"/>
      <c r="BZ9" s="430"/>
      <c r="CA9" s="430"/>
      <c r="CB9" s="430"/>
      <c r="CC9" s="431"/>
      <c r="CD9" s="432" t="s">
        <v>
119</v>
      </c>
      <c r="CE9" s="433"/>
      <c r="CF9" s="433"/>
      <c r="CG9" s="433"/>
      <c r="CH9" s="433"/>
      <c r="CI9" s="433"/>
      <c r="CJ9" s="433"/>
      <c r="CK9" s="433"/>
      <c r="CL9" s="433"/>
      <c r="CM9" s="433"/>
      <c r="CN9" s="433"/>
      <c r="CO9" s="433"/>
      <c r="CP9" s="433"/>
      <c r="CQ9" s="433"/>
      <c r="CR9" s="433"/>
      <c r="CS9" s="434"/>
      <c r="CT9" s="426">
        <v>
6.2</v>
      </c>
      <c r="CU9" s="427"/>
      <c r="CV9" s="427"/>
      <c r="CW9" s="427"/>
      <c r="CX9" s="427"/>
      <c r="CY9" s="427"/>
      <c r="CZ9" s="427"/>
      <c r="DA9" s="428"/>
      <c r="DB9" s="426">
        <v>
5.9</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
120</v>
      </c>
      <c r="M10" s="459"/>
      <c r="N10" s="459"/>
      <c r="O10" s="459"/>
      <c r="P10" s="459"/>
      <c r="Q10" s="460"/>
      <c r="R10" s="480">
        <v>
6045</v>
      </c>
      <c r="S10" s="481"/>
      <c r="T10" s="481"/>
      <c r="U10" s="481"/>
      <c r="V10" s="482"/>
      <c r="W10" s="417"/>
      <c r="X10" s="418"/>
      <c r="Y10" s="418"/>
      <c r="Z10" s="418"/>
      <c r="AA10" s="418"/>
      <c r="AB10" s="418"/>
      <c r="AC10" s="418"/>
      <c r="AD10" s="418"/>
      <c r="AE10" s="418"/>
      <c r="AF10" s="418"/>
      <c r="AG10" s="418"/>
      <c r="AH10" s="418"/>
      <c r="AI10" s="418"/>
      <c r="AJ10" s="418"/>
      <c r="AK10" s="418"/>
      <c r="AL10" s="421"/>
      <c r="AM10" s="458" t="s">
        <v>
121</v>
      </c>
      <c r="AN10" s="459"/>
      <c r="AO10" s="459"/>
      <c r="AP10" s="459"/>
      <c r="AQ10" s="459"/>
      <c r="AR10" s="459"/>
      <c r="AS10" s="459"/>
      <c r="AT10" s="460"/>
      <c r="AU10" s="461" t="s">
        <v>
122</v>
      </c>
      <c r="AV10" s="462"/>
      <c r="AW10" s="462"/>
      <c r="AX10" s="462"/>
      <c r="AY10" s="463" t="s">
        <v>
123</v>
      </c>
      <c r="AZ10" s="464"/>
      <c r="BA10" s="464"/>
      <c r="BB10" s="464"/>
      <c r="BC10" s="464"/>
      <c r="BD10" s="464"/>
      <c r="BE10" s="464"/>
      <c r="BF10" s="464"/>
      <c r="BG10" s="464"/>
      <c r="BH10" s="464"/>
      <c r="BI10" s="464"/>
      <c r="BJ10" s="464"/>
      <c r="BK10" s="464"/>
      <c r="BL10" s="464"/>
      <c r="BM10" s="465"/>
      <c r="BN10" s="429">
        <v>
78011</v>
      </c>
      <c r="BO10" s="430"/>
      <c r="BP10" s="430"/>
      <c r="BQ10" s="430"/>
      <c r="BR10" s="430"/>
      <c r="BS10" s="430"/>
      <c r="BT10" s="430"/>
      <c r="BU10" s="431"/>
      <c r="BV10" s="429">
        <v>
92010</v>
      </c>
      <c r="BW10" s="430"/>
      <c r="BX10" s="430"/>
      <c r="BY10" s="430"/>
      <c r="BZ10" s="430"/>
      <c r="CA10" s="430"/>
      <c r="CB10" s="430"/>
      <c r="CC10" s="431"/>
      <c r="CD10" s="191" t="s">
        <v>
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
125</v>
      </c>
      <c r="M11" s="484"/>
      <c r="N11" s="484"/>
      <c r="O11" s="484"/>
      <c r="P11" s="484"/>
      <c r="Q11" s="485"/>
      <c r="R11" s="486" t="s">
        <v>
126</v>
      </c>
      <c r="S11" s="487"/>
      <c r="T11" s="487"/>
      <c r="U11" s="487"/>
      <c r="V11" s="488"/>
      <c r="W11" s="417"/>
      <c r="X11" s="418"/>
      <c r="Y11" s="418"/>
      <c r="Z11" s="418"/>
      <c r="AA11" s="418"/>
      <c r="AB11" s="418"/>
      <c r="AC11" s="418"/>
      <c r="AD11" s="418"/>
      <c r="AE11" s="418"/>
      <c r="AF11" s="418"/>
      <c r="AG11" s="418"/>
      <c r="AH11" s="418"/>
      <c r="AI11" s="418"/>
      <c r="AJ11" s="418"/>
      <c r="AK11" s="418"/>
      <c r="AL11" s="421"/>
      <c r="AM11" s="458" t="s">
        <v>
127</v>
      </c>
      <c r="AN11" s="459"/>
      <c r="AO11" s="459"/>
      <c r="AP11" s="459"/>
      <c r="AQ11" s="459"/>
      <c r="AR11" s="459"/>
      <c r="AS11" s="459"/>
      <c r="AT11" s="460"/>
      <c r="AU11" s="461" t="s">
        <v>
122</v>
      </c>
      <c r="AV11" s="462"/>
      <c r="AW11" s="462"/>
      <c r="AX11" s="462"/>
      <c r="AY11" s="463" t="s">
        <v>
128</v>
      </c>
      <c r="AZ11" s="464"/>
      <c r="BA11" s="464"/>
      <c r="BB11" s="464"/>
      <c r="BC11" s="464"/>
      <c r="BD11" s="464"/>
      <c r="BE11" s="464"/>
      <c r="BF11" s="464"/>
      <c r="BG11" s="464"/>
      <c r="BH11" s="464"/>
      <c r="BI11" s="464"/>
      <c r="BJ11" s="464"/>
      <c r="BK11" s="464"/>
      <c r="BL11" s="464"/>
      <c r="BM11" s="465"/>
      <c r="BN11" s="429">
        <v>
0</v>
      </c>
      <c r="BO11" s="430"/>
      <c r="BP11" s="430"/>
      <c r="BQ11" s="430"/>
      <c r="BR11" s="430"/>
      <c r="BS11" s="430"/>
      <c r="BT11" s="430"/>
      <c r="BU11" s="431"/>
      <c r="BV11" s="429">
        <v>
0</v>
      </c>
      <c r="BW11" s="430"/>
      <c r="BX11" s="430"/>
      <c r="BY11" s="430"/>
      <c r="BZ11" s="430"/>
      <c r="CA11" s="430"/>
      <c r="CB11" s="430"/>
      <c r="CC11" s="431"/>
      <c r="CD11" s="432" t="s">
        <v>
129</v>
      </c>
      <c r="CE11" s="433"/>
      <c r="CF11" s="433"/>
      <c r="CG11" s="433"/>
      <c r="CH11" s="433"/>
      <c r="CI11" s="433"/>
      <c r="CJ11" s="433"/>
      <c r="CK11" s="433"/>
      <c r="CL11" s="433"/>
      <c r="CM11" s="433"/>
      <c r="CN11" s="433"/>
      <c r="CO11" s="433"/>
      <c r="CP11" s="433"/>
      <c r="CQ11" s="433"/>
      <c r="CR11" s="433"/>
      <c r="CS11" s="434"/>
      <c r="CT11" s="469" t="s">
        <v>
130</v>
      </c>
      <c r="CU11" s="470"/>
      <c r="CV11" s="470"/>
      <c r="CW11" s="470"/>
      <c r="CX11" s="470"/>
      <c r="CY11" s="470"/>
      <c r="CZ11" s="470"/>
      <c r="DA11" s="471"/>
      <c r="DB11" s="469" t="s">
        <v>
131</v>
      </c>
      <c r="DC11" s="470"/>
      <c r="DD11" s="470"/>
      <c r="DE11" s="470"/>
      <c r="DF11" s="470"/>
      <c r="DG11" s="470"/>
      <c r="DH11" s="470"/>
      <c r="DI11" s="471"/>
      <c r="DJ11" s="186"/>
      <c r="DK11" s="186"/>
      <c r="DL11" s="186"/>
      <c r="DM11" s="186"/>
      <c r="DN11" s="186"/>
      <c r="DO11" s="186"/>
    </row>
    <row r="12" spans="1:119" ht="18.75" customHeight="1" x14ac:dyDescent="0.2">
      <c r="A12" s="187"/>
      <c r="B12" s="489" t="s">
        <v>
132</v>
      </c>
      <c r="C12" s="490"/>
      <c r="D12" s="490"/>
      <c r="E12" s="490"/>
      <c r="F12" s="490"/>
      <c r="G12" s="490"/>
      <c r="H12" s="490"/>
      <c r="I12" s="490"/>
      <c r="J12" s="490"/>
      <c r="K12" s="491"/>
      <c r="L12" s="498" t="s">
        <v>
133</v>
      </c>
      <c r="M12" s="499"/>
      <c r="N12" s="499"/>
      <c r="O12" s="499"/>
      <c r="P12" s="499"/>
      <c r="Q12" s="500"/>
      <c r="R12" s="501">
        <v>
5038</v>
      </c>
      <c r="S12" s="502"/>
      <c r="T12" s="502"/>
      <c r="U12" s="502"/>
      <c r="V12" s="503"/>
      <c r="W12" s="504" t="s">
        <v>
1</v>
      </c>
      <c r="X12" s="462"/>
      <c r="Y12" s="462"/>
      <c r="Z12" s="462"/>
      <c r="AA12" s="462"/>
      <c r="AB12" s="505"/>
      <c r="AC12" s="506" t="s">
        <v>
134</v>
      </c>
      <c r="AD12" s="507"/>
      <c r="AE12" s="507"/>
      <c r="AF12" s="507"/>
      <c r="AG12" s="508"/>
      <c r="AH12" s="506" t="s">
        <v>
135</v>
      </c>
      <c r="AI12" s="507"/>
      <c r="AJ12" s="507"/>
      <c r="AK12" s="507"/>
      <c r="AL12" s="509"/>
      <c r="AM12" s="458" t="s">
        <v>
136</v>
      </c>
      <c r="AN12" s="459"/>
      <c r="AO12" s="459"/>
      <c r="AP12" s="459"/>
      <c r="AQ12" s="459"/>
      <c r="AR12" s="459"/>
      <c r="AS12" s="459"/>
      <c r="AT12" s="460"/>
      <c r="AU12" s="461" t="s">
        <v>
102</v>
      </c>
      <c r="AV12" s="462"/>
      <c r="AW12" s="462"/>
      <c r="AX12" s="462"/>
      <c r="AY12" s="463" t="s">
        <v>
137</v>
      </c>
      <c r="AZ12" s="464"/>
      <c r="BA12" s="464"/>
      <c r="BB12" s="464"/>
      <c r="BC12" s="464"/>
      <c r="BD12" s="464"/>
      <c r="BE12" s="464"/>
      <c r="BF12" s="464"/>
      <c r="BG12" s="464"/>
      <c r="BH12" s="464"/>
      <c r="BI12" s="464"/>
      <c r="BJ12" s="464"/>
      <c r="BK12" s="464"/>
      <c r="BL12" s="464"/>
      <c r="BM12" s="465"/>
      <c r="BN12" s="429">
        <v>
0</v>
      </c>
      <c r="BO12" s="430"/>
      <c r="BP12" s="430"/>
      <c r="BQ12" s="430"/>
      <c r="BR12" s="430"/>
      <c r="BS12" s="430"/>
      <c r="BT12" s="430"/>
      <c r="BU12" s="431"/>
      <c r="BV12" s="429">
        <v>
0</v>
      </c>
      <c r="BW12" s="430"/>
      <c r="BX12" s="430"/>
      <c r="BY12" s="430"/>
      <c r="BZ12" s="430"/>
      <c r="CA12" s="430"/>
      <c r="CB12" s="430"/>
      <c r="CC12" s="431"/>
      <c r="CD12" s="432" t="s">
        <v>
138</v>
      </c>
      <c r="CE12" s="433"/>
      <c r="CF12" s="433"/>
      <c r="CG12" s="433"/>
      <c r="CH12" s="433"/>
      <c r="CI12" s="433"/>
      <c r="CJ12" s="433"/>
      <c r="CK12" s="433"/>
      <c r="CL12" s="433"/>
      <c r="CM12" s="433"/>
      <c r="CN12" s="433"/>
      <c r="CO12" s="433"/>
      <c r="CP12" s="433"/>
      <c r="CQ12" s="433"/>
      <c r="CR12" s="433"/>
      <c r="CS12" s="434"/>
      <c r="CT12" s="469" t="s">
        <v>
139</v>
      </c>
      <c r="CU12" s="470"/>
      <c r="CV12" s="470"/>
      <c r="CW12" s="470"/>
      <c r="CX12" s="470"/>
      <c r="CY12" s="470"/>
      <c r="CZ12" s="470"/>
      <c r="DA12" s="471"/>
      <c r="DB12" s="469" t="s">
        <v>
131</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
140</v>
      </c>
      <c r="N13" s="521"/>
      <c r="O13" s="521"/>
      <c r="P13" s="521"/>
      <c r="Q13" s="522"/>
      <c r="R13" s="513">
        <v>
5004</v>
      </c>
      <c r="S13" s="514"/>
      <c r="T13" s="514"/>
      <c r="U13" s="514"/>
      <c r="V13" s="515"/>
      <c r="W13" s="445" t="s">
        <v>
141</v>
      </c>
      <c r="X13" s="446"/>
      <c r="Y13" s="446"/>
      <c r="Z13" s="446"/>
      <c r="AA13" s="446"/>
      <c r="AB13" s="436"/>
      <c r="AC13" s="480">
        <v>
81</v>
      </c>
      <c r="AD13" s="481"/>
      <c r="AE13" s="481"/>
      <c r="AF13" s="481"/>
      <c r="AG13" s="523"/>
      <c r="AH13" s="480">
        <v>
88</v>
      </c>
      <c r="AI13" s="481"/>
      <c r="AJ13" s="481"/>
      <c r="AK13" s="481"/>
      <c r="AL13" s="482"/>
      <c r="AM13" s="458" t="s">
        <v>
142</v>
      </c>
      <c r="AN13" s="459"/>
      <c r="AO13" s="459"/>
      <c r="AP13" s="459"/>
      <c r="AQ13" s="459"/>
      <c r="AR13" s="459"/>
      <c r="AS13" s="459"/>
      <c r="AT13" s="460"/>
      <c r="AU13" s="461" t="s">
        <v>
143</v>
      </c>
      <c r="AV13" s="462"/>
      <c r="AW13" s="462"/>
      <c r="AX13" s="462"/>
      <c r="AY13" s="463" t="s">
        <v>
144</v>
      </c>
      <c r="AZ13" s="464"/>
      <c r="BA13" s="464"/>
      <c r="BB13" s="464"/>
      <c r="BC13" s="464"/>
      <c r="BD13" s="464"/>
      <c r="BE13" s="464"/>
      <c r="BF13" s="464"/>
      <c r="BG13" s="464"/>
      <c r="BH13" s="464"/>
      <c r="BI13" s="464"/>
      <c r="BJ13" s="464"/>
      <c r="BK13" s="464"/>
      <c r="BL13" s="464"/>
      <c r="BM13" s="465"/>
      <c r="BN13" s="429">
        <v>
110310</v>
      </c>
      <c r="BO13" s="430"/>
      <c r="BP13" s="430"/>
      <c r="BQ13" s="430"/>
      <c r="BR13" s="430"/>
      <c r="BS13" s="430"/>
      <c r="BT13" s="430"/>
      <c r="BU13" s="431"/>
      <c r="BV13" s="429">
        <v>
73466</v>
      </c>
      <c r="BW13" s="430"/>
      <c r="BX13" s="430"/>
      <c r="BY13" s="430"/>
      <c r="BZ13" s="430"/>
      <c r="CA13" s="430"/>
      <c r="CB13" s="430"/>
      <c r="CC13" s="431"/>
      <c r="CD13" s="432" t="s">
        <v>
145</v>
      </c>
      <c r="CE13" s="433"/>
      <c r="CF13" s="433"/>
      <c r="CG13" s="433"/>
      <c r="CH13" s="433"/>
      <c r="CI13" s="433"/>
      <c r="CJ13" s="433"/>
      <c r="CK13" s="433"/>
      <c r="CL13" s="433"/>
      <c r="CM13" s="433"/>
      <c r="CN13" s="433"/>
      <c r="CO13" s="433"/>
      <c r="CP13" s="433"/>
      <c r="CQ13" s="433"/>
      <c r="CR13" s="433"/>
      <c r="CS13" s="434"/>
      <c r="CT13" s="426">
        <v>
6.8</v>
      </c>
      <c r="CU13" s="427"/>
      <c r="CV13" s="427"/>
      <c r="CW13" s="427"/>
      <c r="CX13" s="427"/>
      <c r="CY13" s="427"/>
      <c r="CZ13" s="427"/>
      <c r="DA13" s="428"/>
      <c r="DB13" s="426">
        <v>
5.9</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
146</v>
      </c>
      <c r="M14" s="511"/>
      <c r="N14" s="511"/>
      <c r="O14" s="511"/>
      <c r="P14" s="511"/>
      <c r="Q14" s="512"/>
      <c r="R14" s="513">
        <v>
5179</v>
      </c>
      <c r="S14" s="514"/>
      <c r="T14" s="514"/>
      <c r="U14" s="514"/>
      <c r="V14" s="515"/>
      <c r="W14" s="419"/>
      <c r="X14" s="420"/>
      <c r="Y14" s="420"/>
      <c r="Z14" s="420"/>
      <c r="AA14" s="420"/>
      <c r="AB14" s="409"/>
      <c r="AC14" s="516">
        <v>
3.7</v>
      </c>
      <c r="AD14" s="517"/>
      <c r="AE14" s="517"/>
      <c r="AF14" s="517"/>
      <c r="AG14" s="518"/>
      <c r="AH14" s="516">
        <v>
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
147</v>
      </c>
      <c r="CE14" s="525"/>
      <c r="CF14" s="525"/>
      <c r="CG14" s="525"/>
      <c r="CH14" s="525"/>
      <c r="CI14" s="525"/>
      <c r="CJ14" s="525"/>
      <c r="CK14" s="525"/>
      <c r="CL14" s="525"/>
      <c r="CM14" s="525"/>
      <c r="CN14" s="525"/>
      <c r="CO14" s="525"/>
      <c r="CP14" s="525"/>
      <c r="CQ14" s="525"/>
      <c r="CR14" s="525"/>
      <c r="CS14" s="526"/>
      <c r="CT14" s="527" t="s">
        <v>
139</v>
      </c>
      <c r="CU14" s="528"/>
      <c r="CV14" s="528"/>
      <c r="CW14" s="528"/>
      <c r="CX14" s="528"/>
      <c r="CY14" s="528"/>
      <c r="CZ14" s="528"/>
      <c r="DA14" s="529"/>
      <c r="DB14" s="527" t="s">
        <v>
131</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
140</v>
      </c>
      <c r="N15" s="521"/>
      <c r="O15" s="521"/>
      <c r="P15" s="521"/>
      <c r="Q15" s="522"/>
      <c r="R15" s="513">
        <v>
5135</v>
      </c>
      <c r="S15" s="514"/>
      <c r="T15" s="514"/>
      <c r="U15" s="514"/>
      <c r="V15" s="515"/>
      <c r="W15" s="445" t="s">
        <v>
148</v>
      </c>
      <c r="X15" s="446"/>
      <c r="Y15" s="446"/>
      <c r="Z15" s="446"/>
      <c r="AA15" s="446"/>
      <c r="AB15" s="436"/>
      <c r="AC15" s="480">
        <v>
517</v>
      </c>
      <c r="AD15" s="481"/>
      <c r="AE15" s="481"/>
      <c r="AF15" s="481"/>
      <c r="AG15" s="523"/>
      <c r="AH15" s="480">
        <v>
671</v>
      </c>
      <c r="AI15" s="481"/>
      <c r="AJ15" s="481"/>
      <c r="AK15" s="481"/>
      <c r="AL15" s="482"/>
      <c r="AM15" s="458"/>
      <c r="AN15" s="459"/>
      <c r="AO15" s="459"/>
      <c r="AP15" s="459"/>
      <c r="AQ15" s="459"/>
      <c r="AR15" s="459"/>
      <c r="AS15" s="459"/>
      <c r="AT15" s="460"/>
      <c r="AU15" s="461"/>
      <c r="AV15" s="462"/>
      <c r="AW15" s="462"/>
      <c r="AX15" s="462"/>
      <c r="AY15" s="389" t="s">
        <v>
149</v>
      </c>
      <c r="AZ15" s="390"/>
      <c r="BA15" s="390"/>
      <c r="BB15" s="390"/>
      <c r="BC15" s="390"/>
      <c r="BD15" s="390"/>
      <c r="BE15" s="390"/>
      <c r="BF15" s="390"/>
      <c r="BG15" s="390"/>
      <c r="BH15" s="390"/>
      <c r="BI15" s="390"/>
      <c r="BJ15" s="390"/>
      <c r="BK15" s="390"/>
      <c r="BL15" s="390"/>
      <c r="BM15" s="391"/>
      <c r="BN15" s="392">
        <v>
668384</v>
      </c>
      <c r="BO15" s="393"/>
      <c r="BP15" s="393"/>
      <c r="BQ15" s="393"/>
      <c r="BR15" s="393"/>
      <c r="BS15" s="393"/>
      <c r="BT15" s="393"/>
      <c r="BU15" s="394"/>
      <c r="BV15" s="392">
        <v>
663309</v>
      </c>
      <c r="BW15" s="393"/>
      <c r="BX15" s="393"/>
      <c r="BY15" s="393"/>
      <c r="BZ15" s="393"/>
      <c r="CA15" s="393"/>
      <c r="CB15" s="393"/>
      <c r="CC15" s="394"/>
      <c r="CD15" s="530" t="s">
        <v>
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
151</v>
      </c>
      <c r="M16" s="541"/>
      <c r="N16" s="541"/>
      <c r="O16" s="541"/>
      <c r="P16" s="541"/>
      <c r="Q16" s="542"/>
      <c r="R16" s="533" t="s">
        <v>
152</v>
      </c>
      <c r="S16" s="534"/>
      <c r="T16" s="534"/>
      <c r="U16" s="534"/>
      <c r="V16" s="535"/>
      <c r="W16" s="419"/>
      <c r="X16" s="420"/>
      <c r="Y16" s="420"/>
      <c r="Z16" s="420"/>
      <c r="AA16" s="420"/>
      <c r="AB16" s="409"/>
      <c r="AC16" s="516">
        <v>
23.8</v>
      </c>
      <c r="AD16" s="517"/>
      <c r="AE16" s="517"/>
      <c r="AF16" s="517"/>
      <c r="AG16" s="518"/>
      <c r="AH16" s="516">
        <v>
26.6</v>
      </c>
      <c r="AI16" s="517"/>
      <c r="AJ16" s="517"/>
      <c r="AK16" s="517"/>
      <c r="AL16" s="519"/>
      <c r="AM16" s="458"/>
      <c r="AN16" s="459"/>
      <c r="AO16" s="459"/>
      <c r="AP16" s="459"/>
      <c r="AQ16" s="459"/>
      <c r="AR16" s="459"/>
      <c r="AS16" s="459"/>
      <c r="AT16" s="460"/>
      <c r="AU16" s="461"/>
      <c r="AV16" s="462"/>
      <c r="AW16" s="462"/>
      <c r="AX16" s="462"/>
      <c r="AY16" s="463" t="s">
        <v>
153</v>
      </c>
      <c r="AZ16" s="464"/>
      <c r="BA16" s="464"/>
      <c r="BB16" s="464"/>
      <c r="BC16" s="464"/>
      <c r="BD16" s="464"/>
      <c r="BE16" s="464"/>
      <c r="BF16" s="464"/>
      <c r="BG16" s="464"/>
      <c r="BH16" s="464"/>
      <c r="BI16" s="464"/>
      <c r="BJ16" s="464"/>
      <c r="BK16" s="464"/>
      <c r="BL16" s="464"/>
      <c r="BM16" s="465"/>
      <c r="BN16" s="429">
        <v>
2314280</v>
      </c>
      <c r="BO16" s="430"/>
      <c r="BP16" s="430"/>
      <c r="BQ16" s="430"/>
      <c r="BR16" s="430"/>
      <c r="BS16" s="430"/>
      <c r="BT16" s="430"/>
      <c r="BU16" s="431"/>
      <c r="BV16" s="429">
        <v>
2248422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
154</v>
      </c>
      <c r="N17" s="537"/>
      <c r="O17" s="537"/>
      <c r="P17" s="537"/>
      <c r="Q17" s="538"/>
      <c r="R17" s="533" t="s">
        <v>
155</v>
      </c>
      <c r="S17" s="534"/>
      <c r="T17" s="534"/>
      <c r="U17" s="534"/>
      <c r="V17" s="535"/>
      <c r="W17" s="445" t="s">
        <v>
156</v>
      </c>
      <c r="X17" s="446"/>
      <c r="Y17" s="446"/>
      <c r="Z17" s="446"/>
      <c r="AA17" s="446"/>
      <c r="AB17" s="436"/>
      <c r="AC17" s="480">
        <v>
1577</v>
      </c>
      <c r="AD17" s="481"/>
      <c r="AE17" s="481"/>
      <c r="AF17" s="481"/>
      <c r="AG17" s="523"/>
      <c r="AH17" s="480">
        <v>
1761</v>
      </c>
      <c r="AI17" s="481"/>
      <c r="AJ17" s="481"/>
      <c r="AK17" s="481"/>
      <c r="AL17" s="482"/>
      <c r="AM17" s="458"/>
      <c r="AN17" s="459"/>
      <c r="AO17" s="459"/>
      <c r="AP17" s="459"/>
      <c r="AQ17" s="459"/>
      <c r="AR17" s="459"/>
      <c r="AS17" s="459"/>
      <c r="AT17" s="460"/>
      <c r="AU17" s="461"/>
      <c r="AV17" s="462"/>
      <c r="AW17" s="462"/>
      <c r="AX17" s="462"/>
      <c r="AY17" s="463" t="s">
        <v>
157</v>
      </c>
      <c r="AZ17" s="464"/>
      <c r="BA17" s="464"/>
      <c r="BB17" s="464"/>
      <c r="BC17" s="464"/>
      <c r="BD17" s="464"/>
      <c r="BE17" s="464"/>
      <c r="BF17" s="464"/>
      <c r="BG17" s="464"/>
      <c r="BH17" s="464"/>
      <c r="BI17" s="464"/>
      <c r="BJ17" s="464"/>
      <c r="BK17" s="464"/>
      <c r="BL17" s="464"/>
      <c r="BM17" s="465"/>
      <c r="BN17" s="429">
        <v>
846273</v>
      </c>
      <c r="BO17" s="430"/>
      <c r="BP17" s="430"/>
      <c r="BQ17" s="430"/>
      <c r="BR17" s="430"/>
      <c r="BS17" s="430"/>
      <c r="BT17" s="430"/>
      <c r="BU17" s="431"/>
      <c r="BV17" s="429">
        <v>
843475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
158</v>
      </c>
      <c r="C18" s="472"/>
      <c r="D18" s="472"/>
      <c r="E18" s="544"/>
      <c r="F18" s="544"/>
      <c r="G18" s="544"/>
      <c r="H18" s="544"/>
      <c r="I18" s="544"/>
      <c r="J18" s="544"/>
      <c r="K18" s="544"/>
      <c r="L18" s="545">
        <v>
225.53</v>
      </c>
      <c r="M18" s="545"/>
      <c r="N18" s="545"/>
      <c r="O18" s="545"/>
      <c r="P18" s="545"/>
      <c r="Q18" s="545"/>
      <c r="R18" s="546"/>
      <c r="S18" s="546"/>
      <c r="T18" s="546"/>
      <c r="U18" s="546"/>
      <c r="V18" s="547"/>
      <c r="W18" s="447"/>
      <c r="X18" s="448"/>
      <c r="Y18" s="448"/>
      <c r="Z18" s="448"/>
      <c r="AA18" s="448"/>
      <c r="AB18" s="439"/>
      <c r="AC18" s="548">
        <v>
72.5</v>
      </c>
      <c r="AD18" s="549"/>
      <c r="AE18" s="549"/>
      <c r="AF18" s="549"/>
      <c r="AG18" s="550"/>
      <c r="AH18" s="548">
        <v>
69.900000000000006</v>
      </c>
      <c r="AI18" s="549"/>
      <c r="AJ18" s="549"/>
      <c r="AK18" s="549"/>
      <c r="AL18" s="551"/>
      <c r="AM18" s="458"/>
      <c r="AN18" s="459"/>
      <c r="AO18" s="459"/>
      <c r="AP18" s="459"/>
      <c r="AQ18" s="459"/>
      <c r="AR18" s="459"/>
      <c r="AS18" s="459"/>
      <c r="AT18" s="460"/>
      <c r="AU18" s="461"/>
      <c r="AV18" s="462"/>
      <c r="AW18" s="462"/>
      <c r="AX18" s="462"/>
      <c r="AY18" s="463" t="s">
        <v>
159</v>
      </c>
      <c r="AZ18" s="464"/>
      <c r="BA18" s="464"/>
      <c r="BB18" s="464"/>
      <c r="BC18" s="464"/>
      <c r="BD18" s="464"/>
      <c r="BE18" s="464"/>
      <c r="BF18" s="464"/>
      <c r="BG18" s="464"/>
      <c r="BH18" s="464"/>
      <c r="BI18" s="464"/>
      <c r="BJ18" s="464"/>
      <c r="BK18" s="464"/>
      <c r="BL18" s="464"/>
      <c r="BM18" s="465"/>
      <c r="BN18" s="429">
        <v>
1937715</v>
      </c>
      <c r="BO18" s="430"/>
      <c r="BP18" s="430"/>
      <c r="BQ18" s="430"/>
      <c r="BR18" s="430"/>
      <c r="BS18" s="430"/>
      <c r="BT18" s="430"/>
      <c r="BU18" s="431"/>
      <c r="BV18" s="429">
        <v>
1967993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
160</v>
      </c>
      <c r="C19" s="472"/>
      <c r="D19" s="472"/>
      <c r="E19" s="544"/>
      <c r="F19" s="544"/>
      <c r="G19" s="544"/>
      <c r="H19" s="544"/>
      <c r="I19" s="544"/>
      <c r="J19" s="544"/>
      <c r="K19" s="544"/>
      <c r="L19" s="552">
        <v>
23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
161</v>
      </c>
      <c r="AZ19" s="464"/>
      <c r="BA19" s="464"/>
      <c r="BB19" s="464"/>
      <c r="BC19" s="464"/>
      <c r="BD19" s="464"/>
      <c r="BE19" s="464"/>
      <c r="BF19" s="464"/>
      <c r="BG19" s="464"/>
      <c r="BH19" s="464"/>
      <c r="BI19" s="464"/>
      <c r="BJ19" s="464"/>
      <c r="BK19" s="464"/>
      <c r="BL19" s="464"/>
      <c r="BM19" s="465"/>
      <c r="BN19" s="429">
        <v>
3423636</v>
      </c>
      <c r="BO19" s="430"/>
      <c r="BP19" s="430"/>
      <c r="BQ19" s="430"/>
      <c r="BR19" s="430"/>
      <c r="BS19" s="430"/>
      <c r="BT19" s="430"/>
      <c r="BU19" s="431"/>
      <c r="BV19" s="429">
        <v>
3407262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
162</v>
      </c>
      <c r="C20" s="472"/>
      <c r="D20" s="472"/>
      <c r="E20" s="544"/>
      <c r="F20" s="544"/>
      <c r="G20" s="544"/>
      <c r="H20" s="544"/>
      <c r="I20" s="544"/>
      <c r="J20" s="544"/>
      <c r="K20" s="544"/>
      <c r="L20" s="552">
        <v>
2045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
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
164</v>
      </c>
      <c r="C22" s="567"/>
      <c r="D22" s="568"/>
      <c r="E22" s="441" t="s">
        <v>
1</v>
      </c>
      <c r="F22" s="446"/>
      <c r="G22" s="446"/>
      <c r="H22" s="446"/>
      <c r="I22" s="446"/>
      <c r="J22" s="446"/>
      <c r="K22" s="436"/>
      <c r="L22" s="441" t="s">
        <v>
165</v>
      </c>
      <c r="M22" s="446"/>
      <c r="N22" s="446"/>
      <c r="O22" s="446"/>
      <c r="P22" s="436"/>
      <c r="Q22" s="575" t="s">
        <v>
166</v>
      </c>
      <c r="R22" s="576"/>
      <c r="S22" s="576"/>
      <c r="T22" s="576"/>
      <c r="U22" s="576"/>
      <c r="V22" s="577"/>
      <c r="W22" s="581" t="s">
        <v>
167</v>
      </c>
      <c r="X22" s="567"/>
      <c r="Y22" s="568"/>
      <c r="Z22" s="441" t="s">
        <v>
1</v>
      </c>
      <c r="AA22" s="446"/>
      <c r="AB22" s="446"/>
      <c r="AC22" s="446"/>
      <c r="AD22" s="446"/>
      <c r="AE22" s="446"/>
      <c r="AF22" s="446"/>
      <c r="AG22" s="436"/>
      <c r="AH22" s="594" t="s">
        <v>
168</v>
      </c>
      <c r="AI22" s="446"/>
      <c r="AJ22" s="446"/>
      <c r="AK22" s="446"/>
      <c r="AL22" s="436"/>
      <c r="AM22" s="594" t="s">
        <v>
169</v>
      </c>
      <c r="AN22" s="595"/>
      <c r="AO22" s="595"/>
      <c r="AP22" s="595"/>
      <c r="AQ22" s="595"/>
      <c r="AR22" s="596"/>
      <c r="AS22" s="575" t="s">
        <v>
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
170</v>
      </c>
      <c r="AZ23" s="390"/>
      <c r="BA23" s="390"/>
      <c r="BB23" s="390"/>
      <c r="BC23" s="390"/>
      <c r="BD23" s="390"/>
      <c r="BE23" s="390"/>
      <c r="BF23" s="390"/>
      <c r="BG23" s="390"/>
      <c r="BH23" s="390"/>
      <c r="BI23" s="390"/>
      <c r="BJ23" s="390"/>
      <c r="BK23" s="390"/>
      <c r="BL23" s="390"/>
      <c r="BM23" s="391"/>
      <c r="BN23" s="429">
        <v>
2070427</v>
      </c>
      <c r="BO23" s="430"/>
      <c r="BP23" s="430"/>
      <c r="BQ23" s="430"/>
      <c r="BR23" s="430"/>
      <c r="BS23" s="430"/>
      <c r="BT23" s="430"/>
      <c r="BU23" s="431"/>
      <c r="BV23" s="429">
        <v>
2182075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
171</v>
      </c>
      <c r="F24" s="459"/>
      <c r="G24" s="459"/>
      <c r="H24" s="459"/>
      <c r="I24" s="459"/>
      <c r="J24" s="459"/>
      <c r="K24" s="460"/>
      <c r="L24" s="480">
        <v>
1</v>
      </c>
      <c r="M24" s="481"/>
      <c r="N24" s="481"/>
      <c r="O24" s="481"/>
      <c r="P24" s="523"/>
      <c r="Q24" s="480">
        <v>
7140</v>
      </c>
      <c r="R24" s="481"/>
      <c r="S24" s="481"/>
      <c r="T24" s="481"/>
      <c r="U24" s="481"/>
      <c r="V24" s="523"/>
      <c r="W24" s="582"/>
      <c r="X24" s="570"/>
      <c r="Y24" s="571"/>
      <c r="Z24" s="479" t="s">
        <v>
172</v>
      </c>
      <c r="AA24" s="459"/>
      <c r="AB24" s="459"/>
      <c r="AC24" s="459"/>
      <c r="AD24" s="459"/>
      <c r="AE24" s="459"/>
      <c r="AF24" s="459"/>
      <c r="AG24" s="460"/>
      <c r="AH24" s="480">
        <v>
90</v>
      </c>
      <c r="AI24" s="481"/>
      <c r="AJ24" s="481"/>
      <c r="AK24" s="481"/>
      <c r="AL24" s="523"/>
      <c r="AM24" s="480">
        <v>
281610</v>
      </c>
      <c r="AN24" s="481"/>
      <c r="AO24" s="481"/>
      <c r="AP24" s="481"/>
      <c r="AQ24" s="481"/>
      <c r="AR24" s="523"/>
      <c r="AS24" s="480">
        <v>
3129</v>
      </c>
      <c r="AT24" s="481"/>
      <c r="AU24" s="481"/>
      <c r="AV24" s="481"/>
      <c r="AW24" s="481"/>
      <c r="AX24" s="482"/>
      <c r="AY24" s="602" t="s">
        <v>
173</v>
      </c>
      <c r="AZ24" s="603"/>
      <c r="BA24" s="603"/>
      <c r="BB24" s="603"/>
      <c r="BC24" s="603"/>
      <c r="BD24" s="603"/>
      <c r="BE24" s="603"/>
      <c r="BF24" s="603"/>
      <c r="BG24" s="603"/>
      <c r="BH24" s="603"/>
      <c r="BI24" s="603"/>
      <c r="BJ24" s="603"/>
      <c r="BK24" s="603"/>
      <c r="BL24" s="603"/>
      <c r="BM24" s="604"/>
      <c r="BN24" s="429">
        <v>
1842931</v>
      </c>
      <c r="BO24" s="430"/>
      <c r="BP24" s="430"/>
      <c r="BQ24" s="430"/>
      <c r="BR24" s="430"/>
      <c r="BS24" s="430"/>
      <c r="BT24" s="430"/>
      <c r="BU24" s="431"/>
      <c r="BV24" s="429">
        <v>
1907931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
174</v>
      </c>
      <c r="F25" s="459"/>
      <c r="G25" s="459"/>
      <c r="H25" s="459"/>
      <c r="I25" s="459"/>
      <c r="J25" s="459"/>
      <c r="K25" s="460"/>
      <c r="L25" s="480">
        <v>
1</v>
      </c>
      <c r="M25" s="481"/>
      <c r="N25" s="481"/>
      <c r="O25" s="481"/>
      <c r="P25" s="523"/>
      <c r="Q25" s="480">
        <v>
6270</v>
      </c>
      <c r="R25" s="481"/>
      <c r="S25" s="481"/>
      <c r="T25" s="481"/>
      <c r="U25" s="481"/>
      <c r="V25" s="523"/>
      <c r="W25" s="582"/>
      <c r="X25" s="570"/>
      <c r="Y25" s="571"/>
      <c r="Z25" s="479" t="s">
        <v>
175</v>
      </c>
      <c r="AA25" s="459"/>
      <c r="AB25" s="459"/>
      <c r="AC25" s="459"/>
      <c r="AD25" s="459"/>
      <c r="AE25" s="459"/>
      <c r="AF25" s="459"/>
      <c r="AG25" s="460"/>
      <c r="AH25" s="480" t="s">
        <v>
176</v>
      </c>
      <c r="AI25" s="481"/>
      <c r="AJ25" s="481"/>
      <c r="AK25" s="481"/>
      <c r="AL25" s="523"/>
      <c r="AM25" s="480" t="s">
        <v>
177</v>
      </c>
      <c r="AN25" s="481"/>
      <c r="AO25" s="481"/>
      <c r="AP25" s="481"/>
      <c r="AQ25" s="481"/>
      <c r="AR25" s="523"/>
      <c r="AS25" s="480" t="s">
        <v>
139</v>
      </c>
      <c r="AT25" s="481"/>
      <c r="AU25" s="481"/>
      <c r="AV25" s="481"/>
      <c r="AW25" s="481"/>
      <c r="AX25" s="482"/>
      <c r="AY25" s="389" t="s">
        <v>
178</v>
      </c>
      <c r="AZ25" s="390"/>
      <c r="BA25" s="390"/>
      <c r="BB25" s="390"/>
      <c r="BC25" s="390"/>
      <c r="BD25" s="390"/>
      <c r="BE25" s="390"/>
      <c r="BF25" s="390"/>
      <c r="BG25" s="390"/>
      <c r="BH25" s="390"/>
      <c r="BI25" s="390"/>
      <c r="BJ25" s="390"/>
      <c r="BK25" s="390"/>
      <c r="BL25" s="390"/>
      <c r="BM25" s="391"/>
      <c r="BN25" s="392" t="s">
        <v>
176</v>
      </c>
      <c r="BO25" s="393"/>
      <c r="BP25" s="393"/>
      <c r="BQ25" s="393"/>
      <c r="BR25" s="393"/>
      <c r="BS25" s="393"/>
      <c r="BT25" s="393"/>
      <c r="BU25" s="394"/>
      <c r="BV25" s="392" t="s">
        <v>
177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
179</v>
      </c>
      <c r="F26" s="459"/>
      <c r="G26" s="459"/>
      <c r="H26" s="459"/>
      <c r="I26" s="459"/>
      <c r="J26" s="459"/>
      <c r="K26" s="460"/>
      <c r="L26" s="480">
        <v>
1</v>
      </c>
      <c r="M26" s="481"/>
      <c r="N26" s="481"/>
      <c r="O26" s="481"/>
      <c r="P26" s="523"/>
      <c r="Q26" s="480">
        <v>
5980</v>
      </c>
      <c r="R26" s="481"/>
      <c r="S26" s="481"/>
      <c r="T26" s="481"/>
      <c r="U26" s="481"/>
      <c r="V26" s="523"/>
      <c r="W26" s="582"/>
      <c r="X26" s="570"/>
      <c r="Y26" s="571"/>
      <c r="Z26" s="479" t="s">
        <v>
180</v>
      </c>
      <c r="AA26" s="592"/>
      <c r="AB26" s="592"/>
      <c r="AC26" s="592"/>
      <c r="AD26" s="592"/>
      <c r="AE26" s="592"/>
      <c r="AF26" s="592"/>
      <c r="AG26" s="593"/>
      <c r="AH26" s="480">
        <v>
5</v>
      </c>
      <c r="AI26" s="481"/>
      <c r="AJ26" s="481"/>
      <c r="AK26" s="481"/>
      <c r="AL26" s="523"/>
      <c r="AM26" s="480">
        <v>
15520</v>
      </c>
      <c r="AN26" s="481"/>
      <c r="AO26" s="481"/>
      <c r="AP26" s="481"/>
      <c r="AQ26" s="481"/>
      <c r="AR26" s="523"/>
      <c r="AS26" s="480">
        <v>
3104</v>
      </c>
      <c r="AT26" s="481"/>
      <c r="AU26" s="481"/>
      <c r="AV26" s="481"/>
      <c r="AW26" s="481"/>
      <c r="AX26" s="482"/>
      <c r="AY26" s="432" t="s">
        <v>
181</v>
      </c>
      <c r="AZ26" s="433"/>
      <c r="BA26" s="433"/>
      <c r="BB26" s="433"/>
      <c r="BC26" s="433"/>
      <c r="BD26" s="433"/>
      <c r="BE26" s="433"/>
      <c r="BF26" s="433"/>
      <c r="BG26" s="433"/>
      <c r="BH26" s="433"/>
      <c r="BI26" s="433"/>
      <c r="BJ26" s="433"/>
      <c r="BK26" s="433"/>
      <c r="BL26" s="433"/>
      <c r="BM26" s="434"/>
      <c r="BN26" s="429" t="s">
        <v>
176</v>
      </c>
      <c r="BO26" s="430"/>
      <c r="BP26" s="430"/>
      <c r="BQ26" s="430"/>
      <c r="BR26" s="430"/>
      <c r="BS26" s="430"/>
      <c r="BT26" s="430"/>
      <c r="BU26" s="431"/>
      <c r="BV26" s="429" t="s">
        <v>
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
182</v>
      </c>
      <c r="F27" s="459"/>
      <c r="G27" s="459"/>
      <c r="H27" s="459"/>
      <c r="I27" s="459"/>
      <c r="J27" s="459"/>
      <c r="K27" s="460"/>
      <c r="L27" s="480">
        <v>
1</v>
      </c>
      <c r="M27" s="481"/>
      <c r="N27" s="481"/>
      <c r="O27" s="481"/>
      <c r="P27" s="523"/>
      <c r="Q27" s="480">
        <v>
3600</v>
      </c>
      <c r="R27" s="481"/>
      <c r="S27" s="481"/>
      <c r="T27" s="481"/>
      <c r="U27" s="481"/>
      <c r="V27" s="523"/>
      <c r="W27" s="582"/>
      <c r="X27" s="570"/>
      <c r="Y27" s="571"/>
      <c r="Z27" s="479" t="s">
        <v>
183</v>
      </c>
      <c r="AA27" s="459"/>
      <c r="AB27" s="459"/>
      <c r="AC27" s="459"/>
      <c r="AD27" s="459"/>
      <c r="AE27" s="459"/>
      <c r="AF27" s="459"/>
      <c r="AG27" s="460"/>
      <c r="AH27" s="480" t="s">
        <v>
139</v>
      </c>
      <c r="AI27" s="481"/>
      <c r="AJ27" s="481"/>
      <c r="AK27" s="481"/>
      <c r="AL27" s="523"/>
      <c r="AM27" s="480" t="s">
        <v>
176</v>
      </c>
      <c r="AN27" s="481"/>
      <c r="AO27" s="481"/>
      <c r="AP27" s="481"/>
      <c r="AQ27" s="481"/>
      <c r="AR27" s="523"/>
      <c r="AS27" s="480" t="s">
        <v>
177</v>
      </c>
      <c r="AT27" s="481"/>
      <c r="AU27" s="481"/>
      <c r="AV27" s="481"/>
      <c r="AW27" s="481"/>
      <c r="AX27" s="482"/>
      <c r="AY27" s="524" t="s">
        <v>
184</v>
      </c>
      <c r="AZ27" s="525"/>
      <c r="BA27" s="525"/>
      <c r="BB27" s="525"/>
      <c r="BC27" s="525"/>
      <c r="BD27" s="525"/>
      <c r="BE27" s="525"/>
      <c r="BF27" s="525"/>
      <c r="BG27" s="525"/>
      <c r="BH27" s="525"/>
      <c r="BI27" s="525"/>
      <c r="BJ27" s="525"/>
      <c r="BK27" s="525"/>
      <c r="BL27" s="525"/>
      <c r="BM27" s="526"/>
      <c r="BN27" s="605" t="s">
        <v>
176</v>
      </c>
      <c r="BO27" s="606"/>
      <c r="BP27" s="606"/>
      <c r="BQ27" s="606"/>
      <c r="BR27" s="606"/>
      <c r="BS27" s="606"/>
      <c r="BT27" s="606"/>
      <c r="BU27" s="607"/>
      <c r="BV27" s="605" t="s">
        <v>
176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
185</v>
      </c>
      <c r="F28" s="459"/>
      <c r="G28" s="459"/>
      <c r="H28" s="459"/>
      <c r="I28" s="459"/>
      <c r="J28" s="459"/>
      <c r="K28" s="460"/>
      <c r="L28" s="480">
        <v>
1</v>
      </c>
      <c r="M28" s="481"/>
      <c r="N28" s="481"/>
      <c r="O28" s="481"/>
      <c r="P28" s="523"/>
      <c r="Q28" s="480">
        <v>
3200</v>
      </c>
      <c r="R28" s="481"/>
      <c r="S28" s="481"/>
      <c r="T28" s="481"/>
      <c r="U28" s="481"/>
      <c r="V28" s="523"/>
      <c r="W28" s="582"/>
      <c r="X28" s="570"/>
      <c r="Y28" s="571"/>
      <c r="Z28" s="479" t="s">
        <v>
186</v>
      </c>
      <c r="AA28" s="459"/>
      <c r="AB28" s="459"/>
      <c r="AC28" s="459"/>
      <c r="AD28" s="459"/>
      <c r="AE28" s="459"/>
      <c r="AF28" s="459"/>
      <c r="AG28" s="460"/>
      <c r="AH28" s="480" t="s">
        <v>
177</v>
      </c>
      <c r="AI28" s="481"/>
      <c r="AJ28" s="481"/>
      <c r="AK28" s="481"/>
      <c r="AL28" s="523"/>
      <c r="AM28" s="480" t="s">
        <v>
187</v>
      </c>
      <c r="AN28" s="481"/>
      <c r="AO28" s="481"/>
      <c r="AP28" s="481"/>
      <c r="AQ28" s="481"/>
      <c r="AR28" s="523"/>
      <c r="AS28" s="480" t="s">
        <v>
177</v>
      </c>
      <c r="AT28" s="481"/>
      <c r="AU28" s="481"/>
      <c r="AV28" s="481"/>
      <c r="AW28" s="481"/>
      <c r="AX28" s="482"/>
      <c r="AY28" s="608" t="s">
        <v>
188</v>
      </c>
      <c r="AZ28" s="609"/>
      <c r="BA28" s="609"/>
      <c r="BB28" s="610"/>
      <c r="BC28" s="389" t="s">
        <v>
48</v>
      </c>
      <c r="BD28" s="390"/>
      <c r="BE28" s="390"/>
      <c r="BF28" s="390"/>
      <c r="BG28" s="390"/>
      <c r="BH28" s="390"/>
      <c r="BI28" s="390"/>
      <c r="BJ28" s="390"/>
      <c r="BK28" s="390"/>
      <c r="BL28" s="390"/>
      <c r="BM28" s="391"/>
      <c r="BN28" s="392">
        <v>
1492903</v>
      </c>
      <c r="BO28" s="393"/>
      <c r="BP28" s="393"/>
      <c r="BQ28" s="393"/>
      <c r="BR28" s="393"/>
      <c r="BS28" s="393"/>
      <c r="BT28" s="393"/>
      <c r="BU28" s="394"/>
      <c r="BV28" s="392">
        <v>
1414892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
189</v>
      </c>
      <c r="F29" s="459"/>
      <c r="G29" s="459"/>
      <c r="H29" s="459"/>
      <c r="I29" s="459"/>
      <c r="J29" s="459"/>
      <c r="K29" s="460"/>
      <c r="L29" s="480">
        <v>
10</v>
      </c>
      <c r="M29" s="481"/>
      <c r="N29" s="481"/>
      <c r="O29" s="481"/>
      <c r="P29" s="523"/>
      <c r="Q29" s="480">
        <v>
3000</v>
      </c>
      <c r="R29" s="481"/>
      <c r="S29" s="481"/>
      <c r="T29" s="481"/>
      <c r="U29" s="481"/>
      <c r="V29" s="523"/>
      <c r="W29" s="583"/>
      <c r="X29" s="584"/>
      <c r="Y29" s="585"/>
      <c r="Z29" s="479" t="s">
        <v>
190</v>
      </c>
      <c r="AA29" s="459"/>
      <c r="AB29" s="459"/>
      <c r="AC29" s="459"/>
      <c r="AD29" s="459"/>
      <c r="AE29" s="459"/>
      <c r="AF29" s="459"/>
      <c r="AG29" s="460"/>
      <c r="AH29" s="480">
        <v>
90</v>
      </c>
      <c r="AI29" s="481"/>
      <c r="AJ29" s="481"/>
      <c r="AK29" s="481"/>
      <c r="AL29" s="523"/>
      <c r="AM29" s="480">
        <v>
281610</v>
      </c>
      <c r="AN29" s="481"/>
      <c r="AO29" s="481"/>
      <c r="AP29" s="481"/>
      <c r="AQ29" s="481"/>
      <c r="AR29" s="523"/>
      <c r="AS29" s="480">
        <v>
3129</v>
      </c>
      <c r="AT29" s="481"/>
      <c r="AU29" s="481"/>
      <c r="AV29" s="481"/>
      <c r="AW29" s="481"/>
      <c r="AX29" s="482"/>
      <c r="AY29" s="611"/>
      <c r="AZ29" s="612"/>
      <c r="BA29" s="612"/>
      <c r="BB29" s="613"/>
      <c r="BC29" s="463" t="s">
        <v>
191</v>
      </c>
      <c r="BD29" s="464"/>
      <c r="BE29" s="464"/>
      <c r="BF29" s="464"/>
      <c r="BG29" s="464"/>
      <c r="BH29" s="464"/>
      <c r="BI29" s="464"/>
      <c r="BJ29" s="464"/>
      <c r="BK29" s="464"/>
      <c r="BL29" s="464"/>
      <c r="BM29" s="465"/>
      <c r="BN29" s="429">
        <v>
1008748</v>
      </c>
      <c r="BO29" s="430"/>
      <c r="BP29" s="430"/>
      <c r="BQ29" s="430"/>
      <c r="BR29" s="430"/>
      <c r="BS29" s="430"/>
      <c r="BT29" s="430"/>
      <c r="BU29" s="431"/>
      <c r="BV29" s="429">
        <v>
1099226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
192</v>
      </c>
      <c r="X30" s="590"/>
      <c r="Y30" s="590"/>
      <c r="Z30" s="590"/>
      <c r="AA30" s="590"/>
      <c r="AB30" s="590"/>
      <c r="AC30" s="590"/>
      <c r="AD30" s="590"/>
      <c r="AE30" s="590"/>
      <c r="AF30" s="590"/>
      <c r="AG30" s="591"/>
      <c r="AH30" s="548">
        <v>
97.2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
50</v>
      </c>
      <c r="BD30" s="603"/>
      <c r="BE30" s="603"/>
      <c r="BF30" s="603"/>
      <c r="BG30" s="603"/>
      <c r="BH30" s="603"/>
      <c r="BI30" s="603"/>
      <c r="BJ30" s="603"/>
      <c r="BK30" s="603"/>
      <c r="BL30" s="603"/>
      <c r="BM30" s="604"/>
      <c r="BN30" s="605">
        <v>
2103807</v>
      </c>
      <c r="BO30" s="606"/>
      <c r="BP30" s="606"/>
      <c r="BQ30" s="606"/>
      <c r="BR30" s="606"/>
      <c r="BS30" s="606"/>
      <c r="BT30" s="606"/>
      <c r="BU30" s="607"/>
      <c r="BV30" s="605">
        <v>
1896433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193</v>
      </c>
      <c r="D32" s="214"/>
      <c r="E32" s="214"/>
      <c r="F32" s="211"/>
      <c r="G32" s="211"/>
      <c r="H32" s="211"/>
      <c r="I32" s="211"/>
      <c r="J32" s="211"/>
      <c r="K32" s="211"/>
      <c r="L32" s="211"/>
      <c r="M32" s="211"/>
      <c r="N32" s="211"/>
      <c r="O32" s="211"/>
      <c r="P32" s="211"/>
      <c r="Q32" s="211"/>
      <c r="R32" s="211"/>
      <c r="S32" s="211"/>
      <c r="T32" s="211"/>
      <c r="U32" s="211" t="s">
        <v>
194</v>
      </c>
      <c r="V32" s="211"/>
      <c r="W32" s="211"/>
      <c r="X32" s="211"/>
      <c r="Y32" s="211"/>
      <c r="Z32" s="211"/>
      <c r="AA32" s="211"/>
      <c r="AB32" s="211"/>
      <c r="AC32" s="211"/>
      <c r="AD32" s="211"/>
      <c r="AE32" s="211"/>
      <c r="AF32" s="211"/>
      <c r="AG32" s="211"/>
      <c r="AH32" s="211"/>
      <c r="AI32" s="211"/>
      <c r="AJ32" s="211"/>
      <c r="AK32" s="211"/>
      <c r="AL32" s="211"/>
      <c r="AM32" s="215" t="s">
        <v>
195</v>
      </c>
      <c r="AN32" s="211"/>
      <c r="AO32" s="211"/>
      <c r="AP32" s="211"/>
      <c r="AQ32" s="211"/>
      <c r="AR32" s="211"/>
      <c r="AS32" s="215"/>
      <c r="AT32" s="215"/>
      <c r="AU32" s="215"/>
      <c r="AV32" s="215"/>
      <c r="AW32" s="215"/>
      <c r="AX32" s="215"/>
      <c r="AY32" s="215"/>
      <c r="AZ32" s="215"/>
      <c r="BA32" s="215"/>
      <c r="BB32" s="211"/>
      <c r="BC32" s="215"/>
      <c r="BD32" s="211"/>
      <c r="BE32" s="215" t="s">
        <v>
196</v>
      </c>
      <c r="BF32" s="211"/>
      <c r="BG32" s="211"/>
      <c r="BH32" s="211"/>
      <c r="BI32" s="211"/>
      <c r="BJ32" s="215"/>
      <c r="BK32" s="215"/>
      <c r="BL32" s="215"/>
      <c r="BM32" s="215"/>
      <c r="BN32" s="215"/>
      <c r="BO32" s="215"/>
      <c r="BP32" s="215"/>
      <c r="BQ32" s="215"/>
      <c r="BR32" s="211"/>
      <c r="BS32" s="211"/>
      <c r="BT32" s="211"/>
      <c r="BU32" s="211"/>
      <c r="BV32" s="211"/>
      <c r="BW32" s="211" t="s">
        <v>
197</v>
      </c>
      <c r="BX32" s="211"/>
      <c r="BY32" s="211"/>
      <c r="BZ32" s="211"/>
      <c r="CA32" s="211"/>
      <c r="CB32" s="215"/>
      <c r="CC32" s="215"/>
      <c r="CD32" s="215"/>
      <c r="CE32" s="215"/>
      <c r="CF32" s="215"/>
      <c r="CG32" s="215"/>
      <c r="CH32" s="215"/>
      <c r="CI32" s="215"/>
      <c r="CJ32" s="215"/>
      <c r="CK32" s="215"/>
      <c r="CL32" s="215"/>
      <c r="CM32" s="215"/>
      <c r="CN32" s="215"/>
      <c r="CO32" s="215" t="s">
        <v>
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
199</v>
      </c>
      <c r="D33" s="453"/>
      <c r="E33" s="418" t="s">
        <v>
200</v>
      </c>
      <c r="F33" s="418"/>
      <c r="G33" s="418"/>
      <c r="H33" s="418"/>
      <c r="I33" s="418"/>
      <c r="J33" s="418"/>
      <c r="K33" s="418"/>
      <c r="L33" s="418"/>
      <c r="M33" s="418"/>
      <c r="N33" s="418"/>
      <c r="O33" s="418"/>
      <c r="P33" s="418"/>
      <c r="Q33" s="418"/>
      <c r="R33" s="418"/>
      <c r="S33" s="418"/>
      <c r="T33" s="216"/>
      <c r="U33" s="453" t="s">
        <v>
199</v>
      </c>
      <c r="V33" s="453"/>
      <c r="W33" s="418" t="s">
        <v>
201</v>
      </c>
      <c r="X33" s="418"/>
      <c r="Y33" s="418"/>
      <c r="Z33" s="418"/>
      <c r="AA33" s="418"/>
      <c r="AB33" s="418"/>
      <c r="AC33" s="418"/>
      <c r="AD33" s="418"/>
      <c r="AE33" s="418"/>
      <c r="AF33" s="418"/>
      <c r="AG33" s="418"/>
      <c r="AH33" s="418"/>
      <c r="AI33" s="418"/>
      <c r="AJ33" s="418"/>
      <c r="AK33" s="418"/>
      <c r="AL33" s="216"/>
      <c r="AM33" s="453" t="s">
        <v>
199</v>
      </c>
      <c r="AN33" s="453"/>
      <c r="AO33" s="418" t="s">
        <v>
202</v>
      </c>
      <c r="AP33" s="418"/>
      <c r="AQ33" s="418"/>
      <c r="AR33" s="418"/>
      <c r="AS33" s="418"/>
      <c r="AT33" s="418"/>
      <c r="AU33" s="418"/>
      <c r="AV33" s="418"/>
      <c r="AW33" s="418"/>
      <c r="AX33" s="418"/>
      <c r="AY33" s="418"/>
      <c r="AZ33" s="418"/>
      <c r="BA33" s="418"/>
      <c r="BB33" s="418"/>
      <c r="BC33" s="418"/>
      <c r="BD33" s="217"/>
      <c r="BE33" s="418" t="s">
        <v>
203</v>
      </c>
      <c r="BF33" s="418"/>
      <c r="BG33" s="418" t="s">
        <v>
204</v>
      </c>
      <c r="BH33" s="418"/>
      <c r="BI33" s="418"/>
      <c r="BJ33" s="418"/>
      <c r="BK33" s="418"/>
      <c r="BL33" s="418"/>
      <c r="BM33" s="418"/>
      <c r="BN33" s="418"/>
      <c r="BO33" s="418"/>
      <c r="BP33" s="418"/>
      <c r="BQ33" s="418"/>
      <c r="BR33" s="418"/>
      <c r="BS33" s="418"/>
      <c r="BT33" s="418"/>
      <c r="BU33" s="418"/>
      <c r="BV33" s="217"/>
      <c r="BW33" s="453" t="s">
        <v>
203</v>
      </c>
      <c r="BX33" s="453"/>
      <c r="BY33" s="418" t="s">
        <v>
205</v>
      </c>
      <c r="BZ33" s="418"/>
      <c r="CA33" s="418"/>
      <c r="CB33" s="418"/>
      <c r="CC33" s="418"/>
      <c r="CD33" s="418"/>
      <c r="CE33" s="418"/>
      <c r="CF33" s="418"/>
      <c r="CG33" s="418"/>
      <c r="CH33" s="418"/>
      <c r="CI33" s="418"/>
      <c r="CJ33" s="418"/>
      <c r="CK33" s="418"/>
      <c r="CL33" s="418"/>
      <c r="CM33" s="418"/>
      <c r="CN33" s="216"/>
      <c r="CO33" s="453" t="s">
        <v>
199</v>
      </c>
      <c r="CP33" s="453"/>
      <c r="CQ33" s="418" t="s">
        <v>
206</v>
      </c>
      <c r="CR33" s="418"/>
      <c r="CS33" s="418"/>
      <c r="CT33" s="418"/>
      <c r="CU33" s="418"/>
      <c r="CV33" s="418"/>
      <c r="CW33" s="418"/>
      <c r="CX33" s="418"/>
      <c r="CY33" s="418"/>
      <c r="CZ33" s="418"/>
      <c r="DA33" s="418"/>
      <c r="DB33" s="418"/>
      <c r="DC33" s="418"/>
      <c r="DD33" s="418"/>
      <c r="DE33" s="418"/>
      <c r="DF33" s="216"/>
      <c r="DG33" s="617" t="s">
        <v>
207</v>
      </c>
      <c r="DH33" s="617"/>
      <c r="DI33" s="218"/>
      <c r="DJ33" s="186"/>
      <c r="DK33" s="186"/>
      <c r="DL33" s="186"/>
      <c r="DM33" s="186"/>
      <c r="DN33" s="186"/>
      <c r="DO33" s="186"/>
    </row>
    <row r="34" spans="1:119" ht="32.25" customHeight="1" x14ac:dyDescent="0.2">
      <c r="A34" s="187"/>
      <c r="B34" s="213"/>
      <c r="C34" s="618">
        <f>
IF(E34="","",1)</f>
        <v>
1</v>
      </c>
      <c r="D34" s="618"/>
      <c r="E34" s="619" t="str">
        <f>
IF('各会計、関係団体の財政状況及び健全化判断比率'!B7="","",'各会計、関係団体の財政状況及び健全化判断比率'!B7)</f>
        <v>
一般会計</v>
      </c>
      <c r="F34" s="619"/>
      <c r="G34" s="619"/>
      <c r="H34" s="619"/>
      <c r="I34" s="619"/>
      <c r="J34" s="619"/>
      <c r="K34" s="619"/>
      <c r="L34" s="619"/>
      <c r="M34" s="619"/>
      <c r="N34" s="619"/>
      <c r="O34" s="619"/>
      <c r="P34" s="619"/>
      <c r="Q34" s="619"/>
      <c r="R34" s="619"/>
      <c r="S34" s="619"/>
      <c r="T34" s="214"/>
      <c r="U34" s="618">
        <f>
IF(W34="","",MAX(C34:D43)+1)</f>
        <v>
4</v>
      </c>
      <c r="V34" s="618"/>
      <c r="W34" s="619" t="str">
        <f>
IF('各会計、関係団体の財政状況及び健全化判断比率'!B28="","",'各会計、関係団体の財政状況及び健全化判断比率'!B28)</f>
        <v>
国民健康保険特別会計</v>
      </c>
      <c r="X34" s="619"/>
      <c r="Y34" s="619"/>
      <c r="Z34" s="619"/>
      <c r="AA34" s="619"/>
      <c r="AB34" s="619"/>
      <c r="AC34" s="619"/>
      <c r="AD34" s="619"/>
      <c r="AE34" s="619"/>
      <c r="AF34" s="619"/>
      <c r="AG34" s="619"/>
      <c r="AH34" s="619"/>
      <c r="AI34" s="619"/>
      <c r="AJ34" s="619"/>
      <c r="AK34" s="619"/>
      <c r="AL34" s="214"/>
      <c r="AM34" s="618">
        <f>
IF(AO34="","",MAX(C34:D43,U34:V43)+1)</f>
        <v>
7</v>
      </c>
      <c r="AN34" s="618"/>
      <c r="AO34" s="619" t="str">
        <f>
IF('各会計、関係団体の財政状況及び健全化判断比率'!B31="","",'各会計、関係団体の財政状況及び健全化判断比率'!B31)</f>
        <v>
病院事業会計</v>
      </c>
      <c r="AP34" s="619"/>
      <c r="AQ34" s="619"/>
      <c r="AR34" s="619"/>
      <c r="AS34" s="619"/>
      <c r="AT34" s="619"/>
      <c r="AU34" s="619"/>
      <c r="AV34" s="619"/>
      <c r="AW34" s="619"/>
      <c r="AX34" s="619"/>
      <c r="AY34" s="619"/>
      <c r="AZ34" s="619"/>
      <c r="BA34" s="619"/>
      <c r="BB34" s="619"/>
      <c r="BC34" s="619"/>
      <c r="BD34" s="214"/>
      <c r="BE34" s="618">
        <f>
IF(BG34="","",MAX(C34:D43,U34:V43,AM34:AN43)+1)</f>
        <v>
8</v>
      </c>
      <c r="BF34" s="618"/>
      <c r="BG34" s="619" t="str">
        <f>
IF('各会計、関係団体の財政状況及び健全化判断比率'!B32="","",'各会計、関係団体の財政状況及び健全化判断比率'!B32)</f>
        <v>
下水道事業特別会計</v>
      </c>
      <c r="BH34" s="619"/>
      <c r="BI34" s="619"/>
      <c r="BJ34" s="619"/>
      <c r="BK34" s="619"/>
      <c r="BL34" s="619"/>
      <c r="BM34" s="619"/>
      <c r="BN34" s="619"/>
      <c r="BO34" s="619"/>
      <c r="BP34" s="619"/>
      <c r="BQ34" s="619"/>
      <c r="BR34" s="619"/>
      <c r="BS34" s="619"/>
      <c r="BT34" s="619"/>
      <c r="BU34" s="619"/>
      <c r="BV34" s="214"/>
      <c r="BW34" s="618">
        <f>
IF(BY34="","",MAX(C34:D43,U34:V43,AM34:AN43,BE34:BF43)+1)</f>
        <v>
9</v>
      </c>
      <c r="BX34" s="618"/>
      <c r="BY34" s="619" t="str">
        <f>
IF('各会計、関係団体の財政状況及び健全化判断比率'!B68="","",'各会計、関係団体の財政状況及び健全化判断比率'!B68)</f>
        <v>
東京市町村総合事務組合（一般会計）</v>
      </c>
      <c r="BZ34" s="619"/>
      <c r="CA34" s="619"/>
      <c r="CB34" s="619"/>
      <c r="CC34" s="619"/>
      <c r="CD34" s="619"/>
      <c r="CE34" s="619"/>
      <c r="CF34" s="619"/>
      <c r="CG34" s="619"/>
      <c r="CH34" s="619"/>
      <c r="CI34" s="619"/>
      <c r="CJ34" s="619"/>
      <c r="CK34" s="619"/>
      <c r="CL34" s="619"/>
      <c r="CM34" s="619"/>
      <c r="CN34" s="214"/>
      <c r="CO34" s="618">
        <f>
IF(CQ34="","",MAX(C34:D43,U34:V43,AM34:AN43,BE34:BF43,BW34:BX43)+1)</f>
        <v>
17</v>
      </c>
      <c r="CP34" s="618"/>
      <c r="CQ34" s="619" t="str">
        <f>
IF('各会計、関係団体の財政状況及び健全化判断比率'!BS7="","",'各会計、関係団体の財政状況及び健全化判断比率'!BS7)</f>
        <v>
奥多摩総合開発</v>
      </c>
      <c r="CR34" s="619"/>
      <c r="CS34" s="619"/>
      <c r="CT34" s="619"/>
      <c r="CU34" s="619"/>
      <c r="CV34" s="619"/>
      <c r="CW34" s="619"/>
      <c r="CX34" s="619"/>
      <c r="CY34" s="619"/>
      <c r="CZ34" s="619"/>
      <c r="DA34" s="619"/>
      <c r="DB34" s="619"/>
      <c r="DC34" s="619"/>
      <c r="DD34" s="619"/>
      <c r="DE34" s="619"/>
      <c r="DF34" s="211"/>
      <c r="DG34" s="620" t="str">
        <f>
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
IF(E35="","",C34+1)</f>
        <v>
2</v>
      </c>
      <c r="D35" s="618"/>
      <c r="E35" s="619" t="str">
        <f>
IF('各会計、関係団体の財政状況及び健全化判断比率'!B8="","",'各会計、関係団体の財政状況及び健全化判断比率'!B8)</f>
        <v>
都民の森管理運営事業特別会計</v>
      </c>
      <c r="F35" s="619"/>
      <c r="G35" s="619"/>
      <c r="H35" s="619"/>
      <c r="I35" s="619"/>
      <c r="J35" s="619"/>
      <c r="K35" s="619"/>
      <c r="L35" s="619"/>
      <c r="M35" s="619"/>
      <c r="N35" s="619"/>
      <c r="O35" s="619"/>
      <c r="P35" s="619"/>
      <c r="Q35" s="619"/>
      <c r="R35" s="619"/>
      <c r="S35" s="619"/>
      <c r="T35" s="214"/>
      <c r="U35" s="618">
        <f>
IF(W35="","",U34+1)</f>
        <v>
5</v>
      </c>
      <c r="V35" s="618"/>
      <c r="W35" s="619" t="str">
        <f>
IF('各会計、関係団体の財政状況及び健全化判断比率'!B29="","",'各会計、関係団体の財政状況及び健全化判断比率'!B29)</f>
        <v>
介護保険特別会計</v>
      </c>
      <c r="X35" s="619"/>
      <c r="Y35" s="619"/>
      <c r="Z35" s="619"/>
      <c r="AA35" s="619"/>
      <c r="AB35" s="619"/>
      <c r="AC35" s="619"/>
      <c r="AD35" s="619"/>
      <c r="AE35" s="619"/>
      <c r="AF35" s="619"/>
      <c r="AG35" s="619"/>
      <c r="AH35" s="619"/>
      <c r="AI35" s="619"/>
      <c r="AJ35" s="619"/>
      <c r="AK35" s="619"/>
      <c r="AL35" s="214"/>
      <c r="AM35" s="618" t="str">
        <f t="shared" ref="AM35:AM43" si="0">
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
IF(BG35="","",BE34+1)</f>
        <v/>
      </c>
      <c r="BF35" s="618"/>
      <c r="BG35" s="619"/>
      <c r="BH35" s="619"/>
      <c r="BI35" s="619"/>
      <c r="BJ35" s="619"/>
      <c r="BK35" s="619"/>
      <c r="BL35" s="619"/>
      <c r="BM35" s="619"/>
      <c r="BN35" s="619"/>
      <c r="BO35" s="619"/>
      <c r="BP35" s="619"/>
      <c r="BQ35" s="619"/>
      <c r="BR35" s="619"/>
      <c r="BS35" s="619"/>
      <c r="BT35" s="619"/>
      <c r="BU35" s="619"/>
      <c r="BV35" s="214"/>
      <c r="BW35" s="618">
        <f t="shared" ref="BW35:BW43" si="2">
IF(BY35="","",BW34+1)</f>
        <v>
10</v>
      </c>
      <c r="BX35" s="618"/>
      <c r="BY35" s="619" t="str">
        <f>
IF('各会計、関係団体の財政状況及び健全化判断比率'!B69="","",'各会計、関係団体の財政状況及び健全化判断比率'!B69)</f>
        <v>
東京市町村総合事務組合（交通災害共済事業特別会計）</v>
      </c>
      <c r="BZ35" s="619"/>
      <c r="CA35" s="619"/>
      <c r="CB35" s="619"/>
      <c r="CC35" s="619"/>
      <c r="CD35" s="619"/>
      <c r="CE35" s="619"/>
      <c r="CF35" s="619"/>
      <c r="CG35" s="619"/>
      <c r="CH35" s="619"/>
      <c r="CI35" s="619"/>
      <c r="CJ35" s="619"/>
      <c r="CK35" s="619"/>
      <c r="CL35" s="619"/>
      <c r="CM35" s="619"/>
      <c r="CN35" s="214"/>
      <c r="CO35" s="618">
        <f t="shared" ref="CO35:CO43" si="3">
IF(CQ35="","",CO34+1)</f>
        <v>
18</v>
      </c>
      <c r="CP35" s="618"/>
      <c r="CQ35" s="619" t="str">
        <f>
IF('各会計、関係団体の財政状況及び健全化判断比率'!BS8="","",'各会計、関係団体の財政状況及び健全化判断比率'!BS8)</f>
        <v>
おくたま地域振興財団</v>
      </c>
      <c r="CR35" s="619"/>
      <c r="CS35" s="619"/>
      <c r="CT35" s="619"/>
      <c r="CU35" s="619"/>
      <c r="CV35" s="619"/>
      <c r="CW35" s="619"/>
      <c r="CX35" s="619"/>
      <c r="CY35" s="619"/>
      <c r="CZ35" s="619"/>
      <c r="DA35" s="619"/>
      <c r="DB35" s="619"/>
      <c r="DC35" s="619"/>
      <c r="DD35" s="619"/>
      <c r="DE35" s="619"/>
      <c r="DF35" s="211"/>
      <c r="DG35" s="620" t="str">
        <f>
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
IF(E36="","",C35+1)</f>
        <v>
3</v>
      </c>
      <c r="D36" s="618"/>
      <c r="E36" s="619" t="str">
        <f>
IF('各会計、関係団体の財政状況及び健全化判断比率'!B9="","",'各会計、関係団体の財政状況及び健全化判断比率'!B9)</f>
        <v>
山のふるさと村管理運営事業特別会計</v>
      </c>
      <c r="F36" s="619"/>
      <c r="G36" s="619"/>
      <c r="H36" s="619"/>
      <c r="I36" s="619"/>
      <c r="J36" s="619"/>
      <c r="K36" s="619"/>
      <c r="L36" s="619"/>
      <c r="M36" s="619"/>
      <c r="N36" s="619"/>
      <c r="O36" s="619"/>
      <c r="P36" s="619"/>
      <c r="Q36" s="619"/>
      <c r="R36" s="619"/>
      <c r="S36" s="619"/>
      <c r="T36" s="214"/>
      <c r="U36" s="618">
        <f t="shared" ref="U36:U43" si="4">
IF(W36="","",U35+1)</f>
        <v>
6</v>
      </c>
      <c r="V36" s="618"/>
      <c r="W36" s="619" t="str">
        <f>
IF('各会計、関係団体の財政状況及び健全化判断比率'!B30="","",'各会計、関係団体の財政状況及び健全化判断比率'!B30)</f>
        <v>
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
11</v>
      </c>
      <c r="BX36" s="618"/>
      <c r="BY36" s="619" t="str">
        <f>
IF('各会計、関係団体の財政状況及び健全化判断比率'!B70="","",'各会計、関係団体の財政状況及び健全化判断比率'!B70)</f>
        <v>
東京都市町村職員退職手当組合</v>
      </c>
      <c r="BZ36" s="619"/>
      <c r="CA36" s="619"/>
      <c r="CB36" s="619"/>
      <c r="CC36" s="619"/>
      <c r="CD36" s="619"/>
      <c r="CE36" s="619"/>
      <c r="CF36" s="619"/>
      <c r="CG36" s="619"/>
      <c r="CH36" s="619"/>
      <c r="CI36" s="619"/>
      <c r="CJ36" s="619"/>
      <c r="CK36" s="619"/>
      <c r="CL36" s="619"/>
      <c r="CM36" s="619"/>
      <c r="CN36" s="214"/>
      <c r="CO36" s="618">
        <f t="shared" si="3"/>
        <v>
19</v>
      </c>
      <c r="CP36" s="618"/>
      <c r="CQ36" s="619" t="str">
        <f>
IF('各会計、関係団体の財政状況及び健全化判断比率'!BS9="","",'各会計、関係団体の財政状況及び健全化判断比率'!BS9)</f>
        <v>
小河内振興財団</v>
      </c>
      <c r="CR36" s="619"/>
      <c r="CS36" s="619"/>
      <c r="CT36" s="619"/>
      <c r="CU36" s="619"/>
      <c r="CV36" s="619"/>
      <c r="CW36" s="619"/>
      <c r="CX36" s="619"/>
      <c r="CY36" s="619"/>
      <c r="CZ36" s="619"/>
      <c r="DA36" s="619"/>
      <c r="DB36" s="619"/>
      <c r="DC36" s="619"/>
      <c r="DD36" s="619"/>
      <c r="DE36" s="619"/>
      <c r="DF36" s="211"/>
      <c r="DG36" s="620" t="str">
        <f>
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
IF(E37="","",C36+1)</f>
        <v/>
      </c>
      <c r="D37" s="618"/>
      <c r="E37" s="619" t="str">
        <f>
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
12</v>
      </c>
      <c r="BX37" s="618"/>
      <c r="BY37" s="619" t="str">
        <f>
IF('各会計、関係団体の財政状況及び健全化判断比率'!B71="","",'各会計、関係団体の財政状況及び健全化判断比率'!B71)</f>
        <v>
東京都市町村議会議員公務災害補償等組合</v>
      </c>
      <c r="BZ37" s="619"/>
      <c r="CA37" s="619"/>
      <c r="CB37" s="619"/>
      <c r="CC37" s="619"/>
      <c r="CD37" s="619"/>
      <c r="CE37" s="619"/>
      <c r="CF37" s="619"/>
      <c r="CG37" s="619"/>
      <c r="CH37" s="619"/>
      <c r="CI37" s="619"/>
      <c r="CJ37" s="619"/>
      <c r="CK37" s="619"/>
      <c r="CL37" s="619"/>
      <c r="CM37" s="619"/>
      <c r="CN37" s="214"/>
      <c r="CO37" s="618" t="str">
        <f t="shared" si="3"/>
        <v/>
      </c>
      <c r="CP37" s="618"/>
      <c r="CQ37" s="619" t="str">
        <f>
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
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
IF(E38="","",C37+1)</f>
        <v/>
      </c>
      <c r="D38" s="618"/>
      <c r="E38" s="619" t="str">
        <f>
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
13</v>
      </c>
      <c r="BX38" s="618"/>
      <c r="BY38" s="619" t="str">
        <f>
IF('各会計、関係団体の財政状況及び健全化判断比率'!B72="","",'各会計、関係団体の財政状況及び健全化判断比率'!B72)</f>
        <v>
東京都後期高齢者医療広域連合（一般会計）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
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
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
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
14</v>
      </c>
      <c r="BX39" s="618"/>
      <c r="BY39" s="619" t="str">
        <f>
IF('各会計、関係団体の財政状況及び健全化判断比率'!B73="","",'各会計、関係団体の財政状況及び健全化判断比率'!B73)</f>
        <v>
東京都後期高齢者医療広域連合（特別会計）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
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
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
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
15</v>
      </c>
      <c r="BX40" s="618"/>
      <c r="BY40" s="619" t="str">
        <f>
IF('各会計、関係団体の財政状況及び健全化判断比率'!B74="","",'各会計、関係団体の財政状況及び健全化判断比率'!B74)</f>
        <v>
西秋川衛生組合</v>
      </c>
      <c r="BZ40" s="619"/>
      <c r="CA40" s="619"/>
      <c r="CB40" s="619"/>
      <c r="CC40" s="619"/>
      <c r="CD40" s="619"/>
      <c r="CE40" s="619"/>
      <c r="CF40" s="619"/>
      <c r="CG40" s="619"/>
      <c r="CH40" s="619"/>
      <c r="CI40" s="619"/>
      <c r="CJ40" s="619"/>
      <c r="CK40" s="619"/>
      <c r="CL40" s="619"/>
      <c r="CM40" s="619"/>
      <c r="CN40" s="214"/>
      <c r="CO40" s="618" t="str">
        <f t="shared" si="3"/>
        <v/>
      </c>
      <c r="CP40" s="618"/>
      <c r="CQ40" s="619" t="str">
        <f>
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
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
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
16</v>
      </c>
      <c r="BX41" s="618"/>
      <c r="BY41" s="619" t="str">
        <f>
IF('各会計、関係団体の財政状況及び健全化判断比率'!B75="","",'各会計、関係団体の財政状況及び健全化判断比率'!B75)</f>
        <v>
秋川流域斎場組合</v>
      </c>
      <c r="BZ41" s="619"/>
      <c r="CA41" s="619"/>
      <c r="CB41" s="619"/>
      <c r="CC41" s="619"/>
      <c r="CD41" s="619"/>
      <c r="CE41" s="619"/>
      <c r="CF41" s="619"/>
      <c r="CG41" s="619"/>
      <c r="CH41" s="619"/>
      <c r="CI41" s="619"/>
      <c r="CJ41" s="619"/>
      <c r="CK41" s="619"/>
      <c r="CL41" s="619"/>
      <c r="CM41" s="619"/>
      <c r="CN41" s="214"/>
      <c r="CO41" s="618" t="str">
        <f t="shared" si="3"/>
        <v/>
      </c>
      <c r="CP41" s="618"/>
      <c r="CQ41" s="619" t="str">
        <f>
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
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
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
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
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
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
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
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
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
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208</v>
      </c>
      <c r="C46" s="186"/>
      <c r="D46" s="186"/>
      <c r="E46" s="186" t="s">
        <v>
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212</v>
      </c>
    </row>
    <row r="50" spans="5:5" x14ac:dyDescent="0.2">
      <c r="E50" s="188" t="s">
        <v>
213</v>
      </c>
    </row>
    <row r="51" spans="5:5" x14ac:dyDescent="0.2">
      <c r="E51" s="188" t="s">
        <v>
214</v>
      </c>
    </row>
    <row r="52" spans="5:5" x14ac:dyDescent="0.2">
      <c r="E52" s="188" t="s">
        <v>
215</v>
      </c>
    </row>
    <row r="53" spans="5:5" x14ac:dyDescent="0.2"/>
    <row r="54" spans="5:5" x14ac:dyDescent="0.2"/>
    <row r="55" spans="5:5" x14ac:dyDescent="0.2"/>
    <row r="56" spans="5:5" x14ac:dyDescent="0.2"/>
  </sheetData>
  <sheetProtection algorithmName="SHA-512" hashValue="ZkCC2lMa7uFsD/q5HMWtByzS1fh7/dZXbvk9743cQAZNInDeXhLdr0qfO0ezZg0EDpfeB9dT6y4u2lJGrs6QZw==" saltValue="R3sbVU25em6//T6wQg+A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565</v>
      </c>
      <c r="G33" s="29" t="s">
        <v>
566</v>
      </c>
      <c r="H33" s="29" t="s">
        <v>
567</v>
      </c>
      <c r="I33" s="29" t="s">
        <v>
568</v>
      </c>
      <c r="J33" s="30" t="s">
        <v>
569</v>
      </c>
      <c r="K33" s="22"/>
      <c r="L33" s="22"/>
      <c r="M33" s="22"/>
      <c r="N33" s="22"/>
      <c r="O33" s="22"/>
      <c r="P33" s="22"/>
    </row>
    <row r="34" spans="1:16" ht="39" customHeight="1" x14ac:dyDescent="0.2">
      <c r="A34" s="22"/>
      <c r="B34" s="31"/>
      <c r="C34" s="1216" t="s">
        <v>
570</v>
      </c>
      <c r="D34" s="1216"/>
      <c r="E34" s="1217"/>
      <c r="F34" s="32">
        <v>
7.75</v>
      </c>
      <c r="G34" s="33">
        <v>
8.9600000000000009</v>
      </c>
      <c r="H34" s="33">
        <v>
9.6199999999999992</v>
      </c>
      <c r="I34" s="33">
        <v>
11.17</v>
      </c>
      <c r="J34" s="34">
        <v>
11.79</v>
      </c>
      <c r="K34" s="22"/>
      <c r="L34" s="22"/>
      <c r="M34" s="22"/>
      <c r="N34" s="22"/>
      <c r="O34" s="22"/>
      <c r="P34" s="22"/>
    </row>
    <row r="35" spans="1:16" ht="39" customHeight="1" x14ac:dyDescent="0.2">
      <c r="A35" s="22"/>
      <c r="B35" s="35"/>
      <c r="C35" s="1210" t="s">
        <v>
571</v>
      </c>
      <c r="D35" s="1211"/>
      <c r="E35" s="1212"/>
      <c r="F35" s="36">
        <v>
8.69</v>
      </c>
      <c r="G35" s="37">
        <v>
8.4</v>
      </c>
      <c r="H35" s="37">
        <v>
6.84</v>
      </c>
      <c r="I35" s="37">
        <v>
6.06</v>
      </c>
      <c r="J35" s="38">
        <v>
7.26</v>
      </c>
      <c r="K35" s="22"/>
      <c r="L35" s="22"/>
      <c r="M35" s="22"/>
      <c r="N35" s="22"/>
      <c r="O35" s="22"/>
      <c r="P35" s="22"/>
    </row>
    <row r="36" spans="1:16" ht="39" customHeight="1" x14ac:dyDescent="0.2">
      <c r="A36" s="22"/>
      <c r="B36" s="35"/>
      <c r="C36" s="1210" t="s">
        <v>
572</v>
      </c>
      <c r="D36" s="1211"/>
      <c r="E36" s="1212"/>
      <c r="F36" s="36">
        <v>
0.35</v>
      </c>
      <c r="G36" s="37">
        <v>
0.1</v>
      </c>
      <c r="H36" s="37">
        <v>
0.72</v>
      </c>
      <c r="I36" s="37">
        <v>
0.86</v>
      </c>
      <c r="J36" s="38">
        <v>
0.7</v>
      </c>
      <c r="K36" s="22"/>
      <c r="L36" s="22"/>
      <c r="M36" s="22"/>
      <c r="N36" s="22"/>
      <c r="O36" s="22"/>
      <c r="P36" s="22"/>
    </row>
    <row r="37" spans="1:16" ht="39" customHeight="1" x14ac:dyDescent="0.2">
      <c r="A37" s="22"/>
      <c r="B37" s="35"/>
      <c r="C37" s="1210" t="s">
        <v>
573</v>
      </c>
      <c r="D37" s="1211"/>
      <c r="E37" s="1212"/>
      <c r="F37" s="36">
        <v>
1</v>
      </c>
      <c r="G37" s="37">
        <v>
0.33</v>
      </c>
      <c r="H37" s="37">
        <v>
0.79</v>
      </c>
      <c r="I37" s="37">
        <v>
0.61</v>
      </c>
      <c r="J37" s="38">
        <v>
0.62</v>
      </c>
      <c r="K37" s="22"/>
      <c r="L37" s="22"/>
      <c r="M37" s="22"/>
      <c r="N37" s="22"/>
      <c r="O37" s="22"/>
      <c r="P37" s="22"/>
    </row>
    <row r="38" spans="1:16" ht="39" customHeight="1" x14ac:dyDescent="0.2">
      <c r="A38" s="22"/>
      <c r="B38" s="35"/>
      <c r="C38" s="1210" t="s">
        <v>
574</v>
      </c>
      <c r="D38" s="1211"/>
      <c r="E38" s="1212"/>
      <c r="F38" s="36">
        <v>
0.12</v>
      </c>
      <c r="G38" s="37">
        <v>
0.15</v>
      </c>
      <c r="H38" s="37">
        <v>
0.23</v>
      </c>
      <c r="I38" s="37">
        <v>
0.37</v>
      </c>
      <c r="J38" s="38">
        <v>
0.22</v>
      </c>
      <c r="K38" s="22"/>
      <c r="L38" s="22"/>
      <c r="M38" s="22"/>
      <c r="N38" s="22"/>
      <c r="O38" s="22"/>
      <c r="P38" s="22"/>
    </row>
    <row r="39" spans="1:16" ht="39" customHeight="1" x14ac:dyDescent="0.2">
      <c r="A39" s="22"/>
      <c r="B39" s="35"/>
      <c r="C39" s="1210" t="s">
        <v>
575</v>
      </c>
      <c r="D39" s="1211"/>
      <c r="E39" s="1212"/>
      <c r="F39" s="36">
        <v>
0.08</v>
      </c>
      <c r="G39" s="37">
        <v>
0.15</v>
      </c>
      <c r="H39" s="37">
        <v>
0.09</v>
      </c>
      <c r="I39" s="37">
        <v>
0.15</v>
      </c>
      <c r="J39" s="38">
        <v>
0.2</v>
      </c>
      <c r="K39" s="22"/>
      <c r="L39" s="22"/>
      <c r="M39" s="22"/>
      <c r="N39" s="22"/>
      <c r="O39" s="22"/>
      <c r="P39" s="22"/>
    </row>
    <row r="40" spans="1:16" ht="39" customHeight="1" x14ac:dyDescent="0.2">
      <c r="A40" s="22"/>
      <c r="B40" s="35"/>
      <c r="C40" s="1210" t="s">
        <v>
576</v>
      </c>
      <c r="D40" s="1211"/>
      <c r="E40" s="1212"/>
      <c r="F40" s="36">
        <v>
0.1</v>
      </c>
      <c r="G40" s="37">
        <v>
0.13</v>
      </c>
      <c r="H40" s="37">
        <v>
0.1</v>
      </c>
      <c r="I40" s="37">
        <v>
0.14000000000000001</v>
      </c>
      <c r="J40" s="38">
        <v>
0.06</v>
      </c>
      <c r="K40" s="22"/>
      <c r="L40" s="22"/>
      <c r="M40" s="22"/>
      <c r="N40" s="22"/>
      <c r="O40" s="22"/>
      <c r="P40" s="22"/>
    </row>
    <row r="41" spans="1:16" ht="39" customHeight="1" x14ac:dyDescent="0.2">
      <c r="A41" s="22"/>
      <c r="B41" s="35"/>
      <c r="C41" s="1210" t="s">
        <v>
577</v>
      </c>
      <c r="D41" s="1211"/>
      <c r="E41" s="1212"/>
      <c r="F41" s="36">
        <v>
0</v>
      </c>
      <c r="G41" s="37">
        <v>
0</v>
      </c>
      <c r="H41" s="37">
        <v>
0</v>
      </c>
      <c r="I41" s="37">
        <v>
0</v>
      </c>
      <c r="J41" s="38">
        <v>
0</v>
      </c>
      <c r="K41" s="22"/>
      <c r="L41" s="22"/>
      <c r="M41" s="22"/>
      <c r="N41" s="22"/>
      <c r="O41" s="22"/>
      <c r="P41" s="22"/>
    </row>
    <row r="42" spans="1:16" ht="39" customHeight="1" x14ac:dyDescent="0.2">
      <c r="A42" s="22"/>
      <c r="B42" s="39"/>
      <c r="C42" s="1210" t="s">
        <v>
578</v>
      </c>
      <c r="D42" s="1211"/>
      <c r="E42" s="1212"/>
      <c r="F42" s="36" t="s">
        <v>
523</v>
      </c>
      <c r="G42" s="37" t="s">
        <v>
523</v>
      </c>
      <c r="H42" s="37" t="s">
        <v>
523</v>
      </c>
      <c r="I42" s="37" t="s">
        <v>
523</v>
      </c>
      <c r="J42" s="38" t="s">
        <v>
523</v>
      </c>
      <c r="K42" s="22"/>
      <c r="L42" s="22"/>
      <c r="M42" s="22"/>
      <c r="N42" s="22"/>
      <c r="O42" s="22"/>
      <c r="P42" s="22"/>
    </row>
    <row r="43" spans="1:16" ht="39" customHeight="1" thickBot="1" x14ac:dyDescent="0.25">
      <c r="A43" s="22"/>
      <c r="B43" s="40"/>
      <c r="C43" s="1213" t="s">
        <v>
579</v>
      </c>
      <c r="D43" s="1214"/>
      <c r="E43" s="1215"/>
      <c r="F43" s="41" t="s">
        <v>
523</v>
      </c>
      <c r="G43" s="42" t="s">
        <v>
523</v>
      </c>
      <c r="H43" s="42" t="s">
        <v>
523</v>
      </c>
      <c r="I43" s="42" t="s">
        <v>
523</v>
      </c>
      <c r="J43" s="43" t="s">
        <v>
523</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sCv77AKdKrSp63kroevI9OkIpv6OsTp+eyF4g1jCMNUnK+XwtKumDtz97Xcma4xzDuPXyH/bi9g4ELs23loMQ==" saltValue="5kwbDOwxNKtJxkakItc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565</v>
      </c>
      <c r="L44" s="56" t="s">
        <v>
566</v>
      </c>
      <c r="M44" s="56" t="s">
        <v>
567</v>
      </c>
      <c r="N44" s="56" t="s">
        <v>
568</v>
      </c>
      <c r="O44" s="57" t="s">
        <v>
569</v>
      </c>
      <c r="P44" s="48"/>
      <c r="Q44" s="48"/>
      <c r="R44" s="48"/>
      <c r="S44" s="48"/>
      <c r="T44" s="48"/>
      <c r="U44" s="48"/>
    </row>
    <row r="45" spans="1:21" ht="30.75" customHeight="1" x14ac:dyDescent="0.2">
      <c r="A45" s="48"/>
      <c r="B45" s="1218" t="s">
        <v>
11</v>
      </c>
      <c r="C45" s="1219"/>
      <c r="D45" s="58"/>
      <c r="E45" s="1224" t="s">
        <v>
12</v>
      </c>
      <c r="F45" s="1224"/>
      <c r="G45" s="1224"/>
      <c r="H45" s="1224"/>
      <c r="I45" s="1224"/>
      <c r="J45" s="1225"/>
      <c r="K45" s="59">
        <v>
253</v>
      </c>
      <c r="L45" s="60">
        <v>
232</v>
      </c>
      <c r="M45" s="60">
        <v>
225</v>
      </c>
      <c r="N45" s="60">
        <v>
216</v>
      </c>
      <c r="O45" s="61">
        <v>
215</v>
      </c>
      <c r="P45" s="48"/>
      <c r="Q45" s="48"/>
      <c r="R45" s="48"/>
      <c r="S45" s="48"/>
      <c r="T45" s="48"/>
      <c r="U45" s="48"/>
    </row>
    <row r="46" spans="1:21" ht="30.75" customHeight="1" x14ac:dyDescent="0.2">
      <c r="A46" s="48"/>
      <c r="B46" s="1220"/>
      <c r="C46" s="1221"/>
      <c r="D46" s="62"/>
      <c r="E46" s="1226" t="s">
        <v>
13</v>
      </c>
      <c r="F46" s="1226"/>
      <c r="G46" s="1226"/>
      <c r="H46" s="1226"/>
      <c r="I46" s="1226"/>
      <c r="J46" s="1227"/>
      <c r="K46" s="63" t="s">
        <v>
523</v>
      </c>
      <c r="L46" s="64" t="s">
        <v>
523</v>
      </c>
      <c r="M46" s="64" t="s">
        <v>
523</v>
      </c>
      <c r="N46" s="64" t="s">
        <v>
523</v>
      </c>
      <c r="O46" s="65" t="s">
        <v>
523</v>
      </c>
      <c r="P46" s="48"/>
      <c r="Q46" s="48"/>
      <c r="R46" s="48"/>
      <c r="S46" s="48"/>
      <c r="T46" s="48"/>
      <c r="U46" s="48"/>
    </row>
    <row r="47" spans="1:21" ht="30.75" customHeight="1" x14ac:dyDescent="0.2">
      <c r="A47" s="48"/>
      <c r="B47" s="1220"/>
      <c r="C47" s="1221"/>
      <c r="D47" s="62"/>
      <c r="E47" s="1226" t="s">
        <v>
14</v>
      </c>
      <c r="F47" s="1226"/>
      <c r="G47" s="1226"/>
      <c r="H47" s="1226"/>
      <c r="I47" s="1226"/>
      <c r="J47" s="1227"/>
      <c r="K47" s="63" t="s">
        <v>
523</v>
      </c>
      <c r="L47" s="64" t="s">
        <v>
523</v>
      </c>
      <c r="M47" s="64" t="s">
        <v>
523</v>
      </c>
      <c r="N47" s="64" t="s">
        <v>
523</v>
      </c>
      <c r="O47" s="65" t="s">
        <v>
523</v>
      </c>
      <c r="P47" s="48"/>
      <c r="Q47" s="48"/>
      <c r="R47" s="48"/>
      <c r="S47" s="48"/>
      <c r="T47" s="48"/>
      <c r="U47" s="48"/>
    </row>
    <row r="48" spans="1:21" ht="30.75" customHeight="1" x14ac:dyDescent="0.2">
      <c r="A48" s="48"/>
      <c r="B48" s="1220"/>
      <c r="C48" s="1221"/>
      <c r="D48" s="62"/>
      <c r="E48" s="1226" t="s">
        <v>
15</v>
      </c>
      <c r="F48" s="1226"/>
      <c r="G48" s="1226"/>
      <c r="H48" s="1226"/>
      <c r="I48" s="1226"/>
      <c r="J48" s="1227"/>
      <c r="K48" s="63">
        <v>
236</v>
      </c>
      <c r="L48" s="64">
        <v>
256</v>
      </c>
      <c r="M48" s="64">
        <v>
298</v>
      </c>
      <c r="N48" s="64">
        <v>
316</v>
      </c>
      <c r="O48" s="65">
        <v>
346</v>
      </c>
      <c r="P48" s="48"/>
      <c r="Q48" s="48"/>
      <c r="R48" s="48"/>
      <c r="S48" s="48"/>
      <c r="T48" s="48"/>
      <c r="U48" s="48"/>
    </row>
    <row r="49" spans="1:21" ht="30.75" customHeight="1" x14ac:dyDescent="0.2">
      <c r="A49" s="48"/>
      <c r="B49" s="1220"/>
      <c r="C49" s="1221"/>
      <c r="D49" s="62"/>
      <c r="E49" s="1226" t="s">
        <v>
16</v>
      </c>
      <c r="F49" s="1226"/>
      <c r="G49" s="1226"/>
      <c r="H49" s="1226"/>
      <c r="I49" s="1226"/>
      <c r="J49" s="1227"/>
      <c r="K49" s="63">
        <v>
16</v>
      </c>
      <c r="L49" s="64">
        <v>
13</v>
      </c>
      <c r="M49" s="64">
        <v>
34</v>
      </c>
      <c r="N49" s="64">
        <v>
33</v>
      </c>
      <c r="O49" s="65">
        <v>
31</v>
      </c>
      <c r="P49" s="48"/>
      <c r="Q49" s="48"/>
      <c r="R49" s="48"/>
      <c r="S49" s="48"/>
      <c r="T49" s="48"/>
      <c r="U49" s="48"/>
    </row>
    <row r="50" spans="1:21" ht="30.75" customHeight="1" x14ac:dyDescent="0.2">
      <c r="A50" s="48"/>
      <c r="B50" s="1220"/>
      <c r="C50" s="1221"/>
      <c r="D50" s="62"/>
      <c r="E50" s="1226" t="s">
        <v>
17</v>
      </c>
      <c r="F50" s="1226"/>
      <c r="G50" s="1226"/>
      <c r="H50" s="1226"/>
      <c r="I50" s="1226"/>
      <c r="J50" s="1227"/>
      <c r="K50" s="63" t="s">
        <v>
523</v>
      </c>
      <c r="L50" s="64" t="s">
        <v>
523</v>
      </c>
      <c r="M50" s="64" t="s">
        <v>
523</v>
      </c>
      <c r="N50" s="64" t="s">
        <v>
523</v>
      </c>
      <c r="O50" s="65" t="s">
        <v>
523</v>
      </c>
      <c r="P50" s="48"/>
      <c r="Q50" s="48"/>
      <c r="R50" s="48"/>
      <c r="S50" s="48"/>
      <c r="T50" s="48"/>
      <c r="U50" s="48"/>
    </row>
    <row r="51" spans="1:21" ht="30.75" customHeight="1" x14ac:dyDescent="0.2">
      <c r="A51" s="48"/>
      <c r="B51" s="1222"/>
      <c r="C51" s="1223"/>
      <c r="D51" s="66"/>
      <c r="E51" s="1226" t="s">
        <v>
18</v>
      </c>
      <c r="F51" s="1226"/>
      <c r="G51" s="1226"/>
      <c r="H51" s="1226"/>
      <c r="I51" s="1226"/>
      <c r="J51" s="1227"/>
      <c r="K51" s="63">
        <v>
0</v>
      </c>
      <c r="L51" s="64">
        <v>
0</v>
      </c>
      <c r="M51" s="64">
        <v>
0</v>
      </c>
      <c r="N51" s="64">
        <v>
0</v>
      </c>
      <c r="O51" s="65">
        <v>
0</v>
      </c>
      <c r="P51" s="48"/>
      <c r="Q51" s="48"/>
      <c r="R51" s="48"/>
      <c r="S51" s="48"/>
      <c r="T51" s="48"/>
      <c r="U51" s="48"/>
    </row>
    <row r="52" spans="1:21" ht="30.75" customHeight="1" x14ac:dyDescent="0.2">
      <c r="A52" s="48"/>
      <c r="B52" s="1228" t="s">
        <v>
19</v>
      </c>
      <c r="C52" s="1229"/>
      <c r="D52" s="66"/>
      <c r="E52" s="1226" t="s">
        <v>
20</v>
      </c>
      <c r="F52" s="1226"/>
      <c r="G52" s="1226"/>
      <c r="H52" s="1226"/>
      <c r="I52" s="1226"/>
      <c r="J52" s="1227"/>
      <c r="K52" s="63">
        <v>
377</v>
      </c>
      <c r="L52" s="64">
        <v>
393</v>
      </c>
      <c r="M52" s="64">
        <v>
417</v>
      </c>
      <c r="N52" s="64">
        <v>
425</v>
      </c>
      <c r="O52" s="65">
        <v>
429</v>
      </c>
      <c r="P52" s="48"/>
      <c r="Q52" s="48"/>
      <c r="R52" s="48"/>
      <c r="S52" s="48"/>
      <c r="T52" s="48"/>
      <c r="U52" s="48"/>
    </row>
    <row r="53" spans="1:21" ht="30.75" customHeight="1" thickBot="1" x14ac:dyDescent="0.25">
      <c r="A53" s="48"/>
      <c r="B53" s="1230" t="s">
        <v>
21</v>
      </c>
      <c r="C53" s="1231"/>
      <c r="D53" s="67"/>
      <c r="E53" s="1232" t="s">
        <v>
22</v>
      </c>
      <c r="F53" s="1232"/>
      <c r="G53" s="1232"/>
      <c r="H53" s="1232"/>
      <c r="I53" s="1232"/>
      <c r="J53" s="1233"/>
      <c r="K53" s="68">
        <v>
128</v>
      </c>
      <c r="L53" s="69">
        <v>
108</v>
      </c>
      <c r="M53" s="69">
        <v>
140</v>
      </c>
      <c r="N53" s="69">
        <v>
140</v>
      </c>
      <c r="O53" s="70">
        <v>
163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580</v>
      </c>
      <c r="P55" s="48"/>
      <c r="Q55" s="48"/>
      <c r="R55" s="48"/>
      <c r="S55" s="48"/>
      <c r="T55" s="48"/>
      <c r="U55" s="48"/>
    </row>
    <row r="56" spans="1:21" ht="31.5" customHeight="1" thickBot="1" x14ac:dyDescent="0.25">
      <c r="A56" s="48"/>
      <c r="B56" s="76"/>
      <c r="C56" s="77"/>
      <c r="D56" s="77"/>
      <c r="E56" s="78"/>
      <c r="F56" s="78"/>
      <c r="G56" s="78"/>
      <c r="H56" s="78"/>
      <c r="I56" s="78"/>
      <c r="J56" s="79" t="s">
        <v>
2</v>
      </c>
      <c r="K56" s="80" t="s">
        <v>
581</v>
      </c>
      <c r="L56" s="81" t="s">
        <v>
582</v>
      </c>
      <c r="M56" s="81" t="s">
        <v>
583</v>
      </c>
      <c r="N56" s="81" t="s">
        <v>
584</v>
      </c>
      <c r="O56" s="82" t="s">
        <v>
585</v>
      </c>
      <c r="P56" s="48"/>
      <c r="Q56" s="48"/>
      <c r="R56" s="48"/>
      <c r="S56" s="48"/>
      <c r="T56" s="48"/>
      <c r="U56" s="48"/>
    </row>
    <row r="57" spans="1:21" ht="31.5" customHeight="1" x14ac:dyDescent="0.2">
      <c r="B57" s="1234" t="s">
        <v>
25</v>
      </c>
      <c r="C57" s="1235"/>
      <c r="D57" s="1238" t="s">
        <v>
26</v>
      </c>
      <c r="E57" s="1239"/>
      <c r="F57" s="1239"/>
      <c r="G57" s="1239"/>
      <c r="H57" s="1239"/>
      <c r="I57" s="1239"/>
      <c r="J57" s="1240"/>
      <c r="K57" s="83"/>
      <c r="L57" s="84"/>
      <c r="M57" s="84"/>
      <c r="N57" s="84"/>
      <c r="O57" s="85"/>
    </row>
    <row r="58" spans="1:21" ht="31.5" customHeight="1" thickBot="1" x14ac:dyDescent="0.25">
      <c r="B58" s="1236"/>
      <c r="C58" s="1237"/>
      <c r="D58" s="1241" t="s">
        <v>
27</v>
      </c>
      <c r="E58" s="1242"/>
      <c r="F58" s="1242"/>
      <c r="G58" s="1242"/>
      <c r="H58" s="1242"/>
      <c r="I58" s="1242"/>
      <c r="J58" s="1243"/>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StzHSlrAy1/2yYijJE9QaKh5hyYuJ4vyUJTIHCBLFvTTPS/63HH2/MN/ohz4KCnFJVdt5+59xdonusxqFL8Gg==" saltValue="OMTgfGpUgX5o8mQeIOKN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565</v>
      </c>
      <c r="J40" s="100" t="s">
        <v>
566</v>
      </c>
      <c r="K40" s="100" t="s">
        <v>
567</v>
      </c>
      <c r="L40" s="100" t="s">
        <v>
568</v>
      </c>
      <c r="M40" s="101" t="s">
        <v>
569</v>
      </c>
    </row>
    <row r="41" spans="2:13" ht="27.75" customHeight="1" x14ac:dyDescent="0.2">
      <c r="B41" s="1244" t="s">
        <v>
30</v>
      </c>
      <c r="C41" s="1245"/>
      <c r="D41" s="102"/>
      <c r="E41" s="1250" t="s">
        <v>
31</v>
      </c>
      <c r="F41" s="1250"/>
      <c r="G41" s="1250"/>
      <c r="H41" s="1251"/>
      <c r="I41" s="103">
        <v>
2482</v>
      </c>
      <c r="J41" s="104">
        <v>
2396</v>
      </c>
      <c r="K41" s="104">
        <v>
2288</v>
      </c>
      <c r="L41" s="104">
        <v>
2186</v>
      </c>
      <c r="M41" s="105">
        <v>
2074</v>
      </c>
    </row>
    <row r="42" spans="2:13" ht="27.75" customHeight="1" x14ac:dyDescent="0.2">
      <c r="B42" s="1246"/>
      <c r="C42" s="1247"/>
      <c r="D42" s="106"/>
      <c r="E42" s="1252" t="s">
        <v>
32</v>
      </c>
      <c r="F42" s="1252"/>
      <c r="G42" s="1252"/>
      <c r="H42" s="1253"/>
      <c r="I42" s="107" t="s">
        <v>
523</v>
      </c>
      <c r="J42" s="108" t="s">
        <v>
523</v>
      </c>
      <c r="K42" s="108" t="s">
        <v>
523</v>
      </c>
      <c r="L42" s="108" t="s">
        <v>
523</v>
      </c>
      <c r="M42" s="109" t="s">
        <v>
523</v>
      </c>
    </row>
    <row r="43" spans="2:13" ht="27.75" customHeight="1" x14ac:dyDescent="0.2">
      <c r="B43" s="1246"/>
      <c r="C43" s="1247"/>
      <c r="D43" s="106"/>
      <c r="E43" s="1252" t="s">
        <v>
33</v>
      </c>
      <c r="F43" s="1252"/>
      <c r="G43" s="1252"/>
      <c r="H43" s="1253"/>
      <c r="I43" s="107">
        <v>
4362</v>
      </c>
      <c r="J43" s="108">
        <v>
4105</v>
      </c>
      <c r="K43" s="108">
        <v>
3882</v>
      </c>
      <c r="L43" s="108">
        <v>
3654</v>
      </c>
      <c r="M43" s="109">
        <v>
3427</v>
      </c>
    </row>
    <row r="44" spans="2:13" ht="27.75" customHeight="1" x14ac:dyDescent="0.2">
      <c r="B44" s="1246"/>
      <c r="C44" s="1247"/>
      <c r="D44" s="106"/>
      <c r="E44" s="1252" t="s">
        <v>
34</v>
      </c>
      <c r="F44" s="1252"/>
      <c r="G44" s="1252"/>
      <c r="H44" s="1253"/>
      <c r="I44" s="107">
        <v>
325</v>
      </c>
      <c r="J44" s="108">
        <v>
390</v>
      </c>
      <c r="K44" s="108">
        <v>
475</v>
      </c>
      <c r="L44" s="108">
        <v>
457</v>
      </c>
      <c r="M44" s="109">
        <v>
398</v>
      </c>
    </row>
    <row r="45" spans="2:13" ht="27.75" customHeight="1" x14ac:dyDescent="0.2">
      <c r="B45" s="1246"/>
      <c r="C45" s="1247"/>
      <c r="D45" s="106"/>
      <c r="E45" s="1252" t="s">
        <v>
35</v>
      </c>
      <c r="F45" s="1252"/>
      <c r="G45" s="1252"/>
      <c r="H45" s="1253"/>
      <c r="I45" s="107">
        <v>
1314</v>
      </c>
      <c r="J45" s="108">
        <v>
1344</v>
      </c>
      <c r="K45" s="108">
        <v>
1381</v>
      </c>
      <c r="L45" s="108">
        <v>
1269</v>
      </c>
      <c r="M45" s="109">
        <v>
1256</v>
      </c>
    </row>
    <row r="46" spans="2:13" ht="27.75" customHeight="1" x14ac:dyDescent="0.2">
      <c r="B46" s="1246"/>
      <c r="C46" s="1247"/>
      <c r="D46" s="110"/>
      <c r="E46" s="1252" t="s">
        <v>
36</v>
      </c>
      <c r="F46" s="1252"/>
      <c r="G46" s="1252"/>
      <c r="H46" s="1253"/>
      <c r="I46" s="107" t="s">
        <v>
523</v>
      </c>
      <c r="J46" s="108" t="s">
        <v>
523</v>
      </c>
      <c r="K46" s="108" t="s">
        <v>
523</v>
      </c>
      <c r="L46" s="108" t="s">
        <v>
523</v>
      </c>
      <c r="M46" s="109" t="s">
        <v>
523</v>
      </c>
    </row>
    <row r="47" spans="2:13" ht="27.75" customHeight="1" x14ac:dyDescent="0.2">
      <c r="B47" s="1246"/>
      <c r="C47" s="1247"/>
      <c r="D47" s="111"/>
      <c r="E47" s="1254" t="s">
        <v>
37</v>
      </c>
      <c r="F47" s="1255"/>
      <c r="G47" s="1255"/>
      <c r="H47" s="1256"/>
      <c r="I47" s="107" t="s">
        <v>
523</v>
      </c>
      <c r="J47" s="108" t="s">
        <v>
523</v>
      </c>
      <c r="K47" s="108" t="s">
        <v>
523</v>
      </c>
      <c r="L47" s="108" t="s">
        <v>
523</v>
      </c>
      <c r="M47" s="109" t="s">
        <v>
523</v>
      </c>
    </row>
    <row r="48" spans="2:13" ht="27.75" customHeight="1" x14ac:dyDescent="0.2">
      <c r="B48" s="1246"/>
      <c r="C48" s="1247"/>
      <c r="D48" s="106"/>
      <c r="E48" s="1252" t="s">
        <v>
38</v>
      </c>
      <c r="F48" s="1252"/>
      <c r="G48" s="1252"/>
      <c r="H48" s="1253"/>
      <c r="I48" s="107" t="s">
        <v>
523</v>
      </c>
      <c r="J48" s="108" t="s">
        <v>
523</v>
      </c>
      <c r="K48" s="108" t="s">
        <v>
523</v>
      </c>
      <c r="L48" s="108" t="s">
        <v>
523</v>
      </c>
      <c r="M48" s="109" t="s">
        <v>
523</v>
      </c>
    </row>
    <row r="49" spans="2:13" ht="27.75" customHeight="1" x14ac:dyDescent="0.2">
      <c r="B49" s="1248"/>
      <c r="C49" s="1249"/>
      <c r="D49" s="106"/>
      <c r="E49" s="1252" t="s">
        <v>
39</v>
      </c>
      <c r="F49" s="1252"/>
      <c r="G49" s="1252"/>
      <c r="H49" s="1253"/>
      <c r="I49" s="107" t="s">
        <v>
523</v>
      </c>
      <c r="J49" s="108" t="s">
        <v>
523</v>
      </c>
      <c r="K49" s="108" t="s">
        <v>
523</v>
      </c>
      <c r="L49" s="108" t="s">
        <v>
523</v>
      </c>
      <c r="M49" s="109" t="s">
        <v>
523</v>
      </c>
    </row>
    <row r="50" spans="2:13" ht="27.75" customHeight="1" x14ac:dyDescent="0.2">
      <c r="B50" s="1257" t="s">
        <v>
40</v>
      </c>
      <c r="C50" s="1258"/>
      <c r="D50" s="112"/>
      <c r="E50" s="1252" t="s">
        <v>
41</v>
      </c>
      <c r="F50" s="1252"/>
      <c r="G50" s="1252"/>
      <c r="H50" s="1253"/>
      <c r="I50" s="107">
        <v>
3540</v>
      </c>
      <c r="J50" s="108">
        <v>
4006</v>
      </c>
      <c r="K50" s="108">
        <v>
4452</v>
      </c>
      <c r="L50" s="108">
        <v>
4586</v>
      </c>
      <c r="M50" s="109">
        <v>
4625</v>
      </c>
    </row>
    <row r="51" spans="2:13" ht="27.75" customHeight="1" x14ac:dyDescent="0.2">
      <c r="B51" s="1246"/>
      <c r="C51" s="1247"/>
      <c r="D51" s="106"/>
      <c r="E51" s="1252" t="s">
        <v>
42</v>
      </c>
      <c r="F51" s="1252"/>
      <c r="G51" s="1252"/>
      <c r="H51" s="1253"/>
      <c r="I51" s="107">
        <v>
31</v>
      </c>
      <c r="J51" s="108">
        <v>
38</v>
      </c>
      <c r="K51" s="108">
        <v>
39</v>
      </c>
      <c r="L51" s="108">
        <v>
40</v>
      </c>
      <c r="M51" s="109">
        <v>
22</v>
      </c>
    </row>
    <row r="52" spans="2:13" ht="27.75" customHeight="1" x14ac:dyDescent="0.2">
      <c r="B52" s="1248"/>
      <c r="C52" s="1249"/>
      <c r="D52" s="106"/>
      <c r="E52" s="1252" t="s">
        <v>
43</v>
      </c>
      <c r="F52" s="1252"/>
      <c r="G52" s="1252"/>
      <c r="H52" s="1253"/>
      <c r="I52" s="107">
        <v>
4855</v>
      </c>
      <c r="J52" s="108">
        <v>
4667</v>
      </c>
      <c r="K52" s="108">
        <v>
4541</v>
      </c>
      <c r="L52" s="108">
        <v>
4255</v>
      </c>
      <c r="M52" s="109">
        <v>
3942</v>
      </c>
    </row>
    <row r="53" spans="2:13" ht="27.75" customHeight="1" thickBot="1" x14ac:dyDescent="0.25">
      <c r="B53" s="1259" t="s">
        <v>
44</v>
      </c>
      <c r="C53" s="1260"/>
      <c r="D53" s="113"/>
      <c r="E53" s="1261" t="s">
        <v>
45</v>
      </c>
      <c r="F53" s="1261"/>
      <c r="G53" s="1261"/>
      <c r="H53" s="1262"/>
      <c r="I53" s="114">
        <v>
57</v>
      </c>
      <c r="J53" s="115">
        <v>
-477</v>
      </c>
      <c r="K53" s="115">
        <v>
-1006</v>
      </c>
      <c r="L53" s="115">
        <v>
-1315</v>
      </c>
      <c r="M53" s="116">
        <v>
-1435</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5dUJgDEzLPOSX7F85cohBpibVdJyl6gtIknBV31qWSGC13jxuIU8Nu0Zoc4/+P8SqBlYMt016eePD+kHcXXVQ==" saltValue="VKpSVSsC/L+kdRFriA3h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567</v>
      </c>
      <c r="G54" s="125" t="s">
        <v>
568</v>
      </c>
      <c r="H54" s="126" t="s">
        <v>
569</v>
      </c>
    </row>
    <row r="55" spans="2:8" ht="52.5" customHeight="1" x14ac:dyDescent="0.2">
      <c r="B55" s="127"/>
      <c r="C55" s="1271" t="s">
        <v>
48</v>
      </c>
      <c r="D55" s="1271"/>
      <c r="E55" s="1272"/>
      <c r="F55" s="128">
        <v>
1323</v>
      </c>
      <c r="G55" s="128">
        <v>
1415</v>
      </c>
      <c r="H55" s="129">
        <v>
1493</v>
      </c>
    </row>
    <row r="56" spans="2:8" ht="52.5" customHeight="1" x14ac:dyDescent="0.2">
      <c r="B56" s="130"/>
      <c r="C56" s="1273" t="s">
        <v>
49</v>
      </c>
      <c r="D56" s="1273"/>
      <c r="E56" s="1274"/>
      <c r="F56" s="131">
        <v>
1291</v>
      </c>
      <c r="G56" s="131">
        <v>
1099</v>
      </c>
      <c r="H56" s="132">
        <v>
1009</v>
      </c>
    </row>
    <row r="57" spans="2:8" ht="53.25" customHeight="1" x14ac:dyDescent="0.2">
      <c r="B57" s="130"/>
      <c r="C57" s="1275" t="s">
        <v>
50</v>
      </c>
      <c r="D57" s="1275"/>
      <c r="E57" s="1276"/>
      <c r="F57" s="133">
        <v>
1667</v>
      </c>
      <c r="G57" s="133">
        <v>
1896</v>
      </c>
      <c r="H57" s="134">
        <v>
2104</v>
      </c>
    </row>
    <row r="58" spans="2:8" ht="45.75" customHeight="1" x14ac:dyDescent="0.2">
      <c r="B58" s="135"/>
      <c r="C58" s="1263" t="s">
        <v>
602</v>
      </c>
      <c r="D58" s="1264"/>
      <c r="E58" s="1265"/>
      <c r="F58" s="136">
        <v>
450</v>
      </c>
      <c r="G58" s="136">
        <v>
600</v>
      </c>
      <c r="H58" s="137">
        <v>
753</v>
      </c>
    </row>
    <row r="59" spans="2:8" ht="45.75" customHeight="1" x14ac:dyDescent="0.2">
      <c r="B59" s="135"/>
      <c r="C59" s="1263" t="s">
        <v>
603</v>
      </c>
      <c r="D59" s="1264"/>
      <c r="E59" s="1265"/>
      <c r="F59" s="136">
        <v>
809</v>
      </c>
      <c r="G59" s="136">
        <v>
838</v>
      </c>
      <c r="H59" s="137">
        <v>
706</v>
      </c>
    </row>
    <row r="60" spans="2:8" ht="45.75" customHeight="1" x14ac:dyDescent="0.2">
      <c r="B60" s="135"/>
      <c r="C60" s="1263" t="s">
        <v>
604</v>
      </c>
      <c r="D60" s="1264"/>
      <c r="E60" s="1265"/>
      <c r="F60" s="136">
        <v>
336</v>
      </c>
      <c r="G60" s="136">
        <v>
386</v>
      </c>
      <c r="H60" s="137">
        <v>
390</v>
      </c>
    </row>
    <row r="61" spans="2:8" ht="45.75" customHeight="1" x14ac:dyDescent="0.2">
      <c r="B61" s="135"/>
      <c r="C61" s="1263" t="s">
        <v>
605</v>
      </c>
      <c r="D61" s="1264"/>
      <c r="E61" s="1265"/>
      <c r="F61" s="136" t="s">
        <v>
607</v>
      </c>
      <c r="G61" s="136" t="s">
        <v>
607</v>
      </c>
      <c r="H61" s="137">
        <v>
167</v>
      </c>
    </row>
    <row r="62" spans="2:8" ht="45.75" customHeight="1" thickBot="1" x14ac:dyDescent="0.25">
      <c r="B62" s="138"/>
      <c r="C62" s="1266" t="s">
        <v>
606</v>
      </c>
      <c r="D62" s="1267"/>
      <c r="E62" s="1268"/>
      <c r="F62" s="139">
        <v>
40</v>
      </c>
      <c r="G62" s="139">
        <v>
42</v>
      </c>
      <c r="H62" s="140">
        <v>
43</v>
      </c>
    </row>
    <row r="63" spans="2:8" ht="52.5" customHeight="1" thickBot="1" x14ac:dyDescent="0.25">
      <c r="B63" s="141"/>
      <c r="C63" s="1269" t="s">
        <v>
51</v>
      </c>
      <c r="D63" s="1269"/>
      <c r="E63" s="1270"/>
      <c r="F63" s="142">
        <v>
4281</v>
      </c>
      <c r="G63" s="142">
        <v>
4411</v>
      </c>
      <c r="H63" s="143">
        <v>
4605</v>
      </c>
    </row>
    <row r="64" spans="2:8" ht="15" customHeight="1" x14ac:dyDescent="0.2"/>
  </sheetData>
  <sheetProtection algorithmName="SHA-512" hashValue="F8yL+GQQdtD0rNXW8EsOB09g4uMSVZSmZ2Wd3G5O9g29hxMeyZ188vIMqE5//V0CYAiOOThEWG45dOIMgqPJmg==" saltValue="lQtS+wUJJ7loAHgAysVJ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1279" customWidth="1"/>
    <col min="2" max="107" width="2.44140625" style="1279" customWidth="1"/>
    <col min="108" max="108" width="6.109375" style="1287" customWidth="1"/>
    <col min="109" max="109" width="5.88671875" style="1286" customWidth="1"/>
    <col min="110" max="110" width="19.109375" style="1279" hidden="1"/>
    <col min="111" max="115" width="12.6640625" style="1279" hidden="1"/>
    <col min="116" max="349" width="8.6640625" style="1279" hidden="1"/>
    <col min="350" max="355" width="14.88671875" style="1279" hidden="1"/>
    <col min="356" max="357" width="15.88671875" style="1279" hidden="1"/>
    <col min="358" max="363" width="16.109375" style="1279" hidden="1"/>
    <col min="364" max="364" width="6.109375" style="1279" hidden="1"/>
    <col min="365" max="365" width="3" style="1279" hidden="1"/>
    <col min="366" max="605" width="8.6640625" style="1279" hidden="1"/>
    <col min="606" max="611" width="14.88671875" style="1279" hidden="1"/>
    <col min="612" max="613" width="15.88671875" style="1279" hidden="1"/>
    <col min="614" max="619" width="16.109375" style="1279" hidden="1"/>
    <col min="620" max="620" width="6.109375" style="1279" hidden="1"/>
    <col min="621" max="621" width="3" style="1279" hidden="1"/>
    <col min="622" max="861" width="8.6640625" style="1279" hidden="1"/>
    <col min="862" max="867" width="14.88671875" style="1279" hidden="1"/>
    <col min="868" max="869" width="15.88671875" style="1279" hidden="1"/>
    <col min="870" max="875" width="16.109375" style="1279" hidden="1"/>
    <col min="876" max="876" width="6.109375" style="1279" hidden="1"/>
    <col min="877" max="877" width="3" style="1279" hidden="1"/>
    <col min="878" max="1117" width="8.6640625" style="1279" hidden="1"/>
    <col min="1118" max="1123" width="14.88671875" style="1279" hidden="1"/>
    <col min="1124" max="1125" width="15.88671875" style="1279" hidden="1"/>
    <col min="1126" max="1131" width="16.109375" style="1279" hidden="1"/>
    <col min="1132" max="1132" width="6.109375" style="1279" hidden="1"/>
    <col min="1133" max="1133" width="3" style="1279" hidden="1"/>
    <col min="1134" max="1373" width="8.6640625" style="1279" hidden="1"/>
    <col min="1374" max="1379" width="14.88671875" style="1279" hidden="1"/>
    <col min="1380" max="1381" width="15.88671875" style="1279" hidden="1"/>
    <col min="1382" max="1387" width="16.109375" style="1279" hidden="1"/>
    <col min="1388" max="1388" width="6.109375" style="1279" hidden="1"/>
    <col min="1389" max="1389" width="3" style="1279" hidden="1"/>
    <col min="1390" max="1629" width="8.6640625" style="1279" hidden="1"/>
    <col min="1630" max="1635" width="14.88671875" style="1279" hidden="1"/>
    <col min="1636" max="1637" width="15.88671875" style="1279" hidden="1"/>
    <col min="1638" max="1643" width="16.109375" style="1279" hidden="1"/>
    <col min="1644" max="1644" width="6.109375" style="1279" hidden="1"/>
    <col min="1645" max="1645" width="3" style="1279" hidden="1"/>
    <col min="1646" max="1885" width="8.6640625" style="1279" hidden="1"/>
    <col min="1886" max="1891" width="14.88671875" style="1279" hidden="1"/>
    <col min="1892" max="1893" width="15.88671875" style="1279" hidden="1"/>
    <col min="1894" max="1899" width="16.109375" style="1279" hidden="1"/>
    <col min="1900" max="1900" width="6.109375" style="1279" hidden="1"/>
    <col min="1901" max="1901" width="3" style="1279" hidden="1"/>
    <col min="1902" max="2141" width="8.6640625" style="1279" hidden="1"/>
    <col min="2142" max="2147" width="14.88671875" style="1279" hidden="1"/>
    <col min="2148" max="2149" width="15.88671875" style="1279" hidden="1"/>
    <col min="2150" max="2155" width="16.109375" style="1279" hidden="1"/>
    <col min="2156" max="2156" width="6.109375" style="1279" hidden="1"/>
    <col min="2157" max="2157" width="3" style="1279" hidden="1"/>
    <col min="2158" max="2397" width="8.6640625" style="1279" hidden="1"/>
    <col min="2398" max="2403" width="14.88671875" style="1279" hidden="1"/>
    <col min="2404" max="2405" width="15.88671875" style="1279" hidden="1"/>
    <col min="2406" max="2411" width="16.109375" style="1279" hidden="1"/>
    <col min="2412" max="2412" width="6.109375" style="1279" hidden="1"/>
    <col min="2413" max="2413" width="3" style="1279" hidden="1"/>
    <col min="2414" max="2653" width="8.6640625" style="1279" hidden="1"/>
    <col min="2654" max="2659" width="14.88671875" style="1279" hidden="1"/>
    <col min="2660" max="2661" width="15.88671875" style="1279" hidden="1"/>
    <col min="2662" max="2667" width="16.109375" style="1279" hidden="1"/>
    <col min="2668" max="2668" width="6.109375" style="1279" hidden="1"/>
    <col min="2669" max="2669" width="3" style="1279" hidden="1"/>
    <col min="2670" max="2909" width="8.6640625" style="1279" hidden="1"/>
    <col min="2910" max="2915" width="14.88671875" style="1279" hidden="1"/>
    <col min="2916" max="2917" width="15.88671875" style="1279" hidden="1"/>
    <col min="2918" max="2923" width="16.109375" style="1279" hidden="1"/>
    <col min="2924" max="2924" width="6.109375" style="1279" hidden="1"/>
    <col min="2925" max="2925" width="3" style="1279" hidden="1"/>
    <col min="2926" max="3165" width="8.6640625" style="1279" hidden="1"/>
    <col min="3166" max="3171" width="14.88671875" style="1279" hidden="1"/>
    <col min="3172" max="3173" width="15.88671875" style="1279" hidden="1"/>
    <col min="3174" max="3179" width="16.109375" style="1279" hidden="1"/>
    <col min="3180" max="3180" width="6.109375" style="1279" hidden="1"/>
    <col min="3181" max="3181" width="3" style="1279" hidden="1"/>
    <col min="3182" max="3421" width="8.6640625" style="1279" hidden="1"/>
    <col min="3422" max="3427" width="14.88671875" style="1279" hidden="1"/>
    <col min="3428" max="3429" width="15.88671875" style="1279" hidden="1"/>
    <col min="3430" max="3435" width="16.109375" style="1279" hidden="1"/>
    <col min="3436" max="3436" width="6.109375" style="1279" hidden="1"/>
    <col min="3437" max="3437" width="3" style="1279" hidden="1"/>
    <col min="3438" max="3677" width="8.6640625" style="1279" hidden="1"/>
    <col min="3678" max="3683" width="14.88671875" style="1279" hidden="1"/>
    <col min="3684" max="3685" width="15.88671875" style="1279" hidden="1"/>
    <col min="3686" max="3691" width="16.109375" style="1279" hidden="1"/>
    <col min="3692" max="3692" width="6.109375" style="1279" hidden="1"/>
    <col min="3693" max="3693" width="3" style="1279" hidden="1"/>
    <col min="3694" max="3933" width="8.6640625" style="1279" hidden="1"/>
    <col min="3934" max="3939" width="14.88671875" style="1279" hidden="1"/>
    <col min="3940" max="3941" width="15.88671875" style="1279" hidden="1"/>
    <col min="3942" max="3947" width="16.109375" style="1279" hidden="1"/>
    <col min="3948" max="3948" width="6.109375" style="1279" hidden="1"/>
    <col min="3949" max="3949" width="3" style="1279" hidden="1"/>
    <col min="3950" max="4189" width="8.6640625" style="1279" hidden="1"/>
    <col min="4190" max="4195" width="14.88671875" style="1279" hidden="1"/>
    <col min="4196" max="4197" width="15.88671875" style="1279" hidden="1"/>
    <col min="4198" max="4203" width="16.109375" style="1279" hidden="1"/>
    <col min="4204" max="4204" width="6.109375" style="1279" hidden="1"/>
    <col min="4205" max="4205" width="3" style="1279" hidden="1"/>
    <col min="4206" max="4445" width="8.6640625" style="1279" hidden="1"/>
    <col min="4446" max="4451" width="14.88671875" style="1279" hidden="1"/>
    <col min="4452" max="4453" width="15.88671875" style="1279" hidden="1"/>
    <col min="4454" max="4459" width="16.109375" style="1279" hidden="1"/>
    <col min="4460" max="4460" width="6.109375" style="1279" hidden="1"/>
    <col min="4461" max="4461" width="3" style="1279" hidden="1"/>
    <col min="4462" max="4701" width="8.6640625" style="1279" hidden="1"/>
    <col min="4702" max="4707" width="14.88671875" style="1279" hidden="1"/>
    <col min="4708" max="4709" width="15.88671875" style="1279" hidden="1"/>
    <col min="4710" max="4715" width="16.109375" style="1279" hidden="1"/>
    <col min="4716" max="4716" width="6.109375" style="1279" hidden="1"/>
    <col min="4717" max="4717" width="3" style="1279" hidden="1"/>
    <col min="4718" max="4957" width="8.6640625" style="1279" hidden="1"/>
    <col min="4958" max="4963" width="14.88671875" style="1279" hidden="1"/>
    <col min="4964" max="4965" width="15.88671875" style="1279" hidden="1"/>
    <col min="4966" max="4971" width="16.109375" style="1279" hidden="1"/>
    <col min="4972" max="4972" width="6.109375" style="1279" hidden="1"/>
    <col min="4973" max="4973" width="3" style="1279" hidden="1"/>
    <col min="4974" max="5213" width="8.6640625" style="1279" hidden="1"/>
    <col min="5214" max="5219" width="14.88671875" style="1279" hidden="1"/>
    <col min="5220" max="5221" width="15.88671875" style="1279" hidden="1"/>
    <col min="5222" max="5227" width="16.109375" style="1279" hidden="1"/>
    <col min="5228" max="5228" width="6.109375" style="1279" hidden="1"/>
    <col min="5229" max="5229" width="3" style="1279" hidden="1"/>
    <col min="5230" max="5469" width="8.6640625" style="1279" hidden="1"/>
    <col min="5470" max="5475" width="14.88671875" style="1279" hidden="1"/>
    <col min="5476" max="5477" width="15.88671875" style="1279" hidden="1"/>
    <col min="5478" max="5483" width="16.109375" style="1279" hidden="1"/>
    <col min="5484" max="5484" width="6.109375" style="1279" hidden="1"/>
    <col min="5485" max="5485" width="3" style="1279" hidden="1"/>
    <col min="5486" max="5725" width="8.6640625" style="1279" hidden="1"/>
    <col min="5726" max="5731" width="14.88671875" style="1279" hidden="1"/>
    <col min="5732" max="5733" width="15.88671875" style="1279" hidden="1"/>
    <col min="5734" max="5739" width="16.109375" style="1279" hidden="1"/>
    <col min="5740" max="5740" width="6.109375" style="1279" hidden="1"/>
    <col min="5741" max="5741" width="3" style="1279" hidden="1"/>
    <col min="5742" max="5981" width="8.6640625" style="1279" hidden="1"/>
    <col min="5982" max="5987" width="14.88671875" style="1279" hidden="1"/>
    <col min="5988" max="5989" width="15.88671875" style="1279" hidden="1"/>
    <col min="5990" max="5995" width="16.109375" style="1279" hidden="1"/>
    <col min="5996" max="5996" width="6.109375" style="1279" hidden="1"/>
    <col min="5997" max="5997" width="3" style="1279" hidden="1"/>
    <col min="5998" max="6237" width="8.6640625" style="1279" hidden="1"/>
    <col min="6238" max="6243" width="14.88671875" style="1279" hidden="1"/>
    <col min="6244" max="6245" width="15.88671875" style="1279" hidden="1"/>
    <col min="6246" max="6251" width="16.109375" style="1279" hidden="1"/>
    <col min="6252" max="6252" width="6.109375" style="1279" hidden="1"/>
    <col min="6253" max="6253" width="3" style="1279" hidden="1"/>
    <col min="6254" max="6493" width="8.6640625" style="1279" hidden="1"/>
    <col min="6494" max="6499" width="14.88671875" style="1279" hidden="1"/>
    <col min="6500" max="6501" width="15.88671875" style="1279" hidden="1"/>
    <col min="6502" max="6507" width="16.109375" style="1279" hidden="1"/>
    <col min="6508" max="6508" width="6.109375" style="1279" hidden="1"/>
    <col min="6509" max="6509" width="3" style="1279" hidden="1"/>
    <col min="6510" max="6749" width="8.6640625" style="1279" hidden="1"/>
    <col min="6750" max="6755" width="14.88671875" style="1279" hidden="1"/>
    <col min="6756" max="6757" width="15.88671875" style="1279" hidden="1"/>
    <col min="6758" max="6763" width="16.109375" style="1279" hidden="1"/>
    <col min="6764" max="6764" width="6.109375" style="1279" hidden="1"/>
    <col min="6765" max="6765" width="3" style="1279" hidden="1"/>
    <col min="6766" max="7005" width="8.6640625" style="1279" hidden="1"/>
    <col min="7006" max="7011" width="14.88671875" style="1279" hidden="1"/>
    <col min="7012" max="7013" width="15.88671875" style="1279" hidden="1"/>
    <col min="7014" max="7019" width="16.109375" style="1279" hidden="1"/>
    <col min="7020" max="7020" width="6.109375" style="1279" hidden="1"/>
    <col min="7021" max="7021" width="3" style="1279" hidden="1"/>
    <col min="7022" max="7261" width="8.6640625" style="1279" hidden="1"/>
    <col min="7262" max="7267" width="14.88671875" style="1279" hidden="1"/>
    <col min="7268" max="7269" width="15.88671875" style="1279" hidden="1"/>
    <col min="7270" max="7275" width="16.109375" style="1279" hidden="1"/>
    <col min="7276" max="7276" width="6.109375" style="1279" hidden="1"/>
    <col min="7277" max="7277" width="3" style="1279" hidden="1"/>
    <col min="7278" max="7517" width="8.6640625" style="1279" hidden="1"/>
    <col min="7518" max="7523" width="14.88671875" style="1279" hidden="1"/>
    <col min="7524" max="7525" width="15.88671875" style="1279" hidden="1"/>
    <col min="7526" max="7531" width="16.109375" style="1279" hidden="1"/>
    <col min="7532" max="7532" width="6.109375" style="1279" hidden="1"/>
    <col min="7533" max="7533" width="3" style="1279" hidden="1"/>
    <col min="7534" max="7773" width="8.6640625" style="1279" hidden="1"/>
    <col min="7774" max="7779" width="14.88671875" style="1279" hidden="1"/>
    <col min="7780" max="7781" width="15.88671875" style="1279" hidden="1"/>
    <col min="7782" max="7787" width="16.109375" style="1279" hidden="1"/>
    <col min="7788" max="7788" width="6.109375" style="1279" hidden="1"/>
    <col min="7789" max="7789" width="3" style="1279" hidden="1"/>
    <col min="7790" max="8029" width="8.6640625" style="1279" hidden="1"/>
    <col min="8030" max="8035" width="14.88671875" style="1279" hidden="1"/>
    <col min="8036" max="8037" width="15.88671875" style="1279" hidden="1"/>
    <col min="8038" max="8043" width="16.109375" style="1279" hidden="1"/>
    <col min="8044" max="8044" width="6.109375" style="1279" hidden="1"/>
    <col min="8045" max="8045" width="3" style="1279" hidden="1"/>
    <col min="8046" max="8285" width="8.6640625" style="1279" hidden="1"/>
    <col min="8286" max="8291" width="14.88671875" style="1279" hidden="1"/>
    <col min="8292" max="8293" width="15.88671875" style="1279" hidden="1"/>
    <col min="8294" max="8299" width="16.109375" style="1279" hidden="1"/>
    <col min="8300" max="8300" width="6.109375" style="1279" hidden="1"/>
    <col min="8301" max="8301" width="3" style="1279" hidden="1"/>
    <col min="8302" max="8541" width="8.6640625" style="1279" hidden="1"/>
    <col min="8542" max="8547" width="14.88671875" style="1279" hidden="1"/>
    <col min="8548" max="8549" width="15.88671875" style="1279" hidden="1"/>
    <col min="8550" max="8555" width="16.109375" style="1279" hidden="1"/>
    <col min="8556" max="8556" width="6.109375" style="1279" hidden="1"/>
    <col min="8557" max="8557" width="3" style="1279" hidden="1"/>
    <col min="8558" max="8797" width="8.6640625" style="1279" hidden="1"/>
    <col min="8798" max="8803" width="14.88671875" style="1279" hidden="1"/>
    <col min="8804" max="8805" width="15.88671875" style="1279" hidden="1"/>
    <col min="8806" max="8811" width="16.109375" style="1279" hidden="1"/>
    <col min="8812" max="8812" width="6.109375" style="1279" hidden="1"/>
    <col min="8813" max="8813" width="3" style="1279" hidden="1"/>
    <col min="8814" max="9053" width="8.6640625" style="1279" hidden="1"/>
    <col min="9054" max="9059" width="14.88671875" style="1279" hidden="1"/>
    <col min="9060" max="9061" width="15.88671875" style="1279" hidden="1"/>
    <col min="9062" max="9067" width="16.109375" style="1279" hidden="1"/>
    <col min="9068" max="9068" width="6.109375" style="1279" hidden="1"/>
    <col min="9069" max="9069" width="3" style="1279" hidden="1"/>
    <col min="9070" max="9309" width="8.6640625" style="1279" hidden="1"/>
    <col min="9310" max="9315" width="14.88671875" style="1279" hidden="1"/>
    <col min="9316" max="9317" width="15.88671875" style="1279" hidden="1"/>
    <col min="9318" max="9323" width="16.109375" style="1279" hidden="1"/>
    <col min="9324" max="9324" width="6.109375" style="1279" hidden="1"/>
    <col min="9325" max="9325" width="3" style="1279" hidden="1"/>
    <col min="9326" max="9565" width="8.6640625" style="1279" hidden="1"/>
    <col min="9566" max="9571" width="14.88671875" style="1279" hidden="1"/>
    <col min="9572" max="9573" width="15.88671875" style="1279" hidden="1"/>
    <col min="9574" max="9579" width="16.109375" style="1279" hidden="1"/>
    <col min="9580" max="9580" width="6.109375" style="1279" hidden="1"/>
    <col min="9581" max="9581" width="3" style="1279" hidden="1"/>
    <col min="9582" max="9821" width="8.6640625" style="1279" hidden="1"/>
    <col min="9822" max="9827" width="14.88671875" style="1279" hidden="1"/>
    <col min="9828" max="9829" width="15.88671875" style="1279" hidden="1"/>
    <col min="9830" max="9835" width="16.109375" style="1279" hidden="1"/>
    <col min="9836" max="9836" width="6.109375" style="1279" hidden="1"/>
    <col min="9837" max="9837" width="3" style="1279" hidden="1"/>
    <col min="9838" max="10077" width="8.6640625" style="1279" hidden="1"/>
    <col min="10078" max="10083" width="14.88671875" style="1279" hidden="1"/>
    <col min="10084" max="10085" width="15.88671875" style="1279" hidden="1"/>
    <col min="10086" max="10091" width="16.109375" style="1279" hidden="1"/>
    <col min="10092" max="10092" width="6.109375" style="1279" hidden="1"/>
    <col min="10093" max="10093" width="3" style="1279" hidden="1"/>
    <col min="10094" max="10333" width="8.6640625" style="1279" hidden="1"/>
    <col min="10334" max="10339" width="14.88671875" style="1279" hidden="1"/>
    <col min="10340" max="10341" width="15.88671875" style="1279" hidden="1"/>
    <col min="10342" max="10347" width="16.109375" style="1279" hidden="1"/>
    <col min="10348" max="10348" width="6.109375" style="1279" hidden="1"/>
    <col min="10349" max="10349" width="3" style="1279" hidden="1"/>
    <col min="10350" max="10589" width="8.6640625" style="1279" hidden="1"/>
    <col min="10590" max="10595" width="14.88671875" style="1279" hidden="1"/>
    <col min="10596" max="10597" width="15.88671875" style="1279" hidden="1"/>
    <col min="10598" max="10603" width="16.109375" style="1279" hidden="1"/>
    <col min="10604" max="10604" width="6.109375" style="1279" hidden="1"/>
    <col min="10605" max="10605" width="3" style="1279" hidden="1"/>
    <col min="10606" max="10845" width="8.6640625" style="1279" hidden="1"/>
    <col min="10846" max="10851" width="14.88671875" style="1279" hidden="1"/>
    <col min="10852" max="10853" width="15.88671875" style="1279" hidden="1"/>
    <col min="10854" max="10859" width="16.109375" style="1279" hidden="1"/>
    <col min="10860" max="10860" width="6.109375" style="1279" hidden="1"/>
    <col min="10861" max="10861" width="3" style="1279" hidden="1"/>
    <col min="10862" max="11101" width="8.6640625" style="1279" hidden="1"/>
    <col min="11102" max="11107" width="14.88671875" style="1279" hidden="1"/>
    <col min="11108" max="11109" width="15.88671875" style="1279" hidden="1"/>
    <col min="11110" max="11115" width="16.109375" style="1279" hidden="1"/>
    <col min="11116" max="11116" width="6.109375" style="1279" hidden="1"/>
    <col min="11117" max="11117" width="3" style="1279" hidden="1"/>
    <col min="11118" max="11357" width="8.6640625" style="1279" hidden="1"/>
    <col min="11358" max="11363" width="14.88671875" style="1279" hidden="1"/>
    <col min="11364" max="11365" width="15.88671875" style="1279" hidden="1"/>
    <col min="11366" max="11371" width="16.109375" style="1279" hidden="1"/>
    <col min="11372" max="11372" width="6.109375" style="1279" hidden="1"/>
    <col min="11373" max="11373" width="3" style="1279" hidden="1"/>
    <col min="11374" max="11613" width="8.6640625" style="1279" hidden="1"/>
    <col min="11614" max="11619" width="14.88671875" style="1279" hidden="1"/>
    <col min="11620" max="11621" width="15.88671875" style="1279" hidden="1"/>
    <col min="11622" max="11627" width="16.109375" style="1279" hidden="1"/>
    <col min="11628" max="11628" width="6.109375" style="1279" hidden="1"/>
    <col min="11629" max="11629" width="3" style="1279" hidden="1"/>
    <col min="11630" max="11869" width="8.6640625" style="1279" hidden="1"/>
    <col min="11870" max="11875" width="14.88671875" style="1279" hidden="1"/>
    <col min="11876" max="11877" width="15.88671875" style="1279" hidden="1"/>
    <col min="11878" max="11883" width="16.109375" style="1279" hidden="1"/>
    <col min="11884" max="11884" width="6.109375" style="1279" hidden="1"/>
    <col min="11885" max="11885" width="3" style="1279" hidden="1"/>
    <col min="11886" max="12125" width="8.6640625" style="1279" hidden="1"/>
    <col min="12126" max="12131" width="14.88671875" style="1279" hidden="1"/>
    <col min="12132" max="12133" width="15.88671875" style="1279" hidden="1"/>
    <col min="12134" max="12139" width="16.109375" style="1279" hidden="1"/>
    <col min="12140" max="12140" width="6.109375" style="1279" hidden="1"/>
    <col min="12141" max="12141" width="3" style="1279" hidden="1"/>
    <col min="12142" max="12381" width="8.6640625" style="1279" hidden="1"/>
    <col min="12382" max="12387" width="14.88671875" style="1279" hidden="1"/>
    <col min="12388" max="12389" width="15.88671875" style="1279" hidden="1"/>
    <col min="12390" max="12395" width="16.109375" style="1279" hidden="1"/>
    <col min="12396" max="12396" width="6.109375" style="1279" hidden="1"/>
    <col min="12397" max="12397" width="3" style="1279" hidden="1"/>
    <col min="12398" max="12637" width="8.6640625" style="1279" hidden="1"/>
    <col min="12638" max="12643" width="14.88671875" style="1279" hidden="1"/>
    <col min="12644" max="12645" width="15.88671875" style="1279" hidden="1"/>
    <col min="12646" max="12651" width="16.109375" style="1279" hidden="1"/>
    <col min="12652" max="12652" width="6.109375" style="1279" hidden="1"/>
    <col min="12653" max="12653" width="3" style="1279" hidden="1"/>
    <col min="12654" max="12893" width="8.6640625" style="1279" hidden="1"/>
    <col min="12894" max="12899" width="14.88671875" style="1279" hidden="1"/>
    <col min="12900" max="12901" width="15.88671875" style="1279" hidden="1"/>
    <col min="12902" max="12907" width="16.109375" style="1279" hidden="1"/>
    <col min="12908" max="12908" width="6.109375" style="1279" hidden="1"/>
    <col min="12909" max="12909" width="3" style="1279" hidden="1"/>
    <col min="12910" max="13149" width="8.6640625" style="1279" hidden="1"/>
    <col min="13150" max="13155" width="14.88671875" style="1279" hidden="1"/>
    <col min="13156" max="13157" width="15.88671875" style="1279" hidden="1"/>
    <col min="13158" max="13163" width="16.109375" style="1279" hidden="1"/>
    <col min="13164" max="13164" width="6.109375" style="1279" hidden="1"/>
    <col min="13165" max="13165" width="3" style="1279" hidden="1"/>
    <col min="13166" max="13405" width="8.6640625" style="1279" hidden="1"/>
    <col min="13406" max="13411" width="14.88671875" style="1279" hidden="1"/>
    <col min="13412" max="13413" width="15.88671875" style="1279" hidden="1"/>
    <col min="13414" max="13419" width="16.109375" style="1279" hidden="1"/>
    <col min="13420" max="13420" width="6.109375" style="1279" hidden="1"/>
    <col min="13421" max="13421" width="3" style="1279" hidden="1"/>
    <col min="13422" max="13661" width="8.6640625" style="1279" hidden="1"/>
    <col min="13662" max="13667" width="14.88671875" style="1279" hidden="1"/>
    <col min="13668" max="13669" width="15.88671875" style="1279" hidden="1"/>
    <col min="13670" max="13675" width="16.109375" style="1279" hidden="1"/>
    <col min="13676" max="13676" width="6.109375" style="1279" hidden="1"/>
    <col min="13677" max="13677" width="3" style="1279" hidden="1"/>
    <col min="13678" max="13917" width="8.6640625" style="1279" hidden="1"/>
    <col min="13918" max="13923" width="14.88671875" style="1279" hidden="1"/>
    <col min="13924" max="13925" width="15.88671875" style="1279" hidden="1"/>
    <col min="13926" max="13931" width="16.109375" style="1279" hidden="1"/>
    <col min="13932" max="13932" width="6.109375" style="1279" hidden="1"/>
    <col min="13933" max="13933" width="3" style="1279" hidden="1"/>
    <col min="13934" max="14173" width="8.6640625" style="1279" hidden="1"/>
    <col min="14174" max="14179" width="14.88671875" style="1279" hidden="1"/>
    <col min="14180" max="14181" width="15.88671875" style="1279" hidden="1"/>
    <col min="14182" max="14187" width="16.109375" style="1279" hidden="1"/>
    <col min="14188" max="14188" width="6.109375" style="1279" hidden="1"/>
    <col min="14189" max="14189" width="3" style="1279" hidden="1"/>
    <col min="14190" max="14429" width="8.6640625" style="1279" hidden="1"/>
    <col min="14430" max="14435" width="14.88671875" style="1279" hidden="1"/>
    <col min="14436" max="14437" width="15.88671875" style="1279" hidden="1"/>
    <col min="14438" max="14443" width="16.109375" style="1279" hidden="1"/>
    <col min="14444" max="14444" width="6.109375" style="1279" hidden="1"/>
    <col min="14445" max="14445" width="3" style="1279" hidden="1"/>
    <col min="14446" max="14685" width="8.6640625" style="1279" hidden="1"/>
    <col min="14686" max="14691" width="14.88671875" style="1279" hidden="1"/>
    <col min="14692" max="14693" width="15.88671875" style="1279" hidden="1"/>
    <col min="14694" max="14699" width="16.109375" style="1279" hidden="1"/>
    <col min="14700" max="14700" width="6.109375" style="1279" hidden="1"/>
    <col min="14701" max="14701" width="3" style="1279" hidden="1"/>
    <col min="14702" max="14941" width="8.6640625" style="1279" hidden="1"/>
    <col min="14942" max="14947" width="14.88671875" style="1279" hidden="1"/>
    <col min="14948" max="14949" width="15.88671875" style="1279" hidden="1"/>
    <col min="14950" max="14955" width="16.109375" style="1279" hidden="1"/>
    <col min="14956" max="14956" width="6.109375" style="1279" hidden="1"/>
    <col min="14957" max="14957" width="3" style="1279" hidden="1"/>
    <col min="14958" max="15197" width="8.6640625" style="1279" hidden="1"/>
    <col min="15198" max="15203" width="14.88671875" style="1279" hidden="1"/>
    <col min="15204" max="15205" width="15.88671875" style="1279" hidden="1"/>
    <col min="15206" max="15211" width="16.109375" style="1279" hidden="1"/>
    <col min="15212" max="15212" width="6.109375" style="1279" hidden="1"/>
    <col min="15213" max="15213" width="3" style="1279" hidden="1"/>
    <col min="15214" max="15453" width="8.6640625" style="1279" hidden="1"/>
    <col min="15454" max="15459" width="14.88671875" style="1279" hidden="1"/>
    <col min="15460" max="15461" width="15.88671875" style="1279" hidden="1"/>
    <col min="15462" max="15467" width="16.109375" style="1279" hidden="1"/>
    <col min="15468" max="15468" width="6.109375" style="1279" hidden="1"/>
    <col min="15469" max="15469" width="3" style="1279" hidden="1"/>
    <col min="15470" max="15709" width="8.6640625" style="1279" hidden="1"/>
    <col min="15710" max="15715" width="14.88671875" style="1279" hidden="1"/>
    <col min="15716" max="15717" width="15.88671875" style="1279" hidden="1"/>
    <col min="15718" max="15723" width="16.109375" style="1279" hidden="1"/>
    <col min="15724" max="15724" width="6.109375" style="1279" hidden="1"/>
    <col min="15725" max="15725" width="3" style="1279" hidden="1"/>
    <col min="15726" max="15965" width="8.6640625" style="1279" hidden="1"/>
    <col min="15966" max="15971" width="14.88671875" style="1279" hidden="1"/>
    <col min="15972" max="15973" width="15.88671875" style="1279" hidden="1"/>
    <col min="15974" max="15979" width="16.109375" style="1279" hidden="1"/>
    <col min="15980" max="15980" width="6.109375" style="1279" hidden="1"/>
    <col min="15981" max="15981" width="3" style="1279" hidden="1"/>
    <col min="15982" max="16221" width="8.6640625" style="1279" hidden="1"/>
    <col min="16222" max="16227" width="14.88671875" style="1279" hidden="1"/>
    <col min="16228" max="16229" width="15.88671875" style="1279" hidden="1"/>
    <col min="16230" max="16235" width="16.109375" style="1279" hidden="1"/>
    <col min="16236" max="16236" width="6.109375" style="1279" hidden="1"/>
    <col min="16237" max="16237" width="3" style="1279" hidden="1"/>
    <col min="16238" max="16384" width="8.6640625" style="1279" hidden="1"/>
  </cols>
  <sheetData>
    <row r="1" spans="1:143" ht="42.75" customHeight="1" x14ac:dyDescent="0.2">
      <c r="A1" s="1277"/>
      <c r="B1" s="1278"/>
      <c r="DD1" s="1279"/>
      <c r="DE1" s="1279"/>
    </row>
    <row r="2" spans="1:143"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1" customFormat="1" ht="13.2"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2"/>
      <c r="DG10" s="292"/>
      <c r="DH10" s="292"/>
      <c r="DI10" s="292"/>
      <c r="DJ10" s="292"/>
      <c r="DK10" s="292"/>
      <c r="DL10" s="292"/>
      <c r="DM10" s="292"/>
      <c r="DN10" s="292"/>
      <c r="DO10" s="292"/>
      <c r="DP10" s="292"/>
      <c r="DQ10" s="292"/>
      <c r="DR10" s="292"/>
      <c r="DS10" s="292"/>
      <c r="DT10" s="292"/>
      <c r="DU10" s="292"/>
      <c r="DV10" s="292"/>
      <c r="DW10" s="292"/>
      <c r="EM10" s="291" t="s">
        <v>
608</v>
      </c>
    </row>
    <row r="11" spans="1:143" s="291" customFormat="1" ht="13.2"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2"/>
      <c r="DG12" s="292"/>
      <c r="DH12" s="292"/>
      <c r="DI12" s="292"/>
      <c r="DJ12" s="292"/>
      <c r="DK12" s="292"/>
      <c r="DL12" s="292"/>
      <c r="DM12" s="292"/>
      <c r="DN12" s="292"/>
      <c r="DO12" s="292"/>
      <c r="DP12" s="292"/>
      <c r="DQ12" s="292"/>
      <c r="DR12" s="292"/>
      <c r="DS12" s="292"/>
      <c r="DT12" s="292"/>
      <c r="DU12" s="292"/>
      <c r="DV12" s="292"/>
      <c r="DW12" s="292"/>
      <c r="EM12" s="291" t="s">
        <v>
608</v>
      </c>
    </row>
    <row r="13" spans="1:143" s="291" customFormat="1" ht="13.2"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9"/>
      <c r="DE19" s="1279"/>
    </row>
    <row r="20" spans="1:351" ht="13.2" x14ac:dyDescent="0.2">
      <c r="DD20" s="1279"/>
      <c r="DE20" s="1279"/>
    </row>
    <row r="21" spans="1:351" ht="16.2" x14ac:dyDescent="0.2">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6.2" x14ac:dyDescent="0.2">
      <c r="B22" s="1286"/>
      <c r="MM22" s="1285"/>
    </row>
    <row r="23" spans="1:351" ht="13.2" x14ac:dyDescent="0.2">
      <c r="B23" s="1286"/>
    </row>
    <row r="24" spans="1:351" ht="13.2" x14ac:dyDescent="0.2">
      <c r="B24" s="1286"/>
    </row>
    <row r="25" spans="1:351" ht="13.2" x14ac:dyDescent="0.2">
      <c r="B25" s="1286"/>
    </row>
    <row r="26" spans="1:351" ht="13.2" x14ac:dyDescent="0.2">
      <c r="B26" s="1286"/>
    </row>
    <row r="27" spans="1:351" ht="13.2" x14ac:dyDescent="0.2">
      <c r="B27" s="1286"/>
    </row>
    <row r="28" spans="1:351" ht="13.2" x14ac:dyDescent="0.2">
      <c r="B28" s="1286"/>
    </row>
    <row r="29" spans="1:351" ht="13.2" x14ac:dyDescent="0.2">
      <c r="B29" s="1286"/>
    </row>
    <row r="30" spans="1:351" ht="13.2" x14ac:dyDescent="0.2">
      <c r="B30" s="1286"/>
    </row>
    <row r="31" spans="1:351" ht="13.2" x14ac:dyDescent="0.2">
      <c r="B31" s="1286"/>
    </row>
    <row r="32" spans="1:351" ht="13.2" x14ac:dyDescent="0.2">
      <c r="B32" s="1286"/>
    </row>
    <row r="33" spans="2:109" ht="13.2" x14ac:dyDescent="0.2">
      <c r="B33" s="1286"/>
    </row>
    <row r="34" spans="2:109" ht="13.2" x14ac:dyDescent="0.2">
      <c r="B34" s="1286"/>
    </row>
    <row r="35" spans="2:109" ht="13.2" x14ac:dyDescent="0.2">
      <c r="B35" s="1286"/>
    </row>
    <row r="36" spans="2:109" ht="13.2" x14ac:dyDescent="0.2">
      <c r="B36" s="1286"/>
    </row>
    <row r="37" spans="2:109" ht="13.2" x14ac:dyDescent="0.2">
      <c r="B37" s="1286"/>
    </row>
    <row r="38" spans="2:109" ht="13.2" x14ac:dyDescent="0.2">
      <c r="B38" s="1286"/>
    </row>
    <row r="39" spans="2:109" ht="13.2" x14ac:dyDescent="0.2">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ht="13.2" x14ac:dyDescent="0.2">
      <c r="B40" s="1291"/>
      <c r="DD40" s="1291"/>
      <c r="DE40" s="1279"/>
    </row>
    <row r="41" spans="2:109" ht="16.2" x14ac:dyDescent="0.2">
      <c r="B41" s="1292" t="s">
        <v>
609</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ht="13.2" x14ac:dyDescent="0.2">
      <c r="B42" s="1286"/>
      <c r="G42" s="1293"/>
      <c r="I42" s="1294"/>
      <c r="J42" s="1294"/>
      <c r="K42" s="1294"/>
      <c r="AM42" s="1293"/>
      <c r="AN42" s="1293" t="s">
        <v>
610</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2">
      <c r="B43" s="1286"/>
      <c r="AN43" s="1295" t="s">
        <v>
611</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2" x14ac:dyDescent="0.2">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2" x14ac:dyDescent="0.2">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2" x14ac:dyDescent="0.2">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2" x14ac:dyDescent="0.2">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2" x14ac:dyDescent="0.2">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2" x14ac:dyDescent="0.2">
      <c r="B49" s="1286"/>
      <c r="AN49" s="1279" t="s">
        <v>
612</v>
      </c>
    </row>
    <row r="50" spans="1:109" ht="13.2" x14ac:dyDescent="0.2">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
565</v>
      </c>
      <c r="BQ50" s="1311"/>
      <c r="BR50" s="1311"/>
      <c r="BS50" s="1311"/>
      <c r="BT50" s="1311"/>
      <c r="BU50" s="1311"/>
      <c r="BV50" s="1311"/>
      <c r="BW50" s="1311"/>
      <c r="BX50" s="1311" t="s">
        <v>
566</v>
      </c>
      <c r="BY50" s="1311"/>
      <c r="BZ50" s="1311"/>
      <c r="CA50" s="1311"/>
      <c r="CB50" s="1311"/>
      <c r="CC50" s="1311"/>
      <c r="CD50" s="1311"/>
      <c r="CE50" s="1311"/>
      <c r="CF50" s="1311" t="s">
        <v>
567</v>
      </c>
      <c r="CG50" s="1311"/>
      <c r="CH50" s="1311"/>
      <c r="CI50" s="1311"/>
      <c r="CJ50" s="1311"/>
      <c r="CK50" s="1311"/>
      <c r="CL50" s="1311"/>
      <c r="CM50" s="1311"/>
      <c r="CN50" s="1311" t="s">
        <v>
568</v>
      </c>
      <c r="CO50" s="1311"/>
      <c r="CP50" s="1311"/>
      <c r="CQ50" s="1311"/>
      <c r="CR50" s="1311"/>
      <c r="CS50" s="1311"/>
      <c r="CT50" s="1311"/>
      <c r="CU50" s="1311"/>
      <c r="CV50" s="1311" t="s">
        <v>
569</v>
      </c>
      <c r="CW50" s="1311"/>
      <c r="CX50" s="1311"/>
      <c r="CY50" s="1311"/>
      <c r="CZ50" s="1311"/>
      <c r="DA50" s="1311"/>
      <c r="DB50" s="1311"/>
      <c r="DC50" s="1311"/>
    </row>
    <row r="51" spans="1:109" ht="13.5" customHeight="1" x14ac:dyDescent="0.2">
      <c r="B51" s="1286"/>
      <c r="G51" s="1312"/>
      <c r="H51" s="1312"/>
      <c r="I51" s="1313"/>
      <c r="J51" s="1313"/>
      <c r="K51" s="1314"/>
      <c r="L51" s="1314"/>
      <c r="M51" s="1314"/>
      <c r="N51" s="1314"/>
      <c r="AM51" s="1304"/>
      <c r="AN51" s="1315" t="s">
        <v>
613</v>
      </c>
      <c r="AO51" s="1315"/>
      <c r="AP51" s="1315"/>
      <c r="AQ51" s="1315"/>
      <c r="AR51" s="1315"/>
      <c r="AS51" s="1315"/>
      <c r="AT51" s="1315"/>
      <c r="AU51" s="1315"/>
      <c r="AV51" s="1315"/>
      <c r="AW51" s="1315"/>
      <c r="AX51" s="1315"/>
      <c r="AY51" s="1315"/>
      <c r="AZ51" s="1315"/>
      <c r="BA51" s="1315"/>
      <c r="BB51" s="1315" t="s">
        <v>
614</v>
      </c>
      <c r="BC51" s="1315"/>
      <c r="BD51" s="1315"/>
      <c r="BE51" s="1315"/>
      <c r="BF51" s="1315"/>
      <c r="BG51" s="1315"/>
      <c r="BH51" s="1315"/>
      <c r="BI51" s="1315"/>
      <c r="BJ51" s="1315"/>
      <c r="BK51" s="1315"/>
      <c r="BL51" s="1315"/>
      <c r="BM51" s="1315"/>
      <c r="BN51" s="1315"/>
      <c r="BO51" s="1315"/>
      <c r="BP51" s="1316">
        <v>
2.5</v>
      </c>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7"/>
      <c r="CW51" s="1316"/>
      <c r="CX51" s="1316"/>
      <c r="CY51" s="1316"/>
      <c r="CZ51" s="1316"/>
      <c r="DA51" s="1316"/>
      <c r="DB51" s="1316"/>
      <c r="DC51" s="1316"/>
    </row>
    <row r="52" spans="1:109" ht="13.2" x14ac:dyDescent="0.2">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
615</v>
      </c>
      <c r="BC53" s="1315"/>
      <c r="BD53" s="1315"/>
      <c r="BE53" s="1315"/>
      <c r="BF53" s="1315"/>
      <c r="BG53" s="1315"/>
      <c r="BH53" s="1315"/>
      <c r="BI53" s="1315"/>
      <c r="BJ53" s="1315"/>
      <c r="BK53" s="1315"/>
      <c r="BL53" s="1315"/>
      <c r="BM53" s="1315"/>
      <c r="BN53" s="1315"/>
      <c r="BO53" s="1315"/>
      <c r="BP53" s="1316">
        <v>
47.2</v>
      </c>
      <c r="BQ53" s="1316"/>
      <c r="BR53" s="1316"/>
      <c r="BS53" s="1316"/>
      <c r="BT53" s="1316"/>
      <c r="BU53" s="1316"/>
      <c r="BV53" s="1316"/>
      <c r="BW53" s="1316"/>
      <c r="BX53" s="1316">
        <v>
54</v>
      </c>
      <c r="BY53" s="1316"/>
      <c r="BZ53" s="1316"/>
      <c r="CA53" s="1316"/>
      <c r="CB53" s="1316"/>
      <c r="CC53" s="1316"/>
      <c r="CD53" s="1316"/>
      <c r="CE53" s="1316"/>
      <c r="CF53" s="1316">
        <v>
55</v>
      </c>
      <c r="CG53" s="1316"/>
      <c r="CH53" s="1316"/>
      <c r="CI53" s="1316"/>
      <c r="CJ53" s="1316"/>
      <c r="CK53" s="1316"/>
      <c r="CL53" s="1316"/>
      <c r="CM53" s="1316"/>
      <c r="CN53" s="1316">
        <v>
56.4</v>
      </c>
      <c r="CO53" s="1316"/>
      <c r="CP53" s="1316"/>
      <c r="CQ53" s="1316"/>
      <c r="CR53" s="1316"/>
      <c r="CS53" s="1316"/>
      <c r="CT53" s="1316"/>
      <c r="CU53" s="1316"/>
      <c r="CV53" s="1317"/>
      <c r="CW53" s="1316"/>
      <c r="CX53" s="1316"/>
      <c r="CY53" s="1316"/>
      <c r="CZ53" s="1316"/>
      <c r="DA53" s="1316"/>
      <c r="DB53" s="1316"/>
      <c r="DC53" s="1316"/>
    </row>
    <row r="54" spans="1:109" ht="13.2" x14ac:dyDescent="0.2">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1294"/>
      <c r="B55" s="1286"/>
      <c r="G55" s="1305"/>
      <c r="H55" s="1305"/>
      <c r="I55" s="1305"/>
      <c r="J55" s="1305"/>
      <c r="K55" s="1314"/>
      <c r="L55" s="1314"/>
      <c r="M55" s="1314"/>
      <c r="N55" s="1314"/>
      <c r="AN55" s="1311" t="s">
        <v>
616</v>
      </c>
      <c r="AO55" s="1311"/>
      <c r="AP55" s="1311"/>
      <c r="AQ55" s="1311"/>
      <c r="AR55" s="1311"/>
      <c r="AS55" s="1311"/>
      <c r="AT55" s="1311"/>
      <c r="AU55" s="1311"/>
      <c r="AV55" s="1311"/>
      <c r="AW55" s="1311"/>
      <c r="AX55" s="1311"/>
      <c r="AY55" s="1311"/>
      <c r="AZ55" s="1311"/>
      <c r="BA55" s="1311"/>
      <c r="BB55" s="1315" t="s">
        <v>
614</v>
      </c>
      <c r="BC55" s="1315"/>
      <c r="BD55" s="1315"/>
      <c r="BE55" s="1315"/>
      <c r="BF55" s="1315"/>
      <c r="BG55" s="1315"/>
      <c r="BH55" s="1315"/>
      <c r="BI55" s="1315"/>
      <c r="BJ55" s="1315"/>
      <c r="BK55" s="1315"/>
      <c r="BL55" s="1315"/>
      <c r="BM55" s="1315"/>
      <c r="BN55" s="1315"/>
      <c r="BO55" s="1315"/>
      <c r="BP55" s="1316">
        <v>
27</v>
      </c>
      <c r="BQ55" s="1316"/>
      <c r="BR55" s="1316"/>
      <c r="BS55" s="1316"/>
      <c r="BT55" s="1316"/>
      <c r="BU55" s="1316"/>
      <c r="BV55" s="1316"/>
      <c r="BW55" s="1316"/>
      <c r="BX55" s="1316">
        <v>
25.4</v>
      </c>
      <c r="BY55" s="1316"/>
      <c r="BZ55" s="1316"/>
      <c r="CA55" s="1316"/>
      <c r="CB55" s="1316"/>
      <c r="CC55" s="1316"/>
      <c r="CD55" s="1316"/>
      <c r="CE55" s="1316"/>
      <c r="CF55" s="1316">
        <v>
23.4</v>
      </c>
      <c r="CG55" s="1316"/>
      <c r="CH55" s="1316"/>
      <c r="CI55" s="1316"/>
      <c r="CJ55" s="1316"/>
      <c r="CK55" s="1316"/>
      <c r="CL55" s="1316"/>
      <c r="CM55" s="1316"/>
      <c r="CN55" s="1316">
        <v>
7.7</v>
      </c>
      <c r="CO55" s="1316"/>
      <c r="CP55" s="1316"/>
      <c r="CQ55" s="1316"/>
      <c r="CR55" s="1316"/>
      <c r="CS55" s="1316"/>
      <c r="CT55" s="1316"/>
      <c r="CU55" s="1316"/>
      <c r="CV55" s="1317"/>
      <c r="CW55" s="1316"/>
      <c r="CX55" s="1316"/>
      <c r="CY55" s="1316"/>
      <c r="CZ55" s="1316"/>
      <c r="DA55" s="1316"/>
      <c r="DB55" s="1316"/>
      <c r="DC55" s="1316"/>
    </row>
    <row r="56" spans="1:109" ht="13.2" x14ac:dyDescent="0.2">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4" customFormat="1" ht="13.2" x14ac:dyDescent="0.2">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
615</v>
      </c>
      <c r="BC57" s="1315"/>
      <c r="BD57" s="1315"/>
      <c r="BE57" s="1315"/>
      <c r="BF57" s="1315"/>
      <c r="BG57" s="1315"/>
      <c r="BH57" s="1315"/>
      <c r="BI57" s="1315"/>
      <c r="BJ57" s="1315"/>
      <c r="BK57" s="1315"/>
      <c r="BL57" s="1315"/>
      <c r="BM57" s="1315"/>
      <c r="BN57" s="1315"/>
      <c r="BO57" s="1315"/>
      <c r="BP57" s="1316">
        <v>
57.2</v>
      </c>
      <c r="BQ57" s="1316"/>
      <c r="BR57" s="1316"/>
      <c r="BS57" s="1316"/>
      <c r="BT57" s="1316"/>
      <c r="BU57" s="1316"/>
      <c r="BV57" s="1316"/>
      <c r="BW57" s="1316"/>
      <c r="BX57" s="1316">
        <v>
58.7</v>
      </c>
      <c r="BY57" s="1316"/>
      <c r="BZ57" s="1316"/>
      <c r="CA57" s="1316"/>
      <c r="CB57" s="1316"/>
      <c r="CC57" s="1316"/>
      <c r="CD57" s="1316"/>
      <c r="CE57" s="1316"/>
      <c r="CF57" s="1316">
        <v>
59.2</v>
      </c>
      <c r="CG57" s="1316"/>
      <c r="CH57" s="1316"/>
      <c r="CI57" s="1316"/>
      <c r="CJ57" s="1316"/>
      <c r="CK57" s="1316"/>
      <c r="CL57" s="1316"/>
      <c r="CM57" s="1316"/>
      <c r="CN57" s="1316">
        <v>
63.4</v>
      </c>
      <c r="CO57" s="1316"/>
      <c r="CP57" s="1316"/>
      <c r="CQ57" s="1316"/>
      <c r="CR57" s="1316"/>
      <c r="CS57" s="1316"/>
      <c r="CT57" s="1316"/>
      <c r="CU57" s="1316"/>
      <c r="CV57" s="1317"/>
      <c r="CW57" s="1316"/>
      <c r="CX57" s="1316"/>
      <c r="CY57" s="1316"/>
      <c r="CZ57" s="1316"/>
      <c r="DA57" s="1316"/>
      <c r="DB57" s="1316"/>
      <c r="DC57" s="1316"/>
      <c r="DD57" s="1320"/>
      <c r="DE57" s="1318"/>
    </row>
    <row r="58" spans="1:109" s="1294" customFormat="1" ht="13.2" x14ac:dyDescent="0.2">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20"/>
      <c r="DE58" s="1318"/>
    </row>
    <row r="59" spans="1:109" s="1294" customFormat="1" ht="13.2" x14ac:dyDescent="0.2">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ht="13.2" x14ac:dyDescent="0.2">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ht="13.2" x14ac:dyDescent="0.2">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ht="13.2"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6.2" x14ac:dyDescent="0.2">
      <c r="B63" s="1326" t="s">
        <v>
617</v>
      </c>
    </row>
    <row r="64" spans="1:109" ht="13.2" x14ac:dyDescent="0.2">
      <c r="B64" s="1286"/>
      <c r="G64" s="1293"/>
      <c r="I64" s="1327"/>
      <c r="J64" s="1327"/>
      <c r="K64" s="1327"/>
      <c r="L64" s="1327"/>
      <c r="M64" s="1327"/>
      <c r="N64" s="1328"/>
      <c r="AM64" s="1293"/>
      <c r="AN64" s="1293" t="s">
        <v>
610</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ht="13.2" x14ac:dyDescent="0.2">
      <c r="B65" s="1286"/>
      <c r="AN65" s="1295" t="s">
        <v>
618</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2" x14ac:dyDescent="0.2">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2" x14ac:dyDescent="0.2">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2" x14ac:dyDescent="0.2">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2" x14ac:dyDescent="0.2">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2" x14ac:dyDescent="0.2">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ht="13.2" x14ac:dyDescent="0.2">
      <c r="B71" s="1286"/>
      <c r="G71" s="1332"/>
      <c r="I71" s="1333"/>
      <c r="J71" s="1330"/>
      <c r="K71" s="1330"/>
      <c r="L71" s="1331"/>
      <c r="M71" s="1330"/>
      <c r="N71" s="1331"/>
      <c r="AM71" s="1332"/>
      <c r="AN71" s="1279" t="s">
        <v>
612</v>
      </c>
    </row>
    <row r="72" spans="2:107" ht="13.2" x14ac:dyDescent="0.2">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
565</v>
      </c>
      <c r="BQ72" s="1311"/>
      <c r="BR72" s="1311"/>
      <c r="BS72" s="1311"/>
      <c r="BT72" s="1311"/>
      <c r="BU72" s="1311"/>
      <c r="BV72" s="1311"/>
      <c r="BW72" s="1311"/>
      <c r="BX72" s="1311" t="s">
        <v>
566</v>
      </c>
      <c r="BY72" s="1311"/>
      <c r="BZ72" s="1311"/>
      <c r="CA72" s="1311"/>
      <c r="CB72" s="1311"/>
      <c r="CC72" s="1311"/>
      <c r="CD72" s="1311"/>
      <c r="CE72" s="1311"/>
      <c r="CF72" s="1311" t="s">
        <v>
567</v>
      </c>
      <c r="CG72" s="1311"/>
      <c r="CH72" s="1311"/>
      <c r="CI72" s="1311"/>
      <c r="CJ72" s="1311"/>
      <c r="CK72" s="1311"/>
      <c r="CL72" s="1311"/>
      <c r="CM72" s="1311"/>
      <c r="CN72" s="1311" t="s">
        <v>
568</v>
      </c>
      <c r="CO72" s="1311"/>
      <c r="CP72" s="1311"/>
      <c r="CQ72" s="1311"/>
      <c r="CR72" s="1311"/>
      <c r="CS72" s="1311"/>
      <c r="CT72" s="1311"/>
      <c r="CU72" s="1311"/>
      <c r="CV72" s="1311" t="s">
        <v>
569</v>
      </c>
      <c r="CW72" s="1311"/>
      <c r="CX72" s="1311"/>
      <c r="CY72" s="1311"/>
      <c r="CZ72" s="1311"/>
      <c r="DA72" s="1311"/>
      <c r="DB72" s="1311"/>
      <c r="DC72" s="1311"/>
    </row>
    <row r="73" spans="2:107" ht="13.2" x14ac:dyDescent="0.2">
      <c r="B73" s="1286"/>
      <c r="G73" s="1312"/>
      <c r="H73" s="1312"/>
      <c r="I73" s="1312"/>
      <c r="J73" s="1312"/>
      <c r="K73" s="1334"/>
      <c r="L73" s="1334"/>
      <c r="M73" s="1334"/>
      <c r="N73" s="1334"/>
      <c r="AM73" s="1304"/>
      <c r="AN73" s="1315" t="s">
        <v>
613</v>
      </c>
      <c r="AO73" s="1315"/>
      <c r="AP73" s="1315"/>
      <c r="AQ73" s="1315"/>
      <c r="AR73" s="1315"/>
      <c r="AS73" s="1315"/>
      <c r="AT73" s="1315"/>
      <c r="AU73" s="1315"/>
      <c r="AV73" s="1315"/>
      <c r="AW73" s="1315"/>
      <c r="AX73" s="1315"/>
      <c r="AY73" s="1315"/>
      <c r="AZ73" s="1315"/>
      <c r="BA73" s="1315"/>
      <c r="BB73" s="1315" t="s">
        <v>
614</v>
      </c>
      <c r="BC73" s="1315"/>
      <c r="BD73" s="1315"/>
      <c r="BE73" s="1315"/>
      <c r="BF73" s="1315"/>
      <c r="BG73" s="1315"/>
      <c r="BH73" s="1315"/>
      <c r="BI73" s="1315"/>
      <c r="BJ73" s="1315"/>
      <c r="BK73" s="1315"/>
      <c r="BL73" s="1315"/>
      <c r="BM73" s="1315"/>
      <c r="BN73" s="1315"/>
      <c r="BO73" s="1315"/>
      <c r="BP73" s="1316">
        <v>
2.5</v>
      </c>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
619</v>
      </c>
      <c r="BC75" s="1315"/>
      <c r="BD75" s="1315"/>
      <c r="BE75" s="1315"/>
      <c r="BF75" s="1315"/>
      <c r="BG75" s="1315"/>
      <c r="BH75" s="1315"/>
      <c r="BI75" s="1315"/>
      <c r="BJ75" s="1315"/>
      <c r="BK75" s="1315"/>
      <c r="BL75" s="1315"/>
      <c r="BM75" s="1315"/>
      <c r="BN75" s="1315"/>
      <c r="BO75" s="1315"/>
      <c r="BP75" s="1316">
        <v>
5.7</v>
      </c>
      <c r="BQ75" s="1316"/>
      <c r="BR75" s="1316"/>
      <c r="BS75" s="1316"/>
      <c r="BT75" s="1316"/>
      <c r="BU75" s="1316"/>
      <c r="BV75" s="1316"/>
      <c r="BW75" s="1316"/>
      <c r="BX75" s="1316">
        <v>
5.4</v>
      </c>
      <c r="BY75" s="1316"/>
      <c r="BZ75" s="1316"/>
      <c r="CA75" s="1316"/>
      <c r="CB75" s="1316"/>
      <c r="CC75" s="1316"/>
      <c r="CD75" s="1316"/>
      <c r="CE75" s="1316"/>
      <c r="CF75" s="1316">
        <v>
5.6</v>
      </c>
      <c r="CG75" s="1316"/>
      <c r="CH75" s="1316"/>
      <c r="CI75" s="1316"/>
      <c r="CJ75" s="1316"/>
      <c r="CK75" s="1316"/>
      <c r="CL75" s="1316"/>
      <c r="CM75" s="1316"/>
      <c r="CN75" s="1316">
        <v>
5.9</v>
      </c>
      <c r="CO75" s="1316"/>
      <c r="CP75" s="1316"/>
      <c r="CQ75" s="1316"/>
      <c r="CR75" s="1316"/>
      <c r="CS75" s="1316"/>
      <c r="CT75" s="1316"/>
      <c r="CU75" s="1316"/>
      <c r="CV75" s="1316">
        <v>
6.8</v>
      </c>
      <c r="CW75" s="1316"/>
      <c r="CX75" s="1316"/>
      <c r="CY75" s="1316"/>
      <c r="CZ75" s="1316"/>
      <c r="DA75" s="1316"/>
      <c r="DB75" s="1316"/>
      <c r="DC75" s="1316"/>
    </row>
    <row r="76" spans="2:107" ht="13.2" x14ac:dyDescent="0.2">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1286"/>
      <c r="G77" s="1305"/>
      <c r="H77" s="1305"/>
      <c r="I77" s="1305"/>
      <c r="J77" s="1305"/>
      <c r="K77" s="1334"/>
      <c r="L77" s="1334"/>
      <c r="M77" s="1334"/>
      <c r="N77" s="1334"/>
      <c r="AN77" s="1311" t="s">
        <v>
616</v>
      </c>
      <c r="AO77" s="1311"/>
      <c r="AP77" s="1311"/>
      <c r="AQ77" s="1311"/>
      <c r="AR77" s="1311"/>
      <c r="AS77" s="1311"/>
      <c r="AT77" s="1311"/>
      <c r="AU77" s="1311"/>
      <c r="AV77" s="1311"/>
      <c r="AW77" s="1311"/>
      <c r="AX77" s="1311"/>
      <c r="AY77" s="1311"/>
      <c r="AZ77" s="1311"/>
      <c r="BA77" s="1311"/>
      <c r="BB77" s="1315" t="s">
        <v>
614</v>
      </c>
      <c r="BC77" s="1315"/>
      <c r="BD77" s="1315"/>
      <c r="BE77" s="1315"/>
      <c r="BF77" s="1315"/>
      <c r="BG77" s="1315"/>
      <c r="BH77" s="1315"/>
      <c r="BI77" s="1315"/>
      <c r="BJ77" s="1315"/>
      <c r="BK77" s="1315"/>
      <c r="BL77" s="1315"/>
      <c r="BM77" s="1315"/>
      <c r="BN77" s="1315"/>
      <c r="BO77" s="1315"/>
      <c r="BP77" s="1316">
        <v>
27</v>
      </c>
      <c r="BQ77" s="1316"/>
      <c r="BR77" s="1316"/>
      <c r="BS77" s="1316"/>
      <c r="BT77" s="1316"/>
      <c r="BU77" s="1316"/>
      <c r="BV77" s="1316"/>
      <c r="BW77" s="1316"/>
      <c r="BX77" s="1316">
        <v>
25.4</v>
      </c>
      <c r="BY77" s="1316"/>
      <c r="BZ77" s="1316"/>
      <c r="CA77" s="1316"/>
      <c r="CB77" s="1316"/>
      <c r="CC77" s="1316"/>
      <c r="CD77" s="1316"/>
      <c r="CE77" s="1316"/>
      <c r="CF77" s="1316">
        <v>
23.4</v>
      </c>
      <c r="CG77" s="1316"/>
      <c r="CH77" s="1316"/>
      <c r="CI77" s="1316"/>
      <c r="CJ77" s="1316"/>
      <c r="CK77" s="1316"/>
      <c r="CL77" s="1316"/>
      <c r="CM77" s="1316"/>
      <c r="CN77" s="1316">
        <v>
7.7</v>
      </c>
      <c r="CO77" s="1316"/>
      <c r="CP77" s="1316"/>
      <c r="CQ77" s="1316"/>
      <c r="CR77" s="1316"/>
      <c r="CS77" s="1316"/>
      <c r="CT77" s="1316"/>
      <c r="CU77" s="1316"/>
      <c r="CV77" s="1316">
        <v>
3.2</v>
      </c>
      <c r="CW77" s="1316"/>
      <c r="CX77" s="1316"/>
      <c r="CY77" s="1316"/>
      <c r="CZ77" s="1316"/>
      <c r="DA77" s="1316"/>
      <c r="DB77" s="1316"/>
      <c r="DC77" s="1316"/>
    </row>
    <row r="78" spans="2:107" ht="13.2" x14ac:dyDescent="0.2">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
619</v>
      </c>
      <c r="BC79" s="1315"/>
      <c r="BD79" s="1315"/>
      <c r="BE79" s="1315"/>
      <c r="BF79" s="1315"/>
      <c r="BG79" s="1315"/>
      <c r="BH79" s="1315"/>
      <c r="BI79" s="1315"/>
      <c r="BJ79" s="1315"/>
      <c r="BK79" s="1315"/>
      <c r="BL79" s="1315"/>
      <c r="BM79" s="1315"/>
      <c r="BN79" s="1315"/>
      <c r="BO79" s="1315"/>
      <c r="BP79" s="1316">
        <v>
8.6999999999999993</v>
      </c>
      <c r="BQ79" s="1316"/>
      <c r="BR79" s="1316"/>
      <c r="BS79" s="1316"/>
      <c r="BT79" s="1316"/>
      <c r="BU79" s="1316"/>
      <c r="BV79" s="1316"/>
      <c r="BW79" s="1316"/>
      <c r="BX79" s="1316">
        <v>
8.6</v>
      </c>
      <c r="BY79" s="1316"/>
      <c r="BZ79" s="1316"/>
      <c r="CA79" s="1316"/>
      <c r="CB79" s="1316"/>
      <c r="CC79" s="1316"/>
      <c r="CD79" s="1316"/>
      <c r="CE79" s="1316"/>
      <c r="CF79" s="1316">
        <v>
8.5</v>
      </c>
      <c r="CG79" s="1316"/>
      <c r="CH79" s="1316"/>
      <c r="CI79" s="1316"/>
      <c r="CJ79" s="1316"/>
      <c r="CK79" s="1316"/>
      <c r="CL79" s="1316"/>
      <c r="CM79" s="1316"/>
      <c r="CN79" s="1316">
        <v>
8.6</v>
      </c>
      <c r="CO79" s="1316"/>
      <c r="CP79" s="1316"/>
      <c r="CQ79" s="1316"/>
      <c r="CR79" s="1316"/>
      <c r="CS79" s="1316"/>
      <c r="CT79" s="1316"/>
      <c r="CU79" s="1316"/>
      <c r="CV79" s="1316">
        <v>
8.8000000000000007</v>
      </c>
      <c r="CW79" s="1316"/>
      <c r="CX79" s="1316"/>
      <c r="CY79" s="1316"/>
      <c r="CZ79" s="1316"/>
      <c r="DA79" s="1316"/>
      <c r="DB79" s="1316"/>
      <c r="DC79" s="1316"/>
    </row>
    <row r="80" spans="2:107" ht="13.2" x14ac:dyDescent="0.2">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1286"/>
    </row>
    <row r="82" spans="2:109" ht="16.2" x14ac:dyDescent="0.2">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ht="13.2" x14ac:dyDescent="0.2">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ht="13.2" x14ac:dyDescent="0.2">
      <c r="DD84" s="1279"/>
      <c r="DE84" s="1279"/>
    </row>
    <row r="85" spans="2:109" ht="13.2" x14ac:dyDescent="0.2">
      <c r="DD85" s="1279"/>
      <c r="DE85" s="1279"/>
    </row>
    <row r="86" spans="2:109" ht="13.2" hidden="1" x14ac:dyDescent="0.2">
      <c r="DD86" s="1279"/>
      <c r="DE86" s="1279"/>
    </row>
    <row r="87" spans="2:109" ht="13.2" hidden="1" x14ac:dyDescent="0.2">
      <c r="K87" s="1337"/>
      <c r="AQ87" s="1337"/>
      <c r="BC87" s="1337"/>
      <c r="BO87" s="1337"/>
      <c r="CA87" s="1337"/>
      <c r="CM87" s="1337"/>
      <c r="CY87" s="1337"/>
      <c r="DD87" s="1279"/>
      <c r="DE87" s="1279"/>
    </row>
    <row r="88" spans="2:109" ht="13.2" hidden="1" x14ac:dyDescent="0.2">
      <c r="DD88" s="1279"/>
      <c r="DE88" s="1279"/>
    </row>
    <row r="89" spans="2:109" ht="13.2" hidden="1" x14ac:dyDescent="0.2">
      <c r="DD89" s="1279"/>
      <c r="DE89" s="1279"/>
    </row>
    <row r="90" spans="2:109" ht="13.2" hidden="1" x14ac:dyDescent="0.2">
      <c r="DD90" s="1279"/>
      <c r="DE90" s="1279"/>
    </row>
    <row r="91" spans="2:109" ht="13.2" hidden="1" x14ac:dyDescent="0.2">
      <c r="DD91" s="1279"/>
      <c r="DE91" s="1279"/>
    </row>
    <row r="92" spans="2:109" ht="13.5" hidden="1" customHeight="1" x14ac:dyDescent="0.2">
      <c r="DD92" s="1279"/>
      <c r="DE92" s="1279"/>
    </row>
    <row r="93" spans="2:109" ht="13.5" hidden="1" customHeight="1" x14ac:dyDescent="0.2">
      <c r="DD93" s="1279"/>
      <c r="DE93" s="1279"/>
    </row>
    <row r="94" spans="2:109" ht="13.5" hidden="1" customHeight="1" x14ac:dyDescent="0.2">
      <c r="DD94" s="1279"/>
      <c r="DE94" s="1279"/>
    </row>
    <row r="95" spans="2:109" ht="13.5" hidden="1" customHeight="1" x14ac:dyDescent="0.2">
      <c r="DD95" s="1279"/>
      <c r="DE95" s="1279"/>
    </row>
    <row r="96" spans="2:109" ht="13.5" hidden="1" customHeight="1" x14ac:dyDescent="0.2">
      <c r="DD96" s="1279"/>
      <c r="DE96" s="1279"/>
    </row>
    <row r="97" s="1279" customFormat="1" ht="13.5" hidden="1" customHeight="1" x14ac:dyDescent="0.2"/>
    <row r="98" s="1279" customFormat="1" ht="13.5" hidden="1" customHeight="1" x14ac:dyDescent="0.2"/>
    <row r="99" s="1279" customFormat="1" ht="13.5" hidden="1" customHeight="1" x14ac:dyDescent="0.2"/>
    <row r="100" s="1279" customFormat="1" ht="13.5" hidden="1" customHeight="1" x14ac:dyDescent="0.2"/>
    <row r="101" s="1279" customFormat="1" ht="13.5" hidden="1" customHeight="1" x14ac:dyDescent="0.2"/>
    <row r="102" s="1279" customFormat="1" ht="13.5" hidden="1" customHeight="1" x14ac:dyDescent="0.2"/>
    <row r="103" s="1279" customFormat="1" ht="13.5" hidden="1" customHeight="1" x14ac:dyDescent="0.2"/>
    <row r="104" s="1279" customFormat="1" ht="13.5" hidden="1" customHeight="1" x14ac:dyDescent="0.2"/>
    <row r="105" s="1279" customFormat="1" ht="13.5" hidden="1" customHeight="1" x14ac:dyDescent="0.2"/>
    <row r="106" s="1279" customFormat="1" ht="13.5" hidden="1" customHeight="1" x14ac:dyDescent="0.2"/>
    <row r="107" s="1279" customFormat="1" ht="13.5" hidden="1" customHeight="1" x14ac:dyDescent="0.2"/>
    <row r="108" s="1279" customFormat="1" ht="13.5" hidden="1" customHeight="1" x14ac:dyDescent="0.2"/>
    <row r="109" s="1279" customFormat="1" ht="13.5" hidden="1" customHeight="1" x14ac:dyDescent="0.2"/>
    <row r="110" s="1279" customFormat="1" ht="13.5" hidden="1" customHeight="1" x14ac:dyDescent="0.2"/>
    <row r="111" s="1279" customFormat="1" ht="13.5" hidden="1" customHeight="1" x14ac:dyDescent="0.2"/>
    <row r="112" s="1279" customFormat="1" ht="13.5" hidden="1" customHeight="1" x14ac:dyDescent="0.2"/>
    <row r="113" s="1279" customFormat="1" ht="13.5" hidden="1" customHeight="1" x14ac:dyDescent="0.2"/>
    <row r="114" s="1279" customFormat="1" ht="13.5" hidden="1" customHeight="1" x14ac:dyDescent="0.2"/>
    <row r="115" s="1279" customFormat="1" ht="13.5" hidden="1" customHeight="1" x14ac:dyDescent="0.2"/>
    <row r="116" s="1279" customFormat="1" ht="13.5" hidden="1" customHeight="1" x14ac:dyDescent="0.2"/>
    <row r="117" s="1279" customFormat="1" ht="13.5" hidden="1" customHeight="1" x14ac:dyDescent="0.2"/>
    <row r="118" s="1279" customFormat="1" ht="13.5" hidden="1" customHeight="1" x14ac:dyDescent="0.2"/>
    <row r="119" s="1279" customFormat="1" ht="13.5" hidden="1" customHeight="1" x14ac:dyDescent="0.2"/>
    <row r="120" s="1279" customFormat="1" ht="13.5" hidden="1" customHeight="1" x14ac:dyDescent="0.2"/>
    <row r="121" s="1279" customFormat="1" ht="13.5" hidden="1" customHeight="1" x14ac:dyDescent="0.2"/>
    <row r="122" s="1279" customFormat="1" ht="13.5" hidden="1" customHeight="1" x14ac:dyDescent="0.2"/>
    <row r="123" s="1279" customFormat="1" ht="13.5" hidden="1" customHeight="1" x14ac:dyDescent="0.2"/>
    <row r="124" s="1279" customFormat="1" ht="13.5" hidden="1" customHeight="1" x14ac:dyDescent="0.2"/>
    <row r="125" s="1279" customFormat="1" ht="13.5" hidden="1" customHeight="1" x14ac:dyDescent="0.2"/>
    <row r="126" s="1279" customFormat="1" ht="13.5" hidden="1" customHeight="1" x14ac:dyDescent="0.2"/>
    <row r="127" s="1279" customFormat="1" ht="13.5" hidden="1" customHeight="1" x14ac:dyDescent="0.2"/>
    <row r="128" s="1279" customFormat="1" ht="13.5" hidden="1" customHeight="1" x14ac:dyDescent="0.2"/>
    <row r="129" s="1279" customFormat="1" ht="13.5" hidden="1" customHeight="1" x14ac:dyDescent="0.2"/>
    <row r="130" s="1279" customFormat="1" ht="13.5" hidden="1" customHeight="1" x14ac:dyDescent="0.2"/>
    <row r="131" s="1279" customFormat="1" ht="13.5" hidden="1" customHeight="1" x14ac:dyDescent="0.2"/>
    <row r="132" s="1279" customFormat="1" ht="13.5" hidden="1" customHeight="1" x14ac:dyDescent="0.2"/>
    <row r="133" s="1279" customFormat="1" ht="13.5" hidden="1" customHeight="1" x14ac:dyDescent="0.2"/>
    <row r="134" s="1279" customFormat="1" ht="13.5" hidden="1" customHeight="1" x14ac:dyDescent="0.2"/>
    <row r="135" s="1279" customFormat="1" ht="13.5" hidden="1" customHeight="1" x14ac:dyDescent="0.2"/>
    <row r="136" s="1279" customFormat="1" ht="13.5" hidden="1" customHeight="1" x14ac:dyDescent="0.2"/>
    <row r="137" s="1279" customFormat="1" ht="13.5" hidden="1" customHeight="1" x14ac:dyDescent="0.2"/>
    <row r="138" s="1279" customFormat="1" ht="13.5" hidden="1" customHeight="1" x14ac:dyDescent="0.2"/>
    <row r="139" s="1279" customFormat="1" ht="13.5" hidden="1" customHeight="1" x14ac:dyDescent="0.2"/>
    <row r="140" s="1279" customFormat="1" ht="13.5" hidden="1" customHeight="1" x14ac:dyDescent="0.2"/>
    <row r="141" s="1279" customFormat="1" ht="13.5" hidden="1" customHeight="1" x14ac:dyDescent="0.2"/>
    <row r="142" s="1279" customFormat="1" ht="13.5" hidden="1" customHeight="1" x14ac:dyDescent="0.2"/>
    <row r="143" s="1279" customFormat="1" ht="13.5" hidden="1" customHeight="1" x14ac:dyDescent="0.2"/>
    <row r="144" s="1279" customFormat="1" ht="13.5" hidden="1" customHeight="1" x14ac:dyDescent="0.2"/>
    <row r="145" s="1279" customFormat="1" ht="13.5" hidden="1" customHeight="1" x14ac:dyDescent="0.2"/>
    <row r="146" s="1279" customFormat="1" ht="13.5" hidden="1" customHeight="1" x14ac:dyDescent="0.2"/>
    <row r="147" s="1279" customFormat="1" ht="13.5" hidden="1" customHeight="1" x14ac:dyDescent="0.2"/>
    <row r="148" s="1279" customFormat="1" ht="13.5" hidden="1" customHeight="1" x14ac:dyDescent="0.2"/>
    <row r="149" s="1279" customFormat="1" ht="13.5" hidden="1" customHeight="1" x14ac:dyDescent="0.2"/>
    <row r="150" s="1279" customFormat="1" ht="13.5" hidden="1" customHeight="1" x14ac:dyDescent="0.2"/>
    <row r="151" s="1279" customFormat="1" ht="13.5" hidden="1" customHeight="1" x14ac:dyDescent="0.2"/>
    <row r="152" s="1279" customFormat="1" ht="13.5" hidden="1" customHeight="1" x14ac:dyDescent="0.2"/>
    <row r="153" s="1279" customFormat="1" ht="13.5" hidden="1" customHeight="1" x14ac:dyDescent="0.2"/>
    <row r="154" s="1279" customFormat="1" ht="13.5" hidden="1" customHeight="1" x14ac:dyDescent="0.2"/>
    <row r="155" s="1279" customFormat="1" ht="13.5" hidden="1" customHeight="1" x14ac:dyDescent="0.2"/>
    <row r="156" s="1279" customFormat="1" ht="13.5" hidden="1" customHeight="1" x14ac:dyDescent="0.2"/>
    <row r="157" s="1279" customFormat="1" ht="13.5" hidden="1" customHeight="1" x14ac:dyDescent="0.2"/>
    <row r="158" s="1279" customFormat="1" ht="13.5" hidden="1" customHeight="1" x14ac:dyDescent="0.2"/>
    <row r="159" s="1279" customFormat="1" ht="13.5" hidden="1" customHeight="1" x14ac:dyDescent="0.2"/>
    <row r="160" s="1279" customFormat="1" ht="13.5" hidden="1" customHeight="1" x14ac:dyDescent="0.2"/>
  </sheetData>
  <sheetProtection algorithmName="SHA-512" hashValue="Xo/mN1lcCGjzI/qGz2SdZsEj35aPyvS6SaxSxssHFROFcW2+ai1YcnX4HjOEMEGKPu8ibAT0RGDT5uEr43ZpMQ==" saltValue="7F2zjoxL02z5xkd0pM9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620</v>
      </c>
    </row>
  </sheetData>
  <sheetProtection algorithmName="SHA-512" hashValue="Avj8j4cfhstwNWjsnb605FcmHaUiGEcpmDg/UvOMbRjARmBvYr9tCM+M2BrLMtn2lQONvdtX7BeP3CurRnApww==" saltValue="f11g8e/MuKq4Mw7FgG+G1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621</v>
      </c>
    </row>
  </sheetData>
  <sheetProtection algorithmName="SHA-512" hashValue="XczhkBeLORnqnMi3v9pdKg+/nDYYKXqtTFAKW1CagWvIlsgIB7oIdK5IIdO5l9vzNplR8PZLJQiqkmuqN5NBPw==" saltValue="sd6kexPLmsB3XanE15mH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562</v>
      </c>
      <c r="G2" s="157"/>
      <c r="H2" s="158"/>
    </row>
    <row r="3" spans="1:8" x14ac:dyDescent="0.2">
      <c r="A3" s="154" t="s">
        <v>
555</v>
      </c>
      <c r="B3" s="159"/>
      <c r="C3" s="160"/>
      <c r="D3" s="161">
        <v>
228525</v>
      </c>
      <c r="E3" s="162"/>
      <c r="F3" s="163">
        <v>
109920</v>
      </c>
      <c r="G3" s="164"/>
      <c r="H3" s="165"/>
    </row>
    <row r="4" spans="1:8" x14ac:dyDescent="0.2">
      <c r="A4" s="166"/>
      <c r="B4" s="167"/>
      <c r="C4" s="168"/>
      <c r="D4" s="169">
        <v>
217695</v>
      </c>
      <c r="E4" s="170"/>
      <c r="F4" s="171">
        <v>
62739</v>
      </c>
      <c r="G4" s="172"/>
      <c r="H4" s="173"/>
    </row>
    <row r="5" spans="1:8" x14ac:dyDescent="0.2">
      <c r="A5" s="154" t="s">
        <v>
557</v>
      </c>
      <c r="B5" s="159"/>
      <c r="C5" s="160"/>
      <c r="D5" s="161">
        <v>
222903</v>
      </c>
      <c r="E5" s="162"/>
      <c r="F5" s="163">
        <v>
119882</v>
      </c>
      <c r="G5" s="164"/>
      <c r="H5" s="165"/>
    </row>
    <row r="6" spans="1:8" x14ac:dyDescent="0.2">
      <c r="A6" s="166"/>
      <c r="B6" s="167"/>
      <c r="C6" s="168"/>
      <c r="D6" s="169">
        <v>
209170</v>
      </c>
      <c r="E6" s="170"/>
      <c r="F6" s="171">
        <v>
66481</v>
      </c>
      <c r="G6" s="172"/>
      <c r="H6" s="173"/>
    </row>
    <row r="7" spans="1:8" x14ac:dyDescent="0.2">
      <c r="A7" s="154" t="s">
        <v>
558</v>
      </c>
      <c r="B7" s="159"/>
      <c r="C7" s="160"/>
      <c r="D7" s="161">
        <v>
201133</v>
      </c>
      <c r="E7" s="162"/>
      <c r="F7" s="163">
        <v>
116162</v>
      </c>
      <c r="G7" s="164"/>
      <c r="H7" s="165"/>
    </row>
    <row r="8" spans="1:8" x14ac:dyDescent="0.2">
      <c r="A8" s="166"/>
      <c r="B8" s="167"/>
      <c r="C8" s="168"/>
      <c r="D8" s="169">
        <v>
195136</v>
      </c>
      <c r="E8" s="170"/>
      <c r="F8" s="171">
        <v>
61562</v>
      </c>
      <c r="G8" s="172"/>
      <c r="H8" s="173"/>
    </row>
    <row r="9" spans="1:8" x14ac:dyDescent="0.2">
      <c r="A9" s="154" t="s">
        <v>
559</v>
      </c>
      <c r="B9" s="159"/>
      <c r="C9" s="160"/>
      <c r="D9" s="161">
        <v>
247248</v>
      </c>
      <c r="E9" s="162"/>
      <c r="F9" s="163">
        <v>
121449</v>
      </c>
      <c r="G9" s="164"/>
      <c r="H9" s="165"/>
    </row>
    <row r="10" spans="1:8" x14ac:dyDescent="0.2">
      <c r="A10" s="166"/>
      <c r="B10" s="167"/>
      <c r="C10" s="168"/>
      <c r="D10" s="169">
        <v>
245557</v>
      </c>
      <c r="E10" s="170"/>
      <c r="F10" s="171">
        <v>
62922</v>
      </c>
      <c r="G10" s="172"/>
      <c r="H10" s="173"/>
    </row>
    <row r="11" spans="1:8" x14ac:dyDescent="0.2">
      <c r="A11" s="154" t="s">
        <v>
560</v>
      </c>
      <c r="B11" s="159"/>
      <c r="C11" s="160"/>
      <c r="D11" s="161">
        <v>
266730</v>
      </c>
      <c r="E11" s="162"/>
      <c r="F11" s="163">
        <v>
145139</v>
      </c>
      <c r="G11" s="164"/>
      <c r="H11" s="165"/>
    </row>
    <row r="12" spans="1:8" x14ac:dyDescent="0.2">
      <c r="A12" s="166"/>
      <c r="B12" s="167"/>
      <c r="C12" s="174"/>
      <c r="D12" s="169">
        <v>
257762</v>
      </c>
      <c r="E12" s="170"/>
      <c r="F12" s="171">
        <v>
83762</v>
      </c>
      <c r="G12" s="172"/>
      <c r="H12" s="173"/>
    </row>
    <row r="13" spans="1:8" x14ac:dyDescent="0.2">
      <c r="A13" s="154"/>
      <c r="B13" s="159"/>
      <c r="C13" s="175"/>
      <c r="D13" s="176">
        <v>
233308</v>
      </c>
      <c r="E13" s="177"/>
      <c r="F13" s="178">
        <v>
122510</v>
      </c>
      <c r="G13" s="179"/>
      <c r="H13" s="165"/>
    </row>
    <row r="14" spans="1:8" x14ac:dyDescent="0.2">
      <c r="A14" s="166"/>
      <c r="B14" s="167"/>
      <c r="C14" s="168"/>
      <c r="D14" s="169">
        <v>
225064</v>
      </c>
      <c r="E14" s="170"/>
      <c r="F14" s="171">
        <v>
67493</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8.8800000000000008</v>
      </c>
      <c r="C19" s="180">
        <f>
ROUND(VALUE(SUBSTITUTE(実質収支比率等に係る経年分析!G$48,"▲","-")),2)</f>
        <v>
8.6999999999999993</v>
      </c>
      <c r="D19" s="180">
        <f>
ROUND(VALUE(SUBSTITUTE(実質収支比率等に係る経年分析!H$48,"▲","-")),2)</f>
        <v>
7.04</v>
      </c>
      <c r="E19" s="180">
        <f>
ROUND(VALUE(SUBSTITUTE(実質収支比率等に係る経年分析!I$48,"▲","-")),2)</f>
        <v>
6.36</v>
      </c>
      <c r="F19" s="180">
        <f>
ROUND(VALUE(SUBSTITUTE(実質収支比率等に係る経年分析!J$48,"▲","-")),2)</f>
        <v>
7.53</v>
      </c>
    </row>
    <row r="20" spans="1:11" x14ac:dyDescent="0.2">
      <c r="A20" s="180" t="s">
        <v>
55</v>
      </c>
      <c r="B20" s="180">
        <f>
ROUND(VALUE(SUBSTITUTE(実質収支比率等に係る経年分析!F$47,"▲","-")),2)</f>
        <v>
35.729999999999997</v>
      </c>
      <c r="C20" s="180">
        <f>
ROUND(VALUE(SUBSTITUTE(実質収支比率等に係る経年分析!G$47,"▲","-")),2)</f>
        <v>
43.78</v>
      </c>
      <c r="D20" s="180">
        <f>
ROUND(VALUE(SUBSTITUTE(実質収支比率等に係る経年分析!H$47,"▲","-")),2)</f>
        <v>
51.59</v>
      </c>
      <c r="E20" s="180">
        <f>
ROUND(VALUE(SUBSTITUTE(実質収支比率等に係る経年分析!I$47,"▲","-")),2)</f>
        <v>
55.48</v>
      </c>
      <c r="F20" s="180">
        <f>
ROUND(VALUE(SUBSTITUTE(実質収支比率等に係る経年分析!J$47,"▲","-")),2)</f>
        <v>
57.85</v>
      </c>
    </row>
    <row r="21" spans="1:11" x14ac:dyDescent="0.2">
      <c r="A21" s="180" t="s">
        <v>
56</v>
      </c>
      <c r="B21" s="180">
        <f>
IF(ISNUMBER(VALUE(SUBSTITUTE(実質収支比率等に係る経年分析!F$49,"▲","-"))),ROUND(VALUE(SUBSTITUTE(実質収支比率等に係る経年分析!F$49,"▲","-")),2),NA())</f>
        <v>
5.7</v>
      </c>
      <c r="C21" s="180">
        <f>
IF(ISNUMBER(VALUE(SUBSTITUTE(実質収支比率等に係る経年分析!G$49,"▲","-"))),ROUND(VALUE(SUBSTITUTE(実質収支比率等に係る経年分析!G$49,"▲","-")),2),NA())</f>
        <v>
7.42</v>
      </c>
      <c r="D21" s="180">
        <f>
IF(ISNUMBER(VALUE(SUBSTITUTE(実質収支比率等に係る経年分析!H$49,"▲","-"))),ROUND(VALUE(SUBSTITUTE(実質収支比率等に係る経年分析!H$49,"▲","-")),2),NA())</f>
        <v>
5.68</v>
      </c>
      <c r="E21" s="180">
        <f>
IF(ISNUMBER(VALUE(SUBSTITUTE(実質収支比率等に係る経年分析!I$49,"▲","-"))),ROUND(VALUE(SUBSTITUTE(実質収支比率等に係る経年分析!I$49,"▲","-")),2),NA())</f>
        <v>
2.88</v>
      </c>
      <c r="F21" s="180">
        <f>
IF(ISNUMBER(VALUE(SUBSTITUTE(実質収支比率等に係る経年分析!J$49,"▲","-"))),ROUND(VALUE(SUBSTITUTE(実質収支比率等に係る経年分析!J$49,"▲","-")),2),NA())</f>
        <v>
4.2699999999999996</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str">
        <f>
IF(連結実質赤字比率に係る赤字・黒字の構成分析!C$41="",NA(),連結実質赤字比率に係る赤字・黒字の構成分析!C$41)</f>
        <v>
下水道事業特別会計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v>
      </c>
    </row>
    <row r="30" spans="1:11" x14ac:dyDescent="0.2">
      <c r="A30" s="181" t="str">
        <f>
IF(連結実質赤字比率に係る赤字・黒字の構成分析!C$40="",NA(),連結実質赤字比率に係る赤字・黒字の構成分析!C$40)</f>
        <v>
山のふるさと村管理運営事業特別会計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0.1</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0.13</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0.1</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0.14000000000000001</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0.06</v>
      </c>
    </row>
    <row r="31" spans="1:11" x14ac:dyDescent="0.2">
      <c r="A31" s="181" t="str">
        <f>
IF(連結実質赤字比率に係る赤字・黒字の構成分析!C$39="",NA(),連結実質赤字比率に係る赤字・黒字の構成分析!C$39)</f>
        <v>
都民の森管理運営事業特別会計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0.08</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0.15</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0.09</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0.15</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0.2</v>
      </c>
    </row>
    <row r="32" spans="1:11" x14ac:dyDescent="0.2">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0.12</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0.15</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0.23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0.37</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0.22</v>
      </c>
    </row>
    <row r="33" spans="1:16" x14ac:dyDescent="0.2">
      <c r="A33" s="181" t="str">
        <f>
IF(連結実質赤字比率に係る赤字・黒字の構成分析!C$37="",NA(),連結実質赤字比率に係る赤字・黒字の構成分析!C$37)</f>
        <v>
介護保険特別会計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0.33</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0.79</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0.61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0.62</v>
      </c>
    </row>
    <row r="34" spans="1:16" x14ac:dyDescent="0.2">
      <c r="A34" s="181" t="str">
        <f>
IF(連結実質赤字比率に係る赤字・黒字の構成分析!C$36="",NA(),連結実質赤字比率に係る赤字・黒字の構成分析!C$36)</f>
        <v>
国民健康保険特別会計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0.35</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0.72</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0.86</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0.7</v>
      </c>
    </row>
    <row r="35" spans="1:16" x14ac:dyDescent="0.2">
      <c r="A35" s="181" t="str">
        <f>
IF(連結実質赤字比率に係る赤字・黒字の構成分析!C$35="",NA(),連結実質赤字比率に係る赤字・黒字の構成分析!C$35)</f>
        <v>
一般会計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8.69</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8.4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6.84</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6.06</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7.26</v>
      </c>
    </row>
    <row r="36" spans="1:16" x14ac:dyDescent="0.2">
      <c r="A36" s="181" t="str">
        <f>
IF(連結実質赤字比率に係る赤字・黒字の構成分析!C$34="",NA(),連結実質赤字比率に係る赤字・黒字の構成分析!C$34)</f>
        <v>
病院事業会計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7.75</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8.9600000000000009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9.6199999999999992</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11.17</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11.79</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377</v>
      </c>
      <c r="E42" s="182"/>
      <c r="F42" s="182"/>
      <c r="G42" s="182">
        <f>
'実質公債費比率（分子）の構造'!L$52</f>
        <v>
393</v>
      </c>
      <c r="H42" s="182"/>
      <c r="I42" s="182"/>
      <c r="J42" s="182">
        <f>
'実質公債費比率（分子）の構造'!M$52</f>
        <v>
417</v>
      </c>
      <c r="K42" s="182"/>
      <c r="L42" s="182"/>
      <c r="M42" s="182">
        <f>
'実質公債費比率（分子）の構造'!N$52</f>
        <v>
425</v>
      </c>
      <c r="N42" s="182"/>
      <c r="O42" s="182"/>
      <c r="P42" s="182">
        <f>
'実質公債費比率（分子）の構造'!O$52</f>
        <v>
429</v>
      </c>
    </row>
    <row r="43" spans="1:16" x14ac:dyDescent="0.2">
      <c r="A43" s="182" t="s">
        <v>
64</v>
      </c>
      <c r="B43" s="182">
        <f>
'実質公債費比率（分子）の構造'!K$51</f>
        <v>
0</v>
      </c>
      <c r="C43" s="182"/>
      <c r="D43" s="182"/>
      <c r="E43" s="182">
        <f>
'実質公債費比率（分子）の構造'!L$51</f>
        <v>
0</v>
      </c>
      <c r="F43" s="182"/>
      <c r="G43" s="182"/>
      <c r="H43" s="182">
        <f>
'実質公債費比率（分子）の構造'!M$51</f>
        <v>
0</v>
      </c>
      <c r="I43" s="182"/>
      <c r="J43" s="182"/>
      <c r="K43" s="182">
        <f>
'実質公債費比率（分子）の構造'!N$51</f>
        <v>
0</v>
      </c>
      <c r="L43" s="182"/>
      <c r="M43" s="182"/>
      <c r="N43" s="182">
        <f>
'実質公債費比率（分子）の構造'!O$51</f>
        <v>
0</v>
      </c>
      <c r="O43" s="182"/>
      <c r="P43" s="182"/>
    </row>
    <row r="44" spans="1:16" x14ac:dyDescent="0.2">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2">
      <c r="A45" s="182" t="s">
        <v>
66</v>
      </c>
      <c r="B45" s="182">
        <f>
'実質公債費比率（分子）の構造'!K$49</f>
        <v>
16</v>
      </c>
      <c r="C45" s="182"/>
      <c r="D45" s="182"/>
      <c r="E45" s="182">
        <f>
'実質公債費比率（分子）の構造'!L$49</f>
        <v>
13</v>
      </c>
      <c r="F45" s="182"/>
      <c r="G45" s="182"/>
      <c r="H45" s="182">
        <f>
'実質公債費比率（分子）の構造'!M$49</f>
        <v>
34</v>
      </c>
      <c r="I45" s="182"/>
      <c r="J45" s="182"/>
      <c r="K45" s="182">
        <f>
'実質公債費比率（分子）の構造'!N$49</f>
        <v>
33</v>
      </c>
      <c r="L45" s="182"/>
      <c r="M45" s="182"/>
      <c r="N45" s="182">
        <f>
'実質公債費比率（分子）の構造'!O$49</f>
        <v>
31</v>
      </c>
      <c r="O45" s="182"/>
      <c r="P45" s="182"/>
    </row>
    <row r="46" spans="1:16" x14ac:dyDescent="0.2">
      <c r="A46" s="182" t="s">
        <v>
67</v>
      </c>
      <c r="B46" s="182">
        <f>
'実質公債費比率（分子）の構造'!K$48</f>
        <v>
236</v>
      </c>
      <c r="C46" s="182"/>
      <c r="D46" s="182"/>
      <c r="E46" s="182">
        <f>
'実質公債費比率（分子）の構造'!L$48</f>
        <v>
256</v>
      </c>
      <c r="F46" s="182"/>
      <c r="G46" s="182"/>
      <c r="H46" s="182">
        <f>
'実質公債費比率（分子）の構造'!M$48</f>
        <v>
298</v>
      </c>
      <c r="I46" s="182"/>
      <c r="J46" s="182"/>
      <c r="K46" s="182">
        <f>
'実質公債費比率（分子）の構造'!N$48</f>
        <v>
316</v>
      </c>
      <c r="L46" s="182"/>
      <c r="M46" s="182"/>
      <c r="N46" s="182">
        <f>
'実質公債費比率（分子）の構造'!O$48</f>
        <v>
346</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253</v>
      </c>
      <c r="C49" s="182"/>
      <c r="D49" s="182"/>
      <c r="E49" s="182">
        <f>
'実質公債費比率（分子）の構造'!L$45</f>
        <v>
232</v>
      </c>
      <c r="F49" s="182"/>
      <c r="G49" s="182"/>
      <c r="H49" s="182">
        <f>
'実質公債費比率（分子）の構造'!M$45</f>
        <v>
225</v>
      </c>
      <c r="I49" s="182"/>
      <c r="J49" s="182"/>
      <c r="K49" s="182">
        <f>
'実質公債費比率（分子）の構造'!N$45</f>
        <v>
216</v>
      </c>
      <c r="L49" s="182"/>
      <c r="M49" s="182"/>
      <c r="N49" s="182">
        <f>
'実質公債費比率（分子）の構造'!O$45</f>
        <v>
215</v>
      </c>
      <c r="O49" s="182"/>
      <c r="P49" s="182"/>
    </row>
    <row r="50" spans="1:16" x14ac:dyDescent="0.2">
      <c r="A50" s="182" t="s">
        <v>
71</v>
      </c>
      <c r="B50" s="182" t="e">
        <f>
NA()</f>
        <v>
#N/A</v>
      </c>
      <c r="C50" s="182">
        <f>
IF(ISNUMBER('実質公債費比率（分子）の構造'!K$53),'実質公債費比率（分子）の構造'!K$53,NA())</f>
        <v>
128</v>
      </c>
      <c r="D50" s="182" t="e">
        <f>
NA()</f>
        <v>
#N/A</v>
      </c>
      <c r="E50" s="182" t="e">
        <f>
NA()</f>
        <v>
#N/A</v>
      </c>
      <c r="F50" s="182">
        <f>
IF(ISNUMBER('実質公債費比率（分子）の構造'!L$53),'実質公債費比率（分子）の構造'!L$53,NA())</f>
        <v>
108</v>
      </c>
      <c r="G50" s="182" t="e">
        <f>
NA()</f>
        <v>
#N/A</v>
      </c>
      <c r="H50" s="182" t="e">
        <f>
NA()</f>
        <v>
#N/A</v>
      </c>
      <c r="I50" s="182">
        <f>
IF(ISNUMBER('実質公債費比率（分子）の構造'!M$53),'実質公債費比率（分子）の構造'!M$53,NA())</f>
        <v>
140</v>
      </c>
      <c r="J50" s="182" t="e">
        <f>
NA()</f>
        <v>
#N/A</v>
      </c>
      <c r="K50" s="182" t="e">
        <f>
NA()</f>
        <v>
#N/A</v>
      </c>
      <c r="L50" s="182">
        <f>
IF(ISNUMBER('実質公債費比率（分子）の構造'!N$53),'実質公債費比率（分子）の構造'!N$53,NA())</f>
        <v>
140</v>
      </c>
      <c r="M50" s="182" t="e">
        <f>
NA()</f>
        <v>
#N/A</v>
      </c>
      <c r="N50" s="182" t="e">
        <f>
NA()</f>
        <v>
#N/A</v>
      </c>
      <c r="O50" s="182">
        <f>
IF(ISNUMBER('実質公債費比率（分子）の構造'!O$53),'実質公債費比率（分子）の構造'!O$53,NA())</f>
        <v>
163</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4855</v>
      </c>
      <c r="E56" s="181"/>
      <c r="F56" s="181"/>
      <c r="G56" s="181">
        <f>
'将来負担比率（分子）の構造'!J$52</f>
        <v>
4667</v>
      </c>
      <c r="H56" s="181"/>
      <c r="I56" s="181"/>
      <c r="J56" s="181">
        <f>
'将来負担比率（分子）の構造'!K$52</f>
        <v>
4541</v>
      </c>
      <c r="K56" s="181"/>
      <c r="L56" s="181"/>
      <c r="M56" s="181">
        <f>
'将来負担比率（分子）の構造'!L$52</f>
        <v>
4255</v>
      </c>
      <c r="N56" s="181"/>
      <c r="O56" s="181"/>
      <c r="P56" s="181">
        <f>
'将来負担比率（分子）の構造'!M$52</f>
        <v>
3942</v>
      </c>
    </row>
    <row r="57" spans="1:16" x14ac:dyDescent="0.2">
      <c r="A57" s="181" t="s">
        <v>
42</v>
      </c>
      <c r="B57" s="181"/>
      <c r="C57" s="181"/>
      <c r="D57" s="181">
        <f>
'将来負担比率（分子）の構造'!I$51</f>
        <v>
31</v>
      </c>
      <c r="E57" s="181"/>
      <c r="F57" s="181"/>
      <c r="G57" s="181">
        <f>
'将来負担比率（分子）の構造'!J$51</f>
        <v>
38</v>
      </c>
      <c r="H57" s="181"/>
      <c r="I57" s="181"/>
      <c r="J57" s="181">
        <f>
'将来負担比率（分子）の構造'!K$51</f>
        <v>
39</v>
      </c>
      <c r="K57" s="181"/>
      <c r="L57" s="181"/>
      <c r="M57" s="181">
        <f>
'将来負担比率（分子）の構造'!L$51</f>
        <v>
40</v>
      </c>
      <c r="N57" s="181"/>
      <c r="O57" s="181"/>
      <c r="P57" s="181">
        <f>
'将来負担比率（分子）の構造'!M$51</f>
        <v>
22</v>
      </c>
    </row>
    <row r="58" spans="1:16" x14ac:dyDescent="0.2">
      <c r="A58" s="181" t="s">
        <v>
41</v>
      </c>
      <c r="B58" s="181"/>
      <c r="C58" s="181"/>
      <c r="D58" s="181">
        <f>
'将来負担比率（分子）の構造'!I$50</f>
        <v>
3540</v>
      </c>
      <c r="E58" s="181"/>
      <c r="F58" s="181"/>
      <c r="G58" s="181">
        <f>
'将来負担比率（分子）の構造'!J$50</f>
        <v>
4006</v>
      </c>
      <c r="H58" s="181"/>
      <c r="I58" s="181"/>
      <c r="J58" s="181">
        <f>
'将来負担比率（分子）の構造'!K$50</f>
        <v>
4452</v>
      </c>
      <c r="K58" s="181"/>
      <c r="L58" s="181"/>
      <c r="M58" s="181">
        <f>
'将来負担比率（分子）の構造'!L$50</f>
        <v>
4586</v>
      </c>
      <c r="N58" s="181"/>
      <c r="O58" s="181"/>
      <c r="P58" s="181">
        <f>
'将来負担比率（分子）の構造'!M$50</f>
        <v>
4625</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1314</v>
      </c>
      <c r="C62" s="181"/>
      <c r="D62" s="181"/>
      <c r="E62" s="181">
        <f>
'将来負担比率（分子）の構造'!J$45</f>
        <v>
1344</v>
      </c>
      <c r="F62" s="181"/>
      <c r="G62" s="181"/>
      <c r="H62" s="181">
        <f>
'将来負担比率（分子）の構造'!K$45</f>
        <v>
1381</v>
      </c>
      <c r="I62" s="181"/>
      <c r="J62" s="181"/>
      <c r="K62" s="181">
        <f>
'将来負担比率（分子）の構造'!L$45</f>
        <v>
1269</v>
      </c>
      <c r="L62" s="181"/>
      <c r="M62" s="181"/>
      <c r="N62" s="181">
        <f>
'将来負担比率（分子）の構造'!M$45</f>
        <v>
1256</v>
      </c>
      <c r="O62" s="181"/>
      <c r="P62" s="181"/>
    </row>
    <row r="63" spans="1:16" x14ac:dyDescent="0.2">
      <c r="A63" s="181" t="s">
        <v>
34</v>
      </c>
      <c r="B63" s="181">
        <f>
'将来負担比率（分子）の構造'!I$44</f>
        <v>
325</v>
      </c>
      <c r="C63" s="181"/>
      <c r="D63" s="181"/>
      <c r="E63" s="181">
        <f>
'将来負担比率（分子）の構造'!J$44</f>
        <v>
390</v>
      </c>
      <c r="F63" s="181"/>
      <c r="G63" s="181"/>
      <c r="H63" s="181">
        <f>
'将来負担比率（分子）の構造'!K$44</f>
        <v>
475</v>
      </c>
      <c r="I63" s="181"/>
      <c r="J63" s="181"/>
      <c r="K63" s="181">
        <f>
'将来負担比率（分子）の構造'!L$44</f>
        <v>
457</v>
      </c>
      <c r="L63" s="181"/>
      <c r="M63" s="181"/>
      <c r="N63" s="181">
        <f>
'将来負担比率（分子）の構造'!M$44</f>
        <v>
398</v>
      </c>
      <c r="O63" s="181"/>
      <c r="P63" s="181"/>
    </row>
    <row r="64" spans="1:16" x14ac:dyDescent="0.2">
      <c r="A64" s="181" t="s">
        <v>
33</v>
      </c>
      <c r="B64" s="181">
        <f>
'将来負担比率（分子）の構造'!I$43</f>
        <v>
4362</v>
      </c>
      <c r="C64" s="181"/>
      <c r="D64" s="181"/>
      <c r="E64" s="181">
        <f>
'将来負担比率（分子）の構造'!J$43</f>
        <v>
4105</v>
      </c>
      <c r="F64" s="181"/>
      <c r="G64" s="181"/>
      <c r="H64" s="181">
        <f>
'将来負担比率（分子）の構造'!K$43</f>
        <v>
3882</v>
      </c>
      <c r="I64" s="181"/>
      <c r="J64" s="181"/>
      <c r="K64" s="181">
        <f>
'将来負担比率（分子）の構造'!L$43</f>
        <v>
3654</v>
      </c>
      <c r="L64" s="181"/>
      <c r="M64" s="181"/>
      <c r="N64" s="181">
        <f>
'将来負担比率（分子）の構造'!M$43</f>
        <v>
3427</v>
      </c>
      <c r="O64" s="181"/>
      <c r="P64" s="181"/>
    </row>
    <row r="65" spans="1:16" x14ac:dyDescent="0.2">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2">
      <c r="A66" s="181" t="s">
        <v>
31</v>
      </c>
      <c r="B66" s="181">
        <f>
'将来負担比率（分子）の構造'!I$41</f>
        <v>
2482</v>
      </c>
      <c r="C66" s="181"/>
      <c r="D66" s="181"/>
      <c r="E66" s="181">
        <f>
'将来負担比率（分子）の構造'!J$41</f>
        <v>
2396</v>
      </c>
      <c r="F66" s="181"/>
      <c r="G66" s="181"/>
      <c r="H66" s="181">
        <f>
'将来負担比率（分子）の構造'!K$41</f>
        <v>
2288</v>
      </c>
      <c r="I66" s="181"/>
      <c r="J66" s="181"/>
      <c r="K66" s="181">
        <f>
'将来負担比率（分子）の構造'!L$41</f>
        <v>
2186</v>
      </c>
      <c r="L66" s="181"/>
      <c r="M66" s="181"/>
      <c r="N66" s="181">
        <f>
'将来負担比率（分子）の構造'!M$41</f>
        <v>
2074</v>
      </c>
      <c r="O66" s="181"/>
      <c r="P66" s="181"/>
    </row>
    <row r="67" spans="1:16" x14ac:dyDescent="0.2">
      <c r="A67" s="181" t="s">
        <v>
75</v>
      </c>
      <c r="B67" s="181" t="e">
        <f>
NA()</f>
        <v>
#N/A</v>
      </c>
      <c r="C67" s="181">
        <f>
IF(ISNUMBER('将来負担比率（分子）の構造'!I$53), IF('将来負担比率（分子）の構造'!I$53 &lt; 0, 0, '将来負担比率（分子）の構造'!I$53), NA())</f>
        <v>
57</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1323</v>
      </c>
      <c r="C72" s="185">
        <f>
基金残高に係る経年分析!G55</f>
        <v>
1415</v>
      </c>
      <c r="D72" s="185">
        <f>
基金残高に係る経年分析!H55</f>
        <v>
1493</v>
      </c>
    </row>
    <row r="73" spans="1:16" x14ac:dyDescent="0.2">
      <c r="A73" s="184" t="s">
        <v>
78</v>
      </c>
      <c r="B73" s="185">
        <f>
基金残高に係る経年分析!F56</f>
        <v>
1291</v>
      </c>
      <c r="C73" s="185">
        <f>
基金残高に係る経年分析!G56</f>
        <v>
1099</v>
      </c>
      <c r="D73" s="185">
        <f>
基金残高に係る経年分析!H56</f>
        <v>
1009</v>
      </c>
    </row>
    <row r="74" spans="1:16" x14ac:dyDescent="0.2">
      <c r="A74" s="184" t="s">
        <v>
79</v>
      </c>
      <c r="B74" s="185">
        <f>
基金残高に係る経年分析!F57</f>
        <v>
1667</v>
      </c>
      <c r="C74" s="185">
        <f>
基金残高に係る経年分析!G57</f>
        <v>
1896</v>
      </c>
      <c r="D74" s="185">
        <f>
基金残高に係る経年分析!H57</f>
        <v>
2104</v>
      </c>
    </row>
  </sheetData>
  <sheetProtection algorithmName="SHA-512" hashValue="alsmOFrHUYr/CfeGozA3DcCtS1HbDfJewM2kc2eZRMSQPSxloOJMYpRWUki/pvFFTJ+zAAvujOwvCAv4+GLBVA==" saltValue="tbhewBSXo1pIyHCd9+b6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216</v>
      </c>
      <c r="DI1" s="622"/>
      <c r="DJ1" s="622"/>
      <c r="DK1" s="622"/>
      <c r="DL1" s="622"/>
      <c r="DM1" s="622"/>
      <c r="DN1" s="623"/>
      <c r="DO1" s="226"/>
      <c r="DP1" s="621" t="s">
        <v>
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
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
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
1</v>
      </c>
      <c r="C4" s="625"/>
      <c r="D4" s="625"/>
      <c r="E4" s="625"/>
      <c r="F4" s="625"/>
      <c r="G4" s="625"/>
      <c r="H4" s="625"/>
      <c r="I4" s="625"/>
      <c r="J4" s="625"/>
      <c r="K4" s="625"/>
      <c r="L4" s="625"/>
      <c r="M4" s="625"/>
      <c r="N4" s="625"/>
      <c r="O4" s="625"/>
      <c r="P4" s="625"/>
      <c r="Q4" s="626"/>
      <c r="R4" s="624" t="s">
        <v>
222</v>
      </c>
      <c r="S4" s="625"/>
      <c r="T4" s="625"/>
      <c r="U4" s="625"/>
      <c r="V4" s="625"/>
      <c r="W4" s="625"/>
      <c r="X4" s="625"/>
      <c r="Y4" s="626"/>
      <c r="Z4" s="624" t="s">
        <v>
223</v>
      </c>
      <c r="AA4" s="625"/>
      <c r="AB4" s="625"/>
      <c r="AC4" s="626"/>
      <c r="AD4" s="624" t="s">
        <v>
224</v>
      </c>
      <c r="AE4" s="625"/>
      <c r="AF4" s="625"/>
      <c r="AG4" s="625"/>
      <c r="AH4" s="625"/>
      <c r="AI4" s="625"/>
      <c r="AJ4" s="625"/>
      <c r="AK4" s="626"/>
      <c r="AL4" s="624" t="s">
        <v>
223</v>
      </c>
      <c r="AM4" s="625"/>
      <c r="AN4" s="625"/>
      <c r="AO4" s="626"/>
      <c r="AP4" s="630" t="s">
        <v>
225</v>
      </c>
      <c r="AQ4" s="630"/>
      <c r="AR4" s="630"/>
      <c r="AS4" s="630"/>
      <c r="AT4" s="630"/>
      <c r="AU4" s="630"/>
      <c r="AV4" s="630"/>
      <c r="AW4" s="630"/>
      <c r="AX4" s="630"/>
      <c r="AY4" s="630"/>
      <c r="AZ4" s="630"/>
      <c r="BA4" s="630"/>
      <c r="BB4" s="630"/>
      <c r="BC4" s="630"/>
      <c r="BD4" s="630"/>
      <c r="BE4" s="630"/>
      <c r="BF4" s="630"/>
      <c r="BG4" s="630" t="s">
        <v>
226</v>
      </c>
      <c r="BH4" s="630"/>
      <c r="BI4" s="630"/>
      <c r="BJ4" s="630"/>
      <c r="BK4" s="630"/>
      <c r="BL4" s="630"/>
      <c r="BM4" s="630"/>
      <c r="BN4" s="630"/>
      <c r="BO4" s="630" t="s">
        <v>
223</v>
      </c>
      <c r="BP4" s="630"/>
      <c r="BQ4" s="630"/>
      <c r="BR4" s="630"/>
      <c r="BS4" s="630" t="s">
        <v>
227</v>
      </c>
      <c r="BT4" s="630"/>
      <c r="BU4" s="630"/>
      <c r="BV4" s="630"/>
      <c r="BW4" s="630"/>
      <c r="BX4" s="630"/>
      <c r="BY4" s="630"/>
      <c r="BZ4" s="630"/>
      <c r="CA4" s="630"/>
      <c r="CB4" s="630"/>
      <c r="CD4" s="627" t="s">
        <v>
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
229</v>
      </c>
      <c r="C5" s="632"/>
      <c r="D5" s="632"/>
      <c r="E5" s="632"/>
      <c r="F5" s="632"/>
      <c r="G5" s="632"/>
      <c r="H5" s="632"/>
      <c r="I5" s="632"/>
      <c r="J5" s="632"/>
      <c r="K5" s="632"/>
      <c r="L5" s="632"/>
      <c r="M5" s="632"/>
      <c r="N5" s="632"/>
      <c r="O5" s="632"/>
      <c r="P5" s="632"/>
      <c r="Q5" s="633"/>
      <c r="R5" s="634">
        <v>
699421</v>
      </c>
      <c r="S5" s="635"/>
      <c r="T5" s="635"/>
      <c r="U5" s="635"/>
      <c r="V5" s="635"/>
      <c r="W5" s="635"/>
      <c r="X5" s="635"/>
      <c r="Y5" s="636"/>
      <c r="Z5" s="637">
        <v>
9.5</v>
      </c>
      <c r="AA5" s="637"/>
      <c r="AB5" s="637"/>
      <c r="AC5" s="637"/>
      <c r="AD5" s="638">
        <v>
699421</v>
      </c>
      <c r="AE5" s="638"/>
      <c r="AF5" s="638"/>
      <c r="AG5" s="638"/>
      <c r="AH5" s="638"/>
      <c r="AI5" s="638"/>
      <c r="AJ5" s="638"/>
      <c r="AK5" s="638"/>
      <c r="AL5" s="639">
        <v>
27.8</v>
      </c>
      <c r="AM5" s="640"/>
      <c r="AN5" s="640"/>
      <c r="AO5" s="641"/>
      <c r="AP5" s="631" t="s">
        <v>
230</v>
      </c>
      <c r="AQ5" s="632"/>
      <c r="AR5" s="632"/>
      <c r="AS5" s="632"/>
      <c r="AT5" s="632"/>
      <c r="AU5" s="632"/>
      <c r="AV5" s="632"/>
      <c r="AW5" s="632"/>
      <c r="AX5" s="632"/>
      <c r="AY5" s="632"/>
      <c r="AZ5" s="632"/>
      <c r="BA5" s="632"/>
      <c r="BB5" s="632"/>
      <c r="BC5" s="632"/>
      <c r="BD5" s="632"/>
      <c r="BE5" s="632"/>
      <c r="BF5" s="633"/>
      <c r="BG5" s="645">
        <v>
692970</v>
      </c>
      <c r="BH5" s="646"/>
      <c r="BI5" s="646"/>
      <c r="BJ5" s="646"/>
      <c r="BK5" s="646"/>
      <c r="BL5" s="646"/>
      <c r="BM5" s="646"/>
      <c r="BN5" s="647"/>
      <c r="BO5" s="648">
        <v>
99.1</v>
      </c>
      <c r="BP5" s="648"/>
      <c r="BQ5" s="648"/>
      <c r="BR5" s="648"/>
      <c r="BS5" s="649">
        <v>
3411</v>
      </c>
      <c r="BT5" s="649"/>
      <c r="BU5" s="649"/>
      <c r="BV5" s="649"/>
      <c r="BW5" s="649"/>
      <c r="BX5" s="649"/>
      <c r="BY5" s="649"/>
      <c r="BZ5" s="649"/>
      <c r="CA5" s="649"/>
      <c r="CB5" s="653"/>
      <c r="CD5" s="627" t="s">
        <v>
225</v>
      </c>
      <c r="CE5" s="628"/>
      <c r="CF5" s="628"/>
      <c r="CG5" s="628"/>
      <c r="CH5" s="628"/>
      <c r="CI5" s="628"/>
      <c r="CJ5" s="628"/>
      <c r="CK5" s="628"/>
      <c r="CL5" s="628"/>
      <c r="CM5" s="628"/>
      <c r="CN5" s="628"/>
      <c r="CO5" s="628"/>
      <c r="CP5" s="628"/>
      <c r="CQ5" s="629"/>
      <c r="CR5" s="627" t="s">
        <v>
231</v>
      </c>
      <c r="CS5" s="628"/>
      <c r="CT5" s="628"/>
      <c r="CU5" s="628"/>
      <c r="CV5" s="628"/>
      <c r="CW5" s="628"/>
      <c r="CX5" s="628"/>
      <c r="CY5" s="629"/>
      <c r="CZ5" s="627" t="s">
        <v>
223</v>
      </c>
      <c r="DA5" s="628"/>
      <c r="DB5" s="628"/>
      <c r="DC5" s="629"/>
      <c r="DD5" s="627" t="s">
        <v>
232</v>
      </c>
      <c r="DE5" s="628"/>
      <c r="DF5" s="628"/>
      <c r="DG5" s="628"/>
      <c r="DH5" s="628"/>
      <c r="DI5" s="628"/>
      <c r="DJ5" s="628"/>
      <c r="DK5" s="628"/>
      <c r="DL5" s="628"/>
      <c r="DM5" s="628"/>
      <c r="DN5" s="628"/>
      <c r="DO5" s="628"/>
      <c r="DP5" s="629"/>
      <c r="DQ5" s="627" t="s">
        <v>
233</v>
      </c>
      <c r="DR5" s="628"/>
      <c r="DS5" s="628"/>
      <c r="DT5" s="628"/>
      <c r="DU5" s="628"/>
      <c r="DV5" s="628"/>
      <c r="DW5" s="628"/>
      <c r="DX5" s="628"/>
      <c r="DY5" s="628"/>
      <c r="DZ5" s="628"/>
      <c r="EA5" s="628"/>
      <c r="EB5" s="628"/>
      <c r="EC5" s="629"/>
    </row>
    <row r="6" spans="2:143" ht="11.25" customHeight="1" x14ac:dyDescent="0.2">
      <c r="B6" s="642" t="s">
        <v>
234</v>
      </c>
      <c r="C6" s="643"/>
      <c r="D6" s="643"/>
      <c r="E6" s="643"/>
      <c r="F6" s="643"/>
      <c r="G6" s="643"/>
      <c r="H6" s="643"/>
      <c r="I6" s="643"/>
      <c r="J6" s="643"/>
      <c r="K6" s="643"/>
      <c r="L6" s="643"/>
      <c r="M6" s="643"/>
      <c r="N6" s="643"/>
      <c r="O6" s="643"/>
      <c r="P6" s="643"/>
      <c r="Q6" s="644"/>
      <c r="R6" s="645">
        <v>
43469</v>
      </c>
      <c r="S6" s="646"/>
      <c r="T6" s="646"/>
      <c r="U6" s="646"/>
      <c r="V6" s="646"/>
      <c r="W6" s="646"/>
      <c r="X6" s="646"/>
      <c r="Y6" s="647"/>
      <c r="Z6" s="648">
        <v>
0.6</v>
      </c>
      <c r="AA6" s="648"/>
      <c r="AB6" s="648"/>
      <c r="AC6" s="648"/>
      <c r="AD6" s="649">
        <v>
43469</v>
      </c>
      <c r="AE6" s="649"/>
      <c r="AF6" s="649"/>
      <c r="AG6" s="649"/>
      <c r="AH6" s="649"/>
      <c r="AI6" s="649"/>
      <c r="AJ6" s="649"/>
      <c r="AK6" s="649"/>
      <c r="AL6" s="650">
        <v>
1.7</v>
      </c>
      <c r="AM6" s="651"/>
      <c r="AN6" s="651"/>
      <c r="AO6" s="652"/>
      <c r="AP6" s="642" t="s">
        <v>
235</v>
      </c>
      <c r="AQ6" s="643"/>
      <c r="AR6" s="643"/>
      <c r="AS6" s="643"/>
      <c r="AT6" s="643"/>
      <c r="AU6" s="643"/>
      <c r="AV6" s="643"/>
      <c r="AW6" s="643"/>
      <c r="AX6" s="643"/>
      <c r="AY6" s="643"/>
      <c r="AZ6" s="643"/>
      <c r="BA6" s="643"/>
      <c r="BB6" s="643"/>
      <c r="BC6" s="643"/>
      <c r="BD6" s="643"/>
      <c r="BE6" s="643"/>
      <c r="BF6" s="644"/>
      <c r="BG6" s="645">
        <v>
692970</v>
      </c>
      <c r="BH6" s="646"/>
      <c r="BI6" s="646"/>
      <c r="BJ6" s="646"/>
      <c r="BK6" s="646"/>
      <c r="BL6" s="646"/>
      <c r="BM6" s="646"/>
      <c r="BN6" s="647"/>
      <c r="BO6" s="648">
        <v>
99.1</v>
      </c>
      <c r="BP6" s="648"/>
      <c r="BQ6" s="648"/>
      <c r="BR6" s="648"/>
      <c r="BS6" s="649">
        <v>
3411</v>
      </c>
      <c r="BT6" s="649"/>
      <c r="BU6" s="649"/>
      <c r="BV6" s="649"/>
      <c r="BW6" s="649"/>
      <c r="BX6" s="649"/>
      <c r="BY6" s="649"/>
      <c r="BZ6" s="649"/>
      <c r="CA6" s="649"/>
      <c r="CB6" s="653"/>
      <c r="CD6" s="656" t="s">
        <v>
236</v>
      </c>
      <c r="CE6" s="657"/>
      <c r="CF6" s="657"/>
      <c r="CG6" s="657"/>
      <c r="CH6" s="657"/>
      <c r="CI6" s="657"/>
      <c r="CJ6" s="657"/>
      <c r="CK6" s="657"/>
      <c r="CL6" s="657"/>
      <c r="CM6" s="657"/>
      <c r="CN6" s="657"/>
      <c r="CO6" s="657"/>
      <c r="CP6" s="657"/>
      <c r="CQ6" s="658"/>
      <c r="CR6" s="645">
        <v>
94564</v>
      </c>
      <c r="CS6" s="646"/>
      <c r="CT6" s="646"/>
      <c r="CU6" s="646"/>
      <c r="CV6" s="646"/>
      <c r="CW6" s="646"/>
      <c r="CX6" s="646"/>
      <c r="CY6" s="647"/>
      <c r="CZ6" s="639">
        <v>
1.3</v>
      </c>
      <c r="DA6" s="640"/>
      <c r="DB6" s="640"/>
      <c r="DC6" s="659"/>
      <c r="DD6" s="654" t="s">
        <v>
237</v>
      </c>
      <c r="DE6" s="646"/>
      <c r="DF6" s="646"/>
      <c r="DG6" s="646"/>
      <c r="DH6" s="646"/>
      <c r="DI6" s="646"/>
      <c r="DJ6" s="646"/>
      <c r="DK6" s="646"/>
      <c r="DL6" s="646"/>
      <c r="DM6" s="646"/>
      <c r="DN6" s="646"/>
      <c r="DO6" s="646"/>
      <c r="DP6" s="647"/>
      <c r="DQ6" s="654">
        <v>
94564</v>
      </c>
      <c r="DR6" s="646"/>
      <c r="DS6" s="646"/>
      <c r="DT6" s="646"/>
      <c r="DU6" s="646"/>
      <c r="DV6" s="646"/>
      <c r="DW6" s="646"/>
      <c r="DX6" s="646"/>
      <c r="DY6" s="646"/>
      <c r="DZ6" s="646"/>
      <c r="EA6" s="646"/>
      <c r="EB6" s="646"/>
      <c r="EC6" s="655"/>
    </row>
    <row r="7" spans="2:143" ht="11.25" customHeight="1" x14ac:dyDescent="0.2">
      <c r="B7" s="642" t="s">
        <v>
238</v>
      </c>
      <c r="C7" s="643"/>
      <c r="D7" s="643"/>
      <c r="E7" s="643"/>
      <c r="F7" s="643"/>
      <c r="G7" s="643"/>
      <c r="H7" s="643"/>
      <c r="I7" s="643"/>
      <c r="J7" s="643"/>
      <c r="K7" s="643"/>
      <c r="L7" s="643"/>
      <c r="M7" s="643"/>
      <c r="N7" s="643"/>
      <c r="O7" s="643"/>
      <c r="P7" s="643"/>
      <c r="Q7" s="644"/>
      <c r="R7" s="645">
        <v>
701</v>
      </c>
      <c r="S7" s="646"/>
      <c r="T7" s="646"/>
      <c r="U7" s="646"/>
      <c r="V7" s="646"/>
      <c r="W7" s="646"/>
      <c r="X7" s="646"/>
      <c r="Y7" s="647"/>
      <c r="Z7" s="648">
        <v>
0</v>
      </c>
      <c r="AA7" s="648"/>
      <c r="AB7" s="648"/>
      <c r="AC7" s="648"/>
      <c r="AD7" s="649">
        <v>
701</v>
      </c>
      <c r="AE7" s="649"/>
      <c r="AF7" s="649"/>
      <c r="AG7" s="649"/>
      <c r="AH7" s="649"/>
      <c r="AI7" s="649"/>
      <c r="AJ7" s="649"/>
      <c r="AK7" s="649"/>
      <c r="AL7" s="650">
        <v>
0</v>
      </c>
      <c r="AM7" s="651"/>
      <c r="AN7" s="651"/>
      <c r="AO7" s="652"/>
      <c r="AP7" s="642" t="s">
        <v>
239</v>
      </c>
      <c r="AQ7" s="643"/>
      <c r="AR7" s="643"/>
      <c r="AS7" s="643"/>
      <c r="AT7" s="643"/>
      <c r="AU7" s="643"/>
      <c r="AV7" s="643"/>
      <c r="AW7" s="643"/>
      <c r="AX7" s="643"/>
      <c r="AY7" s="643"/>
      <c r="AZ7" s="643"/>
      <c r="BA7" s="643"/>
      <c r="BB7" s="643"/>
      <c r="BC7" s="643"/>
      <c r="BD7" s="643"/>
      <c r="BE7" s="643"/>
      <c r="BF7" s="644"/>
      <c r="BG7" s="645">
        <v>
239423</v>
      </c>
      <c r="BH7" s="646"/>
      <c r="BI7" s="646"/>
      <c r="BJ7" s="646"/>
      <c r="BK7" s="646"/>
      <c r="BL7" s="646"/>
      <c r="BM7" s="646"/>
      <c r="BN7" s="647"/>
      <c r="BO7" s="648">
        <v>
34.200000000000003</v>
      </c>
      <c r="BP7" s="648"/>
      <c r="BQ7" s="648"/>
      <c r="BR7" s="648"/>
      <c r="BS7" s="649">
        <v>
3411</v>
      </c>
      <c r="BT7" s="649"/>
      <c r="BU7" s="649"/>
      <c r="BV7" s="649"/>
      <c r="BW7" s="649"/>
      <c r="BX7" s="649"/>
      <c r="BY7" s="649"/>
      <c r="BZ7" s="649"/>
      <c r="CA7" s="649"/>
      <c r="CB7" s="653"/>
      <c r="CD7" s="660" t="s">
        <v>
240</v>
      </c>
      <c r="CE7" s="661"/>
      <c r="CF7" s="661"/>
      <c r="CG7" s="661"/>
      <c r="CH7" s="661"/>
      <c r="CI7" s="661"/>
      <c r="CJ7" s="661"/>
      <c r="CK7" s="661"/>
      <c r="CL7" s="661"/>
      <c r="CM7" s="661"/>
      <c r="CN7" s="661"/>
      <c r="CO7" s="661"/>
      <c r="CP7" s="661"/>
      <c r="CQ7" s="662"/>
      <c r="CR7" s="645">
        <v>
971908</v>
      </c>
      <c r="CS7" s="646"/>
      <c r="CT7" s="646"/>
      <c r="CU7" s="646"/>
      <c r="CV7" s="646"/>
      <c r="CW7" s="646"/>
      <c r="CX7" s="646"/>
      <c r="CY7" s="647"/>
      <c r="CZ7" s="648">
        <v>
13.7</v>
      </c>
      <c r="DA7" s="648"/>
      <c r="DB7" s="648"/>
      <c r="DC7" s="648"/>
      <c r="DD7" s="654">
        <v>
16367</v>
      </c>
      <c r="DE7" s="646"/>
      <c r="DF7" s="646"/>
      <c r="DG7" s="646"/>
      <c r="DH7" s="646"/>
      <c r="DI7" s="646"/>
      <c r="DJ7" s="646"/>
      <c r="DK7" s="646"/>
      <c r="DL7" s="646"/>
      <c r="DM7" s="646"/>
      <c r="DN7" s="646"/>
      <c r="DO7" s="646"/>
      <c r="DP7" s="647"/>
      <c r="DQ7" s="654">
        <v>
712526</v>
      </c>
      <c r="DR7" s="646"/>
      <c r="DS7" s="646"/>
      <c r="DT7" s="646"/>
      <c r="DU7" s="646"/>
      <c r="DV7" s="646"/>
      <c r="DW7" s="646"/>
      <c r="DX7" s="646"/>
      <c r="DY7" s="646"/>
      <c r="DZ7" s="646"/>
      <c r="EA7" s="646"/>
      <c r="EB7" s="646"/>
      <c r="EC7" s="655"/>
    </row>
    <row r="8" spans="2:143" ht="11.25" customHeight="1" x14ac:dyDescent="0.2">
      <c r="B8" s="642" t="s">
        <v>
241</v>
      </c>
      <c r="C8" s="643"/>
      <c r="D8" s="643"/>
      <c r="E8" s="643"/>
      <c r="F8" s="643"/>
      <c r="G8" s="643"/>
      <c r="H8" s="643"/>
      <c r="I8" s="643"/>
      <c r="J8" s="643"/>
      <c r="K8" s="643"/>
      <c r="L8" s="643"/>
      <c r="M8" s="643"/>
      <c r="N8" s="643"/>
      <c r="O8" s="643"/>
      <c r="P8" s="643"/>
      <c r="Q8" s="644"/>
      <c r="R8" s="645">
        <v>
3470</v>
      </c>
      <c r="S8" s="646"/>
      <c r="T8" s="646"/>
      <c r="U8" s="646"/>
      <c r="V8" s="646"/>
      <c r="W8" s="646"/>
      <c r="X8" s="646"/>
      <c r="Y8" s="647"/>
      <c r="Z8" s="648">
        <v>
0</v>
      </c>
      <c r="AA8" s="648"/>
      <c r="AB8" s="648"/>
      <c r="AC8" s="648"/>
      <c r="AD8" s="649">
        <v>
3470</v>
      </c>
      <c r="AE8" s="649"/>
      <c r="AF8" s="649"/>
      <c r="AG8" s="649"/>
      <c r="AH8" s="649"/>
      <c r="AI8" s="649"/>
      <c r="AJ8" s="649"/>
      <c r="AK8" s="649"/>
      <c r="AL8" s="650">
        <v>
0.1</v>
      </c>
      <c r="AM8" s="651"/>
      <c r="AN8" s="651"/>
      <c r="AO8" s="652"/>
      <c r="AP8" s="642" t="s">
        <v>
242</v>
      </c>
      <c r="AQ8" s="643"/>
      <c r="AR8" s="643"/>
      <c r="AS8" s="643"/>
      <c r="AT8" s="643"/>
      <c r="AU8" s="643"/>
      <c r="AV8" s="643"/>
      <c r="AW8" s="643"/>
      <c r="AX8" s="643"/>
      <c r="AY8" s="643"/>
      <c r="AZ8" s="643"/>
      <c r="BA8" s="643"/>
      <c r="BB8" s="643"/>
      <c r="BC8" s="643"/>
      <c r="BD8" s="643"/>
      <c r="BE8" s="643"/>
      <c r="BF8" s="644"/>
      <c r="BG8" s="645">
        <v>
9111</v>
      </c>
      <c r="BH8" s="646"/>
      <c r="BI8" s="646"/>
      <c r="BJ8" s="646"/>
      <c r="BK8" s="646"/>
      <c r="BL8" s="646"/>
      <c r="BM8" s="646"/>
      <c r="BN8" s="647"/>
      <c r="BO8" s="648">
        <v>
1.3</v>
      </c>
      <c r="BP8" s="648"/>
      <c r="BQ8" s="648"/>
      <c r="BR8" s="648"/>
      <c r="BS8" s="654" t="s">
        <v>
139</v>
      </c>
      <c r="BT8" s="646"/>
      <c r="BU8" s="646"/>
      <c r="BV8" s="646"/>
      <c r="BW8" s="646"/>
      <c r="BX8" s="646"/>
      <c r="BY8" s="646"/>
      <c r="BZ8" s="646"/>
      <c r="CA8" s="646"/>
      <c r="CB8" s="655"/>
      <c r="CD8" s="660" t="s">
        <v>
243</v>
      </c>
      <c r="CE8" s="661"/>
      <c r="CF8" s="661"/>
      <c r="CG8" s="661"/>
      <c r="CH8" s="661"/>
      <c r="CI8" s="661"/>
      <c r="CJ8" s="661"/>
      <c r="CK8" s="661"/>
      <c r="CL8" s="661"/>
      <c r="CM8" s="661"/>
      <c r="CN8" s="661"/>
      <c r="CO8" s="661"/>
      <c r="CP8" s="661"/>
      <c r="CQ8" s="662"/>
      <c r="CR8" s="645">
        <v>
1396495</v>
      </c>
      <c r="CS8" s="646"/>
      <c r="CT8" s="646"/>
      <c r="CU8" s="646"/>
      <c r="CV8" s="646"/>
      <c r="CW8" s="646"/>
      <c r="CX8" s="646"/>
      <c r="CY8" s="647"/>
      <c r="CZ8" s="648">
        <v>
19.7</v>
      </c>
      <c r="DA8" s="648"/>
      <c r="DB8" s="648"/>
      <c r="DC8" s="648"/>
      <c r="DD8" s="654">
        <v>
293990</v>
      </c>
      <c r="DE8" s="646"/>
      <c r="DF8" s="646"/>
      <c r="DG8" s="646"/>
      <c r="DH8" s="646"/>
      <c r="DI8" s="646"/>
      <c r="DJ8" s="646"/>
      <c r="DK8" s="646"/>
      <c r="DL8" s="646"/>
      <c r="DM8" s="646"/>
      <c r="DN8" s="646"/>
      <c r="DO8" s="646"/>
      <c r="DP8" s="647"/>
      <c r="DQ8" s="654">
        <v>
571989</v>
      </c>
      <c r="DR8" s="646"/>
      <c r="DS8" s="646"/>
      <c r="DT8" s="646"/>
      <c r="DU8" s="646"/>
      <c r="DV8" s="646"/>
      <c r="DW8" s="646"/>
      <c r="DX8" s="646"/>
      <c r="DY8" s="646"/>
      <c r="DZ8" s="646"/>
      <c r="EA8" s="646"/>
      <c r="EB8" s="646"/>
      <c r="EC8" s="655"/>
    </row>
    <row r="9" spans="2:143" ht="11.25" customHeight="1" x14ac:dyDescent="0.2">
      <c r="B9" s="642" t="s">
        <v>
244</v>
      </c>
      <c r="C9" s="643"/>
      <c r="D9" s="643"/>
      <c r="E9" s="643"/>
      <c r="F9" s="643"/>
      <c r="G9" s="643"/>
      <c r="H9" s="643"/>
      <c r="I9" s="643"/>
      <c r="J9" s="643"/>
      <c r="K9" s="643"/>
      <c r="L9" s="643"/>
      <c r="M9" s="643"/>
      <c r="N9" s="643"/>
      <c r="O9" s="643"/>
      <c r="P9" s="643"/>
      <c r="Q9" s="644"/>
      <c r="R9" s="645">
        <v>
2122</v>
      </c>
      <c r="S9" s="646"/>
      <c r="T9" s="646"/>
      <c r="U9" s="646"/>
      <c r="V9" s="646"/>
      <c r="W9" s="646"/>
      <c r="X9" s="646"/>
      <c r="Y9" s="647"/>
      <c r="Z9" s="648">
        <v>
0</v>
      </c>
      <c r="AA9" s="648"/>
      <c r="AB9" s="648"/>
      <c r="AC9" s="648"/>
      <c r="AD9" s="649">
        <v>
2122</v>
      </c>
      <c r="AE9" s="649"/>
      <c r="AF9" s="649"/>
      <c r="AG9" s="649"/>
      <c r="AH9" s="649"/>
      <c r="AI9" s="649"/>
      <c r="AJ9" s="649"/>
      <c r="AK9" s="649"/>
      <c r="AL9" s="650">
        <v>
0.1</v>
      </c>
      <c r="AM9" s="651"/>
      <c r="AN9" s="651"/>
      <c r="AO9" s="652"/>
      <c r="AP9" s="642" t="s">
        <v>
245</v>
      </c>
      <c r="AQ9" s="643"/>
      <c r="AR9" s="643"/>
      <c r="AS9" s="643"/>
      <c r="AT9" s="643"/>
      <c r="AU9" s="643"/>
      <c r="AV9" s="643"/>
      <c r="AW9" s="643"/>
      <c r="AX9" s="643"/>
      <c r="AY9" s="643"/>
      <c r="AZ9" s="643"/>
      <c r="BA9" s="643"/>
      <c r="BB9" s="643"/>
      <c r="BC9" s="643"/>
      <c r="BD9" s="643"/>
      <c r="BE9" s="643"/>
      <c r="BF9" s="644"/>
      <c r="BG9" s="645">
        <v>
199696</v>
      </c>
      <c r="BH9" s="646"/>
      <c r="BI9" s="646"/>
      <c r="BJ9" s="646"/>
      <c r="BK9" s="646"/>
      <c r="BL9" s="646"/>
      <c r="BM9" s="646"/>
      <c r="BN9" s="647"/>
      <c r="BO9" s="648">
        <v>
28.6</v>
      </c>
      <c r="BP9" s="648"/>
      <c r="BQ9" s="648"/>
      <c r="BR9" s="648"/>
      <c r="BS9" s="654" t="s">
        <v>
177</v>
      </c>
      <c r="BT9" s="646"/>
      <c r="BU9" s="646"/>
      <c r="BV9" s="646"/>
      <c r="BW9" s="646"/>
      <c r="BX9" s="646"/>
      <c r="BY9" s="646"/>
      <c r="BZ9" s="646"/>
      <c r="CA9" s="646"/>
      <c r="CB9" s="655"/>
      <c r="CD9" s="660" t="s">
        <v>
246</v>
      </c>
      <c r="CE9" s="661"/>
      <c r="CF9" s="661"/>
      <c r="CG9" s="661"/>
      <c r="CH9" s="661"/>
      <c r="CI9" s="661"/>
      <c r="CJ9" s="661"/>
      <c r="CK9" s="661"/>
      <c r="CL9" s="661"/>
      <c r="CM9" s="661"/>
      <c r="CN9" s="661"/>
      <c r="CO9" s="661"/>
      <c r="CP9" s="661"/>
      <c r="CQ9" s="662"/>
      <c r="CR9" s="645">
        <v>
502772</v>
      </c>
      <c r="CS9" s="646"/>
      <c r="CT9" s="646"/>
      <c r="CU9" s="646"/>
      <c r="CV9" s="646"/>
      <c r="CW9" s="646"/>
      <c r="CX9" s="646"/>
      <c r="CY9" s="647"/>
      <c r="CZ9" s="648">
        <v>
7.1</v>
      </c>
      <c r="DA9" s="648"/>
      <c r="DB9" s="648"/>
      <c r="DC9" s="648"/>
      <c r="DD9" s="654">
        <v>
19009</v>
      </c>
      <c r="DE9" s="646"/>
      <c r="DF9" s="646"/>
      <c r="DG9" s="646"/>
      <c r="DH9" s="646"/>
      <c r="DI9" s="646"/>
      <c r="DJ9" s="646"/>
      <c r="DK9" s="646"/>
      <c r="DL9" s="646"/>
      <c r="DM9" s="646"/>
      <c r="DN9" s="646"/>
      <c r="DO9" s="646"/>
      <c r="DP9" s="647"/>
      <c r="DQ9" s="654">
        <v>
156768</v>
      </c>
      <c r="DR9" s="646"/>
      <c r="DS9" s="646"/>
      <c r="DT9" s="646"/>
      <c r="DU9" s="646"/>
      <c r="DV9" s="646"/>
      <c r="DW9" s="646"/>
      <c r="DX9" s="646"/>
      <c r="DY9" s="646"/>
      <c r="DZ9" s="646"/>
      <c r="EA9" s="646"/>
      <c r="EB9" s="646"/>
      <c r="EC9" s="655"/>
    </row>
    <row r="10" spans="2:143" ht="11.25" customHeight="1" x14ac:dyDescent="0.2">
      <c r="B10" s="642" t="s">
        <v>
247</v>
      </c>
      <c r="C10" s="643"/>
      <c r="D10" s="643"/>
      <c r="E10" s="643"/>
      <c r="F10" s="643"/>
      <c r="G10" s="643"/>
      <c r="H10" s="643"/>
      <c r="I10" s="643"/>
      <c r="J10" s="643"/>
      <c r="K10" s="643"/>
      <c r="L10" s="643"/>
      <c r="M10" s="643"/>
      <c r="N10" s="643"/>
      <c r="O10" s="643"/>
      <c r="P10" s="643"/>
      <c r="Q10" s="644"/>
      <c r="R10" s="645" t="s">
        <v>
177</v>
      </c>
      <c r="S10" s="646"/>
      <c r="T10" s="646"/>
      <c r="U10" s="646"/>
      <c r="V10" s="646"/>
      <c r="W10" s="646"/>
      <c r="X10" s="646"/>
      <c r="Y10" s="647"/>
      <c r="Z10" s="648" t="s">
        <v>
177</v>
      </c>
      <c r="AA10" s="648"/>
      <c r="AB10" s="648"/>
      <c r="AC10" s="648"/>
      <c r="AD10" s="649" t="s">
        <v>
237</v>
      </c>
      <c r="AE10" s="649"/>
      <c r="AF10" s="649"/>
      <c r="AG10" s="649"/>
      <c r="AH10" s="649"/>
      <c r="AI10" s="649"/>
      <c r="AJ10" s="649"/>
      <c r="AK10" s="649"/>
      <c r="AL10" s="650" t="s">
        <v>
237</v>
      </c>
      <c r="AM10" s="651"/>
      <c r="AN10" s="651"/>
      <c r="AO10" s="652"/>
      <c r="AP10" s="642" t="s">
        <v>
248</v>
      </c>
      <c r="AQ10" s="643"/>
      <c r="AR10" s="643"/>
      <c r="AS10" s="643"/>
      <c r="AT10" s="643"/>
      <c r="AU10" s="643"/>
      <c r="AV10" s="643"/>
      <c r="AW10" s="643"/>
      <c r="AX10" s="643"/>
      <c r="AY10" s="643"/>
      <c r="AZ10" s="643"/>
      <c r="BA10" s="643"/>
      <c r="BB10" s="643"/>
      <c r="BC10" s="643"/>
      <c r="BD10" s="643"/>
      <c r="BE10" s="643"/>
      <c r="BF10" s="644"/>
      <c r="BG10" s="645">
        <v>
13782</v>
      </c>
      <c r="BH10" s="646"/>
      <c r="BI10" s="646"/>
      <c r="BJ10" s="646"/>
      <c r="BK10" s="646"/>
      <c r="BL10" s="646"/>
      <c r="BM10" s="646"/>
      <c r="BN10" s="647"/>
      <c r="BO10" s="648">
        <v>
2</v>
      </c>
      <c r="BP10" s="648"/>
      <c r="BQ10" s="648"/>
      <c r="BR10" s="648"/>
      <c r="BS10" s="654" t="s">
        <v>
237</v>
      </c>
      <c r="BT10" s="646"/>
      <c r="BU10" s="646"/>
      <c r="BV10" s="646"/>
      <c r="BW10" s="646"/>
      <c r="BX10" s="646"/>
      <c r="BY10" s="646"/>
      <c r="BZ10" s="646"/>
      <c r="CA10" s="646"/>
      <c r="CB10" s="655"/>
      <c r="CD10" s="660" t="s">
        <v>
249</v>
      </c>
      <c r="CE10" s="661"/>
      <c r="CF10" s="661"/>
      <c r="CG10" s="661"/>
      <c r="CH10" s="661"/>
      <c r="CI10" s="661"/>
      <c r="CJ10" s="661"/>
      <c r="CK10" s="661"/>
      <c r="CL10" s="661"/>
      <c r="CM10" s="661"/>
      <c r="CN10" s="661"/>
      <c r="CO10" s="661"/>
      <c r="CP10" s="661"/>
      <c r="CQ10" s="662"/>
      <c r="CR10" s="645">
        <v>
54919</v>
      </c>
      <c r="CS10" s="646"/>
      <c r="CT10" s="646"/>
      <c r="CU10" s="646"/>
      <c r="CV10" s="646"/>
      <c r="CW10" s="646"/>
      <c r="CX10" s="646"/>
      <c r="CY10" s="647"/>
      <c r="CZ10" s="648">
        <v>
0.8</v>
      </c>
      <c r="DA10" s="648"/>
      <c r="DB10" s="648"/>
      <c r="DC10" s="648"/>
      <c r="DD10" s="654">
        <v>
44</v>
      </c>
      <c r="DE10" s="646"/>
      <c r="DF10" s="646"/>
      <c r="DG10" s="646"/>
      <c r="DH10" s="646"/>
      <c r="DI10" s="646"/>
      <c r="DJ10" s="646"/>
      <c r="DK10" s="646"/>
      <c r="DL10" s="646"/>
      <c r="DM10" s="646"/>
      <c r="DN10" s="646"/>
      <c r="DO10" s="646"/>
      <c r="DP10" s="647"/>
      <c r="DQ10" s="654">
        <v>
23369</v>
      </c>
      <c r="DR10" s="646"/>
      <c r="DS10" s="646"/>
      <c r="DT10" s="646"/>
      <c r="DU10" s="646"/>
      <c r="DV10" s="646"/>
      <c r="DW10" s="646"/>
      <c r="DX10" s="646"/>
      <c r="DY10" s="646"/>
      <c r="DZ10" s="646"/>
      <c r="EA10" s="646"/>
      <c r="EB10" s="646"/>
      <c r="EC10" s="655"/>
    </row>
    <row r="11" spans="2:143" ht="11.25" customHeight="1" x14ac:dyDescent="0.2">
      <c r="B11" s="642" t="s">
        <v>
250</v>
      </c>
      <c r="C11" s="643"/>
      <c r="D11" s="643"/>
      <c r="E11" s="643"/>
      <c r="F11" s="643"/>
      <c r="G11" s="643"/>
      <c r="H11" s="643"/>
      <c r="I11" s="643"/>
      <c r="J11" s="643"/>
      <c r="K11" s="643"/>
      <c r="L11" s="643"/>
      <c r="M11" s="643"/>
      <c r="N11" s="643"/>
      <c r="O11" s="643"/>
      <c r="P11" s="643"/>
      <c r="Q11" s="644"/>
      <c r="R11" s="645">
        <v>
91709</v>
      </c>
      <c r="S11" s="646"/>
      <c r="T11" s="646"/>
      <c r="U11" s="646"/>
      <c r="V11" s="646"/>
      <c r="W11" s="646"/>
      <c r="X11" s="646"/>
      <c r="Y11" s="647"/>
      <c r="Z11" s="650">
        <v>
1.2</v>
      </c>
      <c r="AA11" s="651"/>
      <c r="AB11" s="651"/>
      <c r="AC11" s="663"/>
      <c r="AD11" s="654">
        <v>
91709</v>
      </c>
      <c r="AE11" s="646"/>
      <c r="AF11" s="646"/>
      <c r="AG11" s="646"/>
      <c r="AH11" s="646"/>
      <c r="AI11" s="646"/>
      <c r="AJ11" s="646"/>
      <c r="AK11" s="647"/>
      <c r="AL11" s="650">
        <v>
3.6</v>
      </c>
      <c r="AM11" s="651"/>
      <c r="AN11" s="651"/>
      <c r="AO11" s="652"/>
      <c r="AP11" s="642" t="s">
        <v>
251</v>
      </c>
      <c r="AQ11" s="643"/>
      <c r="AR11" s="643"/>
      <c r="AS11" s="643"/>
      <c r="AT11" s="643"/>
      <c r="AU11" s="643"/>
      <c r="AV11" s="643"/>
      <c r="AW11" s="643"/>
      <c r="AX11" s="643"/>
      <c r="AY11" s="643"/>
      <c r="AZ11" s="643"/>
      <c r="BA11" s="643"/>
      <c r="BB11" s="643"/>
      <c r="BC11" s="643"/>
      <c r="BD11" s="643"/>
      <c r="BE11" s="643"/>
      <c r="BF11" s="644"/>
      <c r="BG11" s="645">
        <v>
16834</v>
      </c>
      <c r="BH11" s="646"/>
      <c r="BI11" s="646"/>
      <c r="BJ11" s="646"/>
      <c r="BK11" s="646"/>
      <c r="BL11" s="646"/>
      <c r="BM11" s="646"/>
      <c r="BN11" s="647"/>
      <c r="BO11" s="648">
        <v>
2.4</v>
      </c>
      <c r="BP11" s="648"/>
      <c r="BQ11" s="648"/>
      <c r="BR11" s="648"/>
      <c r="BS11" s="654">
        <v>
3411</v>
      </c>
      <c r="BT11" s="646"/>
      <c r="BU11" s="646"/>
      <c r="BV11" s="646"/>
      <c r="BW11" s="646"/>
      <c r="BX11" s="646"/>
      <c r="BY11" s="646"/>
      <c r="BZ11" s="646"/>
      <c r="CA11" s="646"/>
      <c r="CB11" s="655"/>
      <c r="CD11" s="660" t="s">
        <v>
252</v>
      </c>
      <c r="CE11" s="661"/>
      <c r="CF11" s="661"/>
      <c r="CG11" s="661"/>
      <c r="CH11" s="661"/>
      <c r="CI11" s="661"/>
      <c r="CJ11" s="661"/>
      <c r="CK11" s="661"/>
      <c r="CL11" s="661"/>
      <c r="CM11" s="661"/>
      <c r="CN11" s="661"/>
      <c r="CO11" s="661"/>
      <c r="CP11" s="661"/>
      <c r="CQ11" s="662"/>
      <c r="CR11" s="645">
        <v>
911189</v>
      </c>
      <c r="CS11" s="646"/>
      <c r="CT11" s="646"/>
      <c r="CU11" s="646"/>
      <c r="CV11" s="646"/>
      <c r="CW11" s="646"/>
      <c r="CX11" s="646"/>
      <c r="CY11" s="647"/>
      <c r="CZ11" s="648">
        <v>
12.8</v>
      </c>
      <c r="DA11" s="648"/>
      <c r="DB11" s="648"/>
      <c r="DC11" s="648"/>
      <c r="DD11" s="654">
        <v>
312666</v>
      </c>
      <c r="DE11" s="646"/>
      <c r="DF11" s="646"/>
      <c r="DG11" s="646"/>
      <c r="DH11" s="646"/>
      <c r="DI11" s="646"/>
      <c r="DJ11" s="646"/>
      <c r="DK11" s="646"/>
      <c r="DL11" s="646"/>
      <c r="DM11" s="646"/>
      <c r="DN11" s="646"/>
      <c r="DO11" s="646"/>
      <c r="DP11" s="647"/>
      <c r="DQ11" s="654">
        <v>
138251</v>
      </c>
      <c r="DR11" s="646"/>
      <c r="DS11" s="646"/>
      <c r="DT11" s="646"/>
      <c r="DU11" s="646"/>
      <c r="DV11" s="646"/>
      <c r="DW11" s="646"/>
      <c r="DX11" s="646"/>
      <c r="DY11" s="646"/>
      <c r="DZ11" s="646"/>
      <c r="EA11" s="646"/>
      <c r="EB11" s="646"/>
      <c r="EC11" s="655"/>
    </row>
    <row r="12" spans="2:143" ht="11.25" customHeight="1" x14ac:dyDescent="0.2">
      <c r="B12" s="642" t="s">
        <v>
253</v>
      </c>
      <c r="C12" s="643"/>
      <c r="D12" s="643"/>
      <c r="E12" s="643"/>
      <c r="F12" s="643"/>
      <c r="G12" s="643"/>
      <c r="H12" s="643"/>
      <c r="I12" s="643"/>
      <c r="J12" s="643"/>
      <c r="K12" s="643"/>
      <c r="L12" s="643"/>
      <c r="M12" s="643"/>
      <c r="N12" s="643"/>
      <c r="O12" s="643"/>
      <c r="P12" s="643"/>
      <c r="Q12" s="644"/>
      <c r="R12" s="645" t="s">
        <v>
177</v>
      </c>
      <c r="S12" s="646"/>
      <c r="T12" s="646"/>
      <c r="U12" s="646"/>
      <c r="V12" s="646"/>
      <c r="W12" s="646"/>
      <c r="X12" s="646"/>
      <c r="Y12" s="647"/>
      <c r="Z12" s="648" t="s">
        <v>
177</v>
      </c>
      <c r="AA12" s="648"/>
      <c r="AB12" s="648"/>
      <c r="AC12" s="648"/>
      <c r="AD12" s="649" t="s">
        <v>
139</v>
      </c>
      <c r="AE12" s="649"/>
      <c r="AF12" s="649"/>
      <c r="AG12" s="649"/>
      <c r="AH12" s="649"/>
      <c r="AI12" s="649"/>
      <c r="AJ12" s="649"/>
      <c r="AK12" s="649"/>
      <c r="AL12" s="650" t="s">
        <v>
237</v>
      </c>
      <c r="AM12" s="651"/>
      <c r="AN12" s="651"/>
      <c r="AO12" s="652"/>
      <c r="AP12" s="642" t="s">
        <v>
254</v>
      </c>
      <c r="AQ12" s="643"/>
      <c r="AR12" s="643"/>
      <c r="AS12" s="643"/>
      <c r="AT12" s="643"/>
      <c r="AU12" s="643"/>
      <c r="AV12" s="643"/>
      <c r="AW12" s="643"/>
      <c r="AX12" s="643"/>
      <c r="AY12" s="643"/>
      <c r="AZ12" s="643"/>
      <c r="BA12" s="643"/>
      <c r="BB12" s="643"/>
      <c r="BC12" s="643"/>
      <c r="BD12" s="643"/>
      <c r="BE12" s="643"/>
      <c r="BF12" s="644"/>
      <c r="BG12" s="645">
        <v>
416712</v>
      </c>
      <c r="BH12" s="646"/>
      <c r="BI12" s="646"/>
      <c r="BJ12" s="646"/>
      <c r="BK12" s="646"/>
      <c r="BL12" s="646"/>
      <c r="BM12" s="646"/>
      <c r="BN12" s="647"/>
      <c r="BO12" s="648">
        <v>
59.6</v>
      </c>
      <c r="BP12" s="648"/>
      <c r="BQ12" s="648"/>
      <c r="BR12" s="648"/>
      <c r="BS12" s="654" t="s">
        <v>
237</v>
      </c>
      <c r="BT12" s="646"/>
      <c r="BU12" s="646"/>
      <c r="BV12" s="646"/>
      <c r="BW12" s="646"/>
      <c r="BX12" s="646"/>
      <c r="BY12" s="646"/>
      <c r="BZ12" s="646"/>
      <c r="CA12" s="646"/>
      <c r="CB12" s="655"/>
      <c r="CD12" s="660" t="s">
        <v>
255</v>
      </c>
      <c r="CE12" s="661"/>
      <c r="CF12" s="661"/>
      <c r="CG12" s="661"/>
      <c r="CH12" s="661"/>
      <c r="CI12" s="661"/>
      <c r="CJ12" s="661"/>
      <c r="CK12" s="661"/>
      <c r="CL12" s="661"/>
      <c r="CM12" s="661"/>
      <c r="CN12" s="661"/>
      <c r="CO12" s="661"/>
      <c r="CP12" s="661"/>
      <c r="CQ12" s="662"/>
      <c r="CR12" s="645">
        <v>
452403</v>
      </c>
      <c r="CS12" s="646"/>
      <c r="CT12" s="646"/>
      <c r="CU12" s="646"/>
      <c r="CV12" s="646"/>
      <c r="CW12" s="646"/>
      <c r="CX12" s="646"/>
      <c r="CY12" s="647"/>
      <c r="CZ12" s="648">
        <v>
6.4</v>
      </c>
      <c r="DA12" s="648"/>
      <c r="DB12" s="648"/>
      <c r="DC12" s="648"/>
      <c r="DD12" s="654">
        <v>
117110</v>
      </c>
      <c r="DE12" s="646"/>
      <c r="DF12" s="646"/>
      <c r="DG12" s="646"/>
      <c r="DH12" s="646"/>
      <c r="DI12" s="646"/>
      <c r="DJ12" s="646"/>
      <c r="DK12" s="646"/>
      <c r="DL12" s="646"/>
      <c r="DM12" s="646"/>
      <c r="DN12" s="646"/>
      <c r="DO12" s="646"/>
      <c r="DP12" s="647"/>
      <c r="DQ12" s="654">
        <v>
68501</v>
      </c>
      <c r="DR12" s="646"/>
      <c r="DS12" s="646"/>
      <c r="DT12" s="646"/>
      <c r="DU12" s="646"/>
      <c r="DV12" s="646"/>
      <c r="DW12" s="646"/>
      <c r="DX12" s="646"/>
      <c r="DY12" s="646"/>
      <c r="DZ12" s="646"/>
      <c r="EA12" s="646"/>
      <c r="EB12" s="646"/>
      <c r="EC12" s="655"/>
    </row>
    <row r="13" spans="2:143" ht="11.25" customHeight="1" x14ac:dyDescent="0.2">
      <c r="B13" s="642" t="s">
        <v>
256</v>
      </c>
      <c r="C13" s="643"/>
      <c r="D13" s="643"/>
      <c r="E13" s="643"/>
      <c r="F13" s="643"/>
      <c r="G13" s="643"/>
      <c r="H13" s="643"/>
      <c r="I13" s="643"/>
      <c r="J13" s="643"/>
      <c r="K13" s="643"/>
      <c r="L13" s="643"/>
      <c r="M13" s="643"/>
      <c r="N13" s="643"/>
      <c r="O13" s="643"/>
      <c r="P13" s="643"/>
      <c r="Q13" s="644"/>
      <c r="R13" s="645" t="s">
        <v>
177</v>
      </c>
      <c r="S13" s="646"/>
      <c r="T13" s="646"/>
      <c r="U13" s="646"/>
      <c r="V13" s="646"/>
      <c r="W13" s="646"/>
      <c r="X13" s="646"/>
      <c r="Y13" s="647"/>
      <c r="Z13" s="648" t="s">
        <v>
139</v>
      </c>
      <c r="AA13" s="648"/>
      <c r="AB13" s="648"/>
      <c r="AC13" s="648"/>
      <c r="AD13" s="649" t="s">
        <v>
177</v>
      </c>
      <c r="AE13" s="649"/>
      <c r="AF13" s="649"/>
      <c r="AG13" s="649"/>
      <c r="AH13" s="649"/>
      <c r="AI13" s="649"/>
      <c r="AJ13" s="649"/>
      <c r="AK13" s="649"/>
      <c r="AL13" s="650" t="s">
        <v>
139</v>
      </c>
      <c r="AM13" s="651"/>
      <c r="AN13" s="651"/>
      <c r="AO13" s="652"/>
      <c r="AP13" s="642" t="s">
        <v>
257</v>
      </c>
      <c r="AQ13" s="643"/>
      <c r="AR13" s="643"/>
      <c r="AS13" s="643"/>
      <c r="AT13" s="643"/>
      <c r="AU13" s="643"/>
      <c r="AV13" s="643"/>
      <c r="AW13" s="643"/>
      <c r="AX13" s="643"/>
      <c r="AY13" s="643"/>
      <c r="AZ13" s="643"/>
      <c r="BA13" s="643"/>
      <c r="BB13" s="643"/>
      <c r="BC13" s="643"/>
      <c r="BD13" s="643"/>
      <c r="BE13" s="643"/>
      <c r="BF13" s="644"/>
      <c r="BG13" s="645">
        <v>
291832</v>
      </c>
      <c r="BH13" s="646"/>
      <c r="BI13" s="646"/>
      <c r="BJ13" s="646"/>
      <c r="BK13" s="646"/>
      <c r="BL13" s="646"/>
      <c r="BM13" s="646"/>
      <c r="BN13" s="647"/>
      <c r="BO13" s="648">
        <v>
41.7</v>
      </c>
      <c r="BP13" s="648"/>
      <c r="BQ13" s="648"/>
      <c r="BR13" s="648"/>
      <c r="BS13" s="654" t="s">
        <v>
177</v>
      </c>
      <c r="BT13" s="646"/>
      <c r="BU13" s="646"/>
      <c r="BV13" s="646"/>
      <c r="BW13" s="646"/>
      <c r="BX13" s="646"/>
      <c r="BY13" s="646"/>
      <c r="BZ13" s="646"/>
      <c r="CA13" s="646"/>
      <c r="CB13" s="655"/>
      <c r="CD13" s="660" t="s">
        <v>
258</v>
      </c>
      <c r="CE13" s="661"/>
      <c r="CF13" s="661"/>
      <c r="CG13" s="661"/>
      <c r="CH13" s="661"/>
      <c r="CI13" s="661"/>
      <c r="CJ13" s="661"/>
      <c r="CK13" s="661"/>
      <c r="CL13" s="661"/>
      <c r="CM13" s="661"/>
      <c r="CN13" s="661"/>
      <c r="CO13" s="661"/>
      <c r="CP13" s="661"/>
      <c r="CQ13" s="662"/>
      <c r="CR13" s="645">
        <v>
1197895</v>
      </c>
      <c r="CS13" s="646"/>
      <c r="CT13" s="646"/>
      <c r="CU13" s="646"/>
      <c r="CV13" s="646"/>
      <c r="CW13" s="646"/>
      <c r="CX13" s="646"/>
      <c r="CY13" s="647"/>
      <c r="CZ13" s="648">
        <v>
16.899999999999999</v>
      </c>
      <c r="DA13" s="648"/>
      <c r="DB13" s="648"/>
      <c r="DC13" s="648"/>
      <c r="DD13" s="654">
        <v>
470031</v>
      </c>
      <c r="DE13" s="646"/>
      <c r="DF13" s="646"/>
      <c r="DG13" s="646"/>
      <c r="DH13" s="646"/>
      <c r="DI13" s="646"/>
      <c r="DJ13" s="646"/>
      <c r="DK13" s="646"/>
      <c r="DL13" s="646"/>
      <c r="DM13" s="646"/>
      <c r="DN13" s="646"/>
      <c r="DO13" s="646"/>
      <c r="DP13" s="647"/>
      <c r="DQ13" s="654">
        <v>
793456</v>
      </c>
      <c r="DR13" s="646"/>
      <c r="DS13" s="646"/>
      <c r="DT13" s="646"/>
      <c r="DU13" s="646"/>
      <c r="DV13" s="646"/>
      <c r="DW13" s="646"/>
      <c r="DX13" s="646"/>
      <c r="DY13" s="646"/>
      <c r="DZ13" s="646"/>
      <c r="EA13" s="646"/>
      <c r="EB13" s="646"/>
      <c r="EC13" s="655"/>
    </row>
    <row r="14" spans="2:143" ht="11.25" customHeight="1" x14ac:dyDescent="0.2">
      <c r="B14" s="642" t="s">
        <v>
259</v>
      </c>
      <c r="C14" s="643"/>
      <c r="D14" s="643"/>
      <c r="E14" s="643"/>
      <c r="F14" s="643"/>
      <c r="G14" s="643"/>
      <c r="H14" s="643"/>
      <c r="I14" s="643"/>
      <c r="J14" s="643"/>
      <c r="K14" s="643"/>
      <c r="L14" s="643"/>
      <c r="M14" s="643"/>
      <c r="N14" s="643"/>
      <c r="O14" s="643"/>
      <c r="P14" s="643"/>
      <c r="Q14" s="644"/>
      <c r="R14" s="645">
        <v>
8720</v>
      </c>
      <c r="S14" s="646"/>
      <c r="T14" s="646"/>
      <c r="U14" s="646"/>
      <c r="V14" s="646"/>
      <c r="W14" s="646"/>
      <c r="X14" s="646"/>
      <c r="Y14" s="647"/>
      <c r="Z14" s="648">
        <v>
0.1</v>
      </c>
      <c r="AA14" s="648"/>
      <c r="AB14" s="648"/>
      <c r="AC14" s="648"/>
      <c r="AD14" s="649">
        <v>
8720</v>
      </c>
      <c r="AE14" s="649"/>
      <c r="AF14" s="649"/>
      <c r="AG14" s="649"/>
      <c r="AH14" s="649"/>
      <c r="AI14" s="649"/>
      <c r="AJ14" s="649"/>
      <c r="AK14" s="649"/>
      <c r="AL14" s="650">
        <v>
0.3</v>
      </c>
      <c r="AM14" s="651"/>
      <c r="AN14" s="651"/>
      <c r="AO14" s="652"/>
      <c r="AP14" s="642" t="s">
        <v>
260</v>
      </c>
      <c r="AQ14" s="643"/>
      <c r="AR14" s="643"/>
      <c r="AS14" s="643"/>
      <c r="AT14" s="643"/>
      <c r="AU14" s="643"/>
      <c r="AV14" s="643"/>
      <c r="AW14" s="643"/>
      <c r="AX14" s="643"/>
      <c r="AY14" s="643"/>
      <c r="AZ14" s="643"/>
      <c r="BA14" s="643"/>
      <c r="BB14" s="643"/>
      <c r="BC14" s="643"/>
      <c r="BD14" s="643"/>
      <c r="BE14" s="643"/>
      <c r="BF14" s="644"/>
      <c r="BG14" s="645">
        <v>
15654</v>
      </c>
      <c r="BH14" s="646"/>
      <c r="BI14" s="646"/>
      <c r="BJ14" s="646"/>
      <c r="BK14" s="646"/>
      <c r="BL14" s="646"/>
      <c r="BM14" s="646"/>
      <c r="BN14" s="647"/>
      <c r="BO14" s="648">
        <v>
2.2000000000000002</v>
      </c>
      <c r="BP14" s="648"/>
      <c r="BQ14" s="648"/>
      <c r="BR14" s="648"/>
      <c r="BS14" s="654" t="s">
        <v>
177</v>
      </c>
      <c r="BT14" s="646"/>
      <c r="BU14" s="646"/>
      <c r="BV14" s="646"/>
      <c r="BW14" s="646"/>
      <c r="BX14" s="646"/>
      <c r="BY14" s="646"/>
      <c r="BZ14" s="646"/>
      <c r="CA14" s="646"/>
      <c r="CB14" s="655"/>
      <c r="CD14" s="660" t="s">
        <v>
261</v>
      </c>
      <c r="CE14" s="661"/>
      <c r="CF14" s="661"/>
      <c r="CG14" s="661"/>
      <c r="CH14" s="661"/>
      <c r="CI14" s="661"/>
      <c r="CJ14" s="661"/>
      <c r="CK14" s="661"/>
      <c r="CL14" s="661"/>
      <c r="CM14" s="661"/>
      <c r="CN14" s="661"/>
      <c r="CO14" s="661"/>
      <c r="CP14" s="661"/>
      <c r="CQ14" s="662"/>
      <c r="CR14" s="645">
        <v>
453468</v>
      </c>
      <c r="CS14" s="646"/>
      <c r="CT14" s="646"/>
      <c r="CU14" s="646"/>
      <c r="CV14" s="646"/>
      <c r="CW14" s="646"/>
      <c r="CX14" s="646"/>
      <c r="CY14" s="647"/>
      <c r="CZ14" s="648">
        <v>
6.4</v>
      </c>
      <c r="DA14" s="648"/>
      <c r="DB14" s="648"/>
      <c r="DC14" s="648"/>
      <c r="DD14" s="654">
        <v>
22918</v>
      </c>
      <c r="DE14" s="646"/>
      <c r="DF14" s="646"/>
      <c r="DG14" s="646"/>
      <c r="DH14" s="646"/>
      <c r="DI14" s="646"/>
      <c r="DJ14" s="646"/>
      <c r="DK14" s="646"/>
      <c r="DL14" s="646"/>
      <c r="DM14" s="646"/>
      <c r="DN14" s="646"/>
      <c r="DO14" s="646"/>
      <c r="DP14" s="647"/>
      <c r="DQ14" s="654">
        <v>
124128</v>
      </c>
      <c r="DR14" s="646"/>
      <c r="DS14" s="646"/>
      <c r="DT14" s="646"/>
      <c r="DU14" s="646"/>
      <c r="DV14" s="646"/>
      <c r="DW14" s="646"/>
      <c r="DX14" s="646"/>
      <c r="DY14" s="646"/>
      <c r="DZ14" s="646"/>
      <c r="EA14" s="646"/>
      <c r="EB14" s="646"/>
      <c r="EC14" s="655"/>
    </row>
    <row r="15" spans="2:143" ht="11.25" customHeight="1" x14ac:dyDescent="0.2">
      <c r="B15" s="642" t="s">
        <v>
262</v>
      </c>
      <c r="C15" s="643"/>
      <c r="D15" s="643"/>
      <c r="E15" s="643"/>
      <c r="F15" s="643"/>
      <c r="G15" s="643"/>
      <c r="H15" s="643"/>
      <c r="I15" s="643"/>
      <c r="J15" s="643"/>
      <c r="K15" s="643"/>
      <c r="L15" s="643"/>
      <c r="M15" s="643"/>
      <c r="N15" s="643"/>
      <c r="O15" s="643"/>
      <c r="P15" s="643"/>
      <c r="Q15" s="644"/>
      <c r="R15" s="645" t="s">
        <v>
177</v>
      </c>
      <c r="S15" s="646"/>
      <c r="T15" s="646"/>
      <c r="U15" s="646"/>
      <c r="V15" s="646"/>
      <c r="W15" s="646"/>
      <c r="X15" s="646"/>
      <c r="Y15" s="647"/>
      <c r="Z15" s="648" t="s">
        <v>
177</v>
      </c>
      <c r="AA15" s="648"/>
      <c r="AB15" s="648"/>
      <c r="AC15" s="648"/>
      <c r="AD15" s="649" t="s">
        <v>
177</v>
      </c>
      <c r="AE15" s="649"/>
      <c r="AF15" s="649"/>
      <c r="AG15" s="649"/>
      <c r="AH15" s="649"/>
      <c r="AI15" s="649"/>
      <c r="AJ15" s="649"/>
      <c r="AK15" s="649"/>
      <c r="AL15" s="650" t="s">
        <v>
177</v>
      </c>
      <c r="AM15" s="651"/>
      <c r="AN15" s="651"/>
      <c r="AO15" s="652"/>
      <c r="AP15" s="642" t="s">
        <v>
263</v>
      </c>
      <c r="AQ15" s="643"/>
      <c r="AR15" s="643"/>
      <c r="AS15" s="643"/>
      <c r="AT15" s="643"/>
      <c r="AU15" s="643"/>
      <c r="AV15" s="643"/>
      <c r="AW15" s="643"/>
      <c r="AX15" s="643"/>
      <c r="AY15" s="643"/>
      <c r="AZ15" s="643"/>
      <c r="BA15" s="643"/>
      <c r="BB15" s="643"/>
      <c r="BC15" s="643"/>
      <c r="BD15" s="643"/>
      <c r="BE15" s="643"/>
      <c r="BF15" s="644"/>
      <c r="BG15" s="645">
        <v>
17318</v>
      </c>
      <c r="BH15" s="646"/>
      <c r="BI15" s="646"/>
      <c r="BJ15" s="646"/>
      <c r="BK15" s="646"/>
      <c r="BL15" s="646"/>
      <c r="BM15" s="646"/>
      <c r="BN15" s="647"/>
      <c r="BO15" s="648">
        <v>
2.5</v>
      </c>
      <c r="BP15" s="648"/>
      <c r="BQ15" s="648"/>
      <c r="BR15" s="648"/>
      <c r="BS15" s="654" t="s">
        <v>
177</v>
      </c>
      <c r="BT15" s="646"/>
      <c r="BU15" s="646"/>
      <c r="BV15" s="646"/>
      <c r="BW15" s="646"/>
      <c r="BX15" s="646"/>
      <c r="BY15" s="646"/>
      <c r="BZ15" s="646"/>
      <c r="CA15" s="646"/>
      <c r="CB15" s="655"/>
      <c r="CD15" s="660" t="s">
        <v>
264</v>
      </c>
      <c r="CE15" s="661"/>
      <c r="CF15" s="661"/>
      <c r="CG15" s="661"/>
      <c r="CH15" s="661"/>
      <c r="CI15" s="661"/>
      <c r="CJ15" s="661"/>
      <c r="CK15" s="661"/>
      <c r="CL15" s="661"/>
      <c r="CM15" s="661"/>
      <c r="CN15" s="661"/>
      <c r="CO15" s="661"/>
      <c r="CP15" s="661"/>
      <c r="CQ15" s="662"/>
      <c r="CR15" s="645">
        <v>
538916</v>
      </c>
      <c r="CS15" s="646"/>
      <c r="CT15" s="646"/>
      <c r="CU15" s="646"/>
      <c r="CV15" s="646"/>
      <c r="CW15" s="646"/>
      <c r="CX15" s="646"/>
      <c r="CY15" s="647"/>
      <c r="CZ15" s="648">
        <v>
7.6</v>
      </c>
      <c r="DA15" s="648"/>
      <c r="DB15" s="648"/>
      <c r="DC15" s="648"/>
      <c r="DD15" s="654">
        <v>
91653</v>
      </c>
      <c r="DE15" s="646"/>
      <c r="DF15" s="646"/>
      <c r="DG15" s="646"/>
      <c r="DH15" s="646"/>
      <c r="DI15" s="646"/>
      <c r="DJ15" s="646"/>
      <c r="DK15" s="646"/>
      <c r="DL15" s="646"/>
      <c r="DM15" s="646"/>
      <c r="DN15" s="646"/>
      <c r="DO15" s="646"/>
      <c r="DP15" s="647"/>
      <c r="DQ15" s="654">
        <v>
263623</v>
      </c>
      <c r="DR15" s="646"/>
      <c r="DS15" s="646"/>
      <c r="DT15" s="646"/>
      <c r="DU15" s="646"/>
      <c r="DV15" s="646"/>
      <c r="DW15" s="646"/>
      <c r="DX15" s="646"/>
      <c r="DY15" s="646"/>
      <c r="DZ15" s="646"/>
      <c r="EA15" s="646"/>
      <c r="EB15" s="646"/>
      <c r="EC15" s="655"/>
    </row>
    <row r="16" spans="2:143" ht="11.25" customHeight="1" x14ac:dyDescent="0.2">
      <c r="B16" s="642" t="s">
        <v>
265</v>
      </c>
      <c r="C16" s="643"/>
      <c r="D16" s="643"/>
      <c r="E16" s="643"/>
      <c r="F16" s="643"/>
      <c r="G16" s="643"/>
      <c r="H16" s="643"/>
      <c r="I16" s="643"/>
      <c r="J16" s="643"/>
      <c r="K16" s="643"/>
      <c r="L16" s="643"/>
      <c r="M16" s="643"/>
      <c r="N16" s="643"/>
      <c r="O16" s="643"/>
      <c r="P16" s="643"/>
      <c r="Q16" s="644"/>
      <c r="R16" s="645">
        <v>
3081</v>
      </c>
      <c r="S16" s="646"/>
      <c r="T16" s="646"/>
      <c r="U16" s="646"/>
      <c r="V16" s="646"/>
      <c r="W16" s="646"/>
      <c r="X16" s="646"/>
      <c r="Y16" s="647"/>
      <c r="Z16" s="648">
        <v>
0</v>
      </c>
      <c r="AA16" s="648"/>
      <c r="AB16" s="648"/>
      <c r="AC16" s="648"/>
      <c r="AD16" s="649">
        <v>
3081</v>
      </c>
      <c r="AE16" s="649"/>
      <c r="AF16" s="649"/>
      <c r="AG16" s="649"/>
      <c r="AH16" s="649"/>
      <c r="AI16" s="649"/>
      <c r="AJ16" s="649"/>
      <c r="AK16" s="649"/>
      <c r="AL16" s="650">
        <v>
0.1</v>
      </c>
      <c r="AM16" s="651"/>
      <c r="AN16" s="651"/>
      <c r="AO16" s="652"/>
      <c r="AP16" s="642" t="s">
        <v>
266</v>
      </c>
      <c r="AQ16" s="643"/>
      <c r="AR16" s="643"/>
      <c r="AS16" s="643"/>
      <c r="AT16" s="643"/>
      <c r="AU16" s="643"/>
      <c r="AV16" s="643"/>
      <c r="AW16" s="643"/>
      <c r="AX16" s="643"/>
      <c r="AY16" s="643"/>
      <c r="AZ16" s="643"/>
      <c r="BA16" s="643"/>
      <c r="BB16" s="643"/>
      <c r="BC16" s="643"/>
      <c r="BD16" s="643"/>
      <c r="BE16" s="643"/>
      <c r="BF16" s="644"/>
      <c r="BG16" s="645">
        <v>
3863</v>
      </c>
      <c r="BH16" s="646"/>
      <c r="BI16" s="646"/>
      <c r="BJ16" s="646"/>
      <c r="BK16" s="646"/>
      <c r="BL16" s="646"/>
      <c r="BM16" s="646"/>
      <c r="BN16" s="647"/>
      <c r="BO16" s="648">
        <v>
0.6</v>
      </c>
      <c r="BP16" s="648"/>
      <c r="BQ16" s="648"/>
      <c r="BR16" s="648"/>
      <c r="BS16" s="654" t="s">
        <v>
237</v>
      </c>
      <c r="BT16" s="646"/>
      <c r="BU16" s="646"/>
      <c r="BV16" s="646"/>
      <c r="BW16" s="646"/>
      <c r="BX16" s="646"/>
      <c r="BY16" s="646"/>
      <c r="BZ16" s="646"/>
      <c r="CA16" s="646"/>
      <c r="CB16" s="655"/>
      <c r="CD16" s="660" t="s">
        <v>
267</v>
      </c>
      <c r="CE16" s="661"/>
      <c r="CF16" s="661"/>
      <c r="CG16" s="661"/>
      <c r="CH16" s="661"/>
      <c r="CI16" s="661"/>
      <c r="CJ16" s="661"/>
      <c r="CK16" s="661"/>
      <c r="CL16" s="661"/>
      <c r="CM16" s="661"/>
      <c r="CN16" s="661"/>
      <c r="CO16" s="661"/>
      <c r="CP16" s="661"/>
      <c r="CQ16" s="662"/>
      <c r="CR16" s="645">
        <v>
304573</v>
      </c>
      <c r="CS16" s="646"/>
      <c r="CT16" s="646"/>
      <c r="CU16" s="646"/>
      <c r="CV16" s="646"/>
      <c r="CW16" s="646"/>
      <c r="CX16" s="646"/>
      <c r="CY16" s="647"/>
      <c r="CZ16" s="648">
        <v>
4.3</v>
      </c>
      <c r="DA16" s="648"/>
      <c r="DB16" s="648"/>
      <c r="DC16" s="648"/>
      <c r="DD16" s="654" t="s">
        <v>
177</v>
      </c>
      <c r="DE16" s="646"/>
      <c r="DF16" s="646"/>
      <c r="DG16" s="646"/>
      <c r="DH16" s="646"/>
      <c r="DI16" s="646"/>
      <c r="DJ16" s="646"/>
      <c r="DK16" s="646"/>
      <c r="DL16" s="646"/>
      <c r="DM16" s="646"/>
      <c r="DN16" s="646"/>
      <c r="DO16" s="646"/>
      <c r="DP16" s="647"/>
      <c r="DQ16" s="654">
        <v>
18489</v>
      </c>
      <c r="DR16" s="646"/>
      <c r="DS16" s="646"/>
      <c r="DT16" s="646"/>
      <c r="DU16" s="646"/>
      <c r="DV16" s="646"/>
      <c r="DW16" s="646"/>
      <c r="DX16" s="646"/>
      <c r="DY16" s="646"/>
      <c r="DZ16" s="646"/>
      <c r="EA16" s="646"/>
      <c r="EB16" s="646"/>
      <c r="EC16" s="655"/>
    </row>
    <row r="17" spans="2:133" ht="11.25" customHeight="1" x14ac:dyDescent="0.2">
      <c r="B17" s="642" t="s">
        <v>
268</v>
      </c>
      <c r="C17" s="643"/>
      <c r="D17" s="643"/>
      <c r="E17" s="643"/>
      <c r="F17" s="643"/>
      <c r="G17" s="643"/>
      <c r="H17" s="643"/>
      <c r="I17" s="643"/>
      <c r="J17" s="643"/>
      <c r="K17" s="643"/>
      <c r="L17" s="643"/>
      <c r="M17" s="643"/>
      <c r="N17" s="643"/>
      <c r="O17" s="643"/>
      <c r="P17" s="643"/>
      <c r="Q17" s="644"/>
      <c r="R17" s="645">
        <v>
4813</v>
      </c>
      <c r="S17" s="646"/>
      <c r="T17" s="646"/>
      <c r="U17" s="646"/>
      <c r="V17" s="646"/>
      <c r="W17" s="646"/>
      <c r="X17" s="646"/>
      <c r="Y17" s="647"/>
      <c r="Z17" s="648">
        <v>
0.1</v>
      </c>
      <c r="AA17" s="648"/>
      <c r="AB17" s="648"/>
      <c r="AC17" s="648"/>
      <c r="AD17" s="649">
        <v>
4813</v>
      </c>
      <c r="AE17" s="649"/>
      <c r="AF17" s="649"/>
      <c r="AG17" s="649"/>
      <c r="AH17" s="649"/>
      <c r="AI17" s="649"/>
      <c r="AJ17" s="649"/>
      <c r="AK17" s="649"/>
      <c r="AL17" s="650">
        <v>
0.2</v>
      </c>
      <c r="AM17" s="651"/>
      <c r="AN17" s="651"/>
      <c r="AO17" s="652"/>
      <c r="AP17" s="642" t="s">
        <v>
269</v>
      </c>
      <c r="AQ17" s="643"/>
      <c r="AR17" s="643"/>
      <c r="AS17" s="643"/>
      <c r="AT17" s="643"/>
      <c r="AU17" s="643"/>
      <c r="AV17" s="643"/>
      <c r="AW17" s="643"/>
      <c r="AX17" s="643"/>
      <c r="AY17" s="643"/>
      <c r="AZ17" s="643"/>
      <c r="BA17" s="643"/>
      <c r="BB17" s="643"/>
      <c r="BC17" s="643"/>
      <c r="BD17" s="643"/>
      <c r="BE17" s="643"/>
      <c r="BF17" s="644"/>
      <c r="BG17" s="645" t="s">
        <v>
177</v>
      </c>
      <c r="BH17" s="646"/>
      <c r="BI17" s="646"/>
      <c r="BJ17" s="646"/>
      <c r="BK17" s="646"/>
      <c r="BL17" s="646"/>
      <c r="BM17" s="646"/>
      <c r="BN17" s="647"/>
      <c r="BO17" s="648" t="s">
        <v>
177</v>
      </c>
      <c r="BP17" s="648"/>
      <c r="BQ17" s="648"/>
      <c r="BR17" s="648"/>
      <c r="BS17" s="654" t="s">
        <v>
237</v>
      </c>
      <c r="BT17" s="646"/>
      <c r="BU17" s="646"/>
      <c r="BV17" s="646"/>
      <c r="BW17" s="646"/>
      <c r="BX17" s="646"/>
      <c r="BY17" s="646"/>
      <c r="BZ17" s="646"/>
      <c r="CA17" s="646"/>
      <c r="CB17" s="655"/>
      <c r="CD17" s="660" t="s">
        <v>
270</v>
      </c>
      <c r="CE17" s="661"/>
      <c r="CF17" s="661"/>
      <c r="CG17" s="661"/>
      <c r="CH17" s="661"/>
      <c r="CI17" s="661"/>
      <c r="CJ17" s="661"/>
      <c r="CK17" s="661"/>
      <c r="CL17" s="661"/>
      <c r="CM17" s="661"/>
      <c r="CN17" s="661"/>
      <c r="CO17" s="661"/>
      <c r="CP17" s="661"/>
      <c r="CQ17" s="662"/>
      <c r="CR17" s="645">
        <v>
214004</v>
      </c>
      <c r="CS17" s="646"/>
      <c r="CT17" s="646"/>
      <c r="CU17" s="646"/>
      <c r="CV17" s="646"/>
      <c r="CW17" s="646"/>
      <c r="CX17" s="646"/>
      <c r="CY17" s="647"/>
      <c r="CZ17" s="648">
        <v>
3</v>
      </c>
      <c r="DA17" s="648"/>
      <c r="DB17" s="648"/>
      <c r="DC17" s="648"/>
      <c r="DD17" s="654" t="s">
        <v>
177</v>
      </c>
      <c r="DE17" s="646"/>
      <c r="DF17" s="646"/>
      <c r="DG17" s="646"/>
      <c r="DH17" s="646"/>
      <c r="DI17" s="646"/>
      <c r="DJ17" s="646"/>
      <c r="DK17" s="646"/>
      <c r="DL17" s="646"/>
      <c r="DM17" s="646"/>
      <c r="DN17" s="646"/>
      <c r="DO17" s="646"/>
      <c r="DP17" s="647"/>
      <c r="DQ17" s="654">
        <v>
213061</v>
      </c>
      <c r="DR17" s="646"/>
      <c r="DS17" s="646"/>
      <c r="DT17" s="646"/>
      <c r="DU17" s="646"/>
      <c r="DV17" s="646"/>
      <c r="DW17" s="646"/>
      <c r="DX17" s="646"/>
      <c r="DY17" s="646"/>
      <c r="DZ17" s="646"/>
      <c r="EA17" s="646"/>
      <c r="EB17" s="646"/>
      <c r="EC17" s="655"/>
    </row>
    <row r="18" spans="2:133" ht="11.25" customHeight="1" x14ac:dyDescent="0.2">
      <c r="B18" s="642" t="s">
        <v>
271</v>
      </c>
      <c r="C18" s="643"/>
      <c r="D18" s="643"/>
      <c r="E18" s="643"/>
      <c r="F18" s="643"/>
      <c r="G18" s="643"/>
      <c r="H18" s="643"/>
      <c r="I18" s="643"/>
      <c r="J18" s="643"/>
      <c r="K18" s="643"/>
      <c r="L18" s="643"/>
      <c r="M18" s="643"/>
      <c r="N18" s="643"/>
      <c r="O18" s="643"/>
      <c r="P18" s="643"/>
      <c r="Q18" s="644"/>
      <c r="R18" s="645">
        <v>
1003</v>
      </c>
      <c r="S18" s="646"/>
      <c r="T18" s="646"/>
      <c r="U18" s="646"/>
      <c r="V18" s="646"/>
      <c r="W18" s="646"/>
      <c r="X18" s="646"/>
      <c r="Y18" s="647"/>
      <c r="Z18" s="648">
        <v>
0</v>
      </c>
      <c r="AA18" s="648"/>
      <c r="AB18" s="648"/>
      <c r="AC18" s="648"/>
      <c r="AD18" s="649">
        <v>
1003</v>
      </c>
      <c r="AE18" s="649"/>
      <c r="AF18" s="649"/>
      <c r="AG18" s="649"/>
      <c r="AH18" s="649"/>
      <c r="AI18" s="649"/>
      <c r="AJ18" s="649"/>
      <c r="AK18" s="649"/>
      <c r="AL18" s="650">
        <v>
0</v>
      </c>
      <c r="AM18" s="651"/>
      <c r="AN18" s="651"/>
      <c r="AO18" s="652"/>
      <c r="AP18" s="642" t="s">
        <v>
272</v>
      </c>
      <c r="AQ18" s="643"/>
      <c r="AR18" s="643"/>
      <c r="AS18" s="643"/>
      <c r="AT18" s="643"/>
      <c r="AU18" s="643"/>
      <c r="AV18" s="643"/>
      <c r="AW18" s="643"/>
      <c r="AX18" s="643"/>
      <c r="AY18" s="643"/>
      <c r="AZ18" s="643"/>
      <c r="BA18" s="643"/>
      <c r="BB18" s="643"/>
      <c r="BC18" s="643"/>
      <c r="BD18" s="643"/>
      <c r="BE18" s="643"/>
      <c r="BF18" s="644"/>
      <c r="BG18" s="645" t="s">
        <v>
177</v>
      </c>
      <c r="BH18" s="646"/>
      <c r="BI18" s="646"/>
      <c r="BJ18" s="646"/>
      <c r="BK18" s="646"/>
      <c r="BL18" s="646"/>
      <c r="BM18" s="646"/>
      <c r="BN18" s="647"/>
      <c r="BO18" s="648" t="s">
        <v>
177</v>
      </c>
      <c r="BP18" s="648"/>
      <c r="BQ18" s="648"/>
      <c r="BR18" s="648"/>
      <c r="BS18" s="654" t="s">
        <v>
139</v>
      </c>
      <c r="BT18" s="646"/>
      <c r="BU18" s="646"/>
      <c r="BV18" s="646"/>
      <c r="BW18" s="646"/>
      <c r="BX18" s="646"/>
      <c r="BY18" s="646"/>
      <c r="BZ18" s="646"/>
      <c r="CA18" s="646"/>
      <c r="CB18" s="655"/>
      <c r="CD18" s="660" t="s">
        <v>
273</v>
      </c>
      <c r="CE18" s="661"/>
      <c r="CF18" s="661"/>
      <c r="CG18" s="661"/>
      <c r="CH18" s="661"/>
      <c r="CI18" s="661"/>
      <c r="CJ18" s="661"/>
      <c r="CK18" s="661"/>
      <c r="CL18" s="661"/>
      <c r="CM18" s="661"/>
      <c r="CN18" s="661"/>
      <c r="CO18" s="661"/>
      <c r="CP18" s="661"/>
      <c r="CQ18" s="662"/>
      <c r="CR18" s="645" t="s">
        <v>
177</v>
      </c>
      <c r="CS18" s="646"/>
      <c r="CT18" s="646"/>
      <c r="CU18" s="646"/>
      <c r="CV18" s="646"/>
      <c r="CW18" s="646"/>
      <c r="CX18" s="646"/>
      <c r="CY18" s="647"/>
      <c r="CZ18" s="648" t="s">
        <v>
237</v>
      </c>
      <c r="DA18" s="648"/>
      <c r="DB18" s="648"/>
      <c r="DC18" s="648"/>
      <c r="DD18" s="654" t="s">
        <v>
177</v>
      </c>
      <c r="DE18" s="646"/>
      <c r="DF18" s="646"/>
      <c r="DG18" s="646"/>
      <c r="DH18" s="646"/>
      <c r="DI18" s="646"/>
      <c r="DJ18" s="646"/>
      <c r="DK18" s="646"/>
      <c r="DL18" s="646"/>
      <c r="DM18" s="646"/>
      <c r="DN18" s="646"/>
      <c r="DO18" s="646"/>
      <c r="DP18" s="647"/>
      <c r="DQ18" s="654" t="s">
        <v>
237</v>
      </c>
      <c r="DR18" s="646"/>
      <c r="DS18" s="646"/>
      <c r="DT18" s="646"/>
      <c r="DU18" s="646"/>
      <c r="DV18" s="646"/>
      <c r="DW18" s="646"/>
      <c r="DX18" s="646"/>
      <c r="DY18" s="646"/>
      <c r="DZ18" s="646"/>
      <c r="EA18" s="646"/>
      <c r="EB18" s="646"/>
      <c r="EC18" s="655"/>
    </row>
    <row r="19" spans="2:133" ht="11.25" customHeight="1" x14ac:dyDescent="0.2">
      <c r="B19" s="642" t="s">
        <v>
274</v>
      </c>
      <c r="C19" s="643"/>
      <c r="D19" s="643"/>
      <c r="E19" s="643"/>
      <c r="F19" s="643"/>
      <c r="G19" s="643"/>
      <c r="H19" s="643"/>
      <c r="I19" s="643"/>
      <c r="J19" s="643"/>
      <c r="K19" s="643"/>
      <c r="L19" s="643"/>
      <c r="M19" s="643"/>
      <c r="N19" s="643"/>
      <c r="O19" s="643"/>
      <c r="P19" s="643"/>
      <c r="Q19" s="644"/>
      <c r="R19" s="645">
        <v>
1481</v>
      </c>
      <c r="S19" s="646"/>
      <c r="T19" s="646"/>
      <c r="U19" s="646"/>
      <c r="V19" s="646"/>
      <c r="W19" s="646"/>
      <c r="X19" s="646"/>
      <c r="Y19" s="647"/>
      <c r="Z19" s="648">
        <v>
0</v>
      </c>
      <c r="AA19" s="648"/>
      <c r="AB19" s="648"/>
      <c r="AC19" s="648"/>
      <c r="AD19" s="649">
        <v>
1481</v>
      </c>
      <c r="AE19" s="649"/>
      <c r="AF19" s="649"/>
      <c r="AG19" s="649"/>
      <c r="AH19" s="649"/>
      <c r="AI19" s="649"/>
      <c r="AJ19" s="649"/>
      <c r="AK19" s="649"/>
      <c r="AL19" s="650">
        <v>
0.1</v>
      </c>
      <c r="AM19" s="651"/>
      <c r="AN19" s="651"/>
      <c r="AO19" s="652"/>
      <c r="AP19" s="642" t="s">
        <v>
275</v>
      </c>
      <c r="AQ19" s="643"/>
      <c r="AR19" s="643"/>
      <c r="AS19" s="643"/>
      <c r="AT19" s="643"/>
      <c r="AU19" s="643"/>
      <c r="AV19" s="643"/>
      <c r="AW19" s="643"/>
      <c r="AX19" s="643"/>
      <c r="AY19" s="643"/>
      <c r="AZ19" s="643"/>
      <c r="BA19" s="643"/>
      <c r="BB19" s="643"/>
      <c r="BC19" s="643"/>
      <c r="BD19" s="643"/>
      <c r="BE19" s="643"/>
      <c r="BF19" s="644"/>
      <c r="BG19" s="645">
        <v>
6451</v>
      </c>
      <c r="BH19" s="646"/>
      <c r="BI19" s="646"/>
      <c r="BJ19" s="646"/>
      <c r="BK19" s="646"/>
      <c r="BL19" s="646"/>
      <c r="BM19" s="646"/>
      <c r="BN19" s="647"/>
      <c r="BO19" s="648">
        <v>
0.9</v>
      </c>
      <c r="BP19" s="648"/>
      <c r="BQ19" s="648"/>
      <c r="BR19" s="648"/>
      <c r="BS19" s="654" t="s">
        <v>
177</v>
      </c>
      <c r="BT19" s="646"/>
      <c r="BU19" s="646"/>
      <c r="BV19" s="646"/>
      <c r="BW19" s="646"/>
      <c r="BX19" s="646"/>
      <c r="BY19" s="646"/>
      <c r="BZ19" s="646"/>
      <c r="CA19" s="646"/>
      <c r="CB19" s="655"/>
      <c r="CD19" s="660" t="s">
        <v>
276</v>
      </c>
      <c r="CE19" s="661"/>
      <c r="CF19" s="661"/>
      <c r="CG19" s="661"/>
      <c r="CH19" s="661"/>
      <c r="CI19" s="661"/>
      <c r="CJ19" s="661"/>
      <c r="CK19" s="661"/>
      <c r="CL19" s="661"/>
      <c r="CM19" s="661"/>
      <c r="CN19" s="661"/>
      <c r="CO19" s="661"/>
      <c r="CP19" s="661"/>
      <c r="CQ19" s="662"/>
      <c r="CR19" s="645" t="s">
        <v>
177</v>
      </c>
      <c r="CS19" s="646"/>
      <c r="CT19" s="646"/>
      <c r="CU19" s="646"/>
      <c r="CV19" s="646"/>
      <c r="CW19" s="646"/>
      <c r="CX19" s="646"/>
      <c r="CY19" s="647"/>
      <c r="CZ19" s="648" t="s">
        <v>
177</v>
      </c>
      <c r="DA19" s="648"/>
      <c r="DB19" s="648"/>
      <c r="DC19" s="648"/>
      <c r="DD19" s="654" t="s">
        <v>
177</v>
      </c>
      <c r="DE19" s="646"/>
      <c r="DF19" s="646"/>
      <c r="DG19" s="646"/>
      <c r="DH19" s="646"/>
      <c r="DI19" s="646"/>
      <c r="DJ19" s="646"/>
      <c r="DK19" s="646"/>
      <c r="DL19" s="646"/>
      <c r="DM19" s="646"/>
      <c r="DN19" s="646"/>
      <c r="DO19" s="646"/>
      <c r="DP19" s="647"/>
      <c r="DQ19" s="654" t="s">
        <v>
237</v>
      </c>
      <c r="DR19" s="646"/>
      <c r="DS19" s="646"/>
      <c r="DT19" s="646"/>
      <c r="DU19" s="646"/>
      <c r="DV19" s="646"/>
      <c r="DW19" s="646"/>
      <c r="DX19" s="646"/>
      <c r="DY19" s="646"/>
      <c r="DZ19" s="646"/>
      <c r="EA19" s="646"/>
      <c r="EB19" s="646"/>
      <c r="EC19" s="655"/>
    </row>
    <row r="20" spans="2:133" ht="11.25" customHeight="1" x14ac:dyDescent="0.2">
      <c r="B20" s="642" t="s">
        <v>
277</v>
      </c>
      <c r="C20" s="643"/>
      <c r="D20" s="643"/>
      <c r="E20" s="643"/>
      <c r="F20" s="643"/>
      <c r="G20" s="643"/>
      <c r="H20" s="643"/>
      <c r="I20" s="643"/>
      <c r="J20" s="643"/>
      <c r="K20" s="643"/>
      <c r="L20" s="643"/>
      <c r="M20" s="643"/>
      <c r="N20" s="643"/>
      <c r="O20" s="643"/>
      <c r="P20" s="643"/>
      <c r="Q20" s="644"/>
      <c r="R20" s="645">
        <v>
258</v>
      </c>
      <c r="S20" s="646"/>
      <c r="T20" s="646"/>
      <c r="U20" s="646"/>
      <c r="V20" s="646"/>
      <c r="W20" s="646"/>
      <c r="X20" s="646"/>
      <c r="Y20" s="647"/>
      <c r="Z20" s="648">
        <v>
0</v>
      </c>
      <c r="AA20" s="648"/>
      <c r="AB20" s="648"/>
      <c r="AC20" s="648"/>
      <c r="AD20" s="649">
        <v>
258</v>
      </c>
      <c r="AE20" s="649"/>
      <c r="AF20" s="649"/>
      <c r="AG20" s="649"/>
      <c r="AH20" s="649"/>
      <c r="AI20" s="649"/>
      <c r="AJ20" s="649"/>
      <c r="AK20" s="649"/>
      <c r="AL20" s="650">
        <v>
0</v>
      </c>
      <c r="AM20" s="651"/>
      <c r="AN20" s="651"/>
      <c r="AO20" s="652"/>
      <c r="AP20" s="642" t="s">
        <v>
278</v>
      </c>
      <c r="AQ20" s="643"/>
      <c r="AR20" s="643"/>
      <c r="AS20" s="643"/>
      <c r="AT20" s="643"/>
      <c r="AU20" s="643"/>
      <c r="AV20" s="643"/>
      <c r="AW20" s="643"/>
      <c r="AX20" s="643"/>
      <c r="AY20" s="643"/>
      <c r="AZ20" s="643"/>
      <c r="BA20" s="643"/>
      <c r="BB20" s="643"/>
      <c r="BC20" s="643"/>
      <c r="BD20" s="643"/>
      <c r="BE20" s="643"/>
      <c r="BF20" s="644"/>
      <c r="BG20" s="645">
        <v>
6451</v>
      </c>
      <c r="BH20" s="646"/>
      <c r="BI20" s="646"/>
      <c r="BJ20" s="646"/>
      <c r="BK20" s="646"/>
      <c r="BL20" s="646"/>
      <c r="BM20" s="646"/>
      <c r="BN20" s="647"/>
      <c r="BO20" s="648">
        <v>
0.9</v>
      </c>
      <c r="BP20" s="648"/>
      <c r="BQ20" s="648"/>
      <c r="BR20" s="648"/>
      <c r="BS20" s="654" t="s">
        <v>
177</v>
      </c>
      <c r="BT20" s="646"/>
      <c r="BU20" s="646"/>
      <c r="BV20" s="646"/>
      <c r="BW20" s="646"/>
      <c r="BX20" s="646"/>
      <c r="BY20" s="646"/>
      <c r="BZ20" s="646"/>
      <c r="CA20" s="646"/>
      <c r="CB20" s="655"/>
      <c r="CD20" s="660" t="s">
        <v>
279</v>
      </c>
      <c r="CE20" s="661"/>
      <c r="CF20" s="661"/>
      <c r="CG20" s="661"/>
      <c r="CH20" s="661"/>
      <c r="CI20" s="661"/>
      <c r="CJ20" s="661"/>
      <c r="CK20" s="661"/>
      <c r="CL20" s="661"/>
      <c r="CM20" s="661"/>
      <c r="CN20" s="661"/>
      <c r="CO20" s="661"/>
      <c r="CP20" s="661"/>
      <c r="CQ20" s="662"/>
      <c r="CR20" s="645">
        <v>
7093106</v>
      </c>
      <c r="CS20" s="646"/>
      <c r="CT20" s="646"/>
      <c r="CU20" s="646"/>
      <c r="CV20" s="646"/>
      <c r="CW20" s="646"/>
      <c r="CX20" s="646"/>
      <c r="CY20" s="647"/>
      <c r="CZ20" s="648">
        <v>
100</v>
      </c>
      <c r="DA20" s="648"/>
      <c r="DB20" s="648"/>
      <c r="DC20" s="648"/>
      <c r="DD20" s="654">
        <v>
1343788</v>
      </c>
      <c r="DE20" s="646"/>
      <c r="DF20" s="646"/>
      <c r="DG20" s="646"/>
      <c r="DH20" s="646"/>
      <c r="DI20" s="646"/>
      <c r="DJ20" s="646"/>
      <c r="DK20" s="646"/>
      <c r="DL20" s="646"/>
      <c r="DM20" s="646"/>
      <c r="DN20" s="646"/>
      <c r="DO20" s="646"/>
      <c r="DP20" s="647"/>
      <c r="DQ20" s="654">
        <v>
3178725</v>
      </c>
      <c r="DR20" s="646"/>
      <c r="DS20" s="646"/>
      <c r="DT20" s="646"/>
      <c r="DU20" s="646"/>
      <c r="DV20" s="646"/>
      <c r="DW20" s="646"/>
      <c r="DX20" s="646"/>
      <c r="DY20" s="646"/>
      <c r="DZ20" s="646"/>
      <c r="EA20" s="646"/>
      <c r="EB20" s="646"/>
      <c r="EC20" s="655"/>
    </row>
    <row r="21" spans="2:133" ht="11.25" customHeight="1" x14ac:dyDescent="0.2">
      <c r="B21" s="642" t="s">
        <v>
280</v>
      </c>
      <c r="C21" s="643"/>
      <c r="D21" s="643"/>
      <c r="E21" s="643"/>
      <c r="F21" s="643"/>
      <c r="G21" s="643"/>
      <c r="H21" s="643"/>
      <c r="I21" s="643"/>
      <c r="J21" s="643"/>
      <c r="K21" s="643"/>
      <c r="L21" s="643"/>
      <c r="M21" s="643"/>
      <c r="N21" s="643"/>
      <c r="O21" s="643"/>
      <c r="P21" s="643"/>
      <c r="Q21" s="644"/>
      <c r="R21" s="645">
        <v>
2071</v>
      </c>
      <c r="S21" s="646"/>
      <c r="T21" s="646"/>
      <c r="U21" s="646"/>
      <c r="V21" s="646"/>
      <c r="W21" s="646"/>
      <c r="X21" s="646"/>
      <c r="Y21" s="647"/>
      <c r="Z21" s="648">
        <v>
0</v>
      </c>
      <c r="AA21" s="648"/>
      <c r="AB21" s="648"/>
      <c r="AC21" s="648"/>
      <c r="AD21" s="649">
        <v>
2071</v>
      </c>
      <c r="AE21" s="649"/>
      <c r="AF21" s="649"/>
      <c r="AG21" s="649"/>
      <c r="AH21" s="649"/>
      <c r="AI21" s="649"/>
      <c r="AJ21" s="649"/>
      <c r="AK21" s="649"/>
      <c r="AL21" s="650">
        <v>
0.1</v>
      </c>
      <c r="AM21" s="651"/>
      <c r="AN21" s="651"/>
      <c r="AO21" s="652"/>
      <c r="AP21" s="664" t="s">
        <v>
281</v>
      </c>
      <c r="AQ21" s="665"/>
      <c r="AR21" s="665"/>
      <c r="AS21" s="665"/>
      <c r="AT21" s="665"/>
      <c r="AU21" s="665"/>
      <c r="AV21" s="665"/>
      <c r="AW21" s="665"/>
      <c r="AX21" s="665"/>
      <c r="AY21" s="665"/>
      <c r="AZ21" s="665"/>
      <c r="BA21" s="665"/>
      <c r="BB21" s="665"/>
      <c r="BC21" s="665"/>
      <c r="BD21" s="665"/>
      <c r="BE21" s="665"/>
      <c r="BF21" s="666"/>
      <c r="BG21" s="645">
        <v>
6451</v>
      </c>
      <c r="BH21" s="646"/>
      <c r="BI21" s="646"/>
      <c r="BJ21" s="646"/>
      <c r="BK21" s="646"/>
      <c r="BL21" s="646"/>
      <c r="BM21" s="646"/>
      <c r="BN21" s="647"/>
      <c r="BO21" s="648">
        <v>
0.9</v>
      </c>
      <c r="BP21" s="648"/>
      <c r="BQ21" s="648"/>
      <c r="BR21" s="648"/>
      <c r="BS21" s="654" t="s">
        <v>
177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2">
      <c r="B22" s="642" t="s">
        <v>
282</v>
      </c>
      <c r="C22" s="643"/>
      <c r="D22" s="643"/>
      <c r="E22" s="643"/>
      <c r="F22" s="643"/>
      <c r="G22" s="643"/>
      <c r="H22" s="643"/>
      <c r="I22" s="643"/>
      <c r="J22" s="643"/>
      <c r="K22" s="643"/>
      <c r="L22" s="643"/>
      <c r="M22" s="643"/>
      <c r="N22" s="643"/>
      <c r="O22" s="643"/>
      <c r="P22" s="643"/>
      <c r="Q22" s="644"/>
      <c r="R22" s="645">
        <v>
1926426</v>
      </c>
      <c r="S22" s="646"/>
      <c r="T22" s="646"/>
      <c r="U22" s="646"/>
      <c r="V22" s="646"/>
      <c r="W22" s="646"/>
      <c r="X22" s="646"/>
      <c r="Y22" s="647"/>
      <c r="Z22" s="648">
        <v>
26.3</v>
      </c>
      <c r="AA22" s="648"/>
      <c r="AB22" s="648"/>
      <c r="AC22" s="648"/>
      <c r="AD22" s="649">
        <v>
1643858</v>
      </c>
      <c r="AE22" s="649"/>
      <c r="AF22" s="649"/>
      <c r="AG22" s="649"/>
      <c r="AH22" s="649"/>
      <c r="AI22" s="649"/>
      <c r="AJ22" s="649"/>
      <c r="AK22" s="649"/>
      <c r="AL22" s="650">
        <v>
65.3</v>
      </c>
      <c r="AM22" s="651"/>
      <c r="AN22" s="651"/>
      <c r="AO22" s="652"/>
      <c r="AP22" s="664" t="s">
        <v>
283</v>
      </c>
      <c r="AQ22" s="665"/>
      <c r="AR22" s="665"/>
      <c r="AS22" s="665"/>
      <c r="AT22" s="665"/>
      <c r="AU22" s="665"/>
      <c r="AV22" s="665"/>
      <c r="AW22" s="665"/>
      <c r="AX22" s="665"/>
      <c r="AY22" s="665"/>
      <c r="AZ22" s="665"/>
      <c r="BA22" s="665"/>
      <c r="BB22" s="665"/>
      <c r="BC22" s="665"/>
      <c r="BD22" s="665"/>
      <c r="BE22" s="665"/>
      <c r="BF22" s="666"/>
      <c r="BG22" s="645" t="s">
        <v>
177</v>
      </c>
      <c r="BH22" s="646"/>
      <c r="BI22" s="646"/>
      <c r="BJ22" s="646"/>
      <c r="BK22" s="646"/>
      <c r="BL22" s="646"/>
      <c r="BM22" s="646"/>
      <c r="BN22" s="647"/>
      <c r="BO22" s="648" t="s">
        <v>
177</v>
      </c>
      <c r="BP22" s="648"/>
      <c r="BQ22" s="648"/>
      <c r="BR22" s="648"/>
      <c r="BS22" s="654" t="s">
        <v>
237</v>
      </c>
      <c r="BT22" s="646"/>
      <c r="BU22" s="646"/>
      <c r="BV22" s="646"/>
      <c r="BW22" s="646"/>
      <c r="BX22" s="646"/>
      <c r="BY22" s="646"/>
      <c r="BZ22" s="646"/>
      <c r="CA22" s="646"/>
      <c r="CB22" s="655"/>
      <c r="CD22" s="627" t="s">
        <v>
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
285</v>
      </c>
      <c r="C23" s="643"/>
      <c r="D23" s="643"/>
      <c r="E23" s="643"/>
      <c r="F23" s="643"/>
      <c r="G23" s="643"/>
      <c r="H23" s="643"/>
      <c r="I23" s="643"/>
      <c r="J23" s="643"/>
      <c r="K23" s="643"/>
      <c r="L23" s="643"/>
      <c r="M23" s="643"/>
      <c r="N23" s="643"/>
      <c r="O23" s="643"/>
      <c r="P23" s="643"/>
      <c r="Q23" s="644"/>
      <c r="R23" s="645">
        <v>
1643858</v>
      </c>
      <c r="S23" s="646"/>
      <c r="T23" s="646"/>
      <c r="U23" s="646"/>
      <c r="V23" s="646"/>
      <c r="W23" s="646"/>
      <c r="X23" s="646"/>
      <c r="Y23" s="647"/>
      <c r="Z23" s="648">
        <v>
22.4</v>
      </c>
      <c r="AA23" s="648"/>
      <c r="AB23" s="648"/>
      <c r="AC23" s="648"/>
      <c r="AD23" s="649">
        <v>
1643858</v>
      </c>
      <c r="AE23" s="649"/>
      <c r="AF23" s="649"/>
      <c r="AG23" s="649"/>
      <c r="AH23" s="649"/>
      <c r="AI23" s="649"/>
      <c r="AJ23" s="649"/>
      <c r="AK23" s="649"/>
      <c r="AL23" s="650">
        <v>
65.3</v>
      </c>
      <c r="AM23" s="651"/>
      <c r="AN23" s="651"/>
      <c r="AO23" s="652"/>
      <c r="AP23" s="664" t="s">
        <v>
286</v>
      </c>
      <c r="AQ23" s="665"/>
      <c r="AR23" s="665"/>
      <c r="AS23" s="665"/>
      <c r="AT23" s="665"/>
      <c r="AU23" s="665"/>
      <c r="AV23" s="665"/>
      <c r="AW23" s="665"/>
      <c r="AX23" s="665"/>
      <c r="AY23" s="665"/>
      <c r="AZ23" s="665"/>
      <c r="BA23" s="665"/>
      <c r="BB23" s="665"/>
      <c r="BC23" s="665"/>
      <c r="BD23" s="665"/>
      <c r="BE23" s="665"/>
      <c r="BF23" s="666"/>
      <c r="BG23" s="645" t="s">
        <v>
177</v>
      </c>
      <c r="BH23" s="646"/>
      <c r="BI23" s="646"/>
      <c r="BJ23" s="646"/>
      <c r="BK23" s="646"/>
      <c r="BL23" s="646"/>
      <c r="BM23" s="646"/>
      <c r="BN23" s="647"/>
      <c r="BO23" s="648" t="s">
        <v>
237</v>
      </c>
      <c r="BP23" s="648"/>
      <c r="BQ23" s="648"/>
      <c r="BR23" s="648"/>
      <c r="BS23" s="654" t="s">
        <v>
177</v>
      </c>
      <c r="BT23" s="646"/>
      <c r="BU23" s="646"/>
      <c r="BV23" s="646"/>
      <c r="BW23" s="646"/>
      <c r="BX23" s="646"/>
      <c r="BY23" s="646"/>
      <c r="BZ23" s="646"/>
      <c r="CA23" s="646"/>
      <c r="CB23" s="655"/>
      <c r="CD23" s="627" t="s">
        <v>
225</v>
      </c>
      <c r="CE23" s="628"/>
      <c r="CF23" s="628"/>
      <c r="CG23" s="628"/>
      <c r="CH23" s="628"/>
      <c r="CI23" s="628"/>
      <c r="CJ23" s="628"/>
      <c r="CK23" s="628"/>
      <c r="CL23" s="628"/>
      <c r="CM23" s="628"/>
      <c r="CN23" s="628"/>
      <c r="CO23" s="628"/>
      <c r="CP23" s="628"/>
      <c r="CQ23" s="629"/>
      <c r="CR23" s="627" t="s">
        <v>
287</v>
      </c>
      <c r="CS23" s="628"/>
      <c r="CT23" s="628"/>
      <c r="CU23" s="628"/>
      <c r="CV23" s="628"/>
      <c r="CW23" s="628"/>
      <c r="CX23" s="628"/>
      <c r="CY23" s="629"/>
      <c r="CZ23" s="627" t="s">
        <v>
288</v>
      </c>
      <c r="DA23" s="628"/>
      <c r="DB23" s="628"/>
      <c r="DC23" s="629"/>
      <c r="DD23" s="627" t="s">
        <v>
289</v>
      </c>
      <c r="DE23" s="628"/>
      <c r="DF23" s="628"/>
      <c r="DG23" s="628"/>
      <c r="DH23" s="628"/>
      <c r="DI23" s="628"/>
      <c r="DJ23" s="628"/>
      <c r="DK23" s="629"/>
      <c r="DL23" s="678" t="s">
        <v>
290</v>
      </c>
      <c r="DM23" s="679"/>
      <c r="DN23" s="679"/>
      <c r="DO23" s="679"/>
      <c r="DP23" s="679"/>
      <c r="DQ23" s="679"/>
      <c r="DR23" s="679"/>
      <c r="DS23" s="679"/>
      <c r="DT23" s="679"/>
      <c r="DU23" s="679"/>
      <c r="DV23" s="680"/>
      <c r="DW23" s="627" t="s">
        <v>
291</v>
      </c>
      <c r="DX23" s="628"/>
      <c r="DY23" s="628"/>
      <c r="DZ23" s="628"/>
      <c r="EA23" s="628"/>
      <c r="EB23" s="628"/>
      <c r="EC23" s="629"/>
    </row>
    <row r="24" spans="2:133" ht="11.25" customHeight="1" x14ac:dyDescent="0.2">
      <c r="B24" s="642" t="s">
        <v>
292</v>
      </c>
      <c r="C24" s="643"/>
      <c r="D24" s="643"/>
      <c r="E24" s="643"/>
      <c r="F24" s="643"/>
      <c r="G24" s="643"/>
      <c r="H24" s="643"/>
      <c r="I24" s="643"/>
      <c r="J24" s="643"/>
      <c r="K24" s="643"/>
      <c r="L24" s="643"/>
      <c r="M24" s="643"/>
      <c r="N24" s="643"/>
      <c r="O24" s="643"/>
      <c r="P24" s="643"/>
      <c r="Q24" s="644"/>
      <c r="R24" s="645">
        <v>
282568</v>
      </c>
      <c r="S24" s="646"/>
      <c r="T24" s="646"/>
      <c r="U24" s="646"/>
      <c r="V24" s="646"/>
      <c r="W24" s="646"/>
      <c r="X24" s="646"/>
      <c r="Y24" s="647"/>
      <c r="Z24" s="648">
        <v>
3.9</v>
      </c>
      <c r="AA24" s="648"/>
      <c r="AB24" s="648"/>
      <c r="AC24" s="648"/>
      <c r="AD24" s="649" t="s">
        <v>
177</v>
      </c>
      <c r="AE24" s="649"/>
      <c r="AF24" s="649"/>
      <c r="AG24" s="649"/>
      <c r="AH24" s="649"/>
      <c r="AI24" s="649"/>
      <c r="AJ24" s="649"/>
      <c r="AK24" s="649"/>
      <c r="AL24" s="650" t="s">
        <v>
177</v>
      </c>
      <c r="AM24" s="651"/>
      <c r="AN24" s="651"/>
      <c r="AO24" s="652"/>
      <c r="AP24" s="664" t="s">
        <v>
293</v>
      </c>
      <c r="AQ24" s="665"/>
      <c r="AR24" s="665"/>
      <c r="AS24" s="665"/>
      <c r="AT24" s="665"/>
      <c r="AU24" s="665"/>
      <c r="AV24" s="665"/>
      <c r="AW24" s="665"/>
      <c r="AX24" s="665"/>
      <c r="AY24" s="665"/>
      <c r="AZ24" s="665"/>
      <c r="BA24" s="665"/>
      <c r="BB24" s="665"/>
      <c r="BC24" s="665"/>
      <c r="BD24" s="665"/>
      <c r="BE24" s="665"/>
      <c r="BF24" s="666"/>
      <c r="BG24" s="645" t="s">
        <v>
237</v>
      </c>
      <c r="BH24" s="646"/>
      <c r="BI24" s="646"/>
      <c r="BJ24" s="646"/>
      <c r="BK24" s="646"/>
      <c r="BL24" s="646"/>
      <c r="BM24" s="646"/>
      <c r="BN24" s="647"/>
      <c r="BO24" s="648" t="s">
        <v>
177</v>
      </c>
      <c r="BP24" s="648"/>
      <c r="BQ24" s="648"/>
      <c r="BR24" s="648"/>
      <c r="BS24" s="654" t="s">
        <v>
237</v>
      </c>
      <c r="BT24" s="646"/>
      <c r="BU24" s="646"/>
      <c r="BV24" s="646"/>
      <c r="BW24" s="646"/>
      <c r="BX24" s="646"/>
      <c r="BY24" s="646"/>
      <c r="BZ24" s="646"/>
      <c r="CA24" s="646"/>
      <c r="CB24" s="655"/>
      <c r="CD24" s="656" t="s">
        <v>
294</v>
      </c>
      <c r="CE24" s="657"/>
      <c r="CF24" s="657"/>
      <c r="CG24" s="657"/>
      <c r="CH24" s="657"/>
      <c r="CI24" s="657"/>
      <c r="CJ24" s="657"/>
      <c r="CK24" s="657"/>
      <c r="CL24" s="657"/>
      <c r="CM24" s="657"/>
      <c r="CN24" s="657"/>
      <c r="CO24" s="657"/>
      <c r="CP24" s="657"/>
      <c r="CQ24" s="658"/>
      <c r="CR24" s="634">
        <v>
1530463</v>
      </c>
      <c r="CS24" s="635"/>
      <c r="CT24" s="635"/>
      <c r="CU24" s="635"/>
      <c r="CV24" s="635"/>
      <c r="CW24" s="635"/>
      <c r="CX24" s="635"/>
      <c r="CY24" s="636"/>
      <c r="CZ24" s="639">
        <v>
21.6</v>
      </c>
      <c r="DA24" s="640"/>
      <c r="DB24" s="640"/>
      <c r="DC24" s="659"/>
      <c r="DD24" s="681">
        <v>
1096470</v>
      </c>
      <c r="DE24" s="635"/>
      <c r="DF24" s="635"/>
      <c r="DG24" s="635"/>
      <c r="DH24" s="635"/>
      <c r="DI24" s="635"/>
      <c r="DJ24" s="635"/>
      <c r="DK24" s="636"/>
      <c r="DL24" s="681">
        <v>
1092787</v>
      </c>
      <c r="DM24" s="635"/>
      <c r="DN24" s="635"/>
      <c r="DO24" s="635"/>
      <c r="DP24" s="635"/>
      <c r="DQ24" s="635"/>
      <c r="DR24" s="635"/>
      <c r="DS24" s="635"/>
      <c r="DT24" s="635"/>
      <c r="DU24" s="635"/>
      <c r="DV24" s="636"/>
      <c r="DW24" s="639">
        <v>
41.9</v>
      </c>
      <c r="DX24" s="640"/>
      <c r="DY24" s="640"/>
      <c r="DZ24" s="640"/>
      <c r="EA24" s="640"/>
      <c r="EB24" s="640"/>
      <c r="EC24" s="641"/>
    </row>
    <row r="25" spans="2:133" ht="11.25" customHeight="1" x14ac:dyDescent="0.2">
      <c r="B25" s="642" t="s">
        <v>
295</v>
      </c>
      <c r="C25" s="643"/>
      <c r="D25" s="643"/>
      <c r="E25" s="643"/>
      <c r="F25" s="643"/>
      <c r="G25" s="643"/>
      <c r="H25" s="643"/>
      <c r="I25" s="643"/>
      <c r="J25" s="643"/>
      <c r="K25" s="643"/>
      <c r="L25" s="643"/>
      <c r="M25" s="643"/>
      <c r="N25" s="643"/>
      <c r="O25" s="643"/>
      <c r="P25" s="643"/>
      <c r="Q25" s="644"/>
      <c r="R25" s="645" t="s">
        <v>
237</v>
      </c>
      <c r="S25" s="646"/>
      <c r="T25" s="646"/>
      <c r="U25" s="646"/>
      <c r="V25" s="646"/>
      <c r="W25" s="646"/>
      <c r="X25" s="646"/>
      <c r="Y25" s="647"/>
      <c r="Z25" s="648" t="s">
        <v>
177</v>
      </c>
      <c r="AA25" s="648"/>
      <c r="AB25" s="648"/>
      <c r="AC25" s="648"/>
      <c r="AD25" s="649" t="s">
        <v>
177</v>
      </c>
      <c r="AE25" s="649"/>
      <c r="AF25" s="649"/>
      <c r="AG25" s="649"/>
      <c r="AH25" s="649"/>
      <c r="AI25" s="649"/>
      <c r="AJ25" s="649"/>
      <c r="AK25" s="649"/>
      <c r="AL25" s="650" t="s">
        <v>
177</v>
      </c>
      <c r="AM25" s="651"/>
      <c r="AN25" s="651"/>
      <c r="AO25" s="652"/>
      <c r="AP25" s="664" t="s">
        <v>
296</v>
      </c>
      <c r="AQ25" s="665"/>
      <c r="AR25" s="665"/>
      <c r="AS25" s="665"/>
      <c r="AT25" s="665"/>
      <c r="AU25" s="665"/>
      <c r="AV25" s="665"/>
      <c r="AW25" s="665"/>
      <c r="AX25" s="665"/>
      <c r="AY25" s="665"/>
      <c r="AZ25" s="665"/>
      <c r="BA25" s="665"/>
      <c r="BB25" s="665"/>
      <c r="BC25" s="665"/>
      <c r="BD25" s="665"/>
      <c r="BE25" s="665"/>
      <c r="BF25" s="666"/>
      <c r="BG25" s="645" t="s">
        <v>
139</v>
      </c>
      <c r="BH25" s="646"/>
      <c r="BI25" s="646"/>
      <c r="BJ25" s="646"/>
      <c r="BK25" s="646"/>
      <c r="BL25" s="646"/>
      <c r="BM25" s="646"/>
      <c r="BN25" s="647"/>
      <c r="BO25" s="648" t="s">
        <v>
237</v>
      </c>
      <c r="BP25" s="648"/>
      <c r="BQ25" s="648"/>
      <c r="BR25" s="648"/>
      <c r="BS25" s="654" t="s">
        <v>
177</v>
      </c>
      <c r="BT25" s="646"/>
      <c r="BU25" s="646"/>
      <c r="BV25" s="646"/>
      <c r="BW25" s="646"/>
      <c r="BX25" s="646"/>
      <c r="BY25" s="646"/>
      <c r="BZ25" s="646"/>
      <c r="CA25" s="646"/>
      <c r="CB25" s="655"/>
      <c r="CD25" s="660" t="s">
        <v>
297</v>
      </c>
      <c r="CE25" s="661"/>
      <c r="CF25" s="661"/>
      <c r="CG25" s="661"/>
      <c r="CH25" s="661"/>
      <c r="CI25" s="661"/>
      <c r="CJ25" s="661"/>
      <c r="CK25" s="661"/>
      <c r="CL25" s="661"/>
      <c r="CM25" s="661"/>
      <c r="CN25" s="661"/>
      <c r="CO25" s="661"/>
      <c r="CP25" s="661"/>
      <c r="CQ25" s="662"/>
      <c r="CR25" s="645">
        <v>
871529</v>
      </c>
      <c r="CS25" s="670"/>
      <c r="CT25" s="670"/>
      <c r="CU25" s="670"/>
      <c r="CV25" s="670"/>
      <c r="CW25" s="670"/>
      <c r="CX25" s="670"/>
      <c r="CY25" s="671"/>
      <c r="CZ25" s="650">
        <v>
12.3</v>
      </c>
      <c r="DA25" s="682"/>
      <c r="DB25" s="682"/>
      <c r="DC25" s="684"/>
      <c r="DD25" s="654">
        <v>
752235</v>
      </c>
      <c r="DE25" s="670"/>
      <c r="DF25" s="670"/>
      <c r="DG25" s="670"/>
      <c r="DH25" s="670"/>
      <c r="DI25" s="670"/>
      <c r="DJ25" s="670"/>
      <c r="DK25" s="671"/>
      <c r="DL25" s="654">
        <v>
748652</v>
      </c>
      <c r="DM25" s="670"/>
      <c r="DN25" s="670"/>
      <c r="DO25" s="670"/>
      <c r="DP25" s="670"/>
      <c r="DQ25" s="670"/>
      <c r="DR25" s="670"/>
      <c r="DS25" s="670"/>
      <c r="DT25" s="670"/>
      <c r="DU25" s="670"/>
      <c r="DV25" s="671"/>
      <c r="DW25" s="650">
        <v>
28.7</v>
      </c>
      <c r="DX25" s="682"/>
      <c r="DY25" s="682"/>
      <c r="DZ25" s="682"/>
      <c r="EA25" s="682"/>
      <c r="EB25" s="682"/>
      <c r="EC25" s="683"/>
    </row>
    <row r="26" spans="2:133" ht="11.25" customHeight="1" x14ac:dyDescent="0.2">
      <c r="B26" s="642" t="s">
        <v>
298</v>
      </c>
      <c r="C26" s="643"/>
      <c r="D26" s="643"/>
      <c r="E26" s="643"/>
      <c r="F26" s="643"/>
      <c r="G26" s="643"/>
      <c r="H26" s="643"/>
      <c r="I26" s="643"/>
      <c r="J26" s="643"/>
      <c r="K26" s="643"/>
      <c r="L26" s="643"/>
      <c r="M26" s="643"/>
      <c r="N26" s="643"/>
      <c r="O26" s="643"/>
      <c r="P26" s="643"/>
      <c r="Q26" s="644"/>
      <c r="R26" s="645">
        <v>
2783932</v>
      </c>
      <c r="S26" s="646"/>
      <c r="T26" s="646"/>
      <c r="U26" s="646"/>
      <c r="V26" s="646"/>
      <c r="W26" s="646"/>
      <c r="X26" s="646"/>
      <c r="Y26" s="647"/>
      <c r="Z26" s="648">
        <v>
37.9</v>
      </c>
      <c r="AA26" s="648"/>
      <c r="AB26" s="648"/>
      <c r="AC26" s="648"/>
      <c r="AD26" s="649">
        <v>
2501364</v>
      </c>
      <c r="AE26" s="649"/>
      <c r="AF26" s="649"/>
      <c r="AG26" s="649"/>
      <c r="AH26" s="649"/>
      <c r="AI26" s="649"/>
      <c r="AJ26" s="649"/>
      <c r="AK26" s="649"/>
      <c r="AL26" s="650">
        <v>
99.3</v>
      </c>
      <c r="AM26" s="651"/>
      <c r="AN26" s="651"/>
      <c r="AO26" s="652"/>
      <c r="AP26" s="664" t="s">
        <v>
299</v>
      </c>
      <c r="AQ26" s="685"/>
      <c r="AR26" s="685"/>
      <c r="AS26" s="685"/>
      <c r="AT26" s="685"/>
      <c r="AU26" s="685"/>
      <c r="AV26" s="685"/>
      <c r="AW26" s="685"/>
      <c r="AX26" s="685"/>
      <c r="AY26" s="685"/>
      <c r="AZ26" s="685"/>
      <c r="BA26" s="685"/>
      <c r="BB26" s="685"/>
      <c r="BC26" s="685"/>
      <c r="BD26" s="685"/>
      <c r="BE26" s="685"/>
      <c r="BF26" s="666"/>
      <c r="BG26" s="645" t="s">
        <v>
177</v>
      </c>
      <c r="BH26" s="646"/>
      <c r="BI26" s="646"/>
      <c r="BJ26" s="646"/>
      <c r="BK26" s="646"/>
      <c r="BL26" s="646"/>
      <c r="BM26" s="646"/>
      <c r="BN26" s="647"/>
      <c r="BO26" s="648" t="s">
        <v>
237</v>
      </c>
      <c r="BP26" s="648"/>
      <c r="BQ26" s="648"/>
      <c r="BR26" s="648"/>
      <c r="BS26" s="654" t="s">
        <v>
237</v>
      </c>
      <c r="BT26" s="646"/>
      <c r="BU26" s="646"/>
      <c r="BV26" s="646"/>
      <c r="BW26" s="646"/>
      <c r="BX26" s="646"/>
      <c r="BY26" s="646"/>
      <c r="BZ26" s="646"/>
      <c r="CA26" s="646"/>
      <c r="CB26" s="655"/>
      <c r="CD26" s="660" t="s">
        <v>
300</v>
      </c>
      <c r="CE26" s="661"/>
      <c r="CF26" s="661"/>
      <c r="CG26" s="661"/>
      <c r="CH26" s="661"/>
      <c r="CI26" s="661"/>
      <c r="CJ26" s="661"/>
      <c r="CK26" s="661"/>
      <c r="CL26" s="661"/>
      <c r="CM26" s="661"/>
      <c r="CN26" s="661"/>
      <c r="CO26" s="661"/>
      <c r="CP26" s="661"/>
      <c r="CQ26" s="662"/>
      <c r="CR26" s="645">
        <v>
512690</v>
      </c>
      <c r="CS26" s="646"/>
      <c r="CT26" s="646"/>
      <c r="CU26" s="646"/>
      <c r="CV26" s="646"/>
      <c r="CW26" s="646"/>
      <c r="CX26" s="646"/>
      <c r="CY26" s="647"/>
      <c r="CZ26" s="650">
        <v>
7.2</v>
      </c>
      <c r="DA26" s="682"/>
      <c r="DB26" s="682"/>
      <c r="DC26" s="684"/>
      <c r="DD26" s="654">
        <v>
414076</v>
      </c>
      <c r="DE26" s="646"/>
      <c r="DF26" s="646"/>
      <c r="DG26" s="646"/>
      <c r="DH26" s="646"/>
      <c r="DI26" s="646"/>
      <c r="DJ26" s="646"/>
      <c r="DK26" s="647"/>
      <c r="DL26" s="654" t="s">
        <v>
237</v>
      </c>
      <c r="DM26" s="646"/>
      <c r="DN26" s="646"/>
      <c r="DO26" s="646"/>
      <c r="DP26" s="646"/>
      <c r="DQ26" s="646"/>
      <c r="DR26" s="646"/>
      <c r="DS26" s="646"/>
      <c r="DT26" s="646"/>
      <c r="DU26" s="646"/>
      <c r="DV26" s="647"/>
      <c r="DW26" s="650" t="s">
        <v>
177</v>
      </c>
      <c r="DX26" s="682"/>
      <c r="DY26" s="682"/>
      <c r="DZ26" s="682"/>
      <c r="EA26" s="682"/>
      <c r="EB26" s="682"/>
      <c r="EC26" s="683"/>
    </row>
    <row r="27" spans="2:133" ht="11.25" customHeight="1" x14ac:dyDescent="0.2">
      <c r="B27" s="642" t="s">
        <v>
301</v>
      </c>
      <c r="C27" s="643"/>
      <c r="D27" s="643"/>
      <c r="E27" s="643"/>
      <c r="F27" s="643"/>
      <c r="G27" s="643"/>
      <c r="H27" s="643"/>
      <c r="I27" s="643"/>
      <c r="J27" s="643"/>
      <c r="K27" s="643"/>
      <c r="L27" s="643"/>
      <c r="M27" s="643"/>
      <c r="N27" s="643"/>
      <c r="O27" s="643"/>
      <c r="P27" s="643"/>
      <c r="Q27" s="644"/>
      <c r="R27" s="645">
        <v>
1534</v>
      </c>
      <c r="S27" s="646"/>
      <c r="T27" s="646"/>
      <c r="U27" s="646"/>
      <c r="V27" s="646"/>
      <c r="W27" s="646"/>
      <c r="X27" s="646"/>
      <c r="Y27" s="647"/>
      <c r="Z27" s="648">
        <v>
0</v>
      </c>
      <c r="AA27" s="648"/>
      <c r="AB27" s="648"/>
      <c r="AC27" s="648"/>
      <c r="AD27" s="649">
        <v>
1534</v>
      </c>
      <c r="AE27" s="649"/>
      <c r="AF27" s="649"/>
      <c r="AG27" s="649"/>
      <c r="AH27" s="649"/>
      <c r="AI27" s="649"/>
      <c r="AJ27" s="649"/>
      <c r="AK27" s="649"/>
      <c r="AL27" s="650">
        <v>
0.1</v>
      </c>
      <c r="AM27" s="651"/>
      <c r="AN27" s="651"/>
      <c r="AO27" s="652"/>
      <c r="AP27" s="642" t="s">
        <v>
302</v>
      </c>
      <c r="AQ27" s="643"/>
      <c r="AR27" s="643"/>
      <c r="AS27" s="643"/>
      <c r="AT27" s="643"/>
      <c r="AU27" s="643"/>
      <c r="AV27" s="643"/>
      <c r="AW27" s="643"/>
      <c r="AX27" s="643"/>
      <c r="AY27" s="643"/>
      <c r="AZ27" s="643"/>
      <c r="BA27" s="643"/>
      <c r="BB27" s="643"/>
      <c r="BC27" s="643"/>
      <c r="BD27" s="643"/>
      <c r="BE27" s="643"/>
      <c r="BF27" s="644"/>
      <c r="BG27" s="645">
        <v>
699421</v>
      </c>
      <c r="BH27" s="646"/>
      <c r="BI27" s="646"/>
      <c r="BJ27" s="646"/>
      <c r="BK27" s="646"/>
      <c r="BL27" s="646"/>
      <c r="BM27" s="646"/>
      <c r="BN27" s="647"/>
      <c r="BO27" s="648">
        <v>
100</v>
      </c>
      <c r="BP27" s="648"/>
      <c r="BQ27" s="648"/>
      <c r="BR27" s="648"/>
      <c r="BS27" s="654">
        <v>
3411</v>
      </c>
      <c r="BT27" s="646"/>
      <c r="BU27" s="646"/>
      <c r="BV27" s="646"/>
      <c r="BW27" s="646"/>
      <c r="BX27" s="646"/>
      <c r="BY27" s="646"/>
      <c r="BZ27" s="646"/>
      <c r="CA27" s="646"/>
      <c r="CB27" s="655"/>
      <c r="CD27" s="660" t="s">
        <v>
303</v>
      </c>
      <c r="CE27" s="661"/>
      <c r="CF27" s="661"/>
      <c r="CG27" s="661"/>
      <c r="CH27" s="661"/>
      <c r="CI27" s="661"/>
      <c r="CJ27" s="661"/>
      <c r="CK27" s="661"/>
      <c r="CL27" s="661"/>
      <c r="CM27" s="661"/>
      <c r="CN27" s="661"/>
      <c r="CO27" s="661"/>
      <c r="CP27" s="661"/>
      <c r="CQ27" s="662"/>
      <c r="CR27" s="645">
        <v>
444930</v>
      </c>
      <c r="CS27" s="670"/>
      <c r="CT27" s="670"/>
      <c r="CU27" s="670"/>
      <c r="CV27" s="670"/>
      <c r="CW27" s="670"/>
      <c r="CX27" s="670"/>
      <c r="CY27" s="671"/>
      <c r="CZ27" s="650">
        <v>
6.3</v>
      </c>
      <c r="DA27" s="682"/>
      <c r="DB27" s="682"/>
      <c r="DC27" s="684"/>
      <c r="DD27" s="654">
        <v>
131174</v>
      </c>
      <c r="DE27" s="670"/>
      <c r="DF27" s="670"/>
      <c r="DG27" s="670"/>
      <c r="DH27" s="670"/>
      <c r="DI27" s="670"/>
      <c r="DJ27" s="670"/>
      <c r="DK27" s="671"/>
      <c r="DL27" s="654">
        <v>
131074</v>
      </c>
      <c r="DM27" s="670"/>
      <c r="DN27" s="670"/>
      <c r="DO27" s="670"/>
      <c r="DP27" s="670"/>
      <c r="DQ27" s="670"/>
      <c r="DR27" s="670"/>
      <c r="DS27" s="670"/>
      <c r="DT27" s="670"/>
      <c r="DU27" s="670"/>
      <c r="DV27" s="671"/>
      <c r="DW27" s="650">
        <v>
5</v>
      </c>
      <c r="DX27" s="682"/>
      <c r="DY27" s="682"/>
      <c r="DZ27" s="682"/>
      <c r="EA27" s="682"/>
      <c r="EB27" s="682"/>
      <c r="EC27" s="683"/>
    </row>
    <row r="28" spans="2:133" ht="11.25" customHeight="1" x14ac:dyDescent="0.2">
      <c r="B28" s="642" t="s">
        <v>
304</v>
      </c>
      <c r="C28" s="643"/>
      <c r="D28" s="643"/>
      <c r="E28" s="643"/>
      <c r="F28" s="643"/>
      <c r="G28" s="643"/>
      <c r="H28" s="643"/>
      <c r="I28" s="643"/>
      <c r="J28" s="643"/>
      <c r="K28" s="643"/>
      <c r="L28" s="643"/>
      <c r="M28" s="643"/>
      <c r="N28" s="643"/>
      <c r="O28" s="643"/>
      <c r="P28" s="643"/>
      <c r="Q28" s="644"/>
      <c r="R28" s="645">
        <v>
12373</v>
      </c>
      <c r="S28" s="646"/>
      <c r="T28" s="646"/>
      <c r="U28" s="646"/>
      <c r="V28" s="646"/>
      <c r="W28" s="646"/>
      <c r="X28" s="646"/>
      <c r="Y28" s="647"/>
      <c r="Z28" s="648">
        <v>
0.2</v>
      </c>
      <c r="AA28" s="648"/>
      <c r="AB28" s="648"/>
      <c r="AC28" s="648"/>
      <c r="AD28" s="649" t="s">
        <v>
237</v>
      </c>
      <c r="AE28" s="649"/>
      <c r="AF28" s="649"/>
      <c r="AG28" s="649"/>
      <c r="AH28" s="649"/>
      <c r="AI28" s="649"/>
      <c r="AJ28" s="649"/>
      <c r="AK28" s="649"/>
      <c r="AL28" s="650" t="s">
        <v>
177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305</v>
      </c>
      <c r="CE28" s="661"/>
      <c r="CF28" s="661"/>
      <c r="CG28" s="661"/>
      <c r="CH28" s="661"/>
      <c r="CI28" s="661"/>
      <c r="CJ28" s="661"/>
      <c r="CK28" s="661"/>
      <c r="CL28" s="661"/>
      <c r="CM28" s="661"/>
      <c r="CN28" s="661"/>
      <c r="CO28" s="661"/>
      <c r="CP28" s="661"/>
      <c r="CQ28" s="662"/>
      <c r="CR28" s="645">
        <v>
214004</v>
      </c>
      <c r="CS28" s="646"/>
      <c r="CT28" s="646"/>
      <c r="CU28" s="646"/>
      <c r="CV28" s="646"/>
      <c r="CW28" s="646"/>
      <c r="CX28" s="646"/>
      <c r="CY28" s="647"/>
      <c r="CZ28" s="650">
        <v>
3</v>
      </c>
      <c r="DA28" s="682"/>
      <c r="DB28" s="682"/>
      <c r="DC28" s="684"/>
      <c r="DD28" s="654">
        <v>
213061</v>
      </c>
      <c r="DE28" s="646"/>
      <c r="DF28" s="646"/>
      <c r="DG28" s="646"/>
      <c r="DH28" s="646"/>
      <c r="DI28" s="646"/>
      <c r="DJ28" s="646"/>
      <c r="DK28" s="647"/>
      <c r="DL28" s="654">
        <v>
213061</v>
      </c>
      <c r="DM28" s="646"/>
      <c r="DN28" s="646"/>
      <c r="DO28" s="646"/>
      <c r="DP28" s="646"/>
      <c r="DQ28" s="646"/>
      <c r="DR28" s="646"/>
      <c r="DS28" s="646"/>
      <c r="DT28" s="646"/>
      <c r="DU28" s="646"/>
      <c r="DV28" s="647"/>
      <c r="DW28" s="650">
        <v>
8.1999999999999993</v>
      </c>
      <c r="DX28" s="682"/>
      <c r="DY28" s="682"/>
      <c r="DZ28" s="682"/>
      <c r="EA28" s="682"/>
      <c r="EB28" s="682"/>
      <c r="EC28" s="683"/>
    </row>
    <row r="29" spans="2:133" ht="11.25" customHeight="1" x14ac:dyDescent="0.2">
      <c r="B29" s="642" t="s">
        <v>
306</v>
      </c>
      <c r="C29" s="643"/>
      <c r="D29" s="643"/>
      <c r="E29" s="643"/>
      <c r="F29" s="643"/>
      <c r="G29" s="643"/>
      <c r="H29" s="643"/>
      <c r="I29" s="643"/>
      <c r="J29" s="643"/>
      <c r="K29" s="643"/>
      <c r="L29" s="643"/>
      <c r="M29" s="643"/>
      <c r="N29" s="643"/>
      <c r="O29" s="643"/>
      <c r="P29" s="643"/>
      <c r="Q29" s="644"/>
      <c r="R29" s="645">
        <v>
115756</v>
      </c>
      <c r="S29" s="646"/>
      <c r="T29" s="646"/>
      <c r="U29" s="646"/>
      <c r="V29" s="646"/>
      <c r="W29" s="646"/>
      <c r="X29" s="646"/>
      <c r="Y29" s="647"/>
      <c r="Z29" s="648">
        <v>
1.6</v>
      </c>
      <c r="AA29" s="648"/>
      <c r="AB29" s="648"/>
      <c r="AC29" s="648"/>
      <c r="AD29" s="649">
        <v>
3266</v>
      </c>
      <c r="AE29" s="649"/>
      <c r="AF29" s="649"/>
      <c r="AG29" s="649"/>
      <c r="AH29" s="649"/>
      <c r="AI29" s="649"/>
      <c r="AJ29" s="649"/>
      <c r="AK29" s="649"/>
      <c r="AL29" s="650">
        <v>
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
307</v>
      </c>
      <c r="CE29" s="692"/>
      <c r="CF29" s="660" t="s">
        <v>
308</v>
      </c>
      <c r="CG29" s="661"/>
      <c r="CH29" s="661"/>
      <c r="CI29" s="661"/>
      <c r="CJ29" s="661"/>
      <c r="CK29" s="661"/>
      <c r="CL29" s="661"/>
      <c r="CM29" s="661"/>
      <c r="CN29" s="661"/>
      <c r="CO29" s="661"/>
      <c r="CP29" s="661"/>
      <c r="CQ29" s="662"/>
      <c r="CR29" s="645">
        <v>
214003</v>
      </c>
      <c r="CS29" s="670"/>
      <c r="CT29" s="670"/>
      <c r="CU29" s="670"/>
      <c r="CV29" s="670"/>
      <c r="CW29" s="670"/>
      <c r="CX29" s="670"/>
      <c r="CY29" s="671"/>
      <c r="CZ29" s="650">
        <v>
3</v>
      </c>
      <c r="DA29" s="682"/>
      <c r="DB29" s="682"/>
      <c r="DC29" s="684"/>
      <c r="DD29" s="654">
        <v>
213060</v>
      </c>
      <c r="DE29" s="670"/>
      <c r="DF29" s="670"/>
      <c r="DG29" s="670"/>
      <c r="DH29" s="670"/>
      <c r="DI29" s="670"/>
      <c r="DJ29" s="670"/>
      <c r="DK29" s="671"/>
      <c r="DL29" s="654">
        <v>
213060</v>
      </c>
      <c r="DM29" s="670"/>
      <c r="DN29" s="670"/>
      <c r="DO29" s="670"/>
      <c r="DP29" s="670"/>
      <c r="DQ29" s="670"/>
      <c r="DR29" s="670"/>
      <c r="DS29" s="670"/>
      <c r="DT29" s="670"/>
      <c r="DU29" s="670"/>
      <c r="DV29" s="671"/>
      <c r="DW29" s="650">
        <v>
8.1999999999999993</v>
      </c>
      <c r="DX29" s="682"/>
      <c r="DY29" s="682"/>
      <c r="DZ29" s="682"/>
      <c r="EA29" s="682"/>
      <c r="EB29" s="682"/>
      <c r="EC29" s="683"/>
    </row>
    <row r="30" spans="2:133" ht="11.25" customHeight="1" x14ac:dyDescent="0.2">
      <c r="B30" s="642" t="s">
        <v>
309</v>
      </c>
      <c r="C30" s="643"/>
      <c r="D30" s="643"/>
      <c r="E30" s="643"/>
      <c r="F30" s="643"/>
      <c r="G30" s="643"/>
      <c r="H30" s="643"/>
      <c r="I30" s="643"/>
      <c r="J30" s="643"/>
      <c r="K30" s="643"/>
      <c r="L30" s="643"/>
      <c r="M30" s="643"/>
      <c r="N30" s="643"/>
      <c r="O30" s="643"/>
      <c r="P30" s="643"/>
      <c r="Q30" s="644"/>
      <c r="R30" s="645">
        <v>
23739</v>
      </c>
      <c r="S30" s="646"/>
      <c r="T30" s="646"/>
      <c r="U30" s="646"/>
      <c r="V30" s="646"/>
      <c r="W30" s="646"/>
      <c r="X30" s="646"/>
      <c r="Y30" s="647"/>
      <c r="Z30" s="648">
        <v>
0.3</v>
      </c>
      <c r="AA30" s="648"/>
      <c r="AB30" s="648"/>
      <c r="AC30" s="648"/>
      <c r="AD30" s="649" t="s">
        <v>
177</v>
      </c>
      <c r="AE30" s="649"/>
      <c r="AF30" s="649"/>
      <c r="AG30" s="649"/>
      <c r="AH30" s="649"/>
      <c r="AI30" s="649"/>
      <c r="AJ30" s="649"/>
      <c r="AK30" s="649"/>
      <c r="AL30" s="650" t="s">
        <v>
177</v>
      </c>
      <c r="AM30" s="651"/>
      <c r="AN30" s="651"/>
      <c r="AO30" s="652"/>
      <c r="AP30" s="624" t="s">
        <v>
225</v>
      </c>
      <c r="AQ30" s="625"/>
      <c r="AR30" s="625"/>
      <c r="AS30" s="625"/>
      <c r="AT30" s="625"/>
      <c r="AU30" s="625"/>
      <c r="AV30" s="625"/>
      <c r="AW30" s="625"/>
      <c r="AX30" s="625"/>
      <c r="AY30" s="625"/>
      <c r="AZ30" s="625"/>
      <c r="BA30" s="625"/>
      <c r="BB30" s="625"/>
      <c r="BC30" s="625"/>
      <c r="BD30" s="625"/>
      <c r="BE30" s="625"/>
      <c r="BF30" s="626"/>
      <c r="BG30" s="624" t="s">
        <v>
310</v>
      </c>
      <c r="BH30" s="689"/>
      <c r="BI30" s="689"/>
      <c r="BJ30" s="689"/>
      <c r="BK30" s="689"/>
      <c r="BL30" s="689"/>
      <c r="BM30" s="689"/>
      <c r="BN30" s="689"/>
      <c r="BO30" s="689"/>
      <c r="BP30" s="689"/>
      <c r="BQ30" s="690"/>
      <c r="BR30" s="624" t="s">
        <v>
311</v>
      </c>
      <c r="BS30" s="689"/>
      <c r="BT30" s="689"/>
      <c r="BU30" s="689"/>
      <c r="BV30" s="689"/>
      <c r="BW30" s="689"/>
      <c r="BX30" s="689"/>
      <c r="BY30" s="689"/>
      <c r="BZ30" s="689"/>
      <c r="CA30" s="689"/>
      <c r="CB30" s="690"/>
      <c r="CD30" s="693"/>
      <c r="CE30" s="694"/>
      <c r="CF30" s="660" t="s">
        <v>
312</v>
      </c>
      <c r="CG30" s="661"/>
      <c r="CH30" s="661"/>
      <c r="CI30" s="661"/>
      <c r="CJ30" s="661"/>
      <c r="CK30" s="661"/>
      <c r="CL30" s="661"/>
      <c r="CM30" s="661"/>
      <c r="CN30" s="661"/>
      <c r="CO30" s="661"/>
      <c r="CP30" s="661"/>
      <c r="CQ30" s="662"/>
      <c r="CR30" s="645">
        <v>
202251</v>
      </c>
      <c r="CS30" s="646"/>
      <c r="CT30" s="646"/>
      <c r="CU30" s="646"/>
      <c r="CV30" s="646"/>
      <c r="CW30" s="646"/>
      <c r="CX30" s="646"/>
      <c r="CY30" s="647"/>
      <c r="CZ30" s="650">
        <v>
2.9</v>
      </c>
      <c r="DA30" s="682"/>
      <c r="DB30" s="682"/>
      <c r="DC30" s="684"/>
      <c r="DD30" s="654">
        <v>
201308</v>
      </c>
      <c r="DE30" s="646"/>
      <c r="DF30" s="646"/>
      <c r="DG30" s="646"/>
      <c r="DH30" s="646"/>
      <c r="DI30" s="646"/>
      <c r="DJ30" s="646"/>
      <c r="DK30" s="647"/>
      <c r="DL30" s="654">
        <v>
201308</v>
      </c>
      <c r="DM30" s="646"/>
      <c r="DN30" s="646"/>
      <c r="DO30" s="646"/>
      <c r="DP30" s="646"/>
      <c r="DQ30" s="646"/>
      <c r="DR30" s="646"/>
      <c r="DS30" s="646"/>
      <c r="DT30" s="646"/>
      <c r="DU30" s="646"/>
      <c r="DV30" s="647"/>
      <c r="DW30" s="650">
        <v>
7.7</v>
      </c>
      <c r="DX30" s="682"/>
      <c r="DY30" s="682"/>
      <c r="DZ30" s="682"/>
      <c r="EA30" s="682"/>
      <c r="EB30" s="682"/>
      <c r="EC30" s="683"/>
    </row>
    <row r="31" spans="2:133" ht="11.25" customHeight="1" x14ac:dyDescent="0.2">
      <c r="B31" s="642" t="s">
        <v>
313</v>
      </c>
      <c r="C31" s="643"/>
      <c r="D31" s="643"/>
      <c r="E31" s="643"/>
      <c r="F31" s="643"/>
      <c r="G31" s="643"/>
      <c r="H31" s="643"/>
      <c r="I31" s="643"/>
      <c r="J31" s="643"/>
      <c r="K31" s="643"/>
      <c r="L31" s="643"/>
      <c r="M31" s="643"/>
      <c r="N31" s="643"/>
      <c r="O31" s="643"/>
      <c r="P31" s="643"/>
      <c r="Q31" s="644"/>
      <c r="R31" s="645">
        <v>
207094</v>
      </c>
      <c r="S31" s="646"/>
      <c r="T31" s="646"/>
      <c r="U31" s="646"/>
      <c r="V31" s="646"/>
      <c r="W31" s="646"/>
      <c r="X31" s="646"/>
      <c r="Y31" s="647"/>
      <c r="Z31" s="648">
        <v>
2.8</v>
      </c>
      <c r="AA31" s="648"/>
      <c r="AB31" s="648"/>
      <c r="AC31" s="648"/>
      <c r="AD31" s="649" t="s">
        <v>
177</v>
      </c>
      <c r="AE31" s="649"/>
      <c r="AF31" s="649"/>
      <c r="AG31" s="649"/>
      <c r="AH31" s="649"/>
      <c r="AI31" s="649"/>
      <c r="AJ31" s="649"/>
      <c r="AK31" s="649"/>
      <c r="AL31" s="650" t="s">
        <v>
177</v>
      </c>
      <c r="AM31" s="651"/>
      <c r="AN31" s="651"/>
      <c r="AO31" s="652"/>
      <c r="AP31" s="702" t="s">
        <v>
314</v>
      </c>
      <c r="AQ31" s="703"/>
      <c r="AR31" s="703"/>
      <c r="AS31" s="703"/>
      <c r="AT31" s="708" t="s">
        <v>
315</v>
      </c>
      <c r="AU31" s="231"/>
      <c r="AV31" s="231"/>
      <c r="AW31" s="231"/>
      <c r="AX31" s="631" t="s">
        <v>
190</v>
      </c>
      <c r="AY31" s="632"/>
      <c r="AZ31" s="632"/>
      <c r="BA31" s="632"/>
      <c r="BB31" s="632"/>
      <c r="BC31" s="632"/>
      <c r="BD31" s="632"/>
      <c r="BE31" s="632"/>
      <c r="BF31" s="633"/>
      <c r="BG31" s="701">
        <v>
99.8</v>
      </c>
      <c r="BH31" s="697"/>
      <c r="BI31" s="697"/>
      <c r="BJ31" s="697"/>
      <c r="BK31" s="697"/>
      <c r="BL31" s="697"/>
      <c r="BM31" s="640">
        <v>
99.6</v>
      </c>
      <c r="BN31" s="697"/>
      <c r="BO31" s="697"/>
      <c r="BP31" s="697"/>
      <c r="BQ31" s="698"/>
      <c r="BR31" s="701">
        <v>
99.9</v>
      </c>
      <c r="BS31" s="697"/>
      <c r="BT31" s="697"/>
      <c r="BU31" s="697"/>
      <c r="BV31" s="697"/>
      <c r="BW31" s="697"/>
      <c r="BX31" s="640">
        <v>
99.7</v>
      </c>
      <c r="BY31" s="697"/>
      <c r="BZ31" s="697"/>
      <c r="CA31" s="697"/>
      <c r="CB31" s="698"/>
      <c r="CD31" s="693"/>
      <c r="CE31" s="694"/>
      <c r="CF31" s="660" t="s">
        <v>
316</v>
      </c>
      <c r="CG31" s="661"/>
      <c r="CH31" s="661"/>
      <c r="CI31" s="661"/>
      <c r="CJ31" s="661"/>
      <c r="CK31" s="661"/>
      <c r="CL31" s="661"/>
      <c r="CM31" s="661"/>
      <c r="CN31" s="661"/>
      <c r="CO31" s="661"/>
      <c r="CP31" s="661"/>
      <c r="CQ31" s="662"/>
      <c r="CR31" s="645">
        <v>
11752</v>
      </c>
      <c r="CS31" s="670"/>
      <c r="CT31" s="670"/>
      <c r="CU31" s="670"/>
      <c r="CV31" s="670"/>
      <c r="CW31" s="670"/>
      <c r="CX31" s="670"/>
      <c r="CY31" s="671"/>
      <c r="CZ31" s="650">
        <v>
0.2</v>
      </c>
      <c r="DA31" s="682"/>
      <c r="DB31" s="682"/>
      <c r="DC31" s="684"/>
      <c r="DD31" s="654">
        <v>
11752</v>
      </c>
      <c r="DE31" s="670"/>
      <c r="DF31" s="670"/>
      <c r="DG31" s="670"/>
      <c r="DH31" s="670"/>
      <c r="DI31" s="670"/>
      <c r="DJ31" s="670"/>
      <c r="DK31" s="671"/>
      <c r="DL31" s="654">
        <v>
11752</v>
      </c>
      <c r="DM31" s="670"/>
      <c r="DN31" s="670"/>
      <c r="DO31" s="670"/>
      <c r="DP31" s="670"/>
      <c r="DQ31" s="670"/>
      <c r="DR31" s="670"/>
      <c r="DS31" s="670"/>
      <c r="DT31" s="670"/>
      <c r="DU31" s="670"/>
      <c r="DV31" s="671"/>
      <c r="DW31" s="650">
        <v>
0.5</v>
      </c>
      <c r="DX31" s="682"/>
      <c r="DY31" s="682"/>
      <c r="DZ31" s="682"/>
      <c r="EA31" s="682"/>
      <c r="EB31" s="682"/>
      <c r="EC31" s="683"/>
    </row>
    <row r="32" spans="2:133" ht="11.25" customHeight="1" x14ac:dyDescent="0.2">
      <c r="B32" s="712" t="s">
        <v>
317</v>
      </c>
      <c r="C32" s="713"/>
      <c r="D32" s="713"/>
      <c r="E32" s="713"/>
      <c r="F32" s="713"/>
      <c r="G32" s="713"/>
      <c r="H32" s="713"/>
      <c r="I32" s="713"/>
      <c r="J32" s="713"/>
      <c r="K32" s="713"/>
      <c r="L32" s="713"/>
      <c r="M32" s="713"/>
      <c r="N32" s="713"/>
      <c r="O32" s="713"/>
      <c r="P32" s="713"/>
      <c r="Q32" s="714"/>
      <c r="R32" s="645" t="s">
        <v>
237</v>
      </c>
      <c r="S32" s="646"/>
      <c r="T32" s="646"/>
      <c r="U32" s="646"/>
      <c r="V32" s="646"/>
      <c r="W32" s="646"/>
      <c r="X32" s="646"/>
      <c r="Y32" s="647"/>
      <c r="Z32" s="648" t="s">
        <v>
177</v>
      </c>
      <c r="AA32" s="648"/>
      <c r="AB32" s="648"/>
      <c r="AC32" s="648"/>
      <c r="AD32" s="649" t="s">
        <v>
177</v>
      </c>
      <c r="AE32" s="649"/>
      <c r="AF32" s="649"/>
      <c r="AG32" s="649"/>
      <c r="AH32" s="649"/>
      <c r="AI32" s="649"/>
      <c r="AJ32" s="649"/>
      <c r="AK32" s="649"/>
      <c r="AL32" s="650" t="s">
        <v>
237</v>
      </c>
      <c r="AM32" s="651"/>
      <c r="AN32" s="651"/>
      <c r="AO32" s="652"/>
      <c r="AP32" s="704"/>
      <c r="AQ32" s="705"/>
      <c r="AR32" s="705"/>
      <c r="AS32" s="705"/>
      <c r="AT32" s="709"/>
      <c r="AU32" s="230" t="s">
        <v>
318</v>
      </c>
      <c r="AV32" s="230"/>
      <c r="AW32" s="230"/>
      <c r="AX32" s="642" t="s">
        <v>
319</v>
      </c>
      <c r="AY32" s="643"/>
      <c r="AZ32" s="643"/>
      <c r="BA32" s="643"/>
      <c r="BB32" s="643"/>
      <c r="BC32" s="643"/>
      <c r="BD32" s="643"/>
      <c r="BE32" s="643"/>
      <c r="BF32" s="644"/>
      <c r="BG32" s="711">
        <v>
99.8</v>
      </c>
      <c r="BH32" s="670"/>
      <c r="BI32" s="670"/>
      <c r="BJ32" s="670"/>
      <c r="BK32" s="670"/>
      <c r="BL32" s="670"/>
      <c r="BM32" s="651">
        <v>
99.7</v>
      </c>
      <c r="BN32" s="699"/>
      <c r="BO32" s="699"/>
      <c r="BP32" s="699"/>
      <c r="BQ32" s="700"/>
      <c r="BR32" s="711">
        <v>
100</v>
      </c>
      <c r="BS32" s="670"/>
      <c r="BT32" s="670"/>
      <c r="BU32" s="670"/>
      <c r="BV32" s="670"/>
      <c r="BW32" s="670"/>
      <c r="BX32" s="651">
        <v>
99.8</v>
      </c>
      <c r="BY32" s="699"/>
      <c r="BZ32" s="699"/>
      <c r="CA32" s="699"/>
      <c r="CB32" s="700"/>
      <c r="CD32" s="695"/>
      <c r="CE32" s="696"/>
      <c r="CF32" s="660" t="s">
        <v>
320</v>
      </c>
      <c r="CG32" s="661"/>
      <c r="CH32" s="661"/>
      <c r="CI32" s="661"/>
      <c r="CJ32" s="661"/>
      <c r="CK32" s="661"/>
      <c r="CL32" s="661"/>
      <c r="CM32" s="661"/>
      <c r="CN32" s="661"/>
      <c r="CO32" s="661"/>
      <c r="CP32" s="661"/>
      <c r="CQ32" s="662"/>
      <c r="CR32" s="645">
        <v>
1</v>
      </c>
      <c r="CS32" s="646"/>
      <c r="CT32" s="646"/>
      <c r="CU32" s="646"/>
      <c r="CV32" s="646"/>
      <c r="CW32" s="646"/>
      <c r="CX32" s="646"/>
      <c r="CY32" s="647"/>
      <c r="CZ32" s="650">
        <v>
0</v>
      </c>
      <c r="DA32" s="682"/>
      <c r="DB32" s="682"/>
      <c r="DC32" s="684"/>
      <c r="DD32" s="654">
        <v>
1</v>
      </c>
      <c r="DE32" s="646"/>
      <c r="DF32" s="646"/>
      <c r="DG32" s="646"/>
      <c r="DH32" s="646"/>
      <c r="DI32" s="646"/>
      <c r="DJ32" s="646"/>
      <c r="DK32" s="647"/>
      <c r="DL32" s="654">
        <v>
1</v>
      </c>
      <c r="DM32" s="646"/>
      <c r="DN32" s="646"/>
      <c r="DO32" s="646"/>
      <c r="DP32" s="646"/>
      <c r="DQ32" s="646"/>
      <c r="DR32" s="646"/>
      <c r="DS32" s="646"/>
      <c r="DT32" s="646"/>
      <c r="DU32" s="646"/>
      <c r="DV32" s="647"/>
      <c r="DW32" s="650">
        <v>
0</v>
      </c>
      <c r="DX32" s="682"/>
      <c r="DY32" s="682"/>
      <c r="DZ32" s="682"/>
      <c r="EA32" s="682"/>
      <c r="EB32" s="682"/>
      <c r="EC32" s="683"/>
    </row>
    <row r="33" spans="2:133" ht="11.25" customHeight="1" x14ac:dyDescent="0.2">
      <c r="B33" s="642" t="s">
        <v>
321</v>
      </c>
      <c r="C33" s="643"/>
      <c r="D33" s="643"/>
      <c r="E33" s="643"/>
      <c r="F33" s="643"/>
      <c r="G33" s="643"/>
      <c r="H33" s="643"/>
      <c r="I33" s="643"/>
      <c r="J33" s="643"/>
      <c r="K33" s="643"/>
      <c r="L33" s="643"/>
      <c r="M33" s="643"/>
      <c r="N33" s="643"/>
      <c r="O33" s="643"/>
      <c r="P33" s="643"/>
      <c r="Q33" s="644"/>
      <c r="R33" s="645">
        <v>
3486690</v>
      </c>
      <c r="S33" s="646"/>
      <c r="T33" s="646"/>
      <c r="U33" s="646"/>
      <c r="V33" s="646"/>
      <c r="W33" s="646"/>
      <c r="X33" s="646"/>
      <c r="Y33" s="647"/>
      <c r="Z33" s="648">
        <v>
47.5</v>
      </c>
      <c r="AA33" s="648"/>
      <c r="AB33" s="648"/>
      <c r="AC33" s="648"/>
      <c r="AD33" s="649" t="s">
        <v>
177</v>
      </c>
      <c r="AE33" s="649"/>
      <c r="AF33" s="649"/>
      <c r="AG33" s="649"/>
      <c r="AH33" s="649"/>
      <c r="AI33" s="649"/>
      <c r="AJ33" s="649"/>
      <c r="AK33" s="649"/>
      <c r="AL33" s="650" t="s">
        <v>
177</v>
      </c>
      <c r="AM33" s="651"/>
      <c r="AN33" s="651"/>
      <c r="AO33" s="652"/>
      <c r="AP33" s="706"/>
      <c r="AQ33" s="707"/>
      <c r="AR33" s="707"/>
      <c r="AS33" s="707"/>
      <c r="AT33" s="710"/>
      <c r="AU33" s="232"/>
      <c r="AV33" s="232"/>
      <c r="AW33" s="232"/>
      <c r="AX33" s="686" t="s">
        <v>
322</v>
      </c>
      <c r="AY33" s="687"/>
      <c r="AZ33" s="687"/>
      <c r="BA33" s="687"/>
      <c r="BB33" s="687"/>
      <c r="BC33" s="687"/>
      <c r="BD33" s="687"/>
      <c r="BE33" s="687"/>
      <c r="BF33" s="688"/>
      <c r="BG33" s="715">
        <v>
99.7</v>
      </c>
      <c r="BH33" s="716"/>
      <c r="BI33" s="716"/>
      <c r="BJ33" s="716"/>
      <c r="BK33" s="716"/>
      <c r="BL33" s="716"/>
      <c r="BM33" s="717">
        <v>
99.4</v>
      </c>
      <c r="BN33" s="716"/>
      <c r="BO33" s="716"/>
      <c r="BP33" s="716"/>
      <c r="BQ33" s="718"/>
      <c r="BR33" s="715">
        <v>
99.8</v>
      </c>
      <c r="BS33" s="716"/>
      <c r="BT33" s="716"/>
      <c r="BU33" s="716"/>
      <c r="BV33" s="716"/>
      <c r="BW33" s="716"/>
      <c r="BX33" s="717">
        <v>
99.4</v>
      </c>
      <c r="BY33" s="716"/>
      <c r="BZ33" s="716"/>
      <c r="CA33" s="716"/>
      <c r="CB33" s="718"/>
      <c r="CD33" s="660" t="s">
        <v>
323</v>
      </c>
      <c r="CE33" s="661"/>
      <c r="CF33" s="661"/>
      <c r="CG33" s="661"/>
      <c r="CH33" s="661"/>
      <c r="CI33" s="661"/>
      <c r="CJ33" s="661"/>
      <c r="CK33" s="661"/>
      <c r="CL33" s="661"/>
      <c r="CM33" s="661"/>
      <c r="CN33" s="661"/>
      <c r="CO33" s="661"/>
      <c r="CP33" s="661"/>
      <c r="CQ33" s="662"/>
      <c r="CR33" s="645">
        <v>
3914282</v>
      </c>
      <c r="CS33" s="670"/>
      <c r="CT33" s="670"/>
      <c r="CU33" s="670"/>
      <c r="CV33" s="670"/>
      <c r="CW33" s="670"/>
      <c r="CX33" s="670"/>
      <c r="CY33" s="671"/>
      <c r="CZ33" s="650">
        <v>
55.2</v>
      </c>
      <c r="DA33" s="682"/>
      <c r="DB33" s="682"/>
      <c r="DC33" s="684"/>
      <c r="DD33" s="654">
        <v>
1671218</v>
      </c>
      <c r="DE33" s="670"/>
      <c r="DF33" s="670"/>
      <c r="DG33" s="670"/>
      <c r="DH33" s="670"/>
      <c r="DI33" s="670"/>
      <c r="DJ33" s="670"/>
      <c r="DK33" s="671"/>
      <c r="DL33" s="654">
        <v>
844928</v>
      </c>
      <c r="DM33" s="670"/>
      <c r="DN33" s="670"/>
      <c r="DO33" s="670"/>
      <c r="DP33" s="670"/>
      <c r="DQ33" s="670"/>
      <c r="DR33" s="670"/>
      <c r="DS33" s="670"/>
      <c r="DT33" s="670"/>
      <c r="DU33" s="670"/>
      <c r="DV33" s="671"/>
      <c r="DW33" s="650">
        <v>
32.4</v>
      </c>
      <c r="DX33" s="682"/>
      <c r="DY33" s="682"/>
      <c r="DZ33" s="682"/>
      <c r="EA33" s="682"/>
      <c r="EB33" s="682"/>
      <c r="EC33" s="683"/>
    </row>
    <row r="34" spans="2:133" ht="11.25" customHeight="1" x14ac:dyDescent="0.2">
      <c r="B34" s="642" t="s">
        <v>
324</v>
      </c>
      <c r="C34" s="643"/>
      <c r="D34" s="643"/>
      <c r="E34" s="643"/>
      <c r="F34" s="643"/>
      <c r="G34" s="643"/>
      <c r="H34" s="643"/>
      <c r="I34" s="643"/>
      <c r="J34" s="643"/>
      <c r="K34" s="643"/>
      <c r="L34" s="643"/>
      <c r="M34" s="643"/>
      <c r="N34" s="643"/>
      <c r="O34" s="643"/>
      <c r="P34" s="643"/>
      <c r="Q34" s="644"/>
      <c r="R34" s="645">
        <v>
68062</v>
      </c>
      <c r="S34" s="646"/>
      <c r="T34" s="646"/>
      <c r="U34" s="646"/>
      <c r="V34" s="646"/>
      <c r="W34" s="646"/>
      <c r="X34" s="646"/>
      <c r="Y34" s="647"/>
      <c r="Z34" s="648">
        <v>
0.9</v>
      </c>
      <c r="AA34" s="648"/>
      <c r="AB34" s="648"/>
      <c r="AC34" s="648"/>
      <c r="AD34" s="649">
        <v>
11647</v>
      </c>
      <c r="AE34" s="649"/>
      <c r="AF34" s="649"/>
      <c r="AG34" s="649"/>
      <c r="AH34" s="649"/>
      <c r="AI34" s="649"/>
      <c r="AJ34" s="649"/>
      <c r="AK34" s="649"/>
      <c r="AL34" s="650">
        <v>
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325</v>
      </c>
      <c r="CE34" s="661"/>
      <c r="CF34" s="661"/>
      <c r="CG34" s="661"/>
      <c r="CH34" s="661"/>
      <c r="CI34" s="661"/>
      <c r="CJ34" s="661"/>
      <c r="CK34" s="661"/>
      <c r="CL34" s="661"/>
      <c r="CM34" s="661"/>
      <c r="CN34" s="661"/>
      <c r="CO34" s="661"/>
      <c r="CP34" s="661"/>
      <c r="CQ34" s="662"/>
      <c r="CR34" s="645">
        <v>
1662351</v>
      </c>
      <c r="CS34" s="646"/>
      <c r="CT34" s="646"/>
      <c r="CU34" s="646"/>
      <c r="CV34" s="646"/>
      <c r="CW34" s="646"/>
      <c r="CX34" s="646"/>
      <c r="CY34" s="647"/>
      <c r="CZ34" s="650">
        <v>
23.4</v>
      </c>
      <c r="DA34" s="682"/>
      <c r="DB34" s="682"/>
      <c r="DC34" s="684"/>
      <c r="DD34" s="654">
        <v>
491272</v>
      </c>
      <c r="DE34" s="646"/>
      <c r="DF34" s="646"/>
      <c r="DG34" s="646"/>
      <c r="DH34" s="646"/>
      <c r="DI34" s="646"/>
      <c r="DJ34" s="646"/>
      <c r="DK34" s="647"/>
      <c r="DL34" s="654">
        <v>
328452</v>
      </c>
      <c r="DM34" s="646"/>
      <c r="DN34" s="646"/>
      <c r="DO34" s="646"/>
      <c r="DP34" s="646"/>
      <c r="DQ34" s="646"/>
      <c r="DR34" s="646"/>
      <c r="DS34" s="646"/>
      <c r="DT34" s="646"/>
      <c r="DU34" s="646"/>
      <c r="DV34" s="647"/>
      <c r="DW34" s="650">
        <v>
12.6</v>
      </c>
      <c r="DX34" s="682"/>
      <c r="DY34" s="682"/>
      <c r="DZ34" s="682"/>
      <c r="EA34" s="682"/>
      <c r="EB34" s="682"/>
      <c r="EC34" s="683"/>
    </row>
    <row r="35" spans="2:133" ht="11.25" customHeight="1" x14ac:dyDescent="0.2">
      <c r="B35" s="642" t="s">
        <v>
326</v>
      </c>
      <c r="C35" s="643"/>
      <c r="D35" s="643"/>
      <c r="E35" s="643"/>
      <c r="F35" s="643"/>
      <c r="G35" s="643"/>
      <c r="H35" s="643"/>
      <c r="I35" s="643"/>
      <c r="J35" s="643"/>
      <c r="K35" s="643"/>
      <c r="L35" s="643"/>
      <c r="M35" s="643"/>
      <c r="N35" s="643"/>
      <c r="O35" s="643"/>
      <c r="P35" s="643"/>
      <c r="Q35" s="644"/>
      <c r="R35" s="645">
        <v>
8480</v>
      </c>
      <c r="S35" s="646"/>
      <c r="T35" s="646"/>
      <c r="U35" s="646"/>
      <c r="V35" s="646"/>
      <c r="W35" s="646"/>
      <c r="X35" s="646"/>
      <c r="Y35" s="647"/>
      <c r="Z35" s="648">
        <v>
0.1</v>
      </c>
      <c r="AA35" s="648"/>
      <c r="AB35" s="648"/>
      <c r="AC35" s="648"/>
      <c r="AD35" s="649" t="s">
        <v>
237</v>
      </c>
      <c r="AE35" s="649"/>
      <c r="AF35" s="649"/>
      <c r="AG35" s="649"/>
      <c r="AH35" s="649"/>
      <c r="AI35" s="649"/>
      <c r="AJ35" s="649"/>
      <c r="AK35" s="649"/>
      <c r="AL35" s="650" t="s">
        <v>
237</v>
      </c>
      <c r="AM35" s="651"/>
      <c r="AN35" s="651"/>
      <c r="AO35" s="652"/>
      <c r="AP35" s="235"/>
      <c r="AQ35" s="624" t="s">
        <v>
327</v>
      </c>
      <c r="AR35" s="625"/>
      <c r="AS35" s="625"/>
      <c r="AT35" s="625"/>
      <c r="AU35" s="625"/>
      <c r="AV35" s="625"/>
      <c r="AW35" s="625"/>
      <c r="AX35" s="625"/>
      <c r="AY35" s="625"/>
      <c r="AZ35" s="625"/>
      <c r="BA35" s="625"/>
      <c r="BB35" s="625"/>
      <c r="BC35" s="625"/>
      <c r="BD35" s="625"/>
      <c r="BE35" s="625"/>
      <c r="BF35" s="626"/>
      <c r="BG35" s="624" t="s">
        <v>
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329</v>
      </c>
      <c r="CE35" s="661"/>
      <c r="CF35" s="661"/>
      <c r="CG35" s="661"/>
      <c r="CH35" s="661"/>
      <c r="CI35" s="661"/>
      <c r="CJ35" s="661"/>
      <c r="CK35" s="661"/>
      <c r="CL35" s="661"/>
      <c r="CM35" s="661"/>
      <c r="CN35" s="661"/>
      <c r="CO35" s="661"/>
      <c r="CP35" s="661"/>
      <c r="CQ35" s="662"/>
      <c r="CR35" s="645">
        <v>
55530</v>
      </c>
      <c r="CS35" s="670"/>
      <c r="CT35" s="670"/>
      <c r="CU35" s="670"/>
      <c r="CV35" s="670"/>
      <c r="CW35" s="670"/>
      <c r="CX35" s="670"/>
      <c r="CY35" s="671"/>
      <c r="CZ35" s="650">
        <v>
0.8</v>
      </c>
      <c r="DA35" s="682"/>
      <c r="DB35" s="682"/>
      <c r="DC35" s="684"/>
      <c r="DD35" s="654">
        <v>
15414</v>
      </c>
      <c r="DE35" s="670"/>
      <c r="DF35" s="670"/>
      <c r="DG35" s="670"/>
      <c r="DH35" s="670"/>
      <c r="DI35" s="670"/>
      <c r="DJ35" s="670"/>
      <c r="DK35" s="671"/>
      <c r="DL35" s="654">
        <v>
15414</v>
      </c>
      <c r="DM35" s="670"/>
      <c r="DN35" s="670"/>
      <c r="DO35" s="670"/>
      <c r="DP35" s="670"/>
      <c r="DQ35" s="670"/>
      <c r="DR35" s="670"/>
      <c r="DS35" s="670"/>
      <c r="DT35" s="670"/>
      <c r="DU35" s="670"/>
      <c r="DV35" s="671"/>
      <c r="DW35" s="650">
        <v>
0.6</v>
      </c>
      <c r="DX35" s="682"/>
      <c r="DY35" s="682"/>
      <c r="DZ35" s="682"/>
      <c r="EA35" s="682"/>
      <c r="EB35" s="682"/>
      <c r="EC35" s="683"/>
    </row>
    <row r="36" spans="2:133" ht="11.25" customHeight="1" x14ac:dyDescent="0.2">
      <c r="B36" s="642" t="s">
        <v>
330</v>
      </c>
      <c r="C36" s="643"/>
      <c r="D36" s="643"/>
      <c r="E36" s="643"/>
      <c r="F36" s="643"/>
      <c r="G36" s="643"/>
      <c r="H36" s="643"/>
      <c r="I36" s="643"/>
      <c r="J36" s="643"/>
      <c r="K36" s="643"/>
      <c r="L36" s="643"/>
      <c r="M36" s="643"/>
      <c r="N36" s="643"/>
      <c r="O36" s="643"/>
      <c r="P36" s="643"/>
      <c r="Q36" s="644"/>
      <c r="R36" s="645">
        <v>
320338</v>
      </c>
      <c r="S36" s="646"/>
      <c r="T36" s="646"/>
      <c r="U36" s="646"/>
      <c r="V36" s="646"/>
      <c r="W36" s="646"/>
      <c r="X36" s="646"/>
      <c r="Y36" s="647"/>
      <c r="Z36" s="648">
        <v>
4.4000000000000004</v>
      </c>
      <c r="AA36" s="648"/>
      <c r="AB36" s="648"/>
      <c r="AC36" s="648"/>
      <c r="AD36" s="649" t="s">
        <v>
177</v>
      </c>
      <c r="AE36" s="649"/>
      <c r="AF36" s="649"/>
      <c r="AG36" s="649"/>
      <c r="AH36" s="649"/>
      <c r="AI36" s="649"/>
      <c r="AJ36" s="649"/>
      <c r="AK36" s="649"/>
      <c r="AL36" s="650" t="s">
        <v>
139</v>
      </c>
      <c r="AM36" s="651"/>
      <c r="AN36" s="651"/>
      <c r="AO36" s="652"/>
      <c r="AP36" s="235"/>
      <c r="AQ36" s="719" t="s">
        <v>
331</v>
      </c>
      <c r="AR36" s="720"/>
      <c r="AS36" s="720"/>
      <c r="AT36" s="720"/>
      <c r="AU36" s="720"/>
      <c r="AV36" s="720"/>
      <c r="AW36" s="720"/>
      <c r="AX36" s="720"/>
      <c r="AY36" s="721"/>
      <c r="AZ36" s="634">
        <v>
963817</v>
      </c>
      <c r="BA36" s="635"/>
      <c r="BB36" s="635"/>
      <c r="BC36" s="635"/>
      <c r="BD36" s="635"/>
      <c r="BE36" s="635"/>
      <c r="BF36" s="722"/>
      <c r="BG36" s="656" t="s">
        <v>
332</v>
      </c>
      <c r="BH36" s="657"/>
      <c r="BI36" s="657"/>
      <c r="BJ36" s="657"/>
      <c r="BK36" s="657"/>
      <c r="BL36" s="657"/>
      <c r="BM36" s="657"/>
      <c r="BN36" s="657"/>
      <c r="BO36" s="657"/>
      <c r="BP36" s="657"/>
      <c r="BQ36" s="657"/>
      <c r="BR36" s="657"/>
      <c r="BS36" s="657"/>
      <c r="BT36" s="657"/>
      <c r="BU36" s="658"/>
      <c r="BV36" s="634">
        <v>
18157</v>
      </c>
      <c r="BW36" s="635"/>
      <c r="BX36" s="635"/>
      <c r="BY36" s="635"/>
      <c r="BZ36" s="635"/>
      <c r="CA36" s="635"/>
      <c r="CB36" s="722"/>
      <c r="CD36" s="660" t="s">
        <v>
333</v>
      </c>
      <c r="CE36" s="661"/>
      <c r="CF36" s="661"/>
      <c r="CG36" s="661"/>
      <c r="CH36" s="661"/>
      <c r="CI36" s="661"/>
      <c r="CJ36" s="661"/>
      <c r="CK36" s="661"/>
      <c r="CL36" s="661"/>
      <c r="CM36" s="661"/>
      <c r="CN36" s="661"/>
      <c r="CO36" s="661"/>
      <c r="CP36" s="661"/>
      <c r="CQ36" s="662"/>
      <c r="CR36" s="645">
        <v>
796972</v>
      </c>
      <c r="CS36" s="646"/>
      <c r="CT36" s="646"/>
      <c r="CU36" s="646"/>
      <c r="CV36" s="646"/>
      <c r="CW36" s="646"/>
      <c r="CX36" s="646"/>
      <c r="CY36" s="647"/>
      <c r="CZ36" s="650">
        <v>
11.2</v>
      </c>
      <c r="DA36" s="682"/>
      <c r="DB36" s="682"/>
      <c r="DC36" s="684"/>
      <c r="DD36" s="654">
        <v>
155014</v>
      </c>
      <c r="DE36" s="646"/>
      <c r="DF36" s="646"/>
      <c r="DG36" s="646"/>
      <c r="DH36" s="646"/>
      <c r="DI36" s="646"/>
      <c r="DJ36" s="646"/>
      <c r="DK36" s="647"/>
      <c r="DL36" s="654">
        <v>
138323</v>
      </c>
      <c r="DM36" s="646"/>
      <c r="DN36" s="646"/>
      <c r="DO36" s="646"/>
      <c r="DP36" s="646"/>
      <c r="DQ36" s="646"/>
      <c r="DR36" s="646"/>
      <c r="DS36" s="646"/>
      <c r="DT36" s="646"/>
      <c r="DU36" s="646"/>
      <c r="DV36" s="647"/>
      <c r="DW36" s="650">
        <v>
5.3</v>
      </c>
      <c r="DX36" s="682"/>
      <c r="DY36" s="682"/>
      <c r="DZ36" s="682"/>
      <c r="EA36" s="682"/>
      <c r="EB36" s="682"/>
      <c r="EC36" s="683"/>
    </row>
    <row r="37" spans="2:133" ht="11.25" customHeight="1" x14ac:dyDescent="0.2">
      <c r="B37" s="642" t="s">
        <v>
334</v>
      </c>
      <c r="C37" s="643"/>
      <c r="D37" s="643"/>
      <c r="E37" s="643"/>
      <c r="F37" s="643"/>
      <c r="G37" s="643"/>
      <c r="H37" s="643"/>
      <c r="I37" s="643"/>
      <c r="J37" s="643"/>
      <c r="K37" s="643"/>
      <c r="L37" s="643"/>
      <c r="M37" s="643"/>
      <c r="N37" s="643"/>
      <c r="O37" s="643"/>
      <c r="P37" s="643"/>
      <c r="Q37" s="644"/>
      <c r="R37" s="645">
        <v>
162092</v>
      </c>
      <c r="S37" s="646"/>
      <c r="T37" s="646"/>
      <c r="U37" s="646"/>
      <c r="V37" s="646"/>
      <c r="W37" s="646"/>
      <c r="X37" s="646"/>
      <c r="Y37" s="647"/>
      <c r="Z37" s="648">
        <v>
2.2000000000000002</v>
      </c>
      <c r="AA37" s="648"/>
      <c r="AB37" s="648"/>
      <c r="AC37" s="648"/>
      <c r="AD37" s="649" t="s">
        <v>
237</v>
      </c>
      <c r="AE37" s="649"/>
      <c r="AF37" s="649"/>
      <c r="AG37" s="649"/>
      <c r="AH37" s="649"/>
      <c r="AI37" s="649"/>
      <c r="AJ37" s="649"/>
      <c r="AK37" s="649"/>
      <c r="AL37" s="650" t="s">
        <v>
177</v>
      </c>
      <c r="AM37" s="651"/>
      <c r="AN37" s="651"/>
      <c r="AO37" s="652"/>
      <c r="AQ37" s="723" t="s">
        <v>
335</v>
      </c>
      <c r="AR37" s="724"/>
      <c r="AS37" s="724"/>
      <c r="AT37" s="724"/>
      <c r="AU37" s="724"/>
      <c r="AV37" s="724"/>
      <c r="AW37" s="724"/>
      <c r="AX37" s="724"/>
      <c r="AY37" s="725"/>
      <c r="AZ37" s="645">
        <v>
513149</v>
      </c>
      <c r="BA37" s="646"/>
      <c r="BB37" s="646"/>
      <c r="BC37" s="646"/>
      <c r="BD37" s="670"/>
      <c r="BE37" s="670"/>
      <c r="BF37" s="700"/>
      <c r="BG37" s="660" t="s">
        <v>
336</v>
      </c>
      <c r="BH37" s="661"/>
      <c r="BI37" s="661"/>
      <c r="BJ37" s="661"/>
      <c r="BK37" s="661"/>
      <c r="BL37" s="661"/>
      <c r="BM37" s="661"/>
      <c r="BN37" s="661"/>
      <c r="BO37" s="661"/>
      <c r="BP37" s="661"/>
      <c r="BQ37" s="661"/>
      <c r="BR37" s="661"/>
      <c r="BS37" s="661"/>
      <c r="BT37" s="661"/>
      <c r="BU37" s="662"/>
      <c r="BV37" s="645">
        <v>
-17018</v>
      </c>
      <c r="BW37" s="646"/>
      <c r="BX37" s="646"/>
      <c r="BY37" s="646"/>
      <c r="BZ37" s="646"/>
      <c r="CA37" s="646"/>
      <c r="CB37" s="655"/>
      <c r="CD37" s="660" t="s">
        <v>
337</v>
      </c>
      <c r="CE37" s="661"/>
      <c r="CF37" s="661"/>
      <c r="CG37" s="661"/>
      <c r="CH37" s="661"/>
      <c r="CI37" s="661"/>
      <c r="CJ37" s="661"/>
      <c r="CK37" s="661"/>
      <c r="CL37" s="661"/>
      <c r="CM37" s="661"/>
      <c r="CN37" s="661"/>
      <c r="CO37" s="661"/>
      <c r="CP37" s="661"/>
      <c r="CQ37" s="662"/>
      <c r="CR37" s="645">
        <v>
124985</v>
      </c>
      <c r="CS37" s="670"/>
      <c r="CT37" s="670"/>
      <c r="CU37" s="670"/>
      <c r="CV37" s="670"/>
      <c r="CW37" s="670"/>
      <c r="CX37" s="670"/>
      <c r="CY37" s="671"/>
      <c r="CZ37" s="650">
        <v>
1.8</v>
      </c>
      <c r="DA37" s="682"/>
      <c r="DB37" s="682"/>
      <c r="DC37" s="684"/>
      <c r="DD37" s="654">
        <v>
2626</v>
      </c>
      <c r="DE37" s="670"/>
      <c r="DF37" s="670"/>
      <c r="DG37" s="670"/>
      <c r="DH37" s="670"/>
      <c r="DI37" s="670"/>
      <c r="DJ37" s="670"/>
      <c r="DK37" s="671"/>
      <c r="DL37" s="654">
        <v>
2287</v>
      </c>
      <c r="DM37" s="670"/>
      <c r="DN37" s="670"/>
      <c r="DO37" s="670"/>
      <c r="DP37" s="670"/>
      <c r="DQ37" s="670"/>
      <c r="DR37" s="670"/>
      <c r="DS37" s="670"/>
      <c r="DT37" s="670"/>
      <c r="DU37" s="670"/>
      <c r="DV37" s="671"/>
      <c r="DW37" s="650">
        <v>
0.1</v>
      </c>
      <c r="DX37" s="682"/>
      <c r="DY37" s="682"/>
      <c r="DZ37" s="682"/>
      <c r="EA37" s="682"/>
      <c r="EB37" s="682"/>
      <c r="EC37" s="683"/>
    </row>
    <row r="38" spans="2:133" ht="11.25" customHeight="1" x14ac:dyDescent="0.2">
      <c r="B38" s="642" t="s">
        <v>
338</v>
      </c>
      <c r="C38" s="643"/>
      <c r="D38" s="643"/>
      <c r="E38" s="643"/>
      <c r="F38" s="643"/>
      <c r="G38" s="643"/>
      <c r="H38" s="643"/>
      <c r="I38" s="643"/>
      <c r="J38" s="643"/>
      <c r="K38" s="643"/>
      <c r="L38" s="643"/>
      <c r="M38" s="643"/>
      <c r="N38" s="643"/>
      <c r="O38" s="643"/>
      <c r="P38" s="643"/>
      <c r="Q38" s="644"/>
      <c r="R38" s="645">
        <v>
57324</v>
      </c>
      <c r="S38" s="646"/>
      <c r="T38" s="646"/>
      <c r="U38" s="646"/>
      <c r="V38" s="646"/>
      <c r="W38" s="646"/>
      <c r="X38" s="646"/>
      <c r="Y38" s="647"/>
      <c r="Z38" s="648">
        <v>
0.8</v>
      </c>
      <c r="AA38" s="648"/>
      <c r="AB38" s="648"/>
      <c r="AC38" s="648"/>
      <c r="AD38" s="649">
        <v>
6</v>
      </c>
      <c r="AE38" s="649"/>
      <c r="AF38" s="649"/>
      <c r="AG38" s="649"/>
      <c r="AH38" s="649"/>
      <c r="AI38" s="649"/>
      <c r="AJ38" s="649"/>
      <c r="AK38" s="649"/>
      <c r="AL38" s="650">
        <v>
0</v>
      </c>
      <c r="AM38" s="651"/>
      <c r="AN38" s="651"/>
      <c r="AO38" s="652"/>
      <c r="AQ38" s="723" t="s">
        <v>
339</v>
      </c>
      <c r="AR38" s="724"/>
      <c r="AS38" s="724"/>
      <c r="AT38" s="724"/>
      <c r="AU38" s="724"/>
      <c r="AV38" s="724"/>
      <c r="AW38" s="724"/>
      <c r="AX38" s="724"/>
      <c r="AY38" s="725"/>
      <c r="AZ38" s="645">
        <v>
87000</v>
      </c>
      <c r="BA38" s="646"/>
      <c r="BB38" s="646"/>
      <c r="BC38" s="646"/>
      <c r="BD38" s="670"/>
      <c r="BE38" s="670"/>
      <c r="BF38" s="700"/>
      <c r="BG38" s="660" t="s">
        <v>
340</v>
      </c>
      <c r="BH38" s="661"/>
      <c r="BI38" s="661"/>
      <c r="BJ38" s="661"/>
      <c r="BK38" s="661"/>
      <c r="BL38" s="661"/>
      <c r="BM38" s="661"/>
      <c r="BN38" s="661"/>
      <c r="BO38" s="661"/>
      <c r="BP38" s="661"/>
      <c r="BQ38" s="661"/>
      <c r="BR38" s="661"/>
      <c r="BS38" s="661"/>
      <c r="BT38" s="661"/>
      <c r="BU38" s="662"/>
      <c r="BV38" s="645">
        <v>
885</v>
      </c>
      <c r="BW38" s="646"/>
      <c r="BX38" s="646"/>
      <c r="BY38" s="646"/>
      <c r="BZ38" s="646"/>
      <c r="CA38" s="646"/>
      <c r="CB38" s="655"/>
      <c r="CD38" s="660" t="s">
        <v>
341</v>
      </c>
      <c r="CE38" s="661"/>
      <c r="CF38" s="661"/>
      <c r="CG38" s="661"/>
      <c r="CH38" s="661"/>
      <c r="CI38" s="661"/>
      <c r="CJ38" s="661"/>
      <c r="CK38" s="661"/>
      <c r="CL38" s="661"/>
      <c r="CM38" s="661"/>
      <c r="CN38" s="661"/>
      <c r="CO38" s="661"/>
      <c r="CP38" s="661"/>
      <c r="CQ38" s="662"/>
      <c r="CR38" s="645">
        <v>
876817</v>
      </c>
      <c r="CS38" s="646"/>
      <c r="CT38" s="646"/>
      <c r="CU38" s="646"/>
      <c r="CV38" s="646"/>
      <c r="CW38" s="646"/>
      <c r="CX38" s="646"/>
      <c r="CY38" s="647"/>
      <c r="CZ38" s="650">
        <v>
12.4</v>
      </c>
      <c r="DA38" s="682"/>
      <c r="DB38" s="682"/>
      <c r="DC38" s="684"/>
      <c r="DD38" s="654">
        <v>
746115</v>
      </c>
      <c r="DE38" s="646"/>
      <c r="DF38" s="646"/>
      <c r="DG38" s="646"/>
      <c r="DH38" s="646"/>
      <c r="DI38" s="646"/>
      <c r="DJ38" s="646"/>
      <c r="DK38" s="647"/>
      <c r="DL38" s="654">
        <v>
362739</v>
      </c>
      <c r="DM38" s="646"/>
      <c r="DN38" s="646"/>
      <c r="DO38" s="646"/>
      <c r="DP38" s="646"/>
      <c r="DQ38" s="646"/>
      <c r="DR38" s="646"/>
      <c r="DS38" s="646"/>
      <c r="DT38" s="646"/>
      <c r="DU38" s="646"/>
      <c r="DV38" s="647"/>
      <c r="DW38" s="650">
        <v>
13.9</v>
      </c>
      <c r="DX38" s="682"/>
      <c r="DY38" s="682"/>
      <c r="DZ38" s="682"/>
      <c r="EA38" s="682"/>
      <c r="EB38" s="682"/>
      <c r="EC38" s="683"/>
    </row>
    <row r="39" spans="2:133" ht="11.25" customHeight="1" x14ac:dyDescent="0.2">
      <c r="B39" s="642" t="s">
        <v>
342</v>
      </c>
      <c r="C39" s="643"/>
      <c r="D39" s="643"/>
      <c r="E39" s="643"/>
      <c r="F39" s="643"/>
      <c r="G39" s="643"/>
      <c r="H39" s="643"/>
      <c r="I39" s="643"/>
      <c r="J39" s="643"/>
      <c r="K39" s="643"/>
      <c r="L39" s="643"/>
      <c r="M39" s="643"/>
      <c r="N39" s="643"/>
      <c r="O39" s="643"/>
      <c r="P39" s="643"/>
      <c r="Q39" s="644"/>
      <c r="R39" s="645">
        <v>
90603</v>
      </c>
      <c r="S39" s="646"/>
      <c r="T39" s="646"/>
      <c r="U39" s="646"/>
      <c r="V39" s="646"/>
      <c r="W39" s="646"/>
      <c r="X39" s="646"/>
      <c r="Y39" s="647"/>
      <c r="Z39" s="648">
        <v>
1.2</v>
      </c>
      <c r="AA39" s="648"/>
      <c r="AB39" s="648"/>
      <c r="AC39" s="648"/>
      <c r="AD39" s="649" t="s">
        <v>
177</v>
      </c>
      <c r="AE39" s="649"/>
      <c r="AF39" s="649"/>
      <c r="AG39" s="649"/>
      <c r="AH39" s="649"/>
      <c r="AI39" s="649"/>
      <c r="AJ39" s="649"/>
      <c r="AK39" s="649"/>
      <c r="AL39" s="650" t="s">
        <v>
177</v>
      </c>
      <c r="AM39" s="651"/>
      <c r="AN39" s="651"/>
      <c r="AO39" s="652"/>
      <c r="AQ39" s="723" t="s">
        <v>
343</v>
      </c>
      <c r="AR39" s="724"/>
      <c r="AS39" s="724"/>
      <c r="AT39" s="724"/>
      <c r="AU39" s="724"/>
      <c r="AV39" s="724"/>
      <c r="AW39" s="724"/>
      <c r="AX39" s="724"/>
      <c r="AY39" s="725"/>
      <c r="AZ39" s="645">
        <v>
2979</v>
      </c>
      <c r="BA39" s="646"/>
      <c r="BB39" s="646"/>
      <c r="BC39" s="646"/>
      <c r="BD39" s="670"/>
      <c r="BE39" s="670"/>
      <c r="BF39" s="700"/>
      <c r="BG39" s="660" t="s">
        <v>
344</v>
      </c>
      <c r="BH39" s="661"/>
      <c r="BI39" s="661"/>
      <c r="BJ39" s="661"/>
      <c r="BK39" s="661"/>
      <c r="BL39" s="661"/>
      <c r="BM39" s="661"/>
      <c r="BN39" s="661"/>
      <c r="BO39" s="661"/>
      <c r="BP39" s="661"/>
      <c r="BQ39" s="661"/>
      <c r="BR39" s="661"/>
      <c r="BS39" s="661"/>
      <c r="BT39" s="661"/>
      <c r="BU39" s="662"/>
      <c r="BV39" s="645">
        <v>
1339</v>
      </c>
      <c r="BW39" s="646"/>
      <c r="BX39" s="646"/>
      <c r="BY39" s="646"/>
      <c r="BZ39" s="646"/>
      <c r="CA39" s="646"/>
      <c r="CB39" s="655"/>
      <c r="CD39" s="660" t="s">
        <v>
345</v>
      </c>
      <c r="CE39" s="661"/>
      <c r="CF39" s="661"/>
      <c r="CG39" s="661"/>
      <c r="CH39" s="661"/>
      <c r="CI39" s="661"/>
      <c r="CJ39" s="661"/>
      <c r="CK39" s="661"/>
      <c r="CL39" s="661"/>
      <c r="CM39" s="661"/>
      <c r="CN39" s="661"/>
      <c r="CO39" s="661"/>
      <c r="CP39" s="661"/>
      <c r="CQ39" s="662"/>
      <c r="CR39" s="645">
        <v>
510307</v>
      </c>
      <c r="CS39" s="670"/>
      <c r="CT39" s="670"/>
      <c r="CU39" s="670"/>
      <c r="CV39" s="670"/>
      <c r="CW39" s="670"/>
      <c r="CX39" s="670"/>
      <c r="CY39" s="671"/>
      <c r="CZ39" s="650">
        <v>
7.2</v>
      </c>
      <c r="DA39" s="682"/>
      <c r="DB39" s="682"/>
      <c r="DC39" s="684"/>
      <c r="DD39" s="654">
        <v>
251098</v>
      </c>
      <c r="DE39" s="670"/>
      <c r="DF39" s="670"/>
      <c r="DG39" s="670"/>
      <c r="DH39" s="670"/>
      <c r="DI39" s="670"/>
      <c r="DJ39" s="670"/>
      <c r="DK39" s="671"/>
      <c r="DL39" s="654" t="s">
        <v>
177</v>
      </c>
      <c r="DM39" s="670"/>
      <c r="DN39" s="670"/>
      <c r="DO39" s="670"/>
      <c r="DP39" s="670"/>
      <c r="DQ39" s="670"/>
      <c r="DR39" s="670"/>
      <c r="DS39" s="670"/>
      <c r="DT39" s="670"/>
      <c r="DU39" s="670"/>
      <c r="DV39" s="671"/>
      <c r="DW39" s="650" t="s">
        <v>
177</v>
      </c>
      <c r="DX39" s="682"/>
      <c r="DY39" s="682"/>
      <c r="DZ39" s="682"/>
      <c r="EA39" s="682"/>
      <c r="EB39" s="682"/>
      <c r="EC39" s="683"/>
    </row>
    <row r="40" spans="2:133" ht="11.25" customHeight="1" x14ac:dyDescent="0.2">
      <c r="B40" s="642" t="s">
        <v>
346</v>
      </c>
      <c r="C40" s="643"/>
      <c r="D40" s="643"/>
      <c r="E40" s="643"/>
      <c r="F40" s="643"/>
      <c r="G40" s="643"/>
      <c r="H40" s="643"/>
      <c r="I40" s="643"/>
      <c r="J40" s="643"/>
      <c r="K40" s="643"/>
      <c r="L40" s="643"/>
      <c r="M40" s="643"/>
      <c r="N40" s="643"/>
      <c r="O40" s="643"/>
      <c r="P40" s="643"/>
      <c r="Q40" s="644"/>
      <c r="R40" s="645" t="s">
        <v>
177</v>
      </c>
      <c r="S40" s="646"/>
      <c r="T40" s="646"/>
      <c r="U40" s="646"/>
      <c r="V40" s="646"/>
      <c r="W40" s="646"/>
      <c r="X40" s="646"/>
      <c r="Y40" s="647"/>
      <c r="Z40" s="648" t="s">
        <v>
139</v>
      </c>
      <c r="AA40" s="648"/>
      <c r="AB40" s="648"/>
      <c r="AC40" s="648"/>
      <c r="AD40" s="649" t="s">
        <v>
237</v>
      </c>
      <c r="AE40" s="649"/>
      <c r="AF40" s="649"/>
      <c r="AG40" s="649"/>
      <c r="AH40" s="649"/>
      <c r="AI40" s="649"/>
      <c r="AJ40" s="649"/>
      <c r="AK40" s="649"/>
      <c r="AL40" s="650" t="s">
        <v>
237</v>
      </c>
      <c r="AM40" s="651"/>
      <c r="AN40" s="651"/>
      <c r="AO40" s="652"/>
      <c r="AQ40" s="723" t="s">
        <v>
347</v>
      </c>
      <c r="AR40" s="724"/>
      <c r="AS40" s="724"/>
      <c r="AT40" s="724"/>
      <c r="AU40" s="724"/>
      <c r="AV40" s="724"/>
      <c r="AW40" s="724"/>
      <c r="AX40" s="724"/>
      <c r="AY40" s="725"/>
      <c r="AZ40" s="645" t="s">
        <v>
177</v>
      </c>
      <c r="BA40" s="646"/>
      <c r="BB40" s="646"/>
      <c r="BC40" s="646"/>
      <c r="BD40" s="670"/>
      <c r="BE40" s="670"/>
      <c r="BF40" s="700"/>
      <c r="BG40" s="726" t="s">
        <v>
348</v>
      </c>
      <c r="BH40" s="727"/>
      <c r="BI40" s="727"/>
      <c r="BJ40" s="727"/>
      <c r="BK40" s="727"/>
      <c r="BL40" s="236"/>
      <c r="BM40" s="661" t="s">
        <v>
349</v>
      </c>
      <c r="BN40" s="661"/>
      <c r="BO40" s="661"/>
      <c r="BP40" s="661"/>
      <c r="BQ40" s="661"/>
      <c r="BR40" s="661"/>
      <c r="BS40" s="661"/>
      <c r="BT40" s="661"/>
      <c r="BU40" s="662"/>
      <c r="BV40" s="645">
        <v>
73</v>
      </c>
      <c r="BW40" s="646"/>
      <c r="BX40" s="646"/>
      <c r="BY40" s="646"/>
      <c r="BZ40" s="646"/>
      <c r="CA40" s="646"/>
      <c r="CB40" s="655"/>
      <c r="CD40" s="660" t="s">
        <v>
350</v>
      </c>
      <c r="CE40" s="661"/>
      <c r="CF40" s="661"/>
      <c r="CG40" s="661"/>
      <c r="CH40" s="661"/>
      <c r="CI40" s="661"/>
      <c r="CJ40" s="661"/>
      <c r="CK40" s="661"/>
      <c r="CL40" s="661"/>
      <c r="CM40" s="661"/>
      <c r="CN40" s="661"/>
      <c r="CO40" s="661"/>
      <c r="CP40" s="661"/>
      <c r="CQ40" s="662"/>
      <c r="CR40" s="645">
        <v>
12305</v>
      </c>
      <c r="CS40" s="646"/>
      <c r="CT40" s="646"/>
      <c r="CU40" s="646"/>
      <c r="CV40" s="646"/>
      <c r="CW40" s="646"/>
      <c r="CX40" s="646"/>
      <c r="CY40" s="647"/>
      <c r="CZ40" s="650">
        <v>
0.2</v>
      </c>
      <c r="DA40" s="682"/>
      <c r="DB40" s="682"/>
      <c r="DC40" s="684"/>
      <c r="DD40" s="654">
        <v>
12305</v>
      </c>
      <c r="DE40" s="646"/>
      <c r="DF40" s="646"/>
      <c r="DG40" s="646"/>
      <c r="DH40" s="646"/>
      <c r="DI40" s="646"/>
      <c r="DJ40" s="646"/>
      <c r="DK40" s="647"/>
      <c r="DL40" s="654" t="s">
        <v>
177</v>
      </c>
      <c r="DM40" s="646"/>
      <c r="DN40" s="646"/>
      <c r="DO40" s="646"/>
      <c r="DP40" s="646"/>
      <c r="DQ40" s="646"/>
      <c r="DR40" s="646"/>
      <c r="DS40" s="646"/>
      <c r="DT40" s="646"/>
      <c r="DU40" s="646"/>
      <c r="DV40" s="647"/>
      <c r="DW40" s="650" t="s">
        <v>
177</v>
      </c>
      <c r="DX40" s="682"/>
      <c r="DY40" s="682"/>
      <c r="DZ40" s="682"/>
      <c r="EA40" s="682"/>
      <c r="EB40" s="682"/>
      <c r="EC40" s="683"/>
    </row>
    <row r="41" spans="2:133" ht="11.25" customHeight="1" x14ac:dyDescent="0.2">
      <c r="B41" s="642" t="s">
        <v>
351</v>
      </c>
      <c r="C41" s="643"/>
      <c r="D41" s="643"/>
      <c r="E41" s="643"/>
      <c r="F41" s="643"/>
      <c r="G41" s="643"/>
      <c r="H41" s="643"/>
      <c r="I41" s="643"/>
      <c r="J41" s="643"/>
      <c r="K41" s="643"/>
      <c r="L41" s="643"/>
      <c r="M41" s="643"/>
      <c r="N41" s="643"/>
      <c r="O41" s="643"/>
      <c r="P41" s="643"/>
      <c r="Q41" s="644"/>
      <c r="R41" s="645">
        <v>
90603</v>
      </c>
      <c r="S41" s="646"/>
      <c r="T41" s="646"/>
      <c r="U41" s="646"/>
      <c r="V41" s="646"/>
      <c r="W41" s="646"/>
      <c r="X41" s="646"/>
      <c r="Y41" s="647"/>
      <c r="Z41" s="648">
        <v>
1.2</v>
      </c>
      <c r="AA41" s="648"/>
      <c r="AB41" s="648"/>
      <c r="AC41" s="648"/>
      <c r="AD41" s="649" t="s">
        <v>
139</v>
      </c>
      <c r="AE41" s="649"/>
      <c r="AF41" s="649"/>
      <c r="AG41" s="649"/>
      <c r="AH41" s="649"/>
      <c r="AI41" s="649"/>
      <c r="AJ41" s="649"/>
      <c r="AK41" s="649"/>
      <c r="AL41" s="650" t="s">
        <v>
177</v>
      </c>
      <c r="AM41" s="651"/>
      <c r="AN41" s="651"/>
      <c r="AO41" s="652"/>
      <c r="AQ41" s="723" t="s">
        <v>
352</v>
      </c>
      <c r="AR41" s="724"/>
      <c r="AS41" s="724"/>
      <c r="AT41" s="724"/>
      <c r="AU41" s="724"/>
      <c r="AV41" s="724"/>
      <c r="AW41" s="724"/>
      <c r="AX41" s="724"/>
      <c r="AY41" s="725"/>
      <c r="AZ41" s="645">
        <v>
81557</v>
      </c>
      <c r="BA41" s="646"/>
      <c r="BB41" s="646"/>
      <c r="BC41" s="646"/>
      <c r="BD41" s="670"/>
      <c r="BE41" s="670"/>
      <c r="BF41" s="700"/>
      <c r="BG41" s="726"/>
      <c r="BH41" s="727"/>
      <c r="BI41" s="727"/>
      <c r="BJ41" s="727"/>
      <c r="BK41" s="727"/>
      <c r="BL41" s="236"/>
      <c r="BM41" s="661" t="s">
        <v>
353</v>
      </c>
      <c r="BN41" s="661"/>
      <c r="BO41" s="661"/>
      <c r="BP41" s="661"/>
      <c r="BQ41" s="661"/>
      <c r="BR41" s="661"/>
      <c r="BS41" s="661"/>
      <c r="BT41" s="661"/>
      <c r="BU41" s="662"/>
      <c r="BV41" s="645" t="s">
        <v>
237</v>
      </c>
      <c r="BW41" s="646"/>
      <c r="BX41" s="646"/>
      <c r="BY41" s="646"/>
      <c r="BZ41" s="646"/>
      <c r="CA41" s="646"/>
      <c r="CB41" s="655"/>
      <c r="CD41" s="660" t="s">
        <v>
354</v>
      </c>
      <c r="CE41" s="661"/>
      <c r="CF41" s="661"/>
      <c r="CG41" s="661"/>
      <c r="CH41" s="661"/>
      <c r="CI41" s="661"/>
      <c r="CJ41" s="661"/>
      <c r="CK41" s="661"/>
      <c r="CL41" s="661"/>
      <c r="CM41" s="661"/>
      <c r="CN41" s="661"/>
      <c r="CO41" s="661"/>
      <c r="CP41" s="661"/>
      <c r="CQ41" s="662"/>
      <c r="CR41" s="645" t="s">
        <v>
177</v>
      </c>
      <c r="CS41" s="670"/>
      <c r="CT41" s="670"/>
      <c r="CU41" s="670"/>
      <c r="CV41" s="670"/>
      <c r="CW41" s="670"/>
      <c r="CX41" s="670"/>
      <c r="CY41" s="671"/>
      <c r="CZ41" s="650" t="s">
        <v>
177</v>
      </c>
      <c r="DA41" s="682"/>
      <c r="DB41" s="682"/>
      <c r="DC41" s="684"/>
      <c r="DD41" s="654" t="s">
        <v>
177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
355</v>
      </c>
      <c r="C42" s="687"/>
      <c r="D42" s="687"/>
      <c r="E42" s="687"/>
      <c r="F42" s="687"/>
      <c r="G42" s="687"/>
      <c r="H42" s="687"/>
      <c r="I42" s="687"/>
      <c r="J42" s="687"/>
      <c r="K42" s="687"/>
      <c r="L42" s="687"/>
      <c r="M42" s="687"/>
      <c r="N42" s="687"/>
      <c r="O42" s="687"/>
      <c r="P42" s="687"/>
      <c r="Q42" s="688"/>
      <c r="R42" s="730">
        <v>
7338017</v>
      </c>
      <c r="S42" s="731"/>
      <c r="T42" s="731"/>
      <c r="U42" s="731"/>
      <c r="V42" s="731"/>
      <c r="W42" s="731"/>
      <c r="X42" s="731"/>
      <c r="Y42" s="739"/>
      <c r="Z42" s="740">
        <v>
100</v>
      </c>
      <c r="AA42" s="740"/>
      <c r="AB42" s="740"/>
      <c r="AC42" s="740"/>
      <c r="AD42" s="741">
        <v>
2517817</v>
      </c>
      <c r="AE42" s="741"/>
      <c r="AF42" s="741"/>
      <c r="AG42" s="741"/>
      <c r="AH42" s="741"/>
      <c r="AI42" s="741"/>
      <c r="AJ42" s="741"/>
      <c r="AK42" s="741"/>
      <c r="AL42" s="742">
        <v>
100</v>
      </c>
      <c r="AM42" s="717"/>
      <c r="AN42" s="717"/>
      <c r="AO42" s="743"/>
      <c r="AQ42" s="744" t="s">
        <v>
356</v>
      </c>
      <c r="AR42" s="745"/>
      <c r="AS42" s="745"/>
      <c r="AT42" s="745"/>
      <c r="AU42" s="745"/>
      <c r="AV42" s="745"/>
      <c r="AW42" s="745"/>
      <c r="AX42" s="745"/>
      <c r="AY42" s="746"/>
      <c r="AZ42" s="730">
        <v>
279132</v>
      </c>
      <c r="BA42" s="731"/>
      <c r="BB42" s="731"/>
      <c r="BC42" s="731"/>
      <c r="BD42" s="716"/>
      <c r="BE42" s="716"/>
      <c r="BF42" s="718"/>
      <c r="BG42" s="728"/>
      <c r="BH42" s="729"/>
      <c r="BI42" s="729"/>
      <c r="BJ42" s="729"/>
      <c r="BK42" s="729"/>
      <c r="BL42" s="237"/>
      <c r="BM42" s="673" t="s">
        <v>
357</v>
      </c>
      <c r="BN42" s="673"/>
      <c r="BO42" s="673"/>
      <c r="BP42" s="673"/>
      <c r="BQ42" s="673"/>
      <c r="BR42" s="673"/>
      <c r="BS42" s="673"/>
      <c r="BT42" s="673"/>
      <c r="BU42" s="674"/>
      <c r="BV42" s="730">
        <v>
405</v>
      </c>
      <c r="BW42" s="731"/>
      <c r="BX42" s="731"/>
      <c r="BY42" s="731"/>
      <c r="BZ42" s="731"/>
      <c r="CA42" s="731"/>
      <c r="CB42" s="738"/>
      <c r="CD42" s="642" t="s">
        <v>
358</v>
      </c>
      <c r="CE42" s="643"/>
      <c r="CF42" s="643"/>
      <c r="CG42" s="643"/>
      <c r="CH42" s="643"/>
      <c r="CI42" s="643"/>
      <c r="CJ42" s="643"/>
      <c r="CK42" s="643"/>
      <c r="CL42" s="643"/>
      <c r="CM42" s="643"/>
      <c r="CN42" s="643"/>
      <c r="CO42" s="643"/>
      <c r="CP42" s="643"/>
      <c r="CQ42" s="644"/>
      <c r="CR42" s="645">
        <v>
1648361</v>
      </c>
      <c r="CS42" s="646"/>
      <c r="CT42" s="646"/>
      <c r="CU42" s="646"/>
      <c r="CV42" s="646"/>
      <c r="CW42" s="646"/>
      <c r="CX42" s="646"/>
      <c r="CY42" s="647"/>
      <c r="CZ42" s="650">
        <v>
23.2</v>
      </c>
      <c r="DA42" s="651"/>
      <c r="DB42" s="651"/>
      <c r="DC42" s="663"/>
      <c r="DD42" s="654">
        <v>
411037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
359</v>
      </c>
      <c r="CE43" s="643"/>
      <c r="CF43" s="643"/>
      <c r="CG43" s="643"/>
      <c r="CH43" s="643"/>
      <c r="CI43" s="643"/>
      <c r="CJ43" s="643"/>
      <c r="CK43" s="643"/>
      <c r="CL43" s="643"/>
      <c r="CM43" s="643"/>
      <c r="CN43" s="643"/>
      <c r="CO43" s="643"/>
      <c r="CP43" s="643"/>
      <c r="CQ43" s="644"/>
      <c r="CR43" s="645">
        <v>
67933</v>
      </c>
      <c r="CS43" s="670"/>
      <c r="CT43" s="670"/>
      <c r="CU43" s="670"/>
      <c r="CV43" s="670"/>
      <c r="CW43" s="670"/>
      <c r="CX43" s="670"/>
      <c r="CY43" s="671"/>
      <c r="CZ43" s="650">
        <v>
1</v>
      </c>
      <c r="DA43" s="682"/>
      <c r="DB43" s="682"/>
      <c r="DC43" s="684"/>
      <c r="DD43" s="654">
        <v>
67933</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
307</v>
      </c>
      <c r="CE44" s="758"/>
      <c r="CF44" s="642" t="s">
        <v>
360</v>
      </c>
      <c r="CG44" s="643"/>
      <c r="CH44" s="643"/>
      <c r="CI44" s="643"/>
      <c r="CJ44" s="643"/>
      <c r="CK44" s="643"/>
      <c r="CL44" s="643"/>
      <c r="CM44" s="643"/>
      <c r="CN44" s="643"/>
      <c r="CO44" s="643"/>
      <c r="CP44" s="643"/>
      <c r="CQ44" s="644"/>
      <c r="CR44" s="645">
        <v>
1343788</v>
      </c>
      <c r="CS44" s="646"/>
      <c r="CT44" s="646"/>
      <c r="CU44" s="646"/>
      <c r="CV44" s="646"/>
      <c r="CW44" s="646"/>
      <c r="CX44" s="646"/>
      <c r="CY44" s="647"/>
      <c r="CZ44" s="650">
        <v>
18.899999999999999</v>
      </c>
      <c r="DA44" s="651"/>
      <c r="DB44" s="651"/>
      <c r="DC44" s="663"/>
      <c r="DD44" s="654">
        <v>
392548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
361</v>
      </c>
      <c r="CG45" s="643"/>
      <c r="CH45" s="643"/>
      <c r="CI45" s="643"/>
      <c r="CJ45" s="643"/>
      <c r="CK45" s="643"/>
      <c r="CL45" s="643"/>
      <c r="CM45" s="643"/>
      <c r="CN45" s="643"/>
      <c r="CO45" s="643"/>
      <c r="CP45" s="643"/>
      <c r="CQ45" s="644"/>
      <c r="CR45" s="645">
        <v>
45184</v>
      </c>
      <c r="CS45" s="670"/>
      <c r="CT45" s="670"/>
      <c r="CU45" s="670"/>
      <c r="CV45" s="670"/>
      <c r="CW45" s="670"/>
      <c r="CX45" s="670"/>
      <c r="CY45" s="671"/>
      <c r="CZ45" s="650">
        <v>
0.6</v>
      </c>
      <c r="DA45" s="682"/>
      <c r="DB45" s="682"/>
      <c r="DC45" s="684"/>
      <c r="DD45" s="654">
        <v>
7170</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
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363</v>
      </c>
      <c r="CG46" s="643"/>
      <c r="CH46" s="643"/>
      <c r="CI46" s="643"/>
      <c r="CJ46" s="643"/>
      <c r="CK46" s="643"/>
      <c r="CL46" s="643"/>
      <c r="CM46" s="643"/>
      <c r="CN46" s="643"/>
      <c r="CO46" s="643"/>
      <c r="CP46" s="643"/>
      <c r="CQ46" s="644"/>
      <c r="CR46" s="645">
        <v>
1298604</v>
      </c>
      <c r="CS46" s="646"/>
      <c r="CT46" s="646"/>
      <c r="CU46" s="646"/>
      <c r="CV46" s="646"/>
      <c r="CW46" s="646"/>
      <c r="CX46" s="646"/>
      <c r="CY46" s="647"/>
      <c r="CZ46" s="650">
        <v>
18.3</v>
      </c>
      <c r="DA46" s="651"/>
      <c r="DB46" s="651"/>
      <c r="DC46" s="663"/>
      <c r="DD46" s="654">
        <v>
385378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
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365</v>
      </c>
      <c r="CG47" s="643"/>
      <c r="CH47" s="643"/>
      <c r="CI47" s="643"/>
      <c r="CJ47" s="643"/>
      <c r="CK47" s="643"/>
      <c r="CL47" s="643"/>
      <c r="CM47" s="643"/>
      <c r="CN47" s="643"/>
      <c r="CO47" s="643"/>
      <c r="CP47" s="643"/>
      <c r="CQ47" s="644"/>
      <c r="CR47" s="645">
        <v>
304573</v>
      </c>
      <c r="CS47" s="670"/>
      <c r="CT47" s="670"/>
      <c r="CU47" s="670"/>
      <c r="CV47" s="670"/>
      <c r="CW47" s="670"/>
      <c r="CX47" s="670"/>
      <c r="CY47" s="671"/>
      <c r="CZ47" s="650">
        <v>
4.3</v>
      </c>
      <c r="DA47" s="682"/>
      <c r="DB47" s="682"/>
      <c r="DC47" s="684"/>
      <c r="DD47" s="654">
        <v>
18489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
366</v>
      </c>
      <c r="CD48" s="761"/>
      <c r="CE48" s="762"/>
      <c r="CF48" s="642" t="s">
        <v>
367</v>
      </c>
      <c r="CG48" s="643"/>
      <c r="CH48" s="643"/>
      <c r="CI48" s="643"/>
      <c r="CJ48" s="643"/>
      <c r="CK48" s="643"/>
      <c r="CL48" s="643"/>
      <c r="CM48" s="643"/>
      <c r="CN48" s="643"/>
      <c r="CO48" s="643"/>
      <c r="CP48" s="643"/>
      <c r="CQ48" s="644"/>
      <c r="CR48" s="645" t="s">
        <v>
237</v>
      </c>
      <c r="CS48" s="646"/>
      <c r="CT48" s="646"/>
      <c r="CU48" s="646"/>
      <c r="CV48" s="646"/>
      <c r="CW48" s="646"/>
      <c r="CX48" s="646"/>
      <c r="CY48" s="647"/>
      <c r="CZ48" s="650" t="s">
        <v>
237</v>
      </c>
      <c r="DA48" s="651"/>
      <c r="DB48" s="651"/>
      <c r="DC48" s="663"/>
      <c r="DD48" s="654" t="s">
        <v>
177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
368</v>
      </c>
      <c r="CE49" s="687"/>
      <c r="CF49" s="687"/>
      <c r="CG49" s="687"/>
      <c r="CH49" s="687"/>
      <c r="CI49" s="687"/>
      <c r="CJ49" s="687"/>
      <c r="CK49" s="687"/>
      <c r="CL49" s="687"/>
      <c r="CM49" s="687"/>
      <c r="CN49" s="687"/>
      <c r="CO49" s="687"/>
      <c r="CP49" s="687"/>
      <c r="CQ49" s="688"/>
      <c r="CR49" s="730">
        <v>
7093106</v>
      </c>
      <c r="CS49" s="716"/>
      <c r="CT49" s="716"/>
      <c r="CU49" s="716"/>
      <c r="CV49" s="716"/>
      <c r="CW49" s="716"/>
      <c r="CX49" s="716"/>
      <c r="CY49" s="747"/>
      <c r="CZ49" s="742">
        <v>
100</v>
      </c>
      <c r="DA49" s="748"/>
      <c r="DB49" s="748"/>
      <c r="DC49" s="749"/>
      <c r="DD49" s="750">
        <v>
3178725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JeGcAUrBJCNmoz+MTKYYim3XJNm8sgzZYToEksuAvDTjxgRWL71gSKEeoZD6JTbLNmkqjd6bQg6NAPuK8xrIQ==" saltValue="z5oOFTQSLYV9x76Tssjy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
370</v>
      </c>
      <c r="DK2" s="793"/>
      <c r="DL2" s="793"/>
      <c r="DM2" s="793"/>
      <c r="DN2" s="793"/>
      <c r="DO2" s="794"/>
      <c r="DP2" s="250"/>
      <c r="DQ2" s="792" t="s">
        <v>
371</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
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
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
374</v>
      </c>
      <c r="B5" s="787"/>
      <c r="C5" s="787"/>
      <c r="D5" s="787"/>
      <c r="E5" s="787"/>
      <c r="F5" s="787"/>
      <c r="G5" s="787"/>
      <c r="H5" s="787"/>
      <c r="I5" s="787"/>
      <c r="J5" s="787"/>
      <c r="K5" s="787"/>
      <c r="L5" s="787"/>
      <c r="M5" s="787"/>
      <c r="N5" s="787"/>
      <c r="O5" s="787"/>
      <c r="P5" s="788"/>
      <c r="Q5" s="763" t="s">
        <v>
375</v>
      </c>
      <c r="R5" s="764"/>
      <c r="S5" s="764"/>
      <c r="T5" s="764"/>
      <c r="U5" s="765"/>
      <c r="V5" s="763" t="s">
        <v>
376</v>
      </c>
      <c r="W5" s="764"/>
      <c r="X5" s="764"/>
      <c r="Y5" s="764"/>
      <c r="Z5" s="765"/>
      <c r="AA5" s="763" t="s">
        <v>
377</v>
      </c>
      <c r="AB5" s="764"/>
      <c r="AC5" s="764"/>
      <c r="AD5" s="764"/>
      <c r="AE5" s="764"/>
      <c r="AF5" s="796" t="s">
        <v>
378</v>
      </c>
      <c r="AG5" s="764"/>
      <c r="AH5" s="764"/>
      <c r="AI5" s="764"/>
      <c r="AJ5" s="775"/>
      <c r="AK5" s="764" t="s">
        <v>
379</v>
      </c>
      <c r="AL5" s="764"/>
      <c r="AM5" s="764"/>
      <c r="AN5" s="764"/>
      <c r="AO5" s="765"/>
      <c r="AP5" s="763" t="s">
        <v>
380</v>
      </c>
      <c r="AQ5" s="764"/>
      <c r="AR5" s="764"/>
      <c r="AS5" s="764"/>
      <c r="AT5" s="765"/>
      <c r="AU5" s="763" t="s">
        <v>
381</v>
      </c>
      <c r="AV5" s="764"/>
      <c r="AW5" s="764"/>
      <c r="AX5" s="764"/>
      <c r="AY5" s="775"/>
      <c r="AZ5" s="257"/>
      <c r="BA5" s="257"/>
      <c r="BB5" s="257"/>
      <c r="BC5" s="257"/>
      <c r="BD5" s="257"/>
      <c r="BE5" s="258"/>
      <c r="BF5" s="258"/>
      <c r="BG5" s="258"/>
      <c r="BH5" s="258"/>
      <c r="BI5" s="258"/>
      <c r="BJ5" s="258"/>
      <c r="BK5" s="258"/>
      <c r="BL5" s="258"/>
      <c r="BM5" s="258"/>
      <c r="BN5" s="258"/>
      <c r="BO5" s="258"/>
      <c r="BP5" s="258"/>
      <c r="BQ5" s="786" t="s">
        <v>
382</v>
      </c>
      <c r="BR5" s="787"/>
      <c r="BS5" s="787"/>
      <c r="BT5" s="787"/>
      <c r="BU5" s="787"/>
      <c r="BV5" s="787"/>
      <c r="BW5" s="787"/>
      <c r="BX5" s="787"/>
      <c r="BY5" s="787"/>
      <c r="BZ5" s="787"/>
      <c r="CA5" s="787"/>
      <c r="CB5" s="787"/>
      <c r="CC5" s="787"/>
      <c r="CD5" s="787"/>
      <c r="CE5" s="787"/>
      <c r="CF5" s="787"/>
      <c r="CG5" s="788"/>
      <c r="CH5" s="763" t="s">
        <v>
383</v>
      </c>
      <c r="CI5" s="764"/>
      <c r="CJ5" s="764"/>
      <c r="CK5" s="764"/>
      <c r="CL5" s="765"/>
      <c r="CM5" s="763" t="s">
        <v>
384</v>
      </c>
      <c r="CN5" s="764"/>
      <c r="CO5" s="764"/>
      <c r="CP5" s="764"/>
      <c r="CQ5" s="765"/>
      <c r="CR5" s="763" t="s">
        <v>
385</v>
      </c>
      <c r="CS5" s="764"/>
      <c r="CT5" s="764"/>
      <c r="CU5" s="764"/>
      <c r="CV5" s="765"/>
      <c r="CW5" s="763" t="s">
        <v>
386</v>
      </c>
      <c r="CX5" s="764"/>
      <c r="CY5" s="764"/>
      <c r="CZ5" s="764"/>
      <c r="DA5" s="765"/>
      <c r="DB5" s="763" t="s">
        <v>
387</v>
      </c>
      <c r="DC5" s="764"/>
      <c r="DD5" s="764"/>
      <c r="DE5" s="764"/>
      <c r="DF5" s="765"/>
      <c r="DG5" s="769" t="s">
        <v>
388</v>
      </c>
      <c r="DH5" s="770"/>
      <c r="DI5" s="770"/>
      <c r="DJ5" s="770"/>
      <c r="DK5" s="771"/>
      <c r="DL5" s="769" t="s">
        <v>
389</v>
      </c>
      <c r="DM5" s="770"/>
      <c r="DN5" s="770"/>
      <c r="DO5" s="770"/>
      <c r="DP5" s="771"/>
      <c r="DQ5" s="763" t="s">
        <v>
390</v>
      </c>
      <c r="DR5" s="764"/>
      <c r="DS5" s="764"/>
      <c r="DT5" s="764"/>
      <c r="DU5" s="765"/>
      <c r="DV5" s="763" t="s">
        <v>
381</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
1</v>
      </c>
      <c r="B7" s="777" t="s">
        <v>
391</v>
      </c>
      <c r="C7" s="778"/>
      <c r="D7" s="778"/>
      <c r="E7" s="778"/>
      <c r="F7" s="778"/>
      <c r="G7" s="778"/>
      <c r="H7" s="778"/>
      <c r="I7" s="778"/>
      <c r="J7" s="778"/>
      <c r="K7" s="778"/>
      <c r="L7" s="778"/>
      <c r="M7" s="778"/>
      <c r="N7" s="778"/>
      <c r="O7" s="778"/>
      <c r="P7" s="779"/>
      <c r="Q7" s="780">
        <v>
7303</v>
      </c>
      <c r="R7" s="781"/>
      <c r="S7" s="781"/>
      <c r="T7" s="781"/>
      <c r="U7" s="781"/>
      <c r="V7" s="781">
        <v>
7065</v>
      </c>
      <c r="W7" s="781"/>
      <c r="X7" s="781"/>
      <c r="Y7" s="781"/>
      <c r="Z7" s="781"/>
      <c r="AA7" s="781">
        <v>
238</v>
      </c>
      <c r="AB7" s="781"/>
      <c r="AC7" s="781"/>
      <c r="AD7" s="781"/>
      <c r="AE7" s="782"/>
      <c r="AF7" s="783">
        <v>
187</v>
      </c>
      <c r="AG7" s="784"/>
      <c r="AH7" s="784"/>
      <c r="AI7" s="784"/>
      <c r="AJ7" s="785"/>
      <c r="AK7" s="820">
        <v>
320</v>
      </c>
      <c r="AL7" s="821"/>
      <c r="AM7" s="821"/>
      <c r="AN7" s="821"/>
      <c r="AO7" s="821"/>
      <c r="AP7" s="821">
        <v>
2074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
1</v>
      </c>
      <c r="BR7" s="261"/>
      <c r="BS7" s="824" t="s">
        <v>
594</v>
      </c>
      <c r="BT7" s="825"/>
      <c r="BU7" s="825"/>
      <c r="BV7" s="825"/>
      <c r="BW7" s="825"/>
      <c r="BX7" s="825"/>
      <c r="BY7" s="825"/>
      <c r="BZ7" s="825"/>
      <c r="CA7" s="825"/>
      <c r="CB7" s="825"/>
      <c r="CC7" s="825"/>
      <c r="CD7" s="825"/>
      <c r="CE7" s="825"/>
      <c r="CF7" s="825"/>
      <c r="CG7" s="826"/>
      <c r="CH7" s="817">
        <v>
9</v>
      </c>
      <c r="CI7" s="818"/>
      <c r="CJ7" s="818"/>
      <c r="CK7" s="818"/>
      <c r="CL7" s="819"/>
      <c r="CM7" s="817">
        <v>
116</v>
      </c>
      <c r="CN7" s="818"/>
      <c r="CO7" s="818"/>
      <c r="CP7" s="818"/>
      <c r="CQ7" s="819"/>
      <c r="CR7" s="817">
        <v>
181</v>
      </c>
      <c r="CS7" s="818"/>
      <c r="CT7" s="818"/>
      <c r="CU7" s="818"/>
      <c r="CV7" s="819"/>
      <c r="CW7" s="817" t="s">
        <v>
600</v>
      </c>
      <c r="CX7" s="818"/>
      <c r="CY7" s="818"/>
      <c r="CZ7" s="818"/>
      <c r="DA7" s="819"/>
      <c r="DB7" s="817" t="s">
        <v>
600</v>
      </c>
      <c r="DC7" s="818"/>
      <c r="DD7" s="818"/>
      <c r="DE7" s="818"/>
      <c r="DF7" s="819"/>
      <c r="DG7" s="817" t="s">
        <v>
523</v>
      </c>
      <c r="DH7" s="818"/>
      <c r="DI7" s="818"/>
      <c r="DJ7" s="818"/>
      <c r="DK7" s="819"/>
      <c r="DL7" s="817" t="s">
        <v>
523</v>
      </c>
      <c r="DM7" s="818"/>
      <c r="DN7" s="818"/>
      <c r="DO7" s="818"/>
      <c r="DP7" s="819"/>
      <c r="DQ7" s="817" t="s">
        <v>
523</v>
      </c>
      <c r="DR7" s="818"/>
      <c r="DS7" s="818"/>
      <c r="DT7" s="818"/>
      <c r="DU7" s="819"/>
      <c r="DV7" s="798" t="s">
        <v>
597</v>
      </c>
      <c r="DW7" s="799"/>
      <c r="DX7" s="799"/>
      <c r="DY7" s="799"/>
      <c r="DZ7" s="800"/>
      <c r="EA7" s="255"/>
    </row>
    <row r="8" spans="1:131" s="256" customFormat="1" ht="26.25" customHeight="1" x14ac:dyDescent="0.2">
      <c r="A8" s="262">
        <v>
2</v>
      </c>
      <c r="B8" s="801" t="s">
        <v>
392</v>
      </c>
      <c r="C8" s="802"/>
      <c r="D8" s="802"/>
      <c r="E8" s="802"/>
      <c r="F8" s="802"/>
      <c r="G8" s="802"/>
      <c r="H8" s="802"/>
      <c r="I8" s="802"/>
      <c r="J8" s="802"/>
      <c r="K8" s="802"/>
      <c r="L8" s="802"/>
      <c r="M8" s="802"/>
      <c r="N8" s="802"/>
      <c r="O8" s="802"/>
      <c r="P8" s="803"/>
      <c r="Q8" s="804">
        <v>
78</v>
      </c>
      <c r="R8" s="805"/>
      <c r="S8" s="805"/>
      <c r="T8" s="805"/>
      <c r="U8" s="805"/>
      <c r="V8" s="805">
        <v>
73</v>
      </c>
      <c r="W8" s="805"/>
      <c r="X8" s="805"/>
      <c r="Y8" s="805"/>
      <c r="Z8" s="805"/>
      <c r="AA8" s="805">
        <v>
5</v>
      </c>
      <c r="AB8" s="805"/>
      <c r="AC8" s="805"/>
      <c r="AD8" s="805"/>
      <c r="AE8" s="806"/>
      <c r="AF8" s="807">
        <v>
5</v>
      </c>
      <c r="AG8" s="808"/>
      <c r="AH8" s="808"/>
      <c r="AI8" s="808"/>
      <c r="AJ8" s="809"/>
      <c r="AK8" s="810" t="s">
        <v>
600</v>
      </c>
      <c r="AL8" s="811"/>
      <c r="AM8" s="811"/>
      <c r="AN8" s="811"/>
      <c r="AO8" s="811"/>
      <c r="AP8" s="811" t="s">
        <v>
600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
2</v>
      </c>
      <c r="BR8" s="264"/>
      <c r="BS8" s="814" t="s">
        <v>
595</v>
      </c>
      <c r="BT8" s="815"/>
      <c r="BU8" s="815"/>
      <c r="BV8" s="815"/>
      <c r="BW8" s="815"/>
      <c r="BX8" s="815"/>
      <c r="BY8" s="815"/>
      <c r="BZ8" s="815"/>
      <c r="CA8" s="815"/>
      <c r="CB8" s="815"/>
      <c r="CC8" s="815"/>
      <c r="CD8" s="815"/>
      <c r="CE8" s="815"/>
      <c r="CF8" s="815"/>
      <c r="CG8" s="816"/>
      <c r="CH8" s="827">
        <v>
1</v>
      </c>
      <c r="CI8" s="828"/>
      <c r="CJ8" s="828"/>
      <c r="CK8" s="828"/>
      <c r="CL8" s="829"/>
      <c r="CM8" s="827">
        <v>
73</v>
      </c>
      <c r="CN8" s="828"/>
      <c r="CO8" s="828"/>
      <c r="CP8" s="828"/>
      <c r="CQ8" s="829"/>
      <c r="CR8" s="827">
        <v>
61</v>
      </c>
      <c r="CS8" s="828"/>
      <c r="CT8" s="828"/>
      <c r="CU8" s="828"/>
      <c r="CV8" s="829"/>
      <c r="CW8" s="827">
        <v>
47</v>
      </c>
      <c r="CX8" s="828"/>
      <c r="CY8" s="828"/>
      <c r="CZ8" s="828"/>
      <c r="DA8" s="829"/>
      <c r="DB8" s="827" t="s">
        <v>
600</v>
      </c>
      <c r="DC8" s="828"/>
      <c r="DD8" s="828"/>
      <c r="DE8" s="828"/>
      <c r="DF8" s="829"/>
      <c r="DG8" s="827" t="s">
        <v>
523</v>
      </c>
      <c r="DH8" s="828"/>
      <c r="DI8" s="828"/>
      <c r="DJ8" s="828"/>
      <c r="DK8" s="829"/>
      <c r="DL8" s="827" t="s">
        <v>
523</v>
      </c>
      <c r="DM8" s="828"/>
      <c r="DN8" s="828"/>
      <c r="DO8" s="828"/>
      <c r="DP8" s="829"/>
      <c r="DQ8" s="827" t="s">
        <v>
523</v>
      </c>
      <c r="DR8" s="828"/>
      <c r="DS8" s="828"/>
      <c r="DT8" s="828"/>
      <c r="DU8" s="829"/>
      <c r="DV8" s="830" t="s">
        <v>
598</v>
      </c>
      <c r="DW8" s="831"/>
      <c r="DX8" s="831"/>
      <c r="DY8" s="831"/>
      <c r="DZ8" s="832"/>
      <c r="EA8" s="255"/>
    </row>
    <row r="9" spans="1:131" s="256" customFormat="1" ht="26.25" customHeight="1" x14ac:dyDescent="0.2">
      <c r="A9" s="262">
        <v>
3</v>
      </c>
      <c r="B9" s="801" t="s">
        <v>
393</v>
      </c>
      <c r="C9" s="802"/>
      <c r="D9" s="802"/>
      <c r="E9" s="802"/>
      <c r="F9" s="802"/>
      <c r="G9" s="802"/>
      <c r="H9" s="802"/>
      <c r="I9" s="802"/>
      <c r="J9" s="802"/>
      <c r="K9" s="802"/>
      <c r="L9" s="802"/>
      <c r="M9" s="802"/>
      <c r="N9" s="802"/>
      <c r="O9" s="802"/>
      <c r="P9" s="803"/>
      <c r="Q9" s="804">
        <v>
165</v>
      </c>
      <c r="R9" s="805"/>
      <c r="S9" s="805"/>
      <c r="T9" s="805"/>
      <c r="U9" s="805"/>
      <c r="V9" s="805">
        <v>
163</v>
      </c>
      <c r="W9" s="805"/>
      <c r="X9" s="805"/>
      <c r="Y9" s="805"/>
      <c r="Z9" s="805"/>
      <c r="AA9" s="805">
        <v>
2</v>
      </c>
      <c r="AB9" s="805"/>
      <c r="AC9" s="805"/>
      <c r="AD9" s="805"/>
      <c r="AE9" s="806"/>
      <c r="AF9" s="807">
        <v>
2</v>
      </c>
      <c r="AG9" s="808"/>
      <c r="AH9" s="808"/>
      <c r="AI9" s="808"/>
      <c r="AJ9" s="809"/>
      <c r="AK9" s="810" t="s">
        <v>
600</v>
      </c>
      <c r="AL9" s="811"/>
      <c r="AM9" s="811"/>
      <c r="AN9" s="811"/>
      <c r="AO9" s="811"/>
      <c r="AP9" s="811" t="s">
        <v>
600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
3</v>
      </c>
      <c r="BR9" s="264"/>
      <c r="BS9" s="814" t="s">
        <v>
596</v>
      </c>
      <c r="BT9" s="815"/>
      <c r="BU9" s="815"/>
      <c r="BV9" s="815"/>
      <c r="BW9" s="815"/>
      <c r="BX9" s="815"/>
      <c r="BY9" s="815"/>
      <c r="BZ9" s="815"/>
      <c r="CA9" s="815"/>
      <c r="CB9" s="815"/>
      <c r="CC9" s="815"/>
      <c r="CD9" s="815"/>
      <c r="CE9" s="815"/>
      <c r="CF9" s="815"/>
      <c r="CG9" s="816"/>
      <c r="CH9" s="827">
        <v>
3</v>
      </c>
      <c r="CI9" s="828"/>
      <c r="CJ9" s="828"/>
      <c r="CK9" s="828"/>
      <c r="CL9" s="829"/>
      <c r="CM9" s="827">
        <v>
71</v>
      </c>
      <c r="CN9" s="828"/>
      <c r="CO9" s="828"/>
      <c r="CP9" s="828"/>
      <c r="CQ9" s="829"/>
      <c r="CR9" s="827">
        <v>
35</v>
      </c>
      <c r="CS9" s="828"/>
      <c r="CT9" s="828"/>
      <c r="CU9" s="828"/>
      <c r="CV9" s="829"/>
      <c r="CW9" s="827">
        <v>
48</v>
      </c>
      <c r="CX9" s="828"/>
      <c r="CY9" s="828"/>
      <c r="CZ9" s="828"/>
      <c r="DA9" s="829"/>
      <c r="DB9" s="827" t="s">
        <v>
600</v>
      </c>
      <c r="DC9" s="828"/>
      <c r="DD9" s="828"/>
      <c r="DE9" s="828"/>
      <c r="DF9" s="829"/>
      <c r="DG9" s="827" t="s">
        <v>
523</v>
      </c>
      <c r="DH9" s="828"/>
      <c r="DI9" s="828"/>
      <c r="DJ9" s="828"/>
      <c r="DK9" s="829"/>
      <c r="DL9" s="827" t="s">
        <v>
523</v>
      </c>
      <c r="DM9" s="828"/>
      <c r="DN9" s="828"/>
      <c r="DO9" s="828"/>
      <c r="DP9" s="829"/>
      <c r="DQ9" s="827" t="s">
        <v>
523</v>
      </c>
      <c r="DR9" s="828"/>
      <c r="DS9" s="828"/>
      <c r="DT9" s="828"/>
      <c r="DU9" s="829"/>
      <c r="DV9" s="830" t="s">
        <v>
599</v>
      </c>
      <c r="DW9" s="831"/>
      <c r="DX9" s="831"/>
      <c r="DY9" s="831"/>
      <c r="DZ9" s="832"/>
      <c r="EA9" s="255"/>
    </row>
    <row r="10" spans="1:131" s="256" customFormat="1" ht="26.25" customHeight="1" x14ac:dyDescent="0.2">
      <c r="A10" s="262">
        <v>
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
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3"/>
      <c r="DW10" s="834"/>
      <c r="DX10" s="834"/>
      <c r="DY10" s="834"/>
      <c r="DZ10" s="835"/>
      <c r="EA10" s="255"/>
    </row>
    <row r="11" spans="1:131" s="256" customFormat="1" ht="26.25" customHeight="1" x14ac:dyDescent="0.2">
      <c r="A11" s="262">
        <v>
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
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3"/>
      <c r="DW11" s="834"/>
      <c r="DX11" s="834"/>
      <c r="DY11" s="834"/>
      <c r="DZ11" s="835"/>
      <c r="EA11" s="255"/>
    </row>
    <row r="12" spans="1:131" s="256" customFormat="1" ht="26.25" customHeight="1" x14ac:dyDescent="0.2">
      <c r="A12" s="262">
        <v>
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
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3"/>
      <c r="DW12" s="834"/>
      <c r="DX12" s="834"/>
      <c r="DY12" s="834"/>
      <c r="DZ12" s="835"/>
      <c r="EA12" s="255"/>
    </row>
    <row r="13" spans="1:131" s="256" customFormat="1" ht="26.25" customHeight="1" x14ac:dyDescent="0.2">
      <c r="A13" s="262">
        <v>
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
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3"/>
      <c r="DW13" s="834"/>
      <c r="DX13" s="834"/>
      <c r="DY13" s="834"/>
      <c r="DZ13" s="835"/>
      <c r="EA13" s="255"/>
    </row>
    <row r="14" spans="1:131" s="256" customFormat="1" ht="26.25" customHeight="1" x14ac:dyDescent="0.2">
      <c r="A14" s="262">
        <v>
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
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3"/>
      <c r="DW14" s="834"/>
      <c r="DX14" s="834"/>
      <c r="DY14" s="834"/>
      <c r="DZ14" s="835"/>
      <c r="EA14" s="255"/>
    </row>
    <row r="15" spans="1:131" s="256" customFormat="1" ht="26.25" customHeight="1" x14ac:dyDescent="0.2">
      <c r="A15" s="262">
        <v>
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
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3"/>
      <c r="DW15" s="834"/>
      <c r="DX15" s="834"/>
      <c r="DY15" s="834"/>
      <c r="DZ15" s="835"/>
      <c r="EA15" s="255"/>
    </row>
    <row r="16" spans="1:131" s="256" customFormat="1" ht="26.25" customHeight="1" x14ac:dyDescent="0.2">
      <c r="A16" s="262">
        <v>
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
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3"/>
      <c r="DW16" s="834"/>
      <c r="DX16" s="834"/>
      <c r="DY16" s="834"/>
      <c r="DZ16" s="835"/>
      <c r="EA16" s="255"/>
    </row>
    <row r="17" spans="1:131" s="256" customFormat="1" ht="26.25" customHeight="1" x14ac:dyDescent="0.2">
      <c r="A17" s="262">
        <v>
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
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3"/>
      <c r="DW17" s="834"/>
      <c r="DX17" s="834"/>
      <c r="DY17" s="834"/>
      <c r="DZ17" s="835"/>
      <c r="EA17" s="255"/>
    </row>
    <row r="18" spans="1:131" s="256" customFormat="1" ht="26.25" customHeight="1" x14ac:dyDescent="0.2">
      <c r="A18" s="262">
        <v>
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
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3"/>
      <c r="DW18" s="834"/>
      <c r="DX18" s="834"/>
      <c r="DY18" s="834"/>
      <c r="DZ18" s="835"/>
      <c r="EA18" s="255"/>
    </row>
    <row r="19" spans="1:131" s="256" customFormat="1" ht="26.25" customHeight="1" x14ac:dyDescent="0.2">
      <c r="A19" s="262">
        <v>
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
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3"/>
      <c r="DW19" s="834"/>
      <c r="DX19" s="834"/>
      <c r="DY19" s="834"/>
      <c r="DZ19" s="835"/>
      <c r="EA19" s="255"/>
    </row>
    <row r="20" spans="1:131" s="256" customFormat="1" ht="26.25" customHeight="1" x14ac:dyDescent="0.2">
      <c r="A20" s="262">
        <v>
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
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3"/>
      <c r="DW20" s="834"/>
      <c r="DX20" s="834"/>
      <c r="DY20" s="834"/>
      <c r="DZ20" s="835"/>
      <c r="EA20" s="255"/>
    </row>
    <row r="21" spans="1:131" s="256" customFormat="1" ht="26.25" customHeight="1" thickBot="1" x14ac:dyDescent="0.25">
      <c r="A21" s="262">
        <v>
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
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3"/>
      <c r="DW21" s="834"/>
      <c r="DX21" s="834"/>
      <c r="DY21" s="834"/>
      <c r="DZ21" s="835"/>
      <c r="EA21" s="255"/>
    </row>
    <row r="22" spans="1:131" s="256" customFormat="1" ht="26.25" customHeight="1" x14ac:dyDescent="0.2">
      <c r="A22" s="262">
        <v>
16</v>
      </c>
      <c r="B22" s="801"/>
      <c r="C22" s="802"/>
      <c r="D22" s="802"/>
      <c r="E22" s="802"/>
      <c r="F22" s="802"/>
      <c r="G22" s="802"/>
      <c r="H22" s="802"/>
      <c r="I22" s="802"/>
      <c r="J22" s="802"/>
      <c r="K22" s="802"/>
      <c r="L22" s="802"/>
      <c r="M22" s="802"/>
      <c r="N22" s="802"/>
      <c r="O22" s="802"/>
      <c r="P22" s="803"/>
      <c r="Q22" s="836"/>
      <c r="R22" s="837"/>
      <c r="S22" s="837"/>
      <c r="T22" s="837"/>
      <c r="U22" s="837"/>
      <c r="V22" s="837"/>
      <c r="W22" s="837"/>
      <c r="X22" s="837"/>
      <c r="Y22" s="837"/>
      <c r="Z22" s="837"/>
      <c r="AA22" s="837"/>
      <c r="AB22" s="837"/>
      <c r="AC22" s="837"/>
      <c r="AD22" s="837"/>
      <c r="AE22" s="838"/>
      <c r="AF22" s="807"/>
      <c r="AG22" s="808"/>
      <c r="AH22" s="808"/>
      <c r="AI22" s="808"/>
      <c r="AJ22" s="809"/>
      <c r="AK22" s="851"/>
      <c r="AL22" s="852"/>
      <c r="AM22" s="852"/>
      <c r="AN22" s="852"/>
      <c r="AO22" s="852"/>
      <c r="AP22" s="852"/>
      <c r="AQ22" s="852"/>
      <c r="AR22" s="852"/>
      <c r="AS22" s="852"/>
      <c r="AT22" s="852"/>
      <c r="AU22" s="853"/>
      <c r="AV22" s="853"/>
      <c r="AW22" s="853"/>
      <c r="AX22" s="853"/>
      <c r="AY22" s="854"/>
      <c r="AZ22" s="855" t="s">
        <v>
394</v>
      </c>
      <c r="BA22" s="855"/>
      <c r="BB22" s="855"/>
      <c r="BC22" s="855"/>
      <c r="BD22" s="856"/>
      <c r="BE22" s="254"/>
      <c r="BF22" s="254"/>
      <c r="BG22" s="254"/>
      <c r="BH22" s="254"/>
      <c r="BI22" s="254"/>
      <c r="BJ22" s="254"/>
      <c r="BK22" s="254"/>
      <c r="BL22" s="254"/>
      <c r="BM22" s="254"/>
      <c r="BN22" s="254"/>
      <c r="BO22" s="254"/>
      <c r="BP22" s="254"/>
      <c r="BQ22" s="263">
        <v>
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3"/>
      <c r="DW22" s="834"/>
      <c r="DX22" s="834"/>
      <c r="DY22" s="834"/>
      <c r="DZ22" s="835"/>
      <c r="EA22" s="255"/>
    </row>
    <row r="23" spans="1:131" s="256" customFormat="1" ht="26.25" customHeight="1" thickBot="1" x14ac:dyDescent="0.25">
      <c r="A23" s="265" t="s">
        <v>
395</v>
      </c>
      <c r="B23" s="839" t="s">
        <v>
396</v>
      </c>
      <c r="C23" s="840"/>
      <c r="D23" s="840"/>
      <c r="E23" s="840"/>
      <c r="F23" s="840"/>
      <c r="G23" s="840"/>
      <c r="H23" s="840"/>
      <c r="I23" s="840"/>
      <c r="J23" s="840"/>
      <c r="K23" s="840"/>
      <c r="L23" s="840"/>
      <c r="M23" s="840"/>
      <c r="N23" s="840"/>
      <c r="O23" s="840"/>
      <c r="P23" s="841"/>
      <c r="Q23" s="842">
        <v>
7338</v>
      </c>
      <c r="R23" s="843"/>
      <c r="S23" s="843"/>
      <c r="T23" s="843"/>
      <c r="U23" s="843"/>
      <c r="V23" s="843">
        <v>
7093</v>
      </c>
      <c r="W23" s="843"/>
      <c r="X23" s="843"/>
      <c r="Y23" s="843"/>
      <c r="Z23" s="843"/>
      <c r="AA23" s="843">
        <v>
245</v>
      </c>
      <c r="AB23" s="843"/>
      <c r="AC23" s="843"/>
      <c r="AD23" s="843"/>
      <c r="AE23" s="844"/>
      <c r="AF23" s="845">
        <v>
194</v>
      </c>
      <c r="AG23" s="843"/>
      <c r="AH23" s="843"/>
      <c r="AI23" s="843"/>
      <c r="AJ23" s="846"/>
      <c r="AK23" s="847"/>
      <c r="AL23" s="848"/>
      <c r="AM23" s="848"/>
      <c r="AN23" s="848"/>
      <c r="AO23" s="848"/>
      <c r="AP23" s="843">
        <v>
2074</v>
      </c>
      <c r="AQ23" s="843"/>
      <c r="AR23" s="843"/>
      <c r="AS23" s="843"/>
      <c r="AT23" s="843"/>
      <c r="AU23" s="849"/>
      <c r="AV23" s="849"/>
      <c r="AW23" s="849"/>
      <c r="AX23" s="849"/>
      <c r="AY23" s="850"/>
      <c r="AZ23" s="858" t="s">
        <v>
397</v>
      </c>
      <c r="BA23" s="859"/>
      <c r="BB23" s="859"/>
      <c r="BC23" s="859"/>
      <c r="BD23" s="860"/>
      <c r="BE23" s="254"/>
      <c r="BF23" s="254"/>
      <c r="BG23" s="254"/>
      <c r="BH23" s="254"/>
      <c r="BI23" s="254"/>
      <c r="BJ23" s="254"/>
      <c r="BK23" s="254"/>
      <c r="BL23" s="254"/>
      <c r="BM23" s="254"/>
      <c r="BN23" s="254"/>
      <c r="BO23" s="254"/>
      <c r="BP23" s="254"/>
      <c r="BQ23" s="263">
        <v>
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3"/>
      <c r="DW23" s="834"/>
      <c r="DX23" s="834"/>
      <c r="DY23" s="834"/>
      <c r="DZ23" s="835"/>
      <c r="EA23" s="255"/>
    </row>
    <row r="24" spans="1:131" s="256" customFormat="1" ht="26.25" customHeight="1" x14ac:dyDescent="0.2">
      <c r="A24" s="857" t="s">
        <v>
398</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3"/>
      <c r="BA24" s="253"/>
      <c r="BB24" s="253"/>
      <c r="BC24" s="253"/>
      <c r="BD24" s="253"/>
      <c r="BE24" s="254"/>
      <c r="BF24" s="254"/>
      <c r="BG24" s="254"/>
      <c r="BH24" s="254"/>
      <c r="BI24" s="254"/>
      <c r="BJ24" s="254"/>
      <c r="BK24" s="254"/>
      <c r="BL24" s="254"/>
      <c r="BM24" s="254"/>
      <c r="BN24" s="254"/>
      <c r="BO24" s="254"/>
      <c r="BP24" s="254"/>
      <c r="BQ24" s="263">
        <v>
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3"/>
      <c r="DW24" s="834"/>
      <c r="DX24" s="834"/>
      <c r="DY24" s="834"/>
      <c r="DZ24" s="835"/>
      <c r="EA24" s="255"/>
    </row>
    <row r="25" spans="1:131" s="248" customFormat="1" ht="26.25" customHeight="1" thickBot="1" x14ac:dyDescent="0.25">
      <c r="A25" s="795" t="s">
        <v>
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
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3"/>
      <c r="DW25" s="834"/>
      <c r="DX25" s="834"/>
      <c r="DY25" s="834"/>
      <c r="DZ25" s="835"/>
      <c r="EA25" s="247"/>
    </row>
    <row r="26" spans="1:131" s="248" customFormat="1" ht="26.25" customHeight="1" x14ac:dyDescent="0.2">
      <c r="A26" s="786" t="s">
        <v>
374</v>
      </c>
      <c r="B26" s="787"/>
      <c r="C26" s="787"/>
      <c r="D26" s="787"/>
      <c r="E26" s="787"/>
      <c r="F26" s="787"/>
      <c r="G26" s="787"/>
      <c r="H26" s="787"/>
      <c r="I26" s="787"/>
      <c r="J26" s="787"/>
      <c r="K26" s="787"/>
      <c r="L26" s="787"/>
      <c r="M26" s="787"/>
      <c r="N26" s="787"/>
      <c r="O26" s="787"/>
      <c r="P26" s="788"/>
      <c r="Q26" s="763" t="s">
        <v>
400</v>
      </c>
      <c r="R26" s="764"/>
      <c r="S26" s="764"/>
      <c r="T26" s="764"/>
      <c r="U26" s="765"/>
      <c r="V26" s="763" t="s">
        <v>
401</v>
      </c>
      <c r="W26" s="764"/>
      <c r="X26" s="764"/>
      <c r="Y26" s="764"/>
      <c r="Z26" s="765"/>
      <c r="AA26" s="763" t="s">
        <v>
402</v>
      </c>
      <c r="AB26" s="764"/>
      <c r="AC26" s="764"/>
      <c r="AD26" s="764"/>
      <c r="AE26" s="764"/>
      <c r="AF26" s="861" t="s">
        <v>
403</v>
      </c>
      <c r="AG26" s="862"/>
      <c r="AH26" s="862"/>
      <c r="AI26" s="862"/>
      <c r="AJ26" s="863"/>
      <c r="AK26" s="764" t="s">
        <v>
404</v>
      </c>
      <c r="AL26" s="764"/>
      <c r="AM26" s="764"/>
      <c r="AN26" s="764"/>
      <c r="AO26" s="765"/>
      <c r="AP26" s="763" t="s">
        <v>
405</v>
      </c>
      <c r="AQ26" s="764"/>
      <c r="AR26" s="764"/>
      <c r="AS26" s="764"/>
      <c r="AT26" s="765"/>
      <c r="AU26" s="763" t="s">
        <v>
406</v>
      </c>
      <c r="AV26" s="764"/>
      <c r="AW26" s="764"/>
      <c r="AX26" s="764"/>
      <c r="AY26" s="765"/>
      <c r="AZ26" s="763" t="s">
        <v>
407</v>
      </c>
      <c r="BA26" s="764"/>
      <c r="BB26" s="764"/>
      <c r="BC26" s="764"/>
      <c r="BD26" s="765"/>
      <c r="BE26" s="763" t="s">
        <v>
381</v>
      </c>
      <c r="BF26" s="764"/>
      <c r="BG26" s="764"/>
      <c r="BH26" s="764"/>
      <c r="BI26" s="775"/>
      <c r="BJ26" s="253"/>
      <c r="BK26" s="253"/>
      <c r="BL26" s="253"/>
      <c r="BM26" s="253"/>
      <c r="BN26" s="253"/>
      <c r="BO26" s="266"/>
      <c r="BP26" s="266"/>
      <c r="BQ26" s="263">
        <v>
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3"/>
      <c r="DW26" s="834"/>
      <c r="DX26" s="834"/>
      <c r="DY26" s="834"/>
      <c r="DZ26" s="835"/>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4"/>
      <c r="AG27" s="865"/>
      <c r="AH27" s="865"/>
      <c r="AI27" s="865"/>
      <c r="AJ27" s="866"/>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
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3"/>
      <c r="DW27" s="834"/>
      <c r="DX27" s="834"/>
      <c r="DY27" s="834"/>
      <c r="DZ27" s="835"/>
      <c r="EA27" s="247"/>
    </row>
    <row r="28" spans="1:131" s="248" customFormat="1" ht="26.25" customHeight="1" thickTop="1" x14ac:dyDescent="0.2">
      <c r="A28" s="267">
        <v>
1</v>
      </c>
      <c r="B28" s="777" t="s">
        <v>
408</v>
      </c>
      <c r="C28" s="778"/>
      <c r="D28" s="778"/>
      <c r="E28" s="778"/>
      <c r="F28" s="778"/>
      <c r="G28" s="778"/>
      <c r="H28" s="778"/>
      <c r="I28" s="778"/>
      <c r="J28" s="778"/>
      <c r="K28" s="778"/>
      <c r="L28" s="778"/>
      <c r="M28" s="778"/>
      <c r="N28" s="778"/>
      <c r="O28" s="778"/>
      <c r="P28" s="779"/>
      <c r="Q28" s="871">
        <v>
758</v>
      </c>
      <c r="R28" s="872"/>
      <c r="S28" s="872"/>
      <c r="T28" s="872"/>
      <c r="U28" s="872"/>
      <c r="V28" s="872">
        <v>
740</v>
      </c>
      <c r="W28" s="872"/>
      <c r="X28" s="872"/>
      <c r="Y28" s="872"/>
      <c r="Z28" s="872"/>
      <c r="AA28" s="872">
        <v>
18</v>
      </c>
      <c r="AB28" s="872"/>
      <c r="AC28" s="872"/>
      <c r="AD28" s="872"/>
      <c r="AE28" s="873"/>
      <c r="AF28" s="874">
        <v>
18</v>
      </c>
      <c r="AG28" s="872"/>
      <c r="AH28" s="872"/>
      <c r="AI28" s="872"/>
      <c r="AJ28" s="875"/>
      <c r="AK28" s="876">
        <v>
81</v>
      </c>
      <c r="AL28" s="867"/>
      <c r="AM28" s="867"/>
      <c r="AN28" s="867"/>
      <c r="AO28" s="867"/>
      <c r="AP28" s="867" t="s">
        <v>
600</v>
      </c>
      <c r="AQ28" s="867"/>
      <c r="AR28" s="867"/>
      <c r="AS28" s="867"/>
      <c r="AT28" s="867"/>
      <c r="AU28" s="867" t="s">
        <v>
600</v>
      </c>
      <c r="AV28" s="867"/>
      <c r="AW28" s="867"/>
      <c r="AX28" s="867"/>
      <c r="AY28" s="867"/>
      <c r="AZ28" s="868" t="s">
        <v>
600</v>
      </c>
      <c r="BA28" s="868"/>
      <c r="BB28" s="868"/>
      <c r="BC28" s="868"/>
      <c r="BD28" s="868"/>
      <c r="BE28" s="869"/>
      <c r="BF28" s="869"/>
      <c r="BG28" s="869"/>
      <c r="BH28" s="869"/>
      <c r="BI28" s="870"/>
      <c r="BJ28" s="253"/>
      <c r="BK28" s="253"/>
      <c r="BL28" s="253"/>
      <c r="BM28" s="253"/>
      <c r="BN28" s="253"/>
      <c r="BO28" s="266"/>
      <c r="BP28" s="266"/>
      <c r="BQ28" s="263">
        <v>
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3"/>
      <c r="DW28" s="834"/>
      <c r="DX28" s="834"/>
      <c r="DY28" s="834"/>
      <c r="DZ28" s="835"/>
      <c r="EA28" s="247"/>
    </row>
    <row r="29" spans="1:131" s="248" customFormat="1" ht="26.25" customHeight="1" x14ac:dyDescent="0.2">
      <c r="A29" s="267">
        <v>
2</v>
      </c>
      <c r="B29" s="801" t="s">
        <v>
409</v>
      </c>
      <c r="C29" s="802"/>
      <c r="D29" s="802"/>
      <c r="E29" s="802"/>
      <c r="F29" s="802"/>
      <c r="G29" s="802"/>
      <c r="H29" s="802"/>
      <c r="I29" s="802"/>
      <c r="J29" s="802"/>
      <c r="K29" s="802"/>
      <c r="L29" s="802"/>
      <c r="M29" s="802"/>
      <c r="N29" s="802"/>
      <c r="O29" s="802"/>
      <c r="P29" s="803"/>
      <c r="Q29" s="804">
        <v>
885</v>
      </c>
      <c r="R29" s="805"/>
      <c r="S29" s="805"/>
      <c r="T29" s="805"/>
      <c r="U29" s="805"/>
      <c r="V29" s="805">
        <v>
869</v>
      </c>
      <c r="W29" s="805"/>
      <c r="X29" s="805"/>
      <c r="Y29" s="805"/>
      <c r="Z29" s="805"/>
      <c r="AA29" s="805">
        <v>
16</v>
      </c>
      <c r="AB29" s="805"/>
      <c r="AC29" s="805"/>
      <c r="AD29" s="805"/>
      <c r="AE29" s="806"/>
      <c r="AF29" s="807">
        <v>
16</v>
      </c>
      <c r="AG29" s="808"/>
      <c r="AH29" s="808"/>
      <c r="AI29" s="808"/>
      <c r="AJ29" s="809"/>
      <c r="AK29" s="879">
        <v>
151</v>
      </c>
      <c r="AL29" s="880"/>
      <c r="AM29" s="880"/>
      <c r="AN29" s="880"/>
      <c r="AO29" s="880"/>
      <c r="AP29" s="880" t="s">
        <v>
600</v>
      </c>
      <c r="AQ29" s="880"/>
      <c r="AR29" s="880"/>
      <c r="AS29" s="880"/>
      <c r="AT29" s="880"/>
      <c r="AU29" s="880" t="s">
        <v>
600</v>
      </c>
      <c r="AV29" s="880"/>
      <c r="AW29" s="880"/>
      <c r="AX29" s="880"/>
      <c r="AY29" s="880"/>
      <c r="AZ29" s="881" t="s">
        <v>
600</v>
      </c>
      <c r="BA29" s="881"/>
      <c r="BB29" s="881"/>
      <c r="BC29" s="881"/>
      <c r="BD29" s="881"/>
      <c r="BE29" s="877"/>
      <c r="BF29" s="877"/>
      <c r="BG29" s="877"/>
      <c r="BH29" s="877"/>
      <c r="BI29" s="878"/>
      <c r="BJ29" s="253"/>
      <c r="BK29" s="253"/>
      <c r="BL29" s="253"/>
      <c r="BM29" s="253"/>
      <c r="BN29" s="253"/>
      <c r="BO29" s="266"/>
      <c r="BP29" s="266"/>
      <c r="BQ29" s="263">
        <v>
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3"/>
      <c r="DW29" s="834"/>
      <c r="DX29" s="834"/>
      <c r="DY29" s="834"/>
      <c r="DZ29" s="835"/>
      <c r="EA29" s="247"/>
    </row>
    <row r="30" spans="1:131" s="248" customFormat="1" ht="26.25" customHeight="1" x14ac:dyDescent="0.2">
      <c r="A30" s="267">
        <v>
3</v>
      </c>
      <c r="B30" s="801" t="s">
        <v>
410</v>
      </c>
      <c r="C30" s="802"/>
      <c r="D30" s="802"/>
      <c r="E30" s="802"/>
      <c r="F30" s="802"/>
      <c r="G30" s="802"/>
      <c r="H30" s="802"/>
      <c r="I30" s="802"/>
      <c r="J30" s="802"/>
      <c r="K30" s="802"/>
      <c r="L30" s="802"/>
      <c r="M30" s="802"/>
      <c r="N30" s="802"/>
      <c r="O30" s="802"/>
      <c r="P30" s="803"/>
      <c r="Q30" s="804">
        <v>
225</v>
      </c>
      <c r="R30" s="805"/>
      <c r="S30" s="805"/>
      <c r="T30" s="805"/>
      <c r="U30" s="805"/>
      <c r="V30" s="805">
        <v>
219</v>
      </c>
      <c r="W30" s="805"/>
      <c r="X30" s="805"/>
      <c r="Y30" s="805"/>
      <c r="Z30" s="805"/>
      <c r="AA30" s="805">
        <v>
6</v>
      </c>
      <c r="AB30" s="805"/>
      <c r="AC30" s="805"/>
      <c r="AD30" s="805"/>
      <c r="AE30" s="806"/>
      <c r="AF30" s="807">
        <v>
6</v>
      </c>
      <c r="AG30" s="808"/>
      <c r="AH30" s="808"/>
      <c r="AI30" s="808"/>
      <c r="AJ30" s="809"/>
      <c r="AK30" s="879">
        <v>
128</v>
      </c>
      <c r="AL30" s="880"/>
      <c r="AM30" s="880"/>
      <c r="AN30" s="880"/>
      <c r="AO30" s="880"/>
      <c r="AP30" s="880" t="s">
        <v>
600</v>
      </c>
      <c r="AQ30" s="880"/>
      <c r="AR30" s="880"/>
      <c r="AS30" s="880"/>
      <c r="AT30" s="880"/>
      <c r="AU30" s="880" t="s">
        <v>
600</v>
      </c>
      <c r="AV30" s="880"/>
      <c r="AW30" s="880"/>
      <c r="AX30" s="880"/>
      <c r="AY30" s="880"/>
      <c r="AZ30" s="881" t="s">
        <v>
600</v>
      </c>
      <c r="BA30" s="881"/>
      <c r="BB30" s="881"/>
      <c r="BC30" s="881"/>
      <c r="BD30" s="881"/>
      <c r="BE30" s="877"/>
      <c r="BF30" s="877"/>
      <c r="BG30" s="877"/>
      <c r="BH30" s="877"/>
      <c r="BI30" s="878"/>
      <c r="BJ30" s="253"/>
      <c r="BK30" s="253"/>
      <c r="BL30" s="253"/>
      <c r="BM30" s="253"/>
      <c r="BN30" s="253"/>
      <c r="BO30" s="266"/>
      <c r="BP30" s="266"/>
      <c r="BQ30" s="263">
        <v>
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3"/>
      <c r="DW30" s="834"/>
      <c r="DX30" s="834"/>
      <c r="DY30" s="834"/>
      <c r="DZ30" s="835"/>
      <c r="EA30" s="247"/>
    </row>
    <row r="31" spans="1:131" s="248" customFormat="1" ht="26.25" customHeight="1" x14ac:dyDescent="0.2">
      <c r="A31" s="267">
        <v>
4</v>
      </c>
      <c r="B31" s="801" t="s">
        <v>
411</v>
      </c>
      <c r="C31" s="802"/>
      <c r="D31" s="802"/>
      <c r="E31" s="802"/>
      <c r="F31" s="802"/>
      <c r="G31" s="802"/>
      <c r="H31" s="802"/>
      <c r="I31" s="802"/>
      <c r="J31" s="802"/>
      <c r="K31" s="802"/>
      <c r="L31" s="802"/>
      <c r="M31" s="802"/>
      <c r="N31" s="802"/>
      <c r="O31" s="802"/>
      <c r="P31" s="803"/>
      <c r="Q31" s="804">
        <v>
479</v>
      </c>
      <c r="R31" s="805"/>
      <c r="S31" s="805"/>
      <c r="T31" s="805"/>
      <c r="U31" s="805"/>
      <c r="V31" s="805">
        <v>
470</v>
      </c>
      <c r="W31" s="805"/>
      <c r="X31" s="805"/>
      <c r="Y31" s="805"/>
      <c r="Z31" s="805"/>
      <c r="AA31" s="805">
        <v>
9</v>
      </c>
      <c r="AB31" s="805"/>
      <c r="AC31" s="805"/>
      <c r="AD31" s="805"/>
      <c r="AE31" s="806"/>
      <c r="AF31" s="807">
        <v>
304</v>
      </c>
      <c r="AG31" s="808"/>
      <c r="AH31" s="808"/>
      <c r="AI31" s="808"/>
      <c r="AJ31" s="809"/>
      <c r="AK31" s="879">
        <v>
80</v>
      </c>
      <c r="AL31" s="880"/>
      <c r="AM31" s="880"/>
      <c r="AN31" s="880"/>
      <c r="AO31" s="880"/>
      <c r="AP31" s="880">
        <v>
32</v>
      </c>
      <c r="AQ31" s="880"/>
      <c r="AR31" s="880"/>
      <c r="AS31" s="880"/>
      <c r="AT31" s="880"/>
      <c r="AU31" s="880">
        <v>
8</v>
      </c>
      <c r="AV31" s="880"/>
      <c r="AW31" s="880"/>
      <c r="AX31" s="880"/>
      <c r="AY31" s="880"/>
      <c r="AZ31" s="881" t="s">
        <v>
600</v>
      </c>
      <c r="BA31" s="881"/>
      <c r="BB31" s="881"/>
      <c r="BC31" s="881"/>
      <c r="BD31" s="881"/>
      <c r="BE31" s="877" t="s">
        <v>
412</v>
      </c>
      <c r="BF31" s="877"/>
      <c r="BG31" s="877"/>
      <c r="BH31" s="877"/>
      <c r="BI31" s="878"/>
      <c r="BJ31" s="253"/>
      <c r="BK31" s="253"/>
      <c r="BL31" s="253"/>
      <c r="BM31" s="253"/>
      <c r="BN31" s="253"/>
      <c r="BO31" s="266"/>
      <c r="BP31" s="266"/>
      <c r="BQ31" s="263">
        <v>
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3"/>
      <c r="DW31" s="834"/>
      <c r="DX31" s="834"/>
      <c r="DY31" s="834"/>
      <c r="DZ31" s="835"/>
      <c r="EA31" s="247"/>
    </row>
    <row r="32" spans="1:131" s="248" customFormat="1" ht="26.25" customHeight="1" x14ac:dyDescent="0.2">
      <c r="A32" s="267">
        <v>
5</v>
      </c>
      <c r="B32" s="801" t="s">
        <v>
413</v>
      </c>
      <c r="C32" s="802"/>
      <c r="D32" s="802"/>
      <c r="E32" s="802"/>
      <c r="F32" s="802"/>
      <c r="G32" s="802"/>
      <c r="H32" s="802"/>
      <c r="I32" s="802"/>
      <c r="J32" s="802"/>
      <c r="K32" s="802"/>
      <c r="L32" s="802"/>
      <c r="M32" s="802"/>
      <c r="N32" s="802"/>
      <c r="O32" s="802"/>
      <c r="P32" s="803"/>
      <c r="Q32" s="804">
        <v>
581</v>
      </c>
      <c r="R32" s="805"/>
      <c r="S32" s="805"/>
      <c r="T32" s="805"/>
      <c r="U32" s="805"/>
      <c r="V32" s="805">
        <v>
581</v>
      </c>
      <c r="W32" s="805"/>
      <c r="X32" s="805"/>
      <c r="Y32" s="805"/>
      <c r="Z32" s="805"/>
      <c r="AA32" s="805">
        <v>
0</v>
      </c>
      <c r="AB32" s="805"/>
      <c r="AC32" s="805"/>
      <c r="AD32" s="805"/>
      <c r="AE32" s="806"/>
      <c r="AF32" s="807">
        <v>
0</v>
      </c>
      <c r="AG32" s="808"/>
      <c r="AH32" s="808"/>
      <c r="AI32" s="808"/>
      <c r="AJ32" s="809"/>
      <c r="AK32" s="879">
        <v>
513</v>
      </c>
      <c r="AL32" s="880"/>
      <c r="AM32" s="880"/>
      <c r="AN32" s="880"/>
      <c r="AO32" s="880"/>
      <c r="AP32" s="880">
        <v>
3660</v>
      </c>
      <c r="AQ32" s="880"/>
      <c r="AR32" s="880"/>
      <c r="AS32" s="880"/>
      <c r="AT32" s="880"/>
      <c r="AU32" s="880">
        <v>
3418</v>
      </c>
      <c r="AV32" s="880"/>
      <c r="AW32" s="880"/>
      <c r="AX32" s="880"/>
      <c r="AY32" s="880"/>
      <c r="AZ32" s="881" t="s">
        <v>
600</v>
      </c>
      <c r="BA32" s="881"/>
      <c r="BB32" s="881"/>
      <c r="BC32" s="881"/>
      <c r="BD32" s="881"/>
      <c r="BE32" s="877" t="s">
        <v>
414</v>
      </c>
      <c r="BF32" s="877"/>
      <c r="BG32" s="877"/>
      <c r="BH32" s="877"/>
      <c r="BI32" s="878"/>
      <c r="BJ32" s="253"/>
      <c r="BK32" s="253"/>
      <c r="BL32" s="253"/>
      <c r="BM32" s="253"/>
      <c r="BN32" s="253"/>
      <c r="BO32" s="266"/>
      <c r="BP32" s="266"/>
      <c r="BQ32" s="263">
        <v>
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3"/>
      <c r="DW32" s="834"/>
      <c r="DX32" s="834"/>
      <c r="DY32" s="834"/>
      <c r="DZ32" s="835"/>
      <c r="EA32" s="247"/>
    </row>
    <row r="33" spans="1:131" s="248" customFormat="1" ht="26.25" customHeight="1" x14ac:dyDescent="0.2">
      <c r="A33" s="267">
        <v>
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9"/>
      <c r="AL33" s="880"/>
      <c r="AM33" s="880"/>
      <c r="AN33" s="880"/>
      <c r="AO33" s="880"/>
      <c r="AP33" s="880"/>
      <c r="AQ33" s="880"/>
      <c r="AR33" s="880"/>
      <c r="AS33" s="880"/>
      <c r="AT33" s="880"/>
      <c r="AU33" s="880"/>
      <c r="AV33" s="880"/>
      <c r="AW33" s="880"/>
      <c r="AX33" s="880"/>
      <c r="AY33" s="880"/>
      <c r="AZ33" s="881"/>
      <c r="BA33" s="881"/>
      <c r="BB33" s="881"/>
      <c r="BC33" s="881"/>
      <c r="BD33" s="881"/>
      <c r="BE33" s="877"/>
      <c r="BF33" s="877"/>
      <c r="BG33" s="877"/>
      <c r="BH33" s="877"/>
      <c r="BI33" s="878"/>
      <c r="BJ33" s="253"/>
      <c r="BK33" s="253"/>
      <c r="BL33" s="253"/>
      <c r="BM33" s="253"/>
      <c r="BN33" s="253"/>
      <c r="BO33" s="266"/>
      <c r="BP33" s="266"/>
      <c r="BQ33" s="263">
        <v>
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3"/>
      <c r="DW33" s="834"/>
      <c r="DX33" s="834"/>
      <c r="DY33" s="834"/>
      <c r="DZ33" s="835"/>
      <c r="EA33" s="247"/>
    </row>
    <row r="34" spans="1:131" s="248" customFormat="1" ht="26.25" customHeight="1" x14ac:dyDescent="0.2">
      <c r="A34" s="267">
        <v>
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9"/>
      <c r="AL34" s="880"/>
      <c r="AM34" s="880"/>
      <c r="AN34" s="880"/>
      <c r="AO34" s="880"/>
      <c r="AP34" s="880"/>
      <c r="AQ34" s="880"/>
      <c r="AR34" s="880"/>
      <c r="AS34" s="880"/>
      <c r="AT34" s="880"/>
      <c r="AU34" s="880"/>
      <c r="AV34" s="880"/>
      <c r="AW34" s="880"/>
      <c r="AX34" s="880"/>
      <c r="AY34" s="880"/>
      <c r="AZ34" s="881"/>
      <c r="BA34" s="881"/>
      <c r="BB34" s="881"/>
      <c r="BC34" s="881"/>
      <c r="BD34" s="881"/>
      <c r="BE34" s="877"/>
      <c r="BF34" s="877"/>
      <c r="BG34" s="877"/>
      <c r="BH34" s="877"/>
      <c r="BI34" s="878"/>
      <c r="BJ34" s="253"/>
      <c r="BK34" s="253"/>
      <c r="BL34" s="253"/>
      <c r="BM34" s="253"/>
      <c r="BN34" s="253"/>
      <c r="BO34" s="266"/>
      <c r="BP34" s="266"/>
      <c r="BQ34" s="263">
        <v>
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3"/>
      <c r="DW34" s="834"/>
      <c r="DX34" s="834"/>
      <c r="DY34" s="834"/>
      <c r="DZ34" s="835"/>
      <c r="EA34" s="247"/>
    </row>
    <row r="35" spans="1:131" s="248" customFormat="1" ht="26.25" customHeight="1" x14ac:dyDescent="0.2">
      <c r="A35" s="267">
        <v>
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9"/>
      <c r="AL35" s="880"/>
      <c r="AM35" s="880"/>
      <c r="AN35" s="880"/>
      <c r="AO35" s="880"/>
      <c r="AP35" s="880"/>
      <c r="AQ35" s="880"/>
      <c r="AR35" s="880"/>
      <c r="AS35" s="880"/>
      <c r="AT35" s="880"/>
      <c r="AU35" s="880"/>
      <c r="AV35" s="880"/>
      <c r="AW35" s="880"/>
      <c r="AX35" s="880"/>
      <c r="AY35" s="880"/>
      <c r="AZ35" s="881"/>
      <c r="BA35" s="881"/>
      <c r="BB35" s="881"/>
      <c r="BC35" s="881"/>
      <c r="BD35" s="881"/>
      <c r="BE35" s="877"/>
      <c r="BF35" s="877"/>
      <c r="BG35" s="877"/>
      <c r="BH35" s="877"/>
      <c r="BI35" s="878"/>
      <c r="BJ35" s="253"/>
      <c r="BK35" s="253"/>
      <c r="BL35" s="253"/>
      <c r="BM35" s="253"/>
      <c r="BN35" s="253"/>
      <c r="BO35" s="266"/>
      <c r="BP35" s="266"/>
      <c r="BQ35" s="263">
        <v>
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3"/>
      <c r="DW35" s="834"/>
      <c r="DX35" s="834"/>
      <c r="DY35" s="834"/>
      <c r="DZ35" s="835"/>
      <c r="EA35" s="247"/>
    </row>
    <row r="36" spans="1:131" s="248" customFormat="1" ht="26.25" customHeight="1" x14ac:dyDescent="0.2">
      <c r="A36" s="267">
        <v>
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3"/>
      <c r="BK36" s="253"/>
      <c r="BL36" s="253"/>
      <c r="BM36" s="253"/>
      <c r="BN36" s="253"/>
      <c r="BO36" s="266"/>
      <c r="BP36" s="266"/>
      <c r="BQ36" s="263">
        <v>
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3"/>
      <c r="DW36" s="834"/>
      <c r="DX36" s="834"/>
      <c r="DY36" s="834"/>
      <c r="DZ36" s="835"/>
      <c r="EA36" s="247"/>
    </row>
    <row r="37" spans="1:131" s="248" customFormat="1" ht="26.25" customHeight="1" x14ac:dyDescent="0.2">
      <c r="A37" s="267">
        <v>
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3"/>
      <c r="BK37" s="253"/>
      <c r="BL37" s="253"/>
      <c r="BM37" s="253"/>
      <c r="BN37" s="253"/>
      <c r="BO37" s="266"/>
      <c r="BP37" s="266"/>
      <c r="BQ37" s="263">
        <v>
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3"/>
      <c r="DW37" s="834"/>
      <c r="DX37" s="834"/>
      <c r="DY37" s="834"/>
      <c r="DZ37" s="835"/>
      <c r="EA37" s="247"/>
    </row>
    <row r="38" spans="1:131" s="248" customFormat="1" ht="26.25" customHeight="1" x14ac:dyDescent="0.2">
      <c r="A38" s="267">
        <v>
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3"/>
      <c r="BK38" s="253"/>
      <c r="BL38" s="253"/>
      <c r="BM38" s="253"/>
      <c r="BN38" s="253"/>
      <c r="BO38" s="266"/>
      <c r="BP38" s="266"/>
      <c r="BQ38" s="263">
        <v>
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3"/>
      <c r="DW38" s="834"/>
      <c r="DX38" s="834"/>
      <c r="DY38" s="834"/>
      <c r="DZ38" s="835"/>
      <c r="EA38" s="247"/>
    </row>
    <row r="39" spans="1:131" s="248" customFormat="1" ht="26.25" customHeight="1" x14ac:dyDescent="0.2">
      <c r="A39" s="267">
        <v>
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3"/>
      <c r="BK39" s="253"/>
      <c r="BL39" s="253"/>
      <c r="BM39" s="253"/>
      <c r="BN39" s="253"/>
      <c r="BO39" s="266"/>
      <c r="BP39" s="266"/>
      <c r="BQ39" s="263">
        <v>
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3"/>
      <c r="DW39" s="834"/>
      <c r="DX39" s="834"/>
      <c r="DY39" s="834"/>
      <c r="DZ39" s="835"/>
      <c r="EA39" s="247"/>
    </row>
    <row r="40" spans="1:131" s="248" customFormat="1" ht="26.25" customHeight="1" x14ac:dyDescent="0.2">
      <c r="A40" s="262">
        <v>
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3"/>
      <c r="BK40" s="253"/>
      <c r="BL40" s="253"/>
      <c r="BM40" s="253"/>
      <c r="BN40" s="253"/>
      <c r="BO40" s="266"/>
      <c r="BP40" s="266"/>
      <c r="BQ40" s="263">
        <v>
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3"/>
      <c r="DW40" s="834"/>
      <c r="DX40" s="834"/>
      <c r="DY40" s="834"/>
      <c r="DZ40" s="835"/>
      <c r="EA40" s="247"/>
    </row>
    <row r="41" spans="1:131" s="248" customFormat="1" ht="26.25" customHeight="1" x14ac:dyDescent="0.2">
      <c r="A41" s="262">
        <v>
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3"/>
      <c r="BK41" s="253"/>
      <c r="BL41" s="253"/>
      <c r="BM41" s="253"/>
      <c r="BN41" s="253"/>
      <c r="BO41" s="266"/>
      <c r="BP41" s="266"/>
      <c r="BQ41" s="263">
        <v>
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3"/>
      <c r="DW41" s="834"/>
      <c r="DX41" s="834"/>
      <c r="DY41" s="834"/>
      <c r="DZ41" s="835"/>
      <c r="EA41" s="247"/>
    </row>
    <row r="42" spans="1:131" s="248" customFormat="1" ht="26.25" customHeight="1" x14ac:dyDescent="0.2">
      <c r="A42" s="262">
        <v>
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3"/>
      <c r="BK42" s="253"/>
      <c r="BL42" s="253"/>
      <c r="BM42" s="253"/>
      <c r="BN42" s="253"/>
      <c r="BO42" s="266"/>
      <c r="BP42" s="266"/>
      <c r="BQ42" s="263">
        <v>
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3"/>
      <c r="DW42" s="834"/>
      <c r="DX42" s="834"/>
      <c r="DY42" s="834"/>
      <c r="DZ42" s="835"/>
      <c r="EA42" s="247"/>
    </row>
    <row r="43" spans="1:131" s="248" customFormat="1" ht="26.25" customHeight="1" x14ac:dyDescent="0.2">
      <c r="A43" s="262">
        <v>
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3"/>
      <c r="BK43" s="253"/>
      <c r="BL43" s="253"/>
      <c r="BM43" s="253"/>
      <c r="BN43" s="253"/>
      <c r="BO43" s="266"/>
      <c r="BP43" s="266"/>
      <c r="BQ43" s="263">
        <v>
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3"/>
      <c r="DW43" s="834"/>
      <c r="DX43" s="834"/>
      <c r="DY43" s="834"/>
      <c r="DZ43" s="835"/>
      <c r="EA43" s="247"/>
    </row>
    <row r="44" spans="1:131" s="248" customFormat="1" ht="26.25" customHeight="1" x14ac:dyDescent="0.2">
      <c r="A44" s="262">
        <v>
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3"/>
      <c r="BK44" s="253"/>
      <c r="BL44" s="253"/>
      <c r="BM44" s="253"/>
      <c r="BN44" s="253"/>
      <c r="BO44" s="266"/>
      <c r="BP44" s="266"/>
      <c r="BQ44" s="263">
        <v>
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3"/>
      <c r="DW44" s="834"/>
      <c r="DX44" s="834"/>
      <c r="DY44" s="834"/>
      <c r="DZ44" s="835"/>
      <c r="EA44" s="247"/>
    </row>
    <row r="45" spans="1:131" s="248" customFormat="1" ht="26.25" customHeight="1" x14ac:dyDescent="0.2">
      <c r="A45" s="262">
        <v>
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3"/>
      <c r="BK45" s="253"/>
      <c r="BL45" s="253"/>
      <c r="BM45" s="253"/>
      <c r="BN45" s="253"/>
      <c r="BO45" s="266"/>
      <c r="BP45" s="266"/>
      <c r="BQ45" s="263">
        <v>
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3"/>
      <c r="DW45" s="834"/>
      <c r="DX45" s="834"/>
      <c r="DY45" s="834"/>
      <c r="DZ45" s="835"/>
      <c r="EA45" s="247"/>
    </row>
    <row r="46" spans="1:131" s="248" customFormat="1" ht="26.25" customHeight="1" x14ac:dyDescent="0.2">
      <c r="A46" s="262">
        <v>
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3"/>
      <c r="BK46" s="253"/>
      <c r="BL46" s="253"/>
      <c r="BM46" s="253"/>
      <c r="BN46" s="253"/>
      <c r="BO46" s="266"/>
      <c r="BP46" s="266"/>
      <c r="BQ46" s="263">
        <v>
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3"/>
      <c r="DW46" s="834"/>
      <c r="DX46" s="834"/>
      <c r="DY46" s="834"/>
      <c r="DZ46" s="835"/>
      <c r="EA46" s="247"/>
    </row>
    <row r="47" spans="1:131" s="248" customFormat="1" ht="26.25" customHeight="1" x14ac:dyDescent="0.2">
      <c r="A47" s="262">
        <v>
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3"/>
      <c r="BK47" s="253"/>
      <c r="BL47" s="253"/>
      <c r="BM47" s="253"/>
      <c r="BN47" s="253"/>
      <c r="BO47" s="266"/>
      <c r="BP47" s="266"/>
      <c r="BQ47" s="263">
        <v>
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3"/>
      <c r="DW47" s="834"/>
      <c r="DX47" s="834"/>
      <c r="DY47" s="834"/>
      <c r="DZ47" s="835"/>
      <c r="EA47" s="247"/>
    </row>
    <row r="48" spans="1:131" s="248" customFormat="1" ht="26.25" customHeight="1" x14ac:dyDescent="0.2">
      <c r="A48" s="262">
        <v>
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3"/>
      <c r="BK48" s="253"/>
      <c r="BL48" s="253"/>
      <c r="BM48" s="253"/>
      <c r="BN48" s="253"/>
      <c r="BO48" s="266"/>
      <c r="BP48" s="266"/>
      <c r="BQ48" s="263">
        <v>
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3"/>
      <c r="DW48" s="834"/>
      <c r="DX48" s="834"/>
      <c r="DY48" s="834"/>
      <c r="DZ48" s="835"/>
      <c r="EA48" s="247"/>
    </row>
    <row r="49" spans="1:131" s="248" customFormat="1" ht="26.25" customHeight="1" x14ac:dyDescent="0.2">
      <c r="A49" s="262">
        <v>
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3"/>
      <c r="BK49" s="253"/>
      <c r="BL49" s="253"/>
      <c r="BM49" s="253"/>
      <c r="BN49" s="253"/>
      <c r="BO49" s="266"/>
      <c r="BP49" s="266"/>
      <c r="BQ49" s="263">
        <v>
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3"/>
      <c r="DW49" s="834"/>
      <c r="DX49" s="834"/>
      <c r="DY49" s="834"/>
      <c r="DZ49" s="835"/>
      <c r="EA49" s="247"/>
    </row>
    <row r="50" spans="1:131" s="248" customFormat="1" ht="26.25" customHeight="1" x14ac:dyDescent="0.2">
      <c r="A50" s="262">
        <v>
23</v>
      </c>
      <c r="B50" s="801"/>
      <c r="C50" s="802"/>
      <c r="D50" s="802"/>
      <c r="E50" s="802"/>
      <c r="F50" s="802"/>
      <c r="G50" s="802"/>
      <c r="H50" s="802"/>
      <c r="I50" s="802"/>
      <c r="J50" s="802"/>
      <c r="K50" s="802"/>
      <c r="L50" s="802"/>
      <c r="M50" s="802"/>
      <c r="N50" s="802"/>
      <c r="O50" s="802"/>
      <c r="P50" s="803"/>
      <c r="Q50" s="882"/>
      <c r="R50" s="883"/>
      <c r="S50" s="883"/>
      <c r="T50" s="883"/>
      <c r="U50" s="883"/>
      <c r="V50" s="883"/>
      <c r="W50" s="883"/>
      <c r="X50" s="883"/>
      <c r="Y50" s="883"/>
      <c r="Z50" s="883"/>
      <c r="AA50" s="883"/>
      <c r="AB50" s="883"/>
      <c r="AC50" s="883"/>
      <c r="AD50" s="883"/>
      <c r="AE50" s="884"/>
      <c r="AF50" s="807"/>
      <c r="AG50" s="808"/>
      <c r="AH50" s="808"/>
      <c r="AI50" s="808"/>
      <c r="AJ50" s="809"/>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3"/>
      <c r="BK50" s="253"/>
      <c r="BL50" s="253"/>
      <c r="BM50" s="253"/>
      <c r="BN50" s="253"/>
      <c r="BO50" s="266"/>
      <c r="BP50" s="266"/>
      <c r="BQ50" s="263">
        <v>
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3"/>
      <c r="DW50" s="834"/>
      <c r="DX50" s="834"/>
      <c r="DY50" s="834"/>
      <c r="DZ50" s="835"/>
      <c r="EA50" s="247"/>
    </row>
    <row r="51" spans="1:131" s="248" customFormat="1" ht="26.25" customHeight="1" x14ac:dyDescent="0.2">
      <c r="A51" s="262">
        <v>
24</v>
      </c>
      <c r="B51" s="801"/>
      <c r="C51" s="802"/>
      <c r="D51" s="802"/>
      <c r="E51" s="802"/>
      <c r="F51" s="802"/>
      <c r="G51" s="802"/>
      <c r="H51" s="802"/>
      <c r="I51" s="802"/>
      <c r="J51" s="802"/>
      <c r="K51" s="802"/>
      <c r="L51" s="802"/>
      <c r="M51" s="802"/>
      <c r="N51" s="802"/>
      <c r="O51" s="802"/>
      <c r="P51" s="803"/>
      <c r="Q51" s="882"/>
      <c r="R51" s="883"/>
      <c r="S51" s="883"/>
      <c r="T51" s="883"/>
      <c r="U51" s="883"/>
      <c r="V51" s="883"/>
      <c r="W51" s="883"/>
      <c r="X51" s="883"/>
      <c r="Y51" s="883"/>
      <c r="Z51" s="883"/>
      <c r="AA51" s="883"/>
      <c r="AB51" s="883"/>
      <c r="AC51" s="883"/>
      <c r="AD51" s="883"/>
      <c r="AE51" s="884"/>
      <c r="AF51" s="807"/>
      <c r="AG51" s="808"/>
      <c r="AH51" s="808"/>
      <c r="AI51" s="808"/>
      <c r="AJ51" s="809"/>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3"/>
      <c r="BK51" s="253"/>
      <c r="BL51" s="253"/>
      <c r="BM51" s="253"/>
      <c r="BN51" s="253"/>
      <c r="BO51" s="266"/>
      <c r="BP51" s="266"/>
      <c r="BQ51" s="263">
        <v>
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3"/>
      <c r="DW51" s="834"/>
      <c r="DX51" s="834"/>
      <c r="DY51" s="834"/>
      <c r="DZ51" s="835"/>
      <c r="EA51" s="247"/>
    </row>
    <row r="52" spans="1:131" s="248" customFormat="1" ht="26.25" customHeight="1" x14ac:dyDescent="0.2">
      <c r="A52" s="262">
        <v>
25</v>
      </c>
      <c r="B52" s="801"/>
      <c r="C52" s="802"/>
      <c r="D52" s="802"/>
      <c r="E52" s="802"/>
      <c r="F52" s="802"/>
      <c r="G52" s="802"/>
      <c r="H52" s="802"/>
      <c r="I52" s="802"/>
      <c r="J52" s="802"/>
      <c r="K52" s="802"/>
      <c r="L52" s="802"/>
      <c r="M52" s="802"/>
      <c r="N52" s="802"/>
      <c r="O52" s="802"/>
      <c r="P52" s="803"/>
      <c r="Q52" s="882"/>
      <c r="R52" s="883"/>
      <c r="S52" s="883"/>
      <c r="T52" s="883"/>
      <c r="U52" s="883"/>
      <c r="V52" s="883"/>
      <c r="W52" s="883"/>
      <c r="X52" s="883"/>
      <c r="Y52" s="883"/>
      <c r="Z52" s="883"/>
      <c r="AA52" s="883"/>
      <c r="AB52" s="883"/>
      <c r="AC52" s="883"/>
      <c r="AD52" s="883"/>
      <c r="AE52" s="884"/>
      <c r="AF52" s="807"/>
      <c r="AG52" s="808"/>
      <c r="AH52" s="808"/>
      <c r="AI52" s="808"/>
      <c r="AJ52" s="809"/>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3"/>
      <c r="BK52" s="253"/>
      <c r="BL52" s="253"/>
      <c r="BM52" s="253"/>
      <c r="BN52" s="253"/>
      <c r="BO52" s="266"/>
      <c r="BP52" s="266"/>
      <c r="BQ52" s="263">
        <v>
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3"/>
      <c r="DW52" s="834"/>
      <c r="DX52" s="834"/>
      <c r="DY52" s="834"/>
      <c r="DZ52" s="835"/>
      <c r="EA52" s="247"/>
    </row>
    <row r="53" spans="1:131" s="248" customFormat="1" ht="26.25" customHeight="1" x14ac:dyDescent="0.2">
      <c r="A53" s="262">
        <v>
26</v>
      </c>
      <c r="B53" s="801"/>
      <c r="C53" s="802"/>
      <c r="D53" s="802"/>
      <c r="E53" s="802"/>
      <c r="F53" s="802"/>
      <c r="G53" s="802"/>
      <c r="H53" s="802"/>
      <c r="I53" s="802"/>
      <c r="J53" s="802"/>
      <c r="K53" s="802"/>
      <c r="L53" s="802"/>
      <c r="M53" s="802"/>
      <c r="N53" s="802"/>
      <c r="O53" s="802"/>
      <c r="P53" s="803"/>
      <c r="Q53" s="882"/>
      <c r="R53" s="883"/>
      <c r="S53" s="883"/>
      <c r="T53" s="883"/>
      <c r="U53" s="883"/>
      <c r="V53" s="883"/>
      <c r="W53" s="883"/>
      <c r="X53" s="883"/>
      <c r="Y53" s="883"/>
      <c r="Z53" s="883"/>
      <c r="AA53" s="883"/>
      <c r="AB53" s="883"/>
      <c r="AC53" s="883"/>
      <c r="AD53" s="883"/>
      <c r="AE53" s="884"/>
      <c r="AF53" s="807"/>
      <c r="AG53" s="808"/>
      <c r="AH53" s="808"/>
      <c r="AI53" s="808"/>
      <c r="AJ53" s="809"/>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3"/>
      <c r="BK53" s="253"/>
      <c r="BL53" s="253"/>
      <c r="BM53" s="253"/>
      <c r="BN53" s="253"/>
      <c r="BO53" s="266"/>
      <c r="BP53" s="266"/>
      <c r="BQ53" s="263">
        <v>
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3"/>
      <c r="DW53" s="834"/>
      <c r="DX53" s="834"/>
      <c r="DY53" s="834"/>
      <c r="DZ53" s="835"/>
      <c r="EA53" s="247"/>
    </row>
    <row r="54" spans="1:131" s="248" customFormat="1" ht="26.25" customHeight="1" x14ac:dyDescent="0.2">
      <c r="A54" s="262">
        <v>
27</v>
      </c>
      <c r="B54" s="801"/>
      <c r="C54" s="802"/>
      <c r="D54" s="802"/>
      <c r="E54" s="802"/>
      <c r="F54" s="802"/>
      <c r="G54" s="802"/>
      <c r="H54" s="802"/>
      <c r="I54" s="802"/>
      <c r="J54" s="802"/>
      <c r="K54" s="802"/>
      <c r="L54" s="802"/>
      <c r="M54" s="802"/>
      <c r="N54" s="802"/>
      <c r="O54" s="802"/>
      <c r="P54" s="803"/>
      <c r="Q54" s="882"/>
      <c r="R54" s="883"/>
      <c r="S54" s="883"/>
      <c r="T54" s="883"/>
      <c r="U54" s="883"/>
      <c r="V54" s="883"/>
      <c r="W54" s="883"/>
      <c r="X54" s="883"/>
      <c r="Y54" s="883"/>
      <c r="Z54" s="883"/>
      <c r="AA54" s="883"/>
      <c r="AB54" s="883"/>
      <c r="AC54" s="883"/>
      <c r="AD54" s="883"/>
      <c r="AE54" s="884"/>
      <c r="AF54" s="807"/>
      <c r="AG54" s="808"/>
      <c r="AH54" s="808"/>
      <c r="AI54" s="808"/>
      <c r="AJ54" s="809"/>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3"/>
      <c r="BK54" s="253"/>
      <c r="BL54" s="253"/>
      <c r="BM54" s="253"/>
      <c r="BN54" s="253"/>
      <c r="BO54" s="266"/>
      <c r="BP54" s="266"/>
      <c r="BQ54" s="263">
        <v>
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3"/>
      <c r="DW54" s="834"/>
      <c r="DX54" s="834"/>
      <c r="DY54" s="834"/>
      <c r="DZ54" s="835"/>
      <c r="EA54" s="247"/>
    </row>
    <row r="55" spans="1:131" s="248" customFormat="1" ht="26.25" customHeight="1" x14ac:dyDescent="0.2">
      <c r="A55" s="262">
        <v>
28</v>
      </c>
      <c r="B55" s="801"/>
      <c r="C55" s="802"/>
      <c r="D55" s="802"/>
      <c r="E55" s="802"/>
      <c r="F55" s="802"/>
      <c r="G55" s="802"/>
      <c r="H55" s="802"/>
      <c r="I55" s="802"/>
      <c r="J55" s="802"/>
      <c r="K55" s="802"/>
      <c r="L55" s="802"/>
      <c r="M55" s="802"/>
      <c r="N55" s="802"/>
      <c r="O55" s="802"/>
      <c r="P55" s="803"/>
      <c r="Q55" s="882"/>
      <c r="R55" s="883"/>
      <c r="S55" s="883"/>
      <c r="T55" s="883"/>
      <c r="U55" s="883"/>
      <c r="V55" s="883"/>
      <c r="W55" s="883"/>
      <c r="X55" s="883"/>
      <c r="Y55" s="883"/>
      <c r="Z55" s="883"/>
      <c r="AA55" s="883"/>
      <c r="AB55" s="883"/>
      <c r="AC55" s="883"/>
      <c r="AD55" s="883"/>
      <c r="AE55" s="884"/>
      <c r="AF55" s="807"/>
      <c r="AG55" s="808"/>
      <c r="AH55" s="808"/>
      <c r="AI55" s="808"/>
      <c r="AJ55" s="809"/>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3"/>
      <c r="BK55" s="253"/>
      <c r="BL55" s="253"/>
      <c r="BM55" s="253"/>
      <c r="BN55" s="253"/>
      <c r="BO55" s="266"/>
      <c r="BP55" s="266"/>
      <c r="BQ55" s="263">
        <v>
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3"/>
      <c r="DW55" s="834"/>
      <c r="DX55" s="834"/>
      <c r="DY55" s="834"/>
      <c r="DZ55" s="835"/>
      <c r="EA55" s="247"/>
    </row>
    <row r="56" spans="1:131" s="248" customFormat="1" ht="26.25" customHeight="1" x14ac:dyDescent="0.2">
      <c r="A56" s="262">
        <v>
29</v>
      </c>
      <c r="B56" s="801"/>
      <c r="C56" s="802"/>
      <c r="D56" s="802"/>
      <c r="E56" s="802"/>
      <c r="F56" s="802"/>
      <c r="G56" s="802"/>
      <c r="H56" s="802"/>
      <c r="I56" s="802"/>
      <c r="J56" s="802"/>
      <c r="K56" s="802"/>
      <c r="L56" s="802"/>
      <c r="M56" s="802"/>
      <c r="N56" s="802"/>
      <c r="O56" s="802"/>
      <c r="P56" s="803"/>
      <c r="Q56" s="882"/>
      <c r="R56" s="883"/>
      <c r="S56" s="883"/>
      <c r="T56" s="883"/>
      <c r="U56" s="883"/>
      <c r="V56" s="883"/>
      <c r="W56" s="883"/>
      <c r="X56" s="883"/>
      <c r="Y56" s="883"/>
      <c r="Z56" s="883"/>
      <c r="AA56" s="883"/>
      <c r="AB56" s="883"/>
      <c r="AC56" s="883"/>
      <c r="AD56" s="883"/>
      <c r="AE56" s="884"/>
      <c r="AF56" s="807"/>
      <c r="AG56" s="808"/>
      <c r="AH56" s="808"/>
      <c r="AI56" s="808"/>
      <c r="AJ56" s="809"/>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3"/>
      <c r="BK56" s="253"/>
      <c r="BL56" s="253"/>
      <c r="BM56" s="253"/>
      <c r="BN56" s="253"/>
      <c r="BO56" s="266"/>
      <c r="BP56" s="266"/>
      <c r="BQ56" s="263">
        <v>
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3"/>
      <c r="DW56" s="834"/>
      <c r="DX56" s="834"/>
      <c r="DY56" s="834"/>
      <c r="DZ56" s="835"/>
      <c r="EA56" s="247"/>
    </row>
    <row r="57" spans="1:131" s="248" customFormat="1" ht="26.25" customHeight="1" x14ac:dyDescent="0.2">
      <c r="A57" s="262">
        <v>
30</v>
      </c>
      <c r="B57" s="801"/>
      <c r="C57" s="802"/>
      <c r="D57" s="802"/>
      <c r="E57" s="802"/>
      <c r="F57" s="802"/>
      <c r="G57" s="802"/>
      <c r="H57" s="802"/>
      <c r="I57" s="802"/>
      <c r="J57" s="802"/>
      <c r="K57" s="802"/>
      <c r="L57" s="802"/>
      <c r="M57" s="802"/>
      <c r="N57" s="802"/>
      <c r="O57" s="802"/>
      <c r="P57" s="803"/>
      <c r="Q57" s="882"/>
      <c r="R57" s="883"/>
      <c r="S57" s="883"/>
      <c r="T57" s="883"/>
      <c r="U57" s="883"/>
      <c r="V57" s="883"/>
      <c r="W57" s="883"/>
      <c r="X57" s="883"/>
      <c r="Y57" s="883"/>
      <c r="Z57" s="883"/>
      <c r="AA57" s="883"/>
      <c r="AB57" s="883"/>
      <c r="AC57" s="883"/>
      <c r="AD57" s="883"/>
      <c r="AE57" s="884"/>
      <c r="AF57" s="807"/>
      <c r="AG57" s="808"/>
      <c r="AH57" s="808"/>
      <c r="AI57" s="808"/>
      <c r="AJ57" s="809"/>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3"/>
      <c r="BK57" s="253"/>
      <c r="BL57" s="253"/>
      <c r="BM57" s="253"/>
      <c r="BN57" s="253"/>
      <c r="BO57" s="266"/>
      <c r="BP57" s="266"/>
      <c r="BQ57" s="263">
        <v>
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3"/>
      <c r="DW57" s="834"/>
      <c r="DX57" s="834"/>
      <c r="DY57" s="834"/>
      <c r="DZ57" s="835"/>
      <c r="EA57" s="247"/>
    </row>
    <row r="58" spans="1:131" s="248" customFormat="1" ht="26.25" customHeight="1" x14ac:dyDescent="0.2">
      <c r="A58" s="262">
        <v>
31</v>
      </c>
      <c r="B58" s="801"/>
      <c r="C58" s="802"/>
      <c r="D58" s="802"/>
      <c r="E58" s="802"/>
      <c r="F58" s="802"/>
      <c r="G58" s="802"/>
      <c r="H58" s="802"/>
      <c r="I58" s="802"/>
      <c r="J58" s="802"/>
      <c r="K58" s="802"/>
      <c r="L58" s="802"/>
      <c r="M58" s="802"/>
      <c r="N58" s="802"/>
      <c r="O58" s="802"/>
      <c r="P58" s="803"/>
      <c r="Q58" s="882"/>
      <c r="R58" s="883"/>
      <c r="S58" s="883"/>
      <c r="T58" s="883"/>
      <c r="U58" s="883"/>
      <c r="V58" s="883"/>
      <c r="W58" s="883"/>
      <c r="X58" s="883"/>
      <c r="Y58" s="883"/>
      <c r="Z58" s="883"/>
      <c r="AA58" s="883"/>
      <c r="AB58" s="883"/>
      <c r="AC58" s="883"/>
      <c r="AD58" s="883"/>
      <c r="AE58" s="884"/>
      <c r="AF58" s="807"/>
      <c r="AG58" s="808"/>
      <c r="AH58" s="808"/>
      <c r="AI58" s="808"/>
      <c r="AJ58" s="809"/>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3"/>
      <c r="BK58" s="253"/>
      <c r="BL58" s="253"/>
      <c r="BM58" s="253"/>
      <c r="BN58" s="253"/>
      <c r="BO58" s="266"/>
      <c r="BP58" s="266"/>
      <c r="BQ58" s="263">
        <v>
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3"/>
      <c r="DW58" s="834"/>
      <c r="DX58" s="834"/>
      <c r="DY58" s="834"/>
      <c r="DZ58" s="835"/>
      <c r="EA58" s="247"/>
    </row>
    <row r="59" spans="1:131" s="248" customFormat="1" ht="26.25" customHeight="1" x14ac:dyDescent="0.2">
      <c r="A59" s="262">
        <v>
32</v>
      </c>
      <c r="B59" s="801"/>
      <c r="C59" s="802"/>
      <c r="D59" s="802"/>
      <c r="E59" s="802"/>
      <c r="F59" s="802"/>
      <c r="G59" s="802"/>
      <c r="H59" s="802"/>
      <c r="I59" s="802"/>
      <c r="J59" s="802"/>
      <c r="K59" s="802"/>
      <c r="L59" s="802"/>
      <c r="M59" s="802"/>
      <c r="N59" s="802"/>
      <c r="O59" s="802"/>
      <c r="P59" s="803"/>
      <c r="Q59" s="882"/>
      <c r="R59" s="883"/>
      <c r="S59" s="883"/>
      <c r="T59" s="883"/>
      <c r="U59" s="883"/>
      <c r="V59" s="883"/>
      <c r="W59" s="883"/>
      <c r="X59" s="883"/>
      <c r="Y59" s="883"/>
      <c r="Z59" s="883"/>
      <c r="AA59" s="883"/>
      <c r="AB59" s="883"/>
      <c r="AC59" s="883"/>
      <c r="AD59" s="883"/>
      <c r="AE59" s="884"/>
      <c r="AF59" s="807"/>
      <c r="AG59" s="808"/>
      <c r="AH59" s="808"/>
      <c r="AI59" s="808"/>
      <c r="AJ59" s="809"/>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3"/>
      <c r="BK59" s="253"/>
      <c r="BL59" s="253"/>
      <c r="BM59" s="253"/>
      <c r="BN59" s="253"/>
      <c r="BO59" s="266"/>
      <c r="BP59" s="266"/>
      <c r="BQ59" s="263">
        <v>
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3"/>
      <c r="DW59" s="834"/>
      <c r="DX59" s="834"/>
      <c r="DY59" s="834"/>
      <c r="DZ59" s="835"/>
      <c r="EA59" s="247"/>
    </row>
    <row r="60" spans="1:131" s="248" customFormat="1" ht="26.25" customHeight="1" x14ac:dyDescent="0.2">
      <c r="A60" s="262">
        <v>
33</v>
      </c>
      <c r="B60" s="801"/>
      <c r="C60" s="802"/>
      <c r="D60" s="802"/>
      <c r="E60" s="802"/>
      <c r="F60" s="802"/>
      <c r="G60" s="802"/>
      <c r="H60" s="802"/>
      <c r="I60" s="802"/>
      <c r="J60" s="802"/>
      <c r="K60" s="802"/>
      <c r="L60" s="802"/>
      <c r="M60" s="802"/>
      <c r="N60" s="802"/>
      <c r="O60" s="802"/>
      <c r="P60" s="803"/>
      <c r="Q60" s="882"/>
      <c r="R60" s="883"/>
      <c r="S60" s="883"/>
      <c r="T60" s="883"/>
      <c r="U60" s="883"/>
      <c r="V60" s="883"/>
      <c r="W60" s="883"/>
      <c r="X60" s="883"/>
      <c r="Y60" s="883"/>
      <c r="Z60" s="883"/>
      <c r="AA60" s="883"/>
      <c r="AB60" s="883"/>
      <c r="AC60" s="883"/>
      <c r="AD60" s="883"/>
      <c r="AE60" s="884"/>
      <c r="AF60" s="807"/>
      <c r="AG60" s="808"/>
      <c r="AH60" s="808"/>
      <c r="AI60" s="808"/>
      <c r="AJ60" s="809"/>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3"/>
      <c r="BK60" s="253"/>
      <c r="BL60" s="253"/>
      <c r="BM60" s="253"/>
      <c r="BN60" s="253"/>
      <c r="BO60" s="266"/>
      <c r="BP60" s="266"/>
      <c r="BQ60" s="263">
        <v>
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3"/>
      <c r="DW60" s="834"/>
      <c r="DX60" s="834"/>
      <c r="DY60" s="834"/>
      <c r="DZ60" s="835"/>
      <c r="EA60" s="247"/>
    </row>
    <row r="61" spans="1:131" s="248" customFormat="1" ht="26.25" customHeight="1" thickBot="1" x14ac:dyDescent="0.25">
      <c r="A61" s="262">
        <v>
34</v>
      </c>
      <c r="B61" s="801"/>
      <c r="C61" s="802"/>
      <c r="D61" s="802"/>
      <c r="E61" s="802"/>
      <c r="F61" s="802"/>
      <c r="G61" s="802"/>
      <c r="H61" s="802"/>
      <c r="I61" s="802"/>
      <c r="J61" s="802"/>
      <c r="K61" s="802"/>
      <c r="L61" s="802"/>
      <c r="M61" s="802"/>
      <c r="N61" s="802"/>
      <c r="O61" s="802"/>
      <c r="P61" s="803"/>
      <c r="Q61" s="882"/>
      <c r="R61" s="883"/>
      <c r="S61" s="883"/>
      <c r="T61" s="883"/>
      <c r="U61" s="883"/>
      <c r="V61" s="883"/>
      <c r="W61" s="883"/>
      <c r="X61" s="883"/>
      <c r="Y61" s="883"/>
      <c r="Z61" s="883"/>
      <c r="AA61" s="883"/>
      <c r="AB61" s="883"/>
      <c r="AC61" s="883"/>
      <c r="AD61" s="883"/>
      <c r="AE61" s="884"/>
      <c r="AF61" s="807"/>
      <c r="AG61" s="808"/>
      <c r="AH61" s="808"/>
      <c r="AI61" s="808"/>
      <c r="AJ61" s="809"/>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3"/>
      <c r="BK61" s="253"/>
      <c r="BL61" s="253"/>
      <c r="BM61" s="253"/>
      <c r="BN61" s="253"/>
      <c r="BO61" s="266"/>
      <c r="BP61" s="266"/>
      <c r="BQ61" s="263">
        <v>
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3"/>
      <c r="DW61" s="834"/>
      <c r="DX61" s="834"/>
      <c r="DY61" s="834"/>
      <c r="DZ61" s="835"/>
      <c r="EA61" s="247"/>
    </row>
    <row r="62" spans="1:131" s="248" customFormat="1" ht="26.25" customHeight="1" x14ac:dyDescent="0.2">
      <c r="A62" s="262">
        <v>
35</v>
      </c>
      <c r="B62" s="801"/>
      <c r="C62" s="802"/>
      <c r="D62" s="802"/>
      <c r="E62" s="802"/>
      <c r="F62" s="802"/>
      <c r="G62" s="802"/>
      <c r="H62" s="802"/>
      <c r="I62" s="802"/>
      <c r="J62" s="802"/>
      <c r="K62" s="802"/>
      <c r="L62" s="802"/>
      <c r="M62" s="802"/>
      <c r="N62" s="802"/>
      <c r="O62" s="802"/>
      <c r="P62" s="803"/>
      <c r="Q62" s="882"/>
      <c r="R62" s="883"/>
      <c r="S62" s="883"/>
      <c r="T62" s="883"/>
      <c r="U62" s="883"/>
      <c r="V62" s="883"/>
      <c r="W62" s="883"/>
      <c r="X62" s="883"/>
      <c r="Y62" s="883"/>
      <c r="Z62" s="883"/>
      <c r="AA62" s="883"/>
      <c r="AB62" s="883"/>
      <c r="AC62" s="883"/>
      <c r="AD62" s="883"/>
      <c r="AE62" s="884"/>
      <c r="AF62" s="807"/>
      <c r="AG62" s="808"/>
      <c r="AH62" s="808"/>
      <c r="AI62" s="808"/>
      <c r="AJ62" s="809"/>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
415</v>
      </c>
      <c r="BK62" s="855"/>
      <c r="BL62" s="855"/>
      <c r="BM62" s="855"/>
      <c r="BN62" s="856"/>
      <c r="BO62" s="266"/>
      <c r="BP62" s="266"/>
      <c r="BQ62" s="263">
        <v>
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3"/>
      <c r="DW62" s="834"/>
      <c r="DX62" s="834"/>
      <c r="DY62" s="834"/>
      <c r="DZ62" s="835"/>
      <c r="EA62" s="247"/>
    </row>
    <row r="63" spans="1:131" s="248" customFormat="1" ht="26.25" customHeight="1" thickBot="1" x14ac:dyDescent="0.25">
      <c r="A63" s="265" t="s">
        <v>
395</v>
      </c>
      <c r="B63" s="839" t="s">
        <v>
416</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
344</v>
      </c>
      <c r="AG63" s="891"/>
      <c r="AH63" s="891"/>
      <c r="AI63" s="891"/>
      <c r="AJ63" s="892"/>
      <c r="AK63" s="893"/>
      <c r="AL63" s="888"/>
      <c r="AM63" s="888"/>
      <c r="AN63" s="888"/>
      <c r="AO63" s="888"/>
      <c r="AP63" s="891">
        <v>
3692</v>
      </c>
      <c r="AQ63" s="891"/>
      <c r="AR63" s="891"/>
      <c r="AS63" s="891"/>
      <c r="AT63" s="891"/>
      <c r="AU63" s="891">
        <v>
3426</v>
      </c>
      <c r="AV63" s="891"/>
      <c r="AW63" s="891"/>
      <c r="AX63" s="891"/>
      <c r="AY63" s="891"/>
      <c r="AZ63" s="895"/>
      <c r="BA63" s="895"/>
      <c r="BB63" s="895"/>
      <c r="BC63" s="895"/>
      <c r="BD63" s="895"/>
      <c r="BE63" s="896"/>
      <c r="BF63" s="896"/>
      <c r="BG63" s="896"/>
      <c r="BH63" s="896"/>
      <c r="BI63" s="897"/>
      <c r="BJ63" s="898" t="s">
        <v>
417</v>
      </c>
      <c r="BK63" s="899"/>
      <c r="BL63" s="899"/>
      <c r="BM63" s="899"/>
      <c r="BN63" s="900"/>
      <c r="BO63" s="266"/>
      <c r="BP63" s="266"/>
      <c r="BQ63" s="263">
        <v>
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3"/>
      <c r="DW63" s="834"/>
      <c r="DX63" s="834"/>
      <c r="DY63" s="834"/>
      <c r="DZ63" s="835"/>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3"/>
      <c r="DW64" s="834"/>
      <c r="DX64" s="834"/>
      <c r="DY64" s="834"/>
      <c r="DZ64" s="835"/>
      <c r="EA64" s="247"/>
    </row>
    <row r="65" spans="1:131" s="248" customFormat="1" ht="26.25" customHeight="1" thickBot="1" x14ac:dyDescent="0.25">
      <c r="A65" s="253" t="s">
        <v>
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3"/>
      <c r="DW65" s="834"/>
      <c r="DX65" s="834"/>
      <c r="DY65" s="834"/>
      <c r="DZ65" s="835"/>
      <c r="EA65" s="247"/>
    </row>
    <row r="66" spans="1:131" s="248" customFormat="1" ht="26.25" customHeight="1" x14ac:dyDescent="0.2">
      <c r="A66" s="786" t="s">
        <v>
419</v>
      </c>
      <c r="B66" s="787"/>
      <c r="C66" s="787"/>
      <c r="D66" s="787"/>
      <c r="E66" s="787"/>
      <c r="F66" s="787"/>
      <c r="G66" s="787"/>
      <c r="H66" s="787"/>
      <c r="I66" s="787"/>
      <c r="J66" s="787"/>
      <c r="K66" s="787"/>
      <c r="L66" s="787"/>
      <c r="M66" s="787"/>
      <c r="N66" s="787"/>
      <c r="O66" s="787"/>
      <c r="P66" s="788"/>
      <c r="Q66" s="763" t="s">
        <v>
420</v>
      </c>
      <c r="R66" s="764"/>
      <c r="S66" s="764"/>
      <c r="T66" s="764"/>
      <c r="U66" s="765"/>
      <c r="V66" s="763" t="s">
        <v>
421</v>
      </c>
      <c r="W66" s="764"/>
      <c r="X66" s="764"/>
      <c r="Y66" s="764"/>
      <c r="Z66" s="765"/>
      <c r="AA66" s="763" t="s">
        <v>
422</v>
      </c>
      <c r="AB66" s="764"/>
      <c r="AC66" s="764"/>
      <c r="AD66" s="764"/>
      <c r="AE66" s="765"/>
      <c r="AF66" s="901" t="s">
        <v>
423</v>
      </c>
      <c r="AG66" s="862"/>
      <c r="AH66" s="862"/>
      <c r="AI66" s="862"/>
      <c r="AJ66" s="902"/>
      <c r="AK66" s="763" t="s">
        <v>
424</v>
      </c>
      <c r="AL66" s="787"/>
      <c r="AM66" s="787"/>
      <c r="AN66" s="787"/>
      <c r="AO66" s="788"/>
      <c r="AP66" s="763" t="s">
        <v>
425</v>
      </c>
      <c r="AQ66" s="764"/>
      <c r="AR66" s="764"/>
      <c r="AS66" s="764"/>
      <c r="AT66" s="765"/>
      <c r="AU66" s="763" t="s">
        <v>
426</v>
      </c>
      <c r="AV66" s="764"/>
      <c r="AW66" s="764"/>
      <c r="AX66" s="764"/>
      <c r="AY66" s="765"/>
      <c r="AZ66" s="763" t="s">
        <v>
381</v>
      </c>
      <c r="BA66" s="764"/>
      <c r="BB66" s="764"/>
      <c r="BC66" s="764"/>
      <c r="BD66" s="775"/>
      <c r="BE66" s="266"/>
      <c r="BF66" s="266"/>
      <c r="BG66" s="266"/>
      <c r="BH66" s="266"/>
      <c r="BI66" s="266"/>
      <c r="BJ66" s="266"/>
      <c r="BK66" s="266"/>
      <c r="BL66" s="266"/>
      <c r="BM66" s="266"/>
      <c r="BN66" s="266"/>
      <c r="BO66" s="266"/>
      <c r="BP66" s="266"/>
      <c r="BQ66" s="263">
        <v>
60</v>
      </c>
      <c r="BR66" s="268"/>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3"/>
      <c r="AG67" s="865"/>
      <c r="AH67" s="865"/>
      <c r="AI67" s="865"/>
      <c r="AJ67" s="904"/>
      <c r="AK67" s="905"/>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
61</v>
      </c>
      <c r="BR67" s="268"/>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7"/>
    </row>
    <row r="68" spans="1:131" s="248" customFormat="1" ht="26.25" customHeight="1" thickTop="1" x14ac:dyDescent="0.2">
      <c r="A68" s="259">
        <v>
1</v>
      </c>
      <c r="B68" s="918" t="s">
        <v>
586</v>
      </c>
      <c r="C68" s="919"/>
      <c r="D68" s="919"/>
      <c r="E68" s="919"/>
      <c r="F68" s="919"/>
      <c r="G68" s="919"/>
      <c r="H68" s="919"/>
      <c r="I68" s="919"/>
      <c r="J68" s="919"/>
      <c r="K68" s="919"/>
      <c r="L68" s="919"/>
      <c r="M68" s="919"/>
      <c r="N68" s="919"/>
      <c r="O68" s="919"/>
      <c r="P68" s="920"/>
      <c r="Q68" s="921">
        <v>
986</v>
      </c>
      <c r="R68" s="915"/>
      <c r="S68" s="915"/>
      <c r="T68" s="915"/>
      <c r="U68" s="915"/>
      <c r="V68" s="915">
        <v>
974</v>
      </c>
      <c r="W68" s="915"/>
      <c r="X68" s="915"/>
      <c r="Y68" s="915"/>
      <c r="Z68" s="915"/>
      <c r="AA68" s="915">
        <v>
12</v>
      </c>
      <c r="AB68" s="915"/>
      <c r="AC68" s="915"/>
      <c r="AD68" s="915"/>
      <c r="AE68" s="915"/>
      <c r="AF68" s="915">
        <v>
12</v>
      </c>
      <c r="AG68" s="915"/>
      <c r="AH68" s="915"/>
      <c r="AI68" s="915"/>
      <c r="AJ68" s="915"/>
      <c r="AK68" s="915">
        <v>
12</v>
      </c>
      <c r="AL68" s="915"/>
      <c r="AM68" s="915"/>
      <c r="AN68" s="915"/>
      <c r="AO68" s="915"/>
      <c r="AP68" s="915" t="s">
        <v>
601</v>
      </c>
      <c r="AQ68" s="915"/>
      <c r="AR68" s="915"/>
      <c r="AS68" s="915"/>
      <c r="AT68" s="915"/>
      <c r="AU68" s="915" t="s">
        <v>
600</v>
      </c>
      <c r="AV68" s="915"/>
      <c r="AW68" s="915"/>
      <c r="AX68" s="915"/>
      <c r="AY68" s="915"/>
      <c r="AZ68" s="916"/>
      <c r="BA68" s="916"/>
      <c r="BB68" s="916"/>
      <c r="BC68" s="916"/>
      <c r="BD68" s="917"/>
      <c r="BE68" s="266"/>
      <c r="BF68" s="266"/>
      <c r="BG68" s="266"/>
      <c r="BH68" s="266"/>
      <c r="BI68" s="266"/>
      <c r="BJ68" s="266"/>
      <c r="BK68" s="266"/>
      <c r="BL68" s="266"/>
      <c r="BM68" s="266"/>
      <c r="BN68" s="266"/>
      <c r="BO68" s="266"/>
      <c r="BP68" s="266"/>
      <c r="BQ68" s="263">
        <v>
62</v>
      </c>
      <c r="BR68" s="268"/>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7"/>
    </row>
    <row r="69" spans="1:131" s="248" customFormat="1" ht="26.25" customHeight="1" x14ac:dyDescent="0.2">
      <c r="A69" s="262">
        <v>
2</v>
      </c>
      <c r="B69" s="922" t="s">
        <v>
587</v>
      </c>
      <c r="C69" s="923"/>
      <c r="D69" s="923"/>
      <c r="E69" s="923"/>
      <c r="F69" s="923"/>
      <c r="G69" s="923"/>
      <c r="H69" s="923"/>
      <c r="I69" s="923"/>
      <c r="J69" s="923"/>
      <c r="K69" s="923"/>
      <c r="L69" s="923"/>
      <c r="M69" s="923"/>
      <c r="N69" s="923"/>
      <c r="O69" s="923"/>
      <c r="P69" s="924"/>
      <c r="Q69" s="925">
        <v>
288</v>
      </c>
      <c r="R69" s="880"/>
      <c r="S69" s="880"/>
      <c r="T69" s="880"/>
      <c r="U69" s="880"/>
      <c r="V69" s="880">
        <v>
206</v>
      </c>
      <c r="W69" s="880"/>
      <c r="X69" s="880"/>
      <c r="Y69" s="880"/>
      <c r="Z69" s="880"/>
      <c r="AA69" s="880">
        <v>
82</v>
      </c>
      <c r="AB69" s="880"/>
      <c r="AC69" s="880"/>
      <c r="AD69" s="880"/>
      <c r="AE69" s="880"/>
      <c r="AF69" s="880">
        <v>
82</v>
      </c>
      <c r="AG69" s="880"/>
      <c r="AH69" s="880"/>
      <c r="AI69" s="880"/>
      <c r="AJ69" s="880"/>
      <c r="AK69" s="880">
        <v>
47</v>
      </c>
      <c r="AL69" s="880"/>
      <c r="AM69" s="880"/>
      <c r="AN69" s="880"/>
      <c r="AO69" s="880"/>
      <c r="AP69" s="880" t="s">
        <v>
600</v>
      </c>
      <c r="AQ69" s="880"/>
      <c r="AR69" s="880"/>
      <c r="AS69" s="880"/>
      <c r="AT69" s="880"/>
      <c r="AU69" s="880" t="s">
        <v>
600</v>
      </c>
      <c r="AV69" s="880"/>
      <c r="AW69" s="880"/>
      <c r="AX69" s="880"/>
      <c r="AY69" s="880"/>
      <c r="AZ69" s="926"/>
      <c r="BA69" s="926"/>
      <c r="BB69" s="926"/>
      <c r="BC69" s="926"/>
      <c r="BD69" s="927"/>
      <c r="BE69" s="266"/>
      <c r="BF69" s="266"/>
      <c r="BG69" s="266"/>
      <c r="BH69" s="266"/>
      <c r="BI69" s="266"/>
      <c r="BJ69" s="266"/>
      <c r="BK69" s="266"/>
      <c r="BL69" s="266"/>
      <c r="BM69" s="266"/>
      <c r="BN69" s="266"/>
      <c r="BO69" s="266"/>
      <c r="BP69" s="266"/>
      <c r="BQ69" s="263">
        <v>
63</v>
      </c>
      <c r="BR69" s="268"/>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7"/>
    </row>
    <row r="70" spans="1:131" s="248" customFormat="1" ht="26.25" customHeight="1" x14ac:dyDescent="0.2">
      <c r="A70" s="262">
        <v>
3</v>
      </c>
      <c r="B70" s="922" t="s">
        <v>
588</v>
      </c>
      <c r="C70" s="923"/>
      <c r="D70" s="923"/>
      <c r="E70" s="923"/>
      <c r="F70" s="923"/>
      <c r="G70" s="923"/>
      <c r="H70" s="923"/>
      <c r="I70" s="923"/>
      <c r="J70" s="923"/>
      <c r="K70" s="923"/>
      <c r="L70" s="923"/>
      <c r="M70" s="923"/>
      <c r="N70" s="923"/>
      <c r="O70" s="923"/>
      <c r="P70" s="924"/>
      <c r="Q70" s="925">
        <v>
5253</v>
      </c>
      <c r="R70" s="880"/>
      <c r="S70" s="880"/>
      <c r="T70" s="880"/>
      <c r="U70" s="880"/>
      <c r="V70" s="880">
        <v>
4828</v>
      </c>
      <c r="W70" s="880"/>
      <c r="X70" s="880"/>
      <c r="Y70" s="880"/>
      <c r="Z70" s="880"/>
      <c r="AA70" s="880">
        <v>
425</v>
      </c>
      <c r="AB70" s="880"/>
      <c r="AC70" s="880"/>
      <c r="AD70" s="880"/>
      <c r="AE70" s="880"/>
      <c r="AF70" s="880">
        <v>
425</v>
      </c>
      <c r="AG70" s="880"/>
      <c r="AH70" s="880"/>
      <c r="AI70" s="880"/>
      <c r="AJ70" s="880"/>
      <c r="AK70" s="880">
        <v>
600</v>
      </c>
      <c r="AL70" s="880"/>
      <c r="AM70" s="880"/>
      <c r="AN70" s="880"/>
      <c r="AO70" s="880"/>
      <c r="AP70" s="880" t="s">
        <v>
600</v>
      </c>
      <c r="AQ70" s="880"/>
      <c r="AR70" s="880"/>
      <c r="AS70" s="880"/>
      <c r="AT70" s="880"/>
      <c r="AU70" s="880" t="s">
        <v>
600</v>
      </c>
      <c r="AV70" s="880"/>
      <c r="AW70" s="880"/>
      <c r="AX70" s="880"/>
      <c r="AY70" s="880"/>
      <c r="AZ70" s="926"/>
      <c r="BA70" s="926"/>
      <c r="BB70" s="926"/>
      <c r="BC70" s="926"/>
      <c r="BD70" s="927"/>
      <c r="BE70" s="266"/>
      <c r="BF70" s="266"/>
      <c r="BG70" s="266"/>
      <c r="BH70" s="266"/>
      <c r="BI70" s="266"/>
      <c r="BJ70" s="266"/>
      <c r="BK70" s="266"/>
      <c r="BL70" s="266"/>
      <c r="BM70" s="266"/>
      <c r="BN70" s="266"/>
      <c r="BO70" s="266"/>
      <c r="BP70" s="266"/>
      <c r="BQ70" s="263">
        <v>
64</v>
      </c>
      <c r="BR70" s="268"/>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7"/>
    </row>
    <row r="71" spans="1:131" s="248" customFormat="1" ht="26.25" customHeight="1" x14ac:dyDescent="0.2">
      <c r="A71" s="262">
        <v>
4</v>
      </c>
      <c r="B71" s="922" t="s">
        <v>
589</v>
      </c>
      <c r="C71" s="923"/>
      <c r="D71" s="923"/>
      <c r="E71" s="923"/>
      <c r="F71" s="923"/>
      <c r="G71" s="923"/>
      <c r="H71" s="923"/>
      <c r="I71" s="923"/>
      <c r="J71" s="923"/>
      <c r="K71" s="923"/>
      <c r="L71" s="923"/>
      <c r="M71" s="923"/>
      <c r="N71" s="923"/>
      <c r="O71" s="923"/>
      <c r="P71" s="924"/>
      <c r="Q71" s="925">
        <v>
6</v>
      </c>
      <c r="R71" s="880"/>
      <c r="S71" s="880"/>
      <c r="T71" s="880"/>
      <c r="U71" s="880"/>
      <c r="V71" s="880">
        <v>
5</v>
      </c>
      <c r="W71" s="880"/>
      <c r="X71" s="880"/>
      <c r="Y71" s="880"/>
      <c r="Z71" s="880"/>
      <c r="AA71" s="880">
        <v>
1</v>
      </c>
      <c r="AB71" s="880"/>
      <c r="AC71" s="880"/>
      <c r="AD71" s="880"/>
      <c r="AE71" s="880"/>
      <c r="AF71" s="880">
        <v>
1</v>
      </c>
      <c r="AG71" s="880"/>
      <c r="AH71" s="880"/>
      <c r="AI71" s="880"/>
      <c r="AJ71" s="880"/>
      <c r="AK71" s="880" t="s">
        <v>
600</v>
      </c>
      <c r="AL71" s="880"/>
      <c r="AM71" s="880"/>
      <c r="AN71" s="880"/>
      <c r="AO71" s="880"/>
      <c r="AP71" s="880" t="s">
        <v>
600</v>
      </c>
      <c r="AQ71" s="880"/>
      <c r="AR71" s="880"/>
      <c r="AS71" s="880"/>
      <c r="AT71" s="880"/>
      <c r="AU71" s="880" t="s">
        <v>
600</v>
      </c>
      <c r="AV71" s="880"/>
      <c r="AW71" s="880"/>
      <c r="AX71" s="880"/>
      <c r="AY71" s="880"/>
      <c r="AZ71" s="926"/>
      <c r="BA71" s="926"/>
      <c r="BB71" s="926"/>
      <c r="BC71" s="926"/>
      <c r="BD71" s="927"/>
      <c r="BE71" s="266"/>
      <c r="BF71" s="266"/>
      <c r="BG71" s="266"/>
      <c r="BH71" s="266"/>
      <c r="BI71" s="266"/>
      <c r="BJ71" s="266"/>
      <c r="BK71" s="266"/>
      <c r="BL71" s="266"/>
      <c r="BM71" s="266"/>
      <c r="BN71" s="266"/>
      <c r="BO71" s="266"/>
      <c r="BP71" s="266"/>
      <c r="BQ71" s="263">
        <v>
65</v>
      </c>
      <c r="BR71" s="268"/>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7"/>
    </row>
    <row r="72" spans="1:131" s="248" customFormat="1" ht="26.25" customHeight="1" x14ac:dyDescent="0.2">
      <c r="A72" s="262">
        <v>
5</v>
      </c>
      <c r="B72" s="922" t="s">
        <v>
590</v>
      </c>
      <c r="C72" s="923"/>
      <c r="D72" s="923"/>
      <c r="E72" s="923"/>
      <c r="F72" s="923"/>
      <c r="G72" s="923"/>
      <c r="H72" s="923"/>
      <c r="I72" s="923"/>
      <c r="J72" s="923"/>
      <c r="K72" s="923"/>
      <c r="L72" s="923"/>
      <c r="M72" s="923"/>
      <c r="N72" s="923"/>
      <c r="O72" s="923"/>
      <c r="P72" s="924"/>
      <c r="Q72" s="925">
        <v>
6529</v>
      </c>
      <c r="R72" s="880"/>
      <c r="S72" s="880"/>
      <c r="T72" s="880"/>
      <c r="U72" s="880"/>
      <c r="V72" s="880">
        <v>
6443</v>
      </c>
      <c r="W72" s="880"/>
      <c r="X72" s="880"/>
      <c r="Y72" s="880"/>
      <c r="Z72" s="880"/>
      <c r="AA72" s="880">
        <v>
86</v>
      </c>
      <c r="AB72" s="880"/>
      <c r="AC72" s="880"/>
      <c r="AD72" s="880"/>
      <c r="AE72" s="880"/>
      <c r="AF72" s="880">
        <v>
86</v>
      </c>
      <c r="AG72" s="880"/>
      <c r="AH72" s="880"/>
      <c r="AI72" s="880"/>
      <c r="AJ72" s="880"/>
      <c r="AK72" s="880">
        <v>
1926</v>
      </c>
      <c r="AL72" s="880"/>
      <c r="AM72" s="880"/>
      <c r="AN72" s="880"/>
      <c r="AO72" s="880"/>
      <c r="AP72" s="880" t="s">
        <v>
600</v>
      </c>
      <c r="AQ72" s="880"/>
      <c r="AR72" s="880"/>
      <c r="AS72" s="880"/>
      <c r="AT72" s="880"/>
      <c r="AU72" s="880" t="s">
        <v>
600</v>
      </c>
      <c r="AV72" s="880"/>
      <c r="AW72" s="880"/>
      <c r="AX72" s="880"/>
      <c r="AY72" s="880"/>
      <c r="AZ72" s="926"/>
      <c r="BA72" s="926"/>
      <c r="BB72" s="926"/>
      <c r="BC72" s="926"/>
      <c r="BD72" s="927"/>
      <c r="BE72" s="266"/>
      <c r="BF72" s="266"/>
      <c r="BG72" s="266"/>
      <c r="BH72" s="266"/>
      <c r="BI72" s="266"/>
      <c r="BJ72" s="266"/>
      <c r="BK72" s="266"/>
      <c r="BL72" s="266"/>
      <c r="BM72" s="266"/>
      <c r="BN72" s="266"/>
      <c r="BO72" s="266"/>
      <c r="BP72" s="266"/>
      <c r="BQ72" s="263">
        <v>
66</v>
      </c>
      <c r="BR72" s="268"/>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7"/>
    </row>
    <row r="73" spans="1:131" s="248" customFormat="1" ht="26.25" customHeight="1" x14ac:dyDescent="0.2">
      <c r="A73" s="262">
        <v>
6</v>
      </c>
      <c r="B73" s="922" t="s">
        <v>
591</v>
      </c>
      <c r="C73" s="923"/>
      <c r="D73" s="923"/>
      <c r="E73" s="923"/>
      <c r="F73" s="923"/>
      <c r="G73" s="923"/>
      <c r="H73" s="923"/>
      <c r="I73" s="923"/>
      <c r="J73" s="923"/>
      <c r="K73" s="923"/>
      <c r="L73" s="923"/>
      <c r="M73" s="923"/>
      <c r="N73" s="923"/>
      <c r="O73" s="923"/>
      <c r="P73" s="924"/>
      <c r="Q73" s="925">
        <v>
1444184</v>
      </c>
      <c r="R73" s="880"/>
      <c r="S73" s="880"/>
      <c r="T73" s="880"/>
      <c r="U73" s="880"/>
      <c r="V73" s="880">
        <v>
1404896</v>
      </c>
      <c r="W73" s="880"/>
      <c r="X73" s="880"/>
      <c r="Y73" s="880"/>
      <c r="Z73" s="880"/>
      <c r="AA73" s="880">
        <v>
39288</v>
      </c>
      <c r="AB73" s="880"/>
      <c r="AC73" s="880"/>
      <c r="AD73" s="880"/>
      <c r="AE73" s="880"/>
      <c r="AF73" s="880">
        <v>
39288</v>
      </c>
      <c r="AG73" s="880"/>
      <c r="AH73" s="880"/>
      <c r="AI73" s="880"/>
      <c r="AJ73" s="880"/>
      <c r="AK73" s="880">
        <v>
16623</v>
      </c>
      <c r="AL73" s="880"/>
      <c r="AM73" s="880"/>
      <c r="AN73" s="880"/>
      <c r="AO73" s="880"/>
      <c r="AP73" s="880" t="s">
        <v>
600</v>
      </c>
      <c r="AQ73" s="880"/>
      <c r="AR73" s="880"/>
      <c r="AS73" s="880"/>
      <c r="AT73" s="880"/>
      <c r="AU73" s="880" t="s">
        <v>
600</v>
      </c>
      <c r="AV73" s="880"/>
      <c r="AW73" s="880"/>
      <c r="AX73" s="880"/>
      <c r="AY73" s="880"/>
      <c r="AZ73" s="926"/>
      <c r="BA73" s="926"/>
      <c r="BB73" s="926"/>
      <c r="BC73" s="926"/>
      <c r="BD73" s="927"/>
      <c r="BE73" s="266"/>
      <c r="BF73" s="266"/>
      <c r="BG73" s="266"/>
      <c r="BH73" s="266"/>
      <c r="BI73" s="266"/>
      <c r="BJ73" s="266"/>
      <c r="BK73" s="266"/>
      <c r="BL73" s="266"/>
      <c r="BM73" s="266"/>
      <c r="BN73" s="266"/>
      <c r="BO73" s="266"/>
      <c r="BP73" s="266"/>
      <c r="BQ73" s="263">
        <v>
67</v>
      </c>
      <c r="BR73" s="268"/>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7"/>
    </row>
    <row r="74" spans="1:131" s="248" customFormat="1" ht="26.25" customHeight="1" x14ac:dyDescent="0.2">
      <c r="A74" s="262">
        <v>
7</v>
      </c>
      <c r="B74" s="922" t="s">
        <v>
592</v>
      </c>
      <c r="C74" s="923"/>
      <c r="D74" s="923"/>
      <c r="E74" s="923"/>
      <c r="F74" s="923"/>
      <c r="G74" s="923"/>
      <c r="H74" s="923"/>
      <c r="I74" s="923"/>
      <c r="J74" s="923"/>
      <c r="K74" s="923"/>
      <c r="L74" s="923"/>
      <c r="M74" s="923"/>
      <c r="N74" s="923"/>
      <c r="O74" s="923"/>
      <c r="P74" s="924"/>
      <c r="Q74" s="925">
        <v>
1317</v>
      </c>
      <c r="R74" s="880"/>
      <c r="S74" s="880"/>
      <c r="T74" s="880"/>
      <c r="U74" s="880"/>
      <c r="V74" s="880">
        <v>
1256</v>
      </c>
      <c r="W74" s="880"/>
      <c r="X74" s="880"/>
      <c r="Y74" s="880"/>
      <c r="Z74" s="880"/>
      <c r="AA74" s="880">
        <v>
62</v>
      </c>
      <c r="AB74" s="880"/>
      <c r="AC74" s="880"/>
      <c r="AD74" s="880"/>
      <c r="AE74" s="880"/>
      <c r="AF74" s="880">
        <v>
62</v>
      </c>
      <c r="AG74" s="880"/>
      <c r="AH74" s="880"/>
      <c r="AI74" s="880"/>
      <c r="AJ74" s="880"/>
      <c r="AK74" s="880" t="s">
        <v>
600</v>
      </c>
      <c r="AL74" s="880"/>
      <c r="AM74" s="880"/>
      <c r="AN74" s="880"/>
      <c r="AO74" s="880"/>
      <c r="AP74" s="880">
        <v>
4219</v>
      </c>
      <c r="AQ74" s="880"/>
      <c r="AR74" s="880"/>
      <c r="AS74" s="880"/>
      <c r="AT74" s="880"/>
      <c r="AU74" s="880">
        <v>
380</v>
      </c>
      <c r="AV74" s="880"/>
      <c r="AW74" s="880"/>
      <c r="AX74" s="880"/>
      <c r="AY74" s="880"/>
      <c r="AZ74" s="926"/>
      <c r="BA74" s="926"/>
      <c r="BB74" s="926"/>
      <c r="BC74" s="926"/>
      <c r="BD74" s="927"/>
      <c r="BE74" s="266"/>
      <c r="BF74" s="266"/>
      <c r="BG74" s="266"/>
      <c r="BH74" s="266"/>
      <c r="BI74" s="266"/>
      <c r="BJ74" s="266"/>
      <c r="BK74" s="266"/>
      <c r="BL74" s="266"/>
      <c r="BM74" s="266"/>
      <c r="BN74" s="266"/>
      <c r="BO74" s="266"/>
      <c r="BP74" s="266"/>
      <c r="BQ74" s="263">
        <v>
68</v>
      </c>
      <c r="BR74" s="268"/>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7"/>
    </row>
    <row r="75" spans="1:131" s="248" customFormat="1" ht="26.25" customHeight="1" x14ac:dyDescent="0.2">
      <c r="A75" s="262">
        <v>
8</v>
      </c>
      <c r="B75" s="922" t="s">
        <v>
593</v>
      </c>
      <c r="C75" s="923"/>
      <c r="D75" s="923"/>
      <c r="E75" s="923"/>
      <c r="F75" s="923"/>
      <c r="G75" s="923"/>
      <c r="H75" s="923"/>
      <c r="I75" s="923"/>
      <c r="J75" s="923"/>
      <c r="K75" s="923"/>
      <c r="L75" s="923"/>
      <c r="M75" s="923"/>
      <c r="N75" s="923"/>
      <c r="O75" s="923"/>
      <c r="P75" s="924"/>
      <c r="Q75" s="928">
        <v>
245</v>
      </c>
      <c r="R75" s="929"/>
      <c r="S75" s="929"/>
      <c r="T75" s="929"/>
      <c r="U75" s="879"/>
      <c r="V75" s="930">
        <v>
225</v>
      </c>
      <c r="W75" s="929"/>
      <c r="X75" s="929"/>
      <c r="Y75" s="929"/>
      <c r="Z75" s="879"/>
      <c r="AA75" s="930">
        <v>
20</v>
      </c>
      <c r="AB75" s="929"/>
      <c r="AC75" s="929"/>
      <c r="AD75" s="929"/>
      <c r="AE75" s="879"/>
      <c r="AF75" s="930">
        <v>
20</v>
      </c>
      <c r="AG75" s="929"/>
      <c r="AH75" s="929"/>
      <c r="AI75" s="929"/>
      <c r="AJ75" s="879"/>
      <c r="AK75" s="930" t="s">
        <v>
600</v>
      </c>
      <c r="AL75" s="929"/>
      <c r="AM75" s="929"/>
      <c r="AN75" s="929"/>
      <c r="AO75" s="879"/>
      <c r="AP75" s="930">
        <v>
174</v>
      </c>
      <c r="AQ75" s="929"/>
      <c r="AR75" s="929"/>
      <c r="AS75" s="929"/>
      <c r="AT75" s="879"/>
      <c r="AU75" s="930">
        <v>
18</v>
      </c>
      <c r="AV75" s="929"/>
      <c r="AW75" s="929"/>
      <c r="AX75" s="929"/>
      <c r="AY75" s="879"/>
      <c r="AZ75" s="926"/>
      <c r="BA75" s="926"/>
      <c r="BB75" s="926"/>
      <c r="BC75" s="926"/>
      <c r="BD75" s="927"/>
      <c r="BE75" s="266"/>
      <c r="BF75" s="266"/>
      <c r="BG75" s="266"/>
      <c r="BH75" s="266"/>
      <c r="BI75" s="266"/>
      <c r="BJ75" s="266"/>
      <c r="BK75" s="266"/>
      <c r="BL75" s="266"/>
      <c r="BM75" s="266"/>
      <c r="BN75" s="266"/>
      <c r="BO75" s="266"/>
      <c r="BP75" s="266"/>
      <c r="BQ75" s="263">
        <v>
69</v>
      </c>
      <c r="BR75" s="268"/>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7"/>
    </row>
    <row r="76" spans="1:131" s="248" customFormat="1" ht="26.25" customHeight="1" x14ac:dyDescent="0.2">
      <c r="A76" s="262">
        <v>
9</v>
      </c>
      <c r="B76" s="931"/>
      <c r="C76" s="932"/>
      <c r="D76" s="932"/>
      <c r="E76" s="932"/>
      <c r="F76" s="932"/>
      <c r="G76" s="932"/>
      <c r="H76" s="932"/>
      <c r="I76" s="932"/>
      <c r="J76" s="932"/>
      <c r="K76" s="932"/>
      <c r="L76" s="932"/>
      <c r="M76" s="932"/>
      <c r="N76" s="932"/>
      <c r="O76" s="932"/>
      <c r="P76" s="933"/>
      <c r="Q76" s="928"/>
      <c r="R76" s="929"/>
      <c r="S76" s="929"/>
      <c r="T76" s="929"/>
      <c r="U76" s="879"/>
      <c r="V76" s="930"/>
      <c r="W76" s="929"/>
      <c r="X76" s="929"/>
      <c r="Y76" s="929"/>
      <c r="Z76" s="879"/>
      <c r="AA76" s="930"/>
      <c r="AB76" s="929"/>
      <c r="AC76" s="929"/>
      <c r="AD76" s="929"/>
      <c r="AE76" s="879"/>
      <c r="AF76" s="930"/>
      <c r="AG76" s="929"/>
      <c r="AH76" s="929"/>
      <c r="AI76" s="929"/>
      <c r="AJ76" s="879"/>
      <c r="AK76" s="930"/>
      <c r="AL76" s="929"/>
      <c r="AM76" s="929"/>
      <c r="AN76" s="929"/>
      <c r="AO76" s="879"/>
      <c r="AP76" s="930"/>
      <c r="AQ76" s="929"/>
      <c r="AR76" s="929"/>
      <c r="AS76" s="929"/>
      <c r="AT76" s="879"/>
      <c r="AU76" s="930"/>
      <c r="AV76" s="929"/>
      <c r="AW76" s="929"/>
      <c r="AX76" s="929"/>
      <c r="AY76" s="879"/>
      <c r="AZ76" s="926"/>
      <c r="BA76" s="926"/>
      <c r="BB76" s="926"/>
      <c r="BC76" s="926"/>
      <c r="BD76" s="927"/>
      <c r="BE76" s="266"/>
      <c r="BF76" s="266"/>
      <c r="BG76" s="266"/>
      <c r="BH76" s="266"/>
      <c r="BI76" s="266"/>
      <c r="BJ76" s="266"/>
      <c r="BK76" s="266"/>
      <c r="BL76" s="266"/>
      <c r="BM76" s="266"/>
      <c r="BN76" s="266"/>
      <c r="BO76" s="266"/>
      <c r="BP76" s="266"/>
      <c r="BQ76" s="263">
        <v>
70</v>
      </c>
      <c r="BR76" s="268"/>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7"/>
    </row>
    <row r="77" spans="1:131" s="248" customFormat="1" ht="26.25" customHeight="1" x14ac:dyDescent="0.2">
      <c r="A77" s="262">
        <v>
10</v>
      </c>
      <c r="B77" s="931"/>
      <c r="C77" s="932"/>
      <c r="D77" s="932"/>
      <c r="E77" s="932"/>
      <c r="F77" s="932"/>
      <c r="G77" s="932"/>
      <c r="H77" s="932"/>
      <c r="I77" s="932"/>
      <c r="J77" s="932"/>
      <c r="K77" s="932"/>
      <c r="L77" s="932"/>
      <c r="M77" s="932"/>
      <c r="N77" s="932"/>
      <c r="O77" s="932"/>
      <c r="P77" s="933"/>
      <c r="Q77" s="928"/>
      <c r="R77" s="929"/>
      <c r="S77" s="929"/>
      <c r="T77" s="929"/>
      <c r="U77" s="879"/>
      <c r="V77" s="930"/>
      <c r="W77" s="929"/>
      <c r="X77" s="929"/>
      <c r="Y77" s="929"/>
      <c r="Z77" s="879"/>
      <c r="AA77" s="930"/>
      <c r="AB77" s="929"/>
      <c r="AC77" s="929"/>
      <c r="AD77" s="929"/>
      <c r="AE77" s="879"/>
      <c r="AF77" s="930"/>
      <c r="AG77" s="929"/>
      <c r="AH77" s="929"/>
      <c r="AI77" s="929"/>
      <c r="AJ77" s="879"/>
      <c r="AK77" s="930"/>
      <c r="AL77" s="929"/>
      <c r="AM77" s="929"/>
      <c r="AN77" s="929"/>
      <c r="AO77" s="879"/>
      <c r="AP77" s="930"/>
      <c r="AQ77" s="929"/>
      <c r="AR77" s="929"/>
      <c r="AS77" s="929"/>
      <c r="AT77" s="879"/>
      <c r="AU77" s="930"/>
      <c r="AV77" s="929"/>
      <c r="AW77" s="929"/>
      <c r="AX77" s="929"/>
      <c r="AY77" s="879"/>
      <c r="AZ77" s="926"/>
      <c r="BA77" s="926"/>
      <c r="BB77" s="926"/>
      <c r="BC77" s="926"/>
      <c r="BD77" s="927"/>
      <c r="BE77" s="266"/>
      <c r="BF77" s="266"/>
      <c r="BG77" s="266"/>
      <c r="BH77" s="266"/>
      <c r="BI77" s="266"/>
      <c r="BJ77" s="266"/>
      <c r="BK77" s="266"/>
      <c r="BL77" s="266"/>
      <c r="BM77" s="266"/>
      <c r="BN77" s="266"/>
      <c r="BO77" s="266"/>
      <c r="BP77" s="266"/>
      <c r="BQ77" s="263">
        <v>
71</v>
      </c>
      <c r="BR77" s="268"/>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7"/>
    </row>
    <row r="78" spans="1:131" s="248" customFormat="1" ht="26.25" customHeight="1" x14ac:dyDescent="0.2">
      <c r="A78" s="262">
        <v>
11</v>
      </c>
      <c r="B78" s="931"/>
      <c r="C78" s="932"/>
      <c r="D78" s="932"/>
      <c r="E78" s="932"/>
      <c r="F78" s="932"/>
      <c r="G78" s="932"/>
      <c r="H78" s="932"/>
      <c r="I78" s="932"/>
      <c r="J78" s="932"/>
      <c r="K78" s="932"/>
      <c r="L78" s="932"/>
      <c r="M78" s="932"/>
      <c r="N78" s="932"/>
      <c r="O78" s="932"/>
      <c r="P78" s="933"/>
      <c r="Q78" s="925"/>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6"/>
      <c r="BA78" s="926"/>
      <c r="BB78" s="926"/>
      <c r="BC78" s="926"/>
      <c r="BD78" s="927"/>
      <c r="BE78" s="266"/>
      <c r="BF78" s="266"/>
      <c r="BG78" s="266"/>
      <c r="BH78" s="266"/>
      <c r="BI78" s="266"/>
      <c r="BJ78" s="269"/>
      <c r="BK78" s="269"/>
      <c r="BL78" s="269"/>
      <c r="BM78" s="269"/>
      <c r="BN78" s="269"/>
      <c r="BO78" s="266"/>
      <c r="BP78" s="266"/>
      <c r="BQ78" s="263">
        <v>
72</v>
      </c>
      <c r="BR78" s="268"/>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7"/>
    </row>
    <row r="79" spans="1:131" s="248" customFormat="1" ht="26.25" customHeight="1" x14ac:dyDescent="0.2">
      <c r="A79" s="262">
        <v>
12</v>
      </c>
      <c r="B79" s="931"/>
      <c r="C79" s="932"/>
      <c r="D79" s="932"/>
      <c r="E79" s="932"/>
      <c r="F79" s="932"/>
      <c r="G79" s="932"/>
      <c r="H79" s="932"/>
      <c r="I79" s="932"/>
      <c r="J79" s="932"/>
      <c r="K79" s="932"/>
      <c r="L79" s="932"/>
      <c r="M79" s="932"/>
      <c r="N79" s="932"/>
      <c r="O79" s="932"/>
      <c r="P79" s="933"/>
      <c r="Q79" s="925"/>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6"/>
      <c r="BA79" s="926"/>
      <c r="BB79" s="926"/>
      <c r="BC79" s="926"/>
      <c r="BD79" s="927"/>
      <c r="BE79" s="266"/>
      <c r="BF79" s="266"/>
      <c r="BG79" s="266"/>
      <c r="BH79" s="266"/>
      <c r="BI79" s="266"/>
      <c r="BJ79" s="269"/>
      <c r="BK79" s="269"/>
      <c r="BL79" s="269"/>
      <c r="BM79" s="269"/>
      <c r="BN79" s="269"/>
      <c r="BO79" s="266"/>
      <c r="BP79" s="266"/>
      <c r="BQ79" s="263">
        <v>
73</v>
      </c>
      <c r="BR79" s="268"/>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7"/>
    </row>
    <row r="80" spans="1:131" s="248" customFormat="1" ht="26.25" customHeight="1" x14ac:dyDescent="0.2">
      <c r="A80" s="262">
        <v>
13</v>
      </c>
      <c r="B80" s="931"/>
      <c r="C80" s="932"/>
      <c r="D80" s="932"/>
      <c r="E80" s="932"/>
      <c r="F80" s="932"/>
      <c r="G80" s="932"/>
      <c r="H80" s="932"/>
      <c r="I80" s="932"/>
      <c r="J80" s="932"/>
      <c r="K80" s="932"/>
      <c r="L80" s="932"/>
      <c r="M80" s="932"/>
      <c r="N80" s="932"/>
      <c r="O80" s="932"/>
      <c r="P80" s="933"/>
      <c r="Q80" s="925"/>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6"/>
      <c r="BA80" s="926"/>
      <c r="BB80" s="926"/>
      <c r="BC80" s="926"/>
      <c r="BD80" s="927"/>
      <c r="BE80" s="266"/>
      <c r="BF80" s="266"/>
      <c r="BG80" s="266"/>
      <c r="BH80" s="266"/>
      <c r="BI80" s="266"/>
      <c r="BJ80" s="266"/>
      <c r="BK80" s="266"/>
      <c r="BL80" s="266"/>
      <c r="BM80" s="266"/>
      <c r="BN80" s="266"/>
      <c r="BO80" s="266"/>
      <c r="BP80" s="266"/>
      <c r="BQ80" s="263">
        <v>
74</v>
      </c>
      <c r="BR80" s="268"/>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7"/>
    </row>
    <row r="81" spans="1:131" s="248" customFormat="1" ht="26.25" customHeight="1" x14ac:dyDescent="0.2">
      <c r="A81" s="262">
        <v>
14</v>
      </c>
      <c r="B81" s="931"/>
      <c r="C81" s="932"/>
      <c r="D81" s="932"/>
      <c r="E81" s="932"/>
      <c r="F81" s="932"/>
      <c r="G81" s="932"/>
      <c r="H81" s="932"/>
      <c r="I81" s="932"/>
      <c r="J81" s="932"/>
      <c r="K81" s="932"/>
      <c r="L81" s="932"/>
      <c r="M81" s="932"/>
      <c r="N81" s="932"/>
      <c r="O81" s="932"/>
      <c r="P81" s="933"/>
      <c r="Q81" s="925"/>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6"/>
      <c r="BA81" s="926"/>
      <c r="BB81" s="926"/>
      <c r="BC81" s="926"/>
      <c r="BD81" s="927"/>
      <c r="BE81" s="266"/>
      <c r="BF81" s="266"/>
      <c r="BG81" s="266"/>
      <c r="BH81" s="266"/>
      <c r="BI81" s="266"/>
      <c r="BJ81" s="266"/>
      <c r="BK81" s="266"/>
      <c r="BL81" s="266"/>
      <c r="BM81" s="266"/>
      <c r="BN81" s="266"/>
      <c r="BO81" s="266"/>
      <c r="BP81" s="266"/>
      <c r="BQ81" s="263">
        <v>
75</v>
      </c>
      <c r="BR81" s="268"/>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7"/>
    </row>
    <row r="82" spans="1:131" s="248" customFormat="1" ht="26.25" customHeight="1" x14ac:dyDescent="0.2">
      <c r="A82" s="262">
        <v>
15</v>
      </c>
      <c r="B82" s="931"/>
      <c r="C82" s="932"/>
      <c r="D82" s="932"/>
      <c r="E82" s="932"/>
      <c r="F82" s="932"/>
      <c r="G82" s="932"/>
      <c r="H82" s="932"/>
      <c r="I82" s="932"/>
      <c r="J82" s="932"/>
      <c r="K82" s="932"/>
      <c r="L82" s="932"/>
      <c r="M82" s="932"/>
      <c r="N82" s="932"/>
      <c r="O82" s="932"/>
      <c r="P82" s="933"/>
      <c r="Q82" s="925"/>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6"/>
      <c r="BA82" s="926"/>
      <c r="BB82" s="926"/>
      <c r="BC82" s="926"/>
      <c r="BD82" s="927"/>
      <c r="BE82" s="266"/>
      <c r="BF82" s="266"/>
      <c r="BG82" s="266"/>
      <c r="BH82" s="266"/>
      <c r="BI82" s="266"/>
      <c r="BJ82" s="266"/>
      <c r="BK82" s="266"/>
      <c r="BL82" s="266"/>
      <c r="BM82" s="266"/>
      <c r="BN82" s="266"/>
      <c r="BO82" s="266"/>
      <c r="BP82" s="266"/>
      <c r="BQ82" s="263">
        <v>
76</v>
      </c>
      <c r="BR82" s="268"/>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7"/>
    </row>
    <row r="83" spans="1:131" s="248" customFormat="1" ht="26.25" customHeight="1" x14ac:dyDescent="0.2">
      <c r="A83" s="262">
        <v>
16</v>
      </c>
      <c r="B83" s="931"/>
      <c r="C83" s="932"/>
      <c r="D83" s="932"/>
      <c r="E83" s="932"/>
      <c r="F83" s="932"/>
      <c r="G83" s="932"/>
      <c r="H83" s="932"/>
      <c r="I83" s="932"/>
      <c r="J83" s="932"/>
      <c r="K83" s="932"/>
      <c r="L83" s="932"/>
      <c r="M83" s="932"/>
      <c r="N83" s="932"/>
      <c r="O83" s="932"/>
      <c r="P83" s="933"/>
      <c r="Q83" s="925"/>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6"/>
      <c r="BA83" s="926"/>
      <c r="BB83" s="926"/>
      <c r="BC83" s="926"/>
      <c r="BD83" s="927"/>
      <c r="BE83" s="266"/>
      <c r="BF83" s="266"/>
      <c r="BG83" s="266"/>
      <c r="BH83" s="266"/>
      <c r="BI83" s="266"/>
      <c r="BJ83" s="266"/>
      <c r="BK83" s="266"/>
      <c r="BL83" s="266"/>
      <c r="BM83" s="266"/>
      <c r="BN83" s="266"/>
      <c r="BO83" s="266"/>
      <c r="BP83" s="266"/>
      <c r="BQ83" s="263">
        <v>
77</v>
      </c>
      <c r="BR83" s="268"/>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7"/>
    </row>
    <row r="84" spans="1:131" s="248" customFormat="1" ht="26.25" customHeight="1" x14ac:dyDescent="0.2">
      <c r="A84" s="262">
        <v>
17</v>
      </c>
      <c r="B84" s="931"/>
      <c r="C84" s="932"/>
      <c r="D84" s="932"/>
      <c r="E84" s="932"/>
      <c r="F84" s="932"/>
      <c r="G84" s="932"/>
      <c r="H84" s="932"/>
      <c r="I84" s="932"/>
      <c r="J84" s="932"/>
      <c r="K84" s="932"/>
      <c r="L84" s="932"/>
      <c r="M84" s="932"/>
      <c r="N84" s="932"/>
      <c r="O84" s="932"/>
      <c r="P84" s="933"/>
      <c r="Q84" s="925"/>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6"/>
      <c r="BA84" s="926"/>
      <c r="BB84" s="926"/>
      <c r="BC84" s="926"/>
      <c r="BD84" s="927"/>
      <c r="BE84" s="266"/>
      <c r="BF84" s="266"/>
      <c r="BG84" s="266"/>
      <c r="BH84" s="266"/>
      <c r="BI84" s="266"/>
      <c r="BJ84" s="266"/>
      <c r="BK84" s="266"/>
      <c r="BL84" s="266"/>
      <c r="BM84" s="266"/>
      <c r="BN84" s="266"/>
      <c r="BO84" s="266"/>
      <c r="BP84" s="266"/>
      <c r="BQ84" s="263">
        <v>
78</v>
      </c>
      <c r="BR84" s="268"/>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7"/>
    </row>
    <row r="85" spans="1:131" s="248" customFormat="1" ht="26.25" customHeight="1" x14ac:dyDescent="0.2">
      <c r="A85" s="262">
        <v>
18</v>
      </c>
      <c r="B85" s="931"/>
      <c r="C85" s="932"/>
      <c r="D85" s="932"/>
      <c r="E85" s="932"/>
      <c r="F85" s="932"/>
      <c r="G85" s="932"/>
      <c r="H85" s="932"/>
      <c r="I85" s="932"/>
      <c r="J85" s="932"/>
      <c r="K85" s="932"/>
      <c r="L85" s="932"/>
      <c r="M85" s="932"/>
      <c r="N85" s="932"/>
      <c r="O85" s="932"/>
      <c r="P85" s="933"/>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6"/>
      <c r="BA85" s="926"/>
      <c r="BB85" s="926"/>
      <c r="BC85" s="926"/>
      <c r="BD85" s="927"/>
      <c r="BE85" s="266"/>
      <c r="BF85" s="266"/>
      <c r="BG85" s="266"/>
      <c r="BH85" s="266"/>
      <c r="BI85" s="266"/>
      <c r="BJ85" s="266"/>
      <c r="BK85" s="266"/>
      <c r="BL85" s="266"/>
      <c r="BM85" s="266"/>
      <c r="BN85" s="266"/>
      <c r="BO85" s="266"/>
      <c r="BP85" s="266"/>
      <c r="BQ85" s="263">
        <v>
79</v>
      </c>
      <c r="BR85" s="268"/>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7"/>
    </row>
    <row r="86" spans="1:131" s="248" customFormat="1" ht="26.25" customHeight="1" x14ac:dyDescent="0.2">
      <c r="A86" s="262">
        <v>
19</v>
      </c>
      <c r="B86" s="931"/>
      <c r="C86" s="932"/>
      <c r="D86" s="932"/>
      <c r="E86" s="932"/>
      <c r="F86" s="932"/>
      <c r="G86" s="932"/>
      <c r="H86" s="932"/>
      <c r="I86" s="932"/>
      <c r="J86" s="932"/>
      <c r="K86" s="932"/>
      <c r="L86" s="932"/>
      <c r="M86" s="932"/>
      <c r="N86" s="932"/>
      <c r="O86" s="932"/>
      <c r="P86" s="933"/>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6"/>
      <c r="BA86" s="926"/>
      <c r="BB86" s="926"/>
      <c r="BC86" s="926"/>
      <c r="BD86" s="927"/>
      <c r="BE86" s="266"/>
      <c r="BF86" s="266"/>
      <c r="BG86" s="266"/>
      <c r="BH86" s="266"/>
      <c r="BI86" s="266"/>
      <c r="BJ86" s="266"/>
      <c r="BK86" s="266"/>
      <c r="BL86" s="266"/>
      <c r="BM86" s="266"/>
      <c r="BN86" s="266"/>
      <c r="BO86" s="266"/>
      <c r="BP86" s="266"/>
      <c r="BQ86" s="263">
        <v>
80</v>
      </c>
      <c r="BR86" s="268"/>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7"/>
    </row>
    <row r="87" spans="1:131" s="248" customFormat="1" ht="26.25" customHeight="1" x14ac:dyDescent="0.2">
      <c r="A87" s="270">
        <v>
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6"/>
      <c r="BF87" s="266"/>
      <c r="BG87" s="266"/>
      <c r="BH87" s="266"/>
      <c r="BI87" s="266"/>
      <c r="BJ87" s="266"/>
      <c r="BK87" s="266"/>
      <c r="BL87" s="266"/>
      <c r="BM87" s="266"/>
      <c r="BN87" s="266"/>
      <c r="BO87" s="266"/>
      <c r="BP87" s="266"/>
      <c r="BQ87" s="263">
        <v>
81</v>
      </c>
      <c r="BR87" s="268"/>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7"/>
    </row>
    <row r="88" spans="1:131" s="248" customFormat="1" ht="26.25" customHeight="1" thickBot="1" x14ac:dyDescent="0.25">
      <c r="A88" s="265" t="s">
        <v>
395</v>
      </c>
      <c r="B88" s="839" t="s">
        <v>
427</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v>
39977</v>
      </c>
      <c r="AG88" s="891"/>
      <c r="AH88" s="891"/>
      <c r="AI88" s="891"/>
      <c r="AJ88" s="891"/>
      <c r="AK88" s="888"/>
      <c r="AL88" s="888"/>
      <c r="AM88" s="888"/>
      <c r="AN88" s="888"/>
      <c r="AO88" s="888"/>
      <c r="AP88" s="891">
        <v>
4393</v>
      </c>
      <c r="AQ88" s="891"/>
      <c r="AR88" s="891"/>
      <c r="AS88" s="891"/>
      <c r="AT88" s="891"/>
      <c r="AU88" s="891">
        <v>
398</v>
      </c>
      <c r="AV88" s="891"/>
      <c r="AW88" s="891"/>
      <c r="AX88" s="891"/>
      <c r="AY88" s="891"/>
      <c r="AZ88" s="896"/>
      <c r="BA88" s="896"/>
      <c r="BB88" s="896"/>
      <c r="BC88" s="896"/>
      <c r="BD88" s="897"/>
      <c r="BE88" s="266"/>
      <c r="BF88" s="266"/>
      <c r="BG88" s="266"/>
      <c r="BH88" s="266"/>
      <c r="BI88" s="266"/>
      <c r="BJ88" s="266"/>
      <c r="BK88" s="266"/>
      <c r="BL88" s="266"/>
      <c r="BM88" s="266"/>
      <c r="BN88" s="266"/>
      <c r="BO88" s="266"/>
      <c r="BP88" s="266"/>
      <c r="BQ88" s="263">
        <v>
82</v>
      </c>
      <c r="BR88" s="268"/>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395</v>
      </c>
      <c r="BR102" s="839" t="s">
        <v>
428</v>
      </c>
      <c r="BS102" s="840"/>
      <c r="BT102" s="840"/>
      <c r="BU102" s="840"/>
      <c r="BV102" s="840"/>
      <c r="BW102" s="840"/>
      <c r="BX102" s="840"/>
      <c r="BY102" s="840"/>
      <c r="BZ102" s="840"/>
      <c r="CA102" s="840"/>
      <c r="CB102" s="840"/>
      <c r="CC102" s="840"/>
      <c r="CD102" s="840"/>
      <c r="CE102" s="840"/>
      <c r="CF102" s="840"/>
      <c r="CG102" s="841"/>
      <c r="CH102" s="941"/>
      <c r="CI102" s="942"/>
      <c r="CJ102" s="942"/>
      <c r="CK102" s="942"/>
      <c r="CL102" s="943"/>
      <c r="CM102" s="941"/>
      <c r="CN102" s="942"/>
      <c r="CO102" s="942"/>
      <c r="CP102" s="942"/>
      <c r="CQ102" s="943"/>
      <c r="CR102" s="944">
        <v>
278</v>
      </c>
      <c r="CS102" s="899"/>
      <c r="CT102" s="899"/>
      <c r="CU102" s="899"/>
      <c r="CV102" s="945"/>
      <c r="CW102" s="944">
        <v>
95</v>
      </c>
      <c r="CX102" s="899"/>
      <c r="CY102" s="899"/>
      <c r="CZ102" s="899"/>
      <c r="DA102" s="945"/>
      <c r="DB102" s="944"/>
      <c r="DC102" s="899"/>
      <c r="DD102" s="899"/>
      <c r="DE102" s="899"/>
      <c r="DF102" s="945"/>
      <c r="DG102" s="944"/>
      <c r="DH102" s="899"/>
      <c r="DI102" s="899"/>
      <c r="DJ102" s="899"/>
      <c r="DK102" s="945"/>
      <c r="DL102" s="944"/>
      <c r="DM102" s="899"/>
      <c r="DN102" s="899"/>
      <c r="DO102" s="899"/>
      <c r="DP102" s="945"/>
      <c r="DQ102" s="944"/>
      <c r="DR102" s="899"/>
      <c r="DS102" s="899"/>
      <c r="DT102" s="899"/>
      <c r="DU102" s="945"/>
      <c r="DV102" s="968"/>
      <c r="DW102" s="969"/>
      <c r="DX102" s="969"/>
      <c r="DY102" s="969"/>
      <c r="DZ102" s="97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1" t="s">
        <v>
429</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2" t="s">
        <v>
430</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73" t="s">
        <v>
433</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
434</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7" customFormat="1" ht="26.25" customHeight="1" x14ac:dyDescent="0.2">
      <c r="A109" s="966" t="s">
        <v>
435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
436</v>
      </c>
      <c r="AB109" s="947"/>
      <c r="AC109" s="947"/>
      <c r="AD109" s="947"/>
      <c r="AE109" s="948"/>
      <c r="AF109" s="946" t="s">
        <v>
311</v>
      </c>
      <c r="AG109" s="947"/>
      <c r="AH109" s="947"/>
      <c r="AI109" s="947"/>
      <c r="AJ109" s="948"/>
      <c r="AK109" s="946" t="s">
        <v>
310</v>
      </c>
      <c r="AL109" s="947"/>
      <c r="AM109" s="947"/>
      <c r="AN109" s="947"/>
      <c r="AO109" s="948"/>
      <c r="AP109" s="946" t="s">
        <v>
437</v>
      </c>
      <c r="AQ109" s="947"/>
      <c r="AR109" s="947"/>
      <c r="AS109" s="947"/>
      <c r="AT109" s="949"/>
      <c r="AU109" s="966" t="s">
        <v>
435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
436</v>
      </c>
      <c r="BR109" s="947"/>
      <c r="BS109" s="947"/>
      <c r="BT109" s="947"/>
      <c r="BU109" s="948"/>
      <c r="BV109" s="946" t="s">
        <v>
311</v>
      </c>
      <c r="BW109" s="947"/>
      <c r="BX109" s="947"/>
      <c r="BY109" s="947"/>
      <c r="BZ109" s="948"/>
      <c r="CA109" s="946" t="s">
        <v>
310</v>
      </c>
      <c r="CB109" s="947"/>
      <c r="CC109" s="947"/>
      <c r="CD109" s="947"/>
      <c r="CE109" s="948"/>
      <c r="CF109" s="967" t="s">
        <v>
437</v>
      </c>
      <c r="CG109" s="967"/>
      <c r="CH109" s="967"/>
      <c r="CI109" s="967"/>
      <c r="CJ109" s="967"/>
      <c r="CK109" s="946" t="s">
        <v>
438</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
436</v>
      </c>
      <c r="DH109" s="947"/>
      <c r="DI109" s="947"/>
      <c r="DJ109" s="947"/>
      <c r="DK109" s="948"/>
      <c r="DL109" s="946" t="s">
        <v>
311</v>
      </c>
      <c r="DM109" s="947"/>
      <c r="DN109" s="947"/>
      <c r="DO109" s="947"/>
      <c r="DP109" s="948"/>
      <c r="DQ109" s="946" t="s">
        <v>
310</v>
      </c>
      <c r="DR109" s="947"/>
      <c r="DS109" s="947"/>
      <c r="DT109" s="947"/>
      <c r="DU109" s="948"/>
      <c r="DV109" s="946" t="s">
        <v>
437</v>
      </c>
      <c r="DW109" s="947"/>
      <c r="DX109" s="947"/>
      <c r="DY109" s="947"/>
      <c r="DZ109" s="949"/>
    </row>
    <row r="110" spans="1:131" s="247" customFormat="1" ht="26.25" customHeight="1" x14ac:dyDescent="0.2">
      <c r="A110" s="950" t="s">
        <v>
439</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
225348</v>
      </c>
      <c r="AB110" s="954"/>
      <c r="AC110" s="954"/>
      <c r="AD110" s="954"/>
      <c r="AE110" s="955"/>
      <c r="AF110" s="956">
        <v>
216053</v>
      </c>
      <c r="AG110" s="954"/>
      <c r="AH110" s="954"/>
      <c r="AI110" s="954"/>
      <c r="AJ110" s="955"/>
      <c r="AK110" s="956">
        <v>
214576</v>
      </c>
      <c r="AL110" s="954"/>
      <c r="AM110" s="954"/>
      <c r="AN110" s="954"/>
      <c r="AO110" s="955"/>
      <c r="AP110" s="957">
        <v>
10</v>
      </c>
      <c r="AQ110" s="958"/>
      <c r="AR110" s="958"/>
      <c r="AS110" s="958"/>
      <c r="AT110" s="959"/>
      <c r="AU110" s="960" t="s">
        <v>
73</v>
      </c>
      <c r="AV110" s="961"/>
      <c r="AW110" s="961"/>
      <c r="AX110" s="961"/>
      <c r="AY110" s="961"/>
      <c r="AZ110" s="1002" t="s">
        <v>
440</v>
      </c>
      <c r="BA110" s="951"/>
      <c r="BB110" s="951"/>
      <c r="BC110" s="951"/>
      <c r="BD110" s="951"/>
      <c r="BE110" s="951"/>
      <c r="BF110" s="951"/>
      <c r="BG110" s="951"/>
      <c r="BH110" s="951"/>
      <c r="BI110" s="951"/>
      <c r="BJ110" s="951"/>
      <c r="BK110" s="951"/>
      <c r="BL110" s="951"/>
      <c r="BM110" s="951"/>
      <c r="BN110" s="951"/>
      <c r="BO110" s="951"/>
      <c r="BP110" s="952"/>
      <c r="BQ110" s="988">
        <v>
2287669</v>
      </c>
      <c r="BR110" s="989"/>
      <c r="BS110" s="989"/>
      <c r="BT110" s="989"/>
      <c r="BU110" s="989"/>
      <c r="BV110" s="989">
        <v>
2185948</v>
      </c>
      <c r="BW110" s="989"/>
      <c r="BX110" s="989"/>
      <c r="BY110" s="989"/>
      <c r="BZ110" s="989"/>
      <c r="CA110" s="989">
        <v>
2073761</v>
      </c>
      <c r="CB110" s="989"/>
      <c r="CC110" s="989"/>
      <c r="CD110" s="989"/>
      <c r="CE110" s="989"/>
      <c r="CF110" s="1003">
        <v>
96.3</v>
      </c>
      <c r="CG110" s="1004"/>
      <c r="CH110" s="1004"/>
      <c r="CI110" s="1004"/>
      <c r="CJ110" s="1004"/>
      <c r="CK110" s="1005" t="s">
        <v>
441</v>
      </c>
      <c r="CL110" s="1006"/>
      <c r="CM110" s="985" t="s">
        <v>
442</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
443</v>
      </c>
      <c r="DH110" s="989"/>
      <c r="DI110" s="989"/>
      <c r="DJ110" s="989"/>
      <c r="DK110" s="989"/>
      <c r="DL110" s="989" t="s">
        <v>
443</v>
      </c>
      <c r="DM110" s="989"/>
      <c r="DN110" s="989"/>
      <c r="DO110" s="989"/>
      <c r="DP110" s="989"/>
      <c r="DQ110" s="989" t="s">
        <v>
443</v>
      </c>
      <c r="DR110" s="989"/>
      <c r="DS110" s="989"/>
      <c r="DT110" s="989"/>
      <c r="DU110" s="989"/>
      <c r="DV110" s="990" t="s">
        <v>
417</v>
      </c>
      <c r="DW110" s="990"/>
      <c r="DX110" s="990"/>
      <c r="DY110" s="990"/>
      <c r="DZ110" s="991"/>
    </row>
    <row r="111" spans="1:131" s="247" customFormat="1" ht="26.25" customHeight="1" x14ac:dyDescent="0.2">
      <c r="A111" s="992" t="s">
        <v>
444</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
443</v>
      </c>
      <c r="AB111" s="996"/>
      <c r="AC111" s="996"/>
      <c r="AD111" s="996"/>
      <c r="AE111" s="997"/>
      <c r="AF111" s="998" t="s">
        <v>
443</v>
      </c>
      <c r="AG111" s="996"/>
      <c r="AH111" s="996"/>
      <c r="AI111" s="996"/>
      <c r="AJ111" s="997"/>
      <c r="AK111" s="998" t="s">
        <v>
417</v>
      </c>
      <c r="AL111" s="996"/>
      <c r="AM111" s="996"/>
      <c r="AN111" s="996"/>
      <c r="AO111" s="997"/>
      <c r="AP111" s="999" t="s">
        <v>
445</v>
      </c>
      <c r="AQ111" s="1000"/>
      <c r="AR111" s="1000"/>
      <c r="AS111" s="1000"/>
      <c r="AT111" s="1001"/>
      <c r="AU111" s="962"/>
      <c r="AV111" s="963"/>
      <c r="AW111" s="963"/>
      <c r="AX111" s="963"/>
      <c r="AY111" s="963"/>
      <c r="AZ111" s="1011" t="s">
        <v>
446</v>
      </c>
      <c r="BA111" s="1012"/>
      <c r="BB111" s="1012"/>
      <c r="BC111" s="1012"/>
      <c r="BD111" s="1012"/>
      <c r="BE111" s="1012"/>
      <c r="BF111" s="1012"/>
      <c r="BG111" s="1012"/>
      <c r="BH111" s="1012"/>
      <c r="BI111" s="1012"/>
      <c r="BJ111" s="1012"/>
      <c r="BK111" s="1012"/>
      <c r="BL111" s="1012"/>
      <c r="BM111" s="1012"/>
      <c r="BN111" s="1012"/>
      <c r="BO111" s="1012"/>
      <c r="BP111" s="1013"/>
      <c r="BQ111" s="981" t="s">
        <v>
417</v>
      </c>
      <c r="BR111" s="982"/>
      <c r="BS111" s="982"/>
      <c r="BT111" s="982"/>
      <c r="BU111" s="982"/>
      <c r="BV111" s="982" t="s">
        <v>
443</v>
      </c>
      <c r="BW111" s="982"/>
      <c r="BX111" s="982"/>
      <c r="BY111" s="982"/>
      <c r="BZ111" s="982"/>
      <c r="CA111" s="982" t="s">
        <v>
443</v>
      </c>
      <c r="CB111" s="982"/>
      <c r="CC111" s="982"/>
      <c r="CD111" s="982"/>
      <c r="CE111" s="982"/>
      <c r="CF111" s="976" t="s">
        <v>
417</v>
      </c>
      <c r="CG111" s="977"/>
      <c r="CH111" s="977"/>
      <c r="CI111" s="977"/>
      <c r="CJ111" s="977"/>
      <c r="CK111" s="1007"/>
      <c r="CL111" s="1008"/>
      <c r="CM111" s="978" t="s">
        <v>
447</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
443</v>
      </c>
      <c r="DH111" s="982"/>
      <c r="DI111" s="982"/>
      <c r="DJ111" s="982"/>
      <c r="DK111" s="982"/>
      <c r="DL111" s="982" t="s">
        <v>
448</v>
      </c>
      <c r="DM111" s="982"/>
      <c r="DN111" s="982"/>
      <c r="DO111" s="982"/>
      <c r="DP111" s="982"/>
      <c r="DQ111" s="982" t="s">
        <v>
417</v>
      </c>
      <c r="DR111" s="982"/>
      <c r="DS111" s="982"/>
      <c r="DT111" s="982"/>
      <c r="DU111" s="982"/>
      <c r="DV111" s="983" t="s">
        <v>
417</v>
      </c>
      <c r="DW111" s="983"/>
      <c r="DX111" s="983"/>
      <c r="DY111" s="983"/>
      <c r="DZ111" s="984"/>
    </row>
    <row r="112" spans="1:131" s="247" customFormat="1" ht="26.25" customHeight="1" x14ac:dyDescent="0.2">
      <c r="A112" s="1014" t="s">
        <v>
449</v>
      </c>
      <c r="B112" s="1015"/>
      <c r="C112" s="1012" t="s">
        <v>
450</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
417</v>
      </c>
      <c r="AB112" s="1021"/>
      <c r="AC112" s="1021"/>
      <c r="AD112" s="1021"/>
      <c r="AE112" s="1022"/>
      <c r="AF112" s="1023" t="s">
        <v>
417</v>
      </c>
      <c r="AG112" s="1021"/>
      <c r="AH112" s="1021"/>
      <c r="AI112" s="1021"/>
      <c r="AJ112" s="1022"/>
      <c r="AK112" s="1023" t="s">
        <v>
417</v>
      </c>
      <c r="AL112" s="1021"/>
      <c r="AM112" s="1021"/>
      <c r="AN112" s="1021"/>
      <c r="AO112" s="1022"/>
      <c r="AP112" s="1024" t="s">
        <v>
417</v>
      </c>
      <c r="AQ112" s="1025"/>
      <c r="AR112" s="1025"/>
      <c r="AS112" s="1025"/>
      <c r="AT112" s="1026"/>
      <c r="AU112" s="962"/>
      <c r="AV112" s="963"/>
      <c r="AW112" s="963"/>
      <c r="AX112" s="963"/>
      <c r="AY112" s="963"/>
      <c r="AZ112" s="1011" t="s">
        <v>
451</v>
      </c>
      <c r="BA112" s="1012"/>
      <c r="BB112" s="1012"/>
      <c r="BC112" s="1012"/>
      <c r="BD112" s="1012"/>
      <c r="BE112" s="1012"/>
      <c r="BF112" s="1012"/>
      <c r="BG112" s="1012"/>
      <c r="BH112" s="1012"/>
      <c r="BI112" s="1012"/>
      <c r="BJ112" s="1012"/>
      <c r="BK112" s="1012"/>
      <c r="BL112" s="1012"/>
      <c r="BM112" s="1012"/>
      <c r="BN112" s="1012"/>
      <c r="BO112" s="1012"/>
      <c r="BP112" s="1013"/>
      <c r="BQ112" s="981">
        <v>
3882475</v>
      </c>
      <c r="BR112" s="982"/>
      <c r="BS112" s="982"/>
      <c r="BT112" s="982"/>
      <c r="BU112" s="982"/>
      <c r="BV112" s="982">
        <v>
3654384</v>
      </c>
      <c r="BW112" s="982"/>
      <c r="BX112" s="982"/>
      <c r="BY112" s="982"/>
      <c r="BZ112" s="982"/>
      <c r="CA112" s="982">
        <v>
3426545</v>
      </c>
      <c r="CB112" s="982"/>
      <c r="CC112" s="982"/>
      <c r="CD112" s="982"/>
      <c r="CE112" s="982"/>
      <c r="CF112" s="976">
        <v>
159.19999999999999</v>
      </c>
      <c r="CG112" s="977"/>
      <c r="CH112" s="977"/>
      <c r="CI112" s="977"/>
      <c r="CJ112" s="977"/>
      <c r="CK112" s="1007"/>
      <c r="CL112" s="1008"/>
      <c r="CM112" s="978" t="s">
        <v>
452</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
417</v>
      </c>
      <c r="DH112" s="982"/>
      <c r="DI112" s="982"/>
      <c r="DJ112" s="982"/>
      <c r="DK112" s="982"/>
      <c r="DL112" s="982" t="s">
        <v>
417</v>
      </c>
      <c r="DM112" s="982"/>
      <c r="DN112" s="982"/>
      <c r="DO112" s="982"/>
      <c r="DP112" s="982"/>
      <c r="DQ112" s="982" t="s">
        <v>
448</v>
      </c>
      <c r="DR112" s="982"/>
      <c r="DS112" s="982"/>
      <c r="DT112" s="982"/>
      <c r="DU112" s="982"/>
      <c r="DV112" s="983" t="s">
        <v>
443</v>
      </c>
      <c r="DW112" s="983"/>
      <c r="DX112" s="983"/>
      <c r="DY112" s="983"/>
      <c r="DZ112" s="984"/>
    </row>
    <row r="113" spans="1:130" s="247" customFormat="1" ht="26.25" customHeight="1" x14ac:dyDescent="0.2">
      <c r="A113" s="1016"/>
      <c r="B113" s="1017"/>
      <c r="C113" s="1012" t="s">
        <v>
453</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
297667</v>
      </c>
      <c r="AB113" s="996"/>
      <c r="AC113" s="996"/>
      <c r="AD113" s="996"/>
      <c r="AE113" s="997"/>
      <c r="AF113" s="998">
        <v>
316101</v>
      </c>
      <c r="AG113" s="996"/>
      <c r="AH113" s="996"/>
      <c r="AI113" s="996"/>
      <c r="AJ113" s="997"/>
      <c r="AK113" s="998">
        <v>
346277</v>
      </c>
      <c r="AL113" s="996"/>
      <c r="AM113" s="996"/>
      <c r="AN113" s="996"/>
      <c r="AO113" s="997"/>
      <c r="AP113" s="999">
        <v>
16.100000000000001</v>
      </c>
      <c r="AQ113" s="1000"/>
      <c r="AR113" s="1000"/>
      <c r="AS113" s="1000"/>
      <c r="AT113" s="1001"/>
      <c r="AU113" s="962"/>
      <c r="AV113" s="963"/>
      <c r="AW113" s="963"/>
      <c r="AX113" s="963"/>
      <c r="AY113" s="963"/>
      <c r="AZ113" s="1011" t="s">
        <v>
454</v>
      </c>
      <c r="BA113" s="1012"/>
      <c r="BB113" s="1012"/>
      <c r="BC113" s="1012"/>
      <c r="BD113" s="1012"/>
      <c r="BE113" s="1012"/>
      <c r="BF113" s="1012"/>
      <c r="BG113" s="1012"/>
      <c r="BH113" s="1012"/>
      <c r="BI113" s="1012"/>
      <c r="BJ113" s="1012"/>
      <c r="BK113" s="1012"/>
      <c r="BL113" s="1012"/>
      <c r="BM113" s="1012"/>
      <c r="BN113" s="1012"/>
      <c r="BO113" s="1012"/>
      <c r="BP113" s="1013"/>
      <c r="BQ113" s="981">
        <v>
474627</v>
      </c>
      <c r="BR113" s="982"/>
      <c r="BS113" s="982"/>
      <c r="BT113" s="982"/>
      <c r="BU113" s="982"/>
      <c r="BV113" s="982">
        <v>
457114</v>
      </c>
      <c r="BW113" s="982"/>
      <c r="BX113" s="982"/>
      <c r="BY113" s="982"/>
      <c r="BZ113" s="982"/>
      <c r="CA113" s="982">
        <v>
398108</v>
      </c>
      <c r="CB113" s="982"/>
      <c r="CC113" s="982"/>
      <c r="CD113" s="982"/>
      <c r="CE113" s="982"/>
      <c r="CF113" s="976">
        <v>
18.5</v>
      </c>
      <c r="CG113" s="977"/>
      <c r="CH113" s="977"/>
      <c r="CI113" s="977"/>
      <c r="CJ113" s="977"/>
      <c r="CK113" s="1007"/>
      <c r="CL113" s="1008"/>
      <c r="CM113" s="978" t="s">
        <v>
455</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
417</v>
      </c>
      <c r="DH113" s="1021"/>
      <c r="DI113" s="1021"/>
      <c r="DJ113" s="1021"/>
      <c r="DK113" s="1022"/>
      <c r="DL113" s="1023" t="s">
        <v>
443</v>
      </c>
      <c r="DM113" s="1021"/>
      <c r="DN113" s="1021"/>
      <c r="DO113" s="1021"/>
      <c r="DP113" s="1022"/>
      <c r="DQ113" s="1023" t="s">
        <v>
443</v>
      </c>
      <c r="DR113" s="1021"/>
      <c r="DS113" s="1021"/>
      <c r="DT113" s="1021"/>
      <c r="DU113" s="1022"/>
      <c r="DV113" s="1024" t="s">
        <v>
417</v>
      </c>
      <c r="DW113" s="1025"/>
      <c r="DX113" s="1025"/>
      <c r="DY113" s="1025"/>
      <c r="DZ113" s="1026"/>
    </row>
    <row r="114" spans="1:130" s="247" customFormat="1" ht="26.25" customHeight="1" x14ac:dyDescent="0.2">
      <c r="A114" s="1016"/>
      <c r="B114" s="1017"/>
      <c r="C114" s="1012" t="s">
        <v>
456</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
34139</v>
      </c>
      <c r="AB114" s="1021"/>
      <c r="AC114" s="1021"/>
      <c r="AD114" s="1021"/>
      <c r="AE114" s="1022"/>
      <c r="AF114" s="1023">
        <v>
32924</v>
      </c>
      <c r="AG114" s="1021"/>
      <c r="AH114" s="1021"/>
      <c r="AI114" s="1021"/>
      <c r="AJ114" s="1022"/>
      <c r="AK114" s="1023">
        <v>
31058</v>
      </c>
      <c r="AL114" s="1021"/>
      <c r="AM114" s="1021"/>
      <c r="AN114" s="1021"/>
      <c r="AO114" s="1022"/>
      <c r="AP114" s="1024">
        <v>
1.4</v>
      </c>
      <c r="AQ114" s="1025"/>
      <c r="AR114" s="1025"/>
      <c r="AS114" s="1025"/>
      <c r="AT114" s="1026"/>
      <c r="AU114" s="962"/>
      <c r="AV114" s="963"/>
      <c r="AW114" s="963"/>
      <c r="AX114" s="963"/>
      <c r="AY114" s="963"/>
      <c r="AZ114" s="1011" t="s">
        <v>
457</v>
      </c>
      <c r="BA114" s="1012"/>
      <c r="BB114" s="1012"/>
      <c r="BC114" s="1012"/>
      <c r="BD114" s="1012"/>
      <c r="BE114" s="1012"/>
      <c r="BF114" s="1012"/>
      <c r="BG114" s="1012"/>
      <c r="BH114" s="1012"/>
      <c r="BI114" s="1012"/>
      <c r="BJ114" s="1012"/>
      <c r="BK114" s="1012"/>
      <c r="BL114" s="1012"/>
      <c r="BM114" s="1012"/>
      <c r="BN114" s="1012"/>
      <c r="BO114" s="1012"/>
      <c r="BP114" s="1013"/>
      <c r="BQ114" s="981">
        <v>
1380711</v>
      </c>
      <c r="BR114" s="982"/>
      <c r="BS114" s="982"/>
      <c r="BT114" s="982"/>
      <c r="BU114" s="982"/>
      <c r="BV114" s="982">
        <v>
1268658</v>
      </c>
      <c r="BW114" s="982"/>
      <c r="BX114" s="982"/>
      <c r="BY114" s="982"/>
      <c r="BZ114" s="982"/>
      <c r="CA114" s="982">
        <v>
1256064</v>
      </c>
      <c r="CB114" s="982"/>
      <c r="CC114" s="982"/>
      <c r="CD114" s="982"/>
      <c r="CE114" s="982"/>
      <c r="CF114" s="976">
        <v>
58.3</v>
      </c>
      <c r="CG114" s="977"/>
      <c r="CH114" s="977"/>
      <c r="CI114" s="977"/>
      <c r="CJ114" s="977"/>
      <c r="CK114" s="1007"/>
      <c r="CL114" s="1008"/>
      <c r="CM114" s="978" t="s">
        <v>
458</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
443</v>
      </c>
      <c r="DH114" s="1021"/>
      <c r="DI114" s="1021"/>
      <c r="DJ114" s="1021"/>
      <c r="DK114" s="1022"/>
      <c r="DL114" s="1023" t="s">
        <v>
448</v>
      </c>
      <c r="DM114" s="1021"/>
      <c r="DN114" s="1021"/>
      <c r="DO114" s="1021"/>
      <c r="DP114" s="1022"/>
      <c r="DQ114" s="1023" t="s">
        <v>
417</v>
      </c>
      <c r="DR114" s="1021"/>
      <c r="DS114" s="1021"/>
      <c r="DT114" s="1021"/>
      <c r="DU114" s="1022"/>
      <c r="DV114" s="1024" t="s">
        <v>
459</v>
      </c>
      <c r="DW114" s="1025"/>
      <c r="DX114" s="1025"/>
      <c r="DY114" s="1025"/>
      <c r="DZ114" s="1026"/>
    </row>
    <row r="115" spans="1:130" s="247" customFormat="1" ht="26.25" customHeight="1" x14ac:dyDescent="0.2">
      <c r="A115" s="1016"/>
      <c r="B115" s="1017"/>
      <c r="C115" s="1012" t="s">
        <v>
460</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t="s">
        <v>
443</v>
      </c>
      <c r="AB115" s="996"/>
      <c r="AC115" s="996"/>
      <c r="AD115" s="996"/>
      <c r="AE115" s="997"/>
      <c r="AF115" s="998" t="s">
        <v>
461</v>
      </c>
      <c r="AG115" s="996"/>
      <c r="AH115" s="996"/>
      <c r="AI115" s="996"/>
      <c r="AJ115" s="997"/>
      <c r="AK115" s="998" t="s">
        <v>
417</v>
      </c>
      <c r="AL115" s="996"/>
      <c r="AM115" s="996"/>
      <c r="AN115" s="996"/>
      <c r="AO115" s="997"/>
      <c r="AP115" s="999" t="s">
        <v>
417</v>
      </c>
      <c r="AQ115" s="1000"/>
      <c r="AR115" s="1000"/>
      <c r="AS115" s="1000"/>
      <c r="AT115" s="1001"/>
      <c r="AU115" s="962"/>
      <c r="AV115" s="963"/>
      <c r="AW115" s="963"/>
      <c r="AX115" s="963"/>
      <c r="AY115" s="963"/>
      <c r="AZ115" s="1011" t="s">
        <v>
462</v>
      </c>
      <c r="BA115" s="1012"/>
      <c r="BB115" s="1012"/>
      <c r="BC115" s="1012"/>
      <c r="BD115" s="1012"/>
      <c r="BE115" s="1012"/>
      <c r="BF115" s="1012"/>
      <c r="BG115" s="1012"/>
      <c r="BH115" s="1012"/>
      <c r="BI115" s="1012"/>
      <c r="BJ115" s="1012"/>
      <c r="BK115" s="1012"/>
      <c r="BL115" s="1012"/>
      <c r="BM115" s="1012"/>
      <c r="BN115" s="1012"/>
      <c r="BO115" s="1012"/>
      <c r="BP115" s="1013"/>
      <c r="BQ115" s="981" t="s">
        <v>
443</v>
      </c>
      <c r="BR115" s="982"/>
      <c r="BS115" s="982"/>
      <c r="BT115" s="982"/>
      <c r="BU115" s="982"/>
      <c r="BV115" s="982" t="s">
        <v>
443</v>
      </c>
      <c r="BW115" s="982"/>
      <c r="BX115" s="982"/>
      <c r="BY115" s="982"/>
      <c r="BZ115" s="982"/>
      <c r="CA115" s="982" t="s">
        <v>
448</v>
      </c>
      <c r="CB115" s="982"/>
      <c r="CC115" s="982"/>
      <c r="CD115" s="982"/>
      <c r="CE115" s="982"/>
      <c r="CF115" s="976" t="s">
        <v>
459</v>
      </c>
      <c r="CG115" s="977"/>
      <c r="CH115" s="977"/>
      <c r="CI115" s="977"/>
      <c r="CJ115" s="977"/>
      <c r="CK115" s="1007"/>
      <c r="CL115" s="1008"/>
      <c r="CM115" s="1011" t="s">
        <v>
463</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t="s">
        <v>
443</v>
      </c>
      <c r="DH115" s="1021"/>
      <c r="DI115" s="1021"/>
      <c r="DJ115" s="1021"/>
      <c r="DK115" s="1022"/>
      <c r="DL115" s="1023" t="s">
        <v>
417</v>
      </c>
      <c r="DM115" s="1021"/>
      <c r="DN115" s="1021"/>
      <c r="DO115" s="1021"/>
      <c r="DP115" s="1022"/>
      <c r="DQ115" s="1023" t="s">
        <v>
443</v>
      </c>
      <c r="DR115" s="1021"/>
      <c r="DS115" s="1021"/>
      <c r="DT115" s="1021"/>
      <c r="DU115" s="1022"/>
      <c r="DV115" s="1024" t="s">
        <v>
448</v>
      </c>
      <c r="DW115" s="1025"/>
      <c r="DX115" s="1025"/>
      <c r="DY115" s="1025"/>
      <c r="DZ115" s="1026"/>
    </row>
    <row r="116" spans="1:130" s="247" customFormat="1" ht="26.25" customHeight="1" x14ac:dyDescent="0.2">
      <c r="A116" s="1018"/>
      <c r="B116" s="1019"/>
      <c r="C116" s="1027" t="s">
        <v>
464</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v>
4</v>
      </c>
      <c r="AB116" s="1021"/>
      <c r="AC116" s="1021"/>
      <c r="AD116" s="1021"/>
      <c r="AE116" s="1022"/>
      <c r="AF116" s="1023">
        <v>
2</v>
      </c>
      <c r="AG116" s="1021"/>
      <c r="AH116" s="1021"/>
      <c r="AI116" s="1021"/>
      <c r="AJ116" s="1022"/>
      <c r="AK116" s="1023">
        <v>
1</v>
      </c>
      <c r="AL116" s="1021"/>
      <c r="AM116" s="1021"/>
      <c r="AN116" s="1021"/>
      <c r="AO116" s="1022"/>
      <c r="AP116" s="1024">
        <v>
0</v>
      </c>
      <c r="AQ116" s="1025"/>
      <c r="AR116" s="1025"/>
      <c r="AS116" s="1025"/>
      <c r="AT116" s="1026"/>
      <c r="AU116" s="962"/>
      <c r="AV116" s="963"/>
      <c r="AW116" s="963"/>
      <c r="AX116" s="963"/>
      <c r="AY116" s="963"/>
      <c r="AZ116" s="1029" t="s">
        <v>
465</v>
      </c>
      <c r="BA116" s="1030"/>
      <c r="BB116" s="1030"/>
      <c r="BC116" s="1030"/>
      <c r="BD116" s="1030"/>
      <c r="BE116" s="1030"/>
      <c r="BF116" s="1030"/>
      <c r="BG116" s="1030"/>
      <c r="BH116" s="1030"/>
      <c r="BI116" s="1030"/>
      <c r="BJ116" s="1030"/>
      <c r="BK116" s="1030"/>
      <c r="BL116" s="1030"/>
      <c r="BM116" s="1030"/>
      <c r="BN116" s="1030"/>
      <c r="BO116" s="1030"/>
      <c r="BP116" s="1031"/>
      <c r="BQ116" s="981" t="s">
        <v>
445</v>
      </c>
      <c r="BR116" s="982"/>
      <c r="BS116" s="982"/>
      <c r="BT116" s="982"/>
      <c r="BU116" s="982"/>
      <c r="BV116" s="982" t="s">
        <v>
443</v>
      </c>
      <c r="BW116" s="982"/>
      <c r="BX116" s="982"/>
      <c r="BY116" s="982"/>
      <c r="BZ116" s="982"/>
      <c r="CA116" s="982" t="s">
        <v>
448</v>
      </c>
      <c r="CB116" s="982"/>
      <c r="CC116" s="982"/>
      <c r="CD116" s="982"/>
      <c r="CE116" s="982"/>
      <c r="CF116" s="976" t="s">
        <v>
417</v>
      </c>
      <c r="CG116" s="977"/>
      <c r="CH116" s="977"/>
      <c r="CI116" s="977"/>
      <c r="CJ116" s="977"/>
      <c r="CK116" s="1007"/>
      <c r="CL116" s="1008"/>
      <c r="CM116" s="978" t="s">
        <v>
466</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t="s">
        <v>
417</v>
      </c>
      <c r="DH116" s="1021"/>
      <c r="DI116" s="1021"/>
      <c r="DJ116" s="1021"/>
      <c r="DK116" s="1022"/>
      <c r="DL116" s="1023" t="s">
        <v>
417</v>
      </c>
      <c r="DM116" s="1021"/>
      <c r="DN116" s="1021"/>
      <c r="DO116" s="1021"/>
      <c r="DP116" s="1022"/>
      <c r="DQ116" s="1023" t="s">
        <v>
448</v>
      </c>
      <c r="DR116" s="1021"/>
      <c r="DS116" s="1021"/>
      <c r="DT116" s="1021"/>
      <c r="DU116" s="1022"/>
      <c r="DV116" s="1024" t="s">
        <v>
448</v>
      </c>
      <c r="DW116" s="1025"/>
      <c r="DX116" s="1025"/>
      <c r="DY116" s="1025"/>
      <c r="DZ116" s="1026"/>
    </row>
    <row r="117" spans="1:130" s="247" customFormat="1" ht="26.25" customHeight="1" x14ac:dyDescent="0.2">
      <c r="A117" s="966" t="s">
        <v>
190</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
467</v>
      </c>
      <c r="Z117" s="948"/>
      <c r="AA117" s="1038">
        <v>
557158</v>
      </c>
      <c r="AB117" s="1039"/>
      <c r="AC117" s="1039"/>
      <c r="AD117" s="1039"/>
      <c r="AE117" s="1040"/>
      <c r="AF117" s="1041">
        <v>
565080</v>
      </c>
      <c r="AG117" s="1039"/>
      <c r="AH117" s="1039"/>
      <c r="AI117" s="1039"/>
      <c r="AJ117" s="1040"/>
      <c r="AK117" s="1041">
        <v>
591912</v>
      </c>
      <c r="AL117" s="1039"/>
      <c r="AM117" s="1039"/>
      <c r="AN117" s="1039"/>
      <c r="AO117" s="1040"/>
      <c r="AP117" s="1042"/>
      <c r="AQ117" s="1043"/>
      <c r="AR117" s="1043"/>
      <c r="AS117" s="1043"/>
      <c r="AT117" s="1044"/>
      <c r="AU117" s="962"/>
      <c r="AV117" s="963"/>
      <c r="AW117" s="963"/>
      <c r="AX117" s="963"/>
      <c r="AY117" s="963"/>
      <c r="AZ117" s="1029" t="s">
        <v>
468</v>
      </c>
      <c r="BA117" s="1030"/>
      <c r="BB117" s="1030"/>
      <c r="BC117" s="1030"/>
      <c r="BD117" s="1030"/>
      <c r="BE117" s="1030"/>
      <c r="BF117" s="1030"/>
      <c r="BG117" s="1030"/>
      <c r="BH117" s="1030"/>
      <c r="BI117" s="1030"/>
      <c r="BJ117" s="1030"/>
      <c r="BK117" s="1030"/>
      <c r="BL117" s="1030"/>
      <c r="BM117" s="1030"/>
      <c r="BN117" s="1030"/>
      <c r="BO117" s="1030"/>
      <c r="BP117" s="1031"/>
      <c r="BQ117" s="981" t="s">
        <v>
445</v>
      </c>
      <c r="BR117" s="982"/>
      <c r="BS117" s="982"/>
      <c r="BT117" s="982"/>
      <c r="BU117" s="982"/>
      <c r="BV117" s="982" t="s">
        <v>
417</v>
      </c>
      <c r="BW117" s="982"/>
      <c r="BX117" s="982"/>
      <c r="BY117" s="982"/>
      <c r="BZ117" s="982"/>
      <c r="CA117" s="982" t="s">
        <v>
417</v>
      </c>
      <c r="CB117" s="982"/>
      <c r="CC117" s="982"/>
      <c r="CD117" s="982"/>
      <c r="CE117" s="982"/>
      <c r="CF117" s="976" t="s">
        <v>
417</v>
      </c>
      <c r="CG117" s="977"/>
      <c r="CH117" s="977"/>
      <c r="CI117" s="977"/>
      <c r="CJ117" s="977"/>
      <c r="CK117" s="1007"/>
      <c r="CL117" s="1008"/>
      <c r="CM117" s="978" t="s">
        <v>
469</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
443</v>
      </c>
      <c r="DH117" s="1021"/>
      <c r="DI117" s="1021"/>
      <c r="DJ117" s="1021"/>
      <c r="DK117" s="1022"/>
      <c r="DL117" s="1023" t="s">
        <v>
417</v>
      </c>
      <c r="DM117" s="1021"/>
      <c r="DN117" s="1021"/>
      <c r="DO117" s="1021"/>
      <c r="DP117" s="1022"/>
      <c r="DQ117" s="1023" t="s">
        <v>
417</v>
      </c>
      <c r="DR117" s="1021"/>
      <c r="DS117" s="1021"/>
      <c r="DT117" s="1021"/>
      <c r="DU117" s="1022"/>
      <c r="DV117" s="1024" t="s">
        <v>
417</v>
      </c>
      <c r="DW117" s="1025"/>
      <c r="DX117" s="1025"/>
      <c r="DY117" s="1025"/>
      <c r="DZ117" s="1026"/>
    </row>
    <row r="118" spans="1:130" s="247" customFormat="1" ht="26.25" customHeight="1" x14ac:dyDescent="0.2">
      <c r="A118" s="966" t="s">
        <v>
438</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
436</v>
      </c>
      <c r="AB118" s="947"/>
      <c r="AC118" s="947"/>
      <c r="AD118" s="947"/>
      <c r="AE118" s="948"/>
      <c r="AF118" s="946" t="s">
        <v>
311</v>
      </c>
      <c r="AG118" s="947"/>
      <c r="AH118" s="947"/>
      <c r="AI118" s="947"/>
      <c r="AJ118" s="948"/>
      <c r="AK118" s="946" t="s">
        <v>
310</v>
      </c>
      <c r="AL118" s="947"/>
      <c r="AM118" s="947"/>
      <c r="AN118" s="947"/>
      <c r="AO118" s="948"/>
      <c r="AP118" s="1033" t="s">
        <v>
437</v>
      </c>
      <c r="AQ118" s="1034"/>
      <c r="AR118" s="1034"/>
      <c r="AS118" s="1034"/>
      <c r="AT118" s="1035"/>
      <c r="AU118" s="962"/>
      <c r="AV118" s="963"/>
      <c r="AW118" s="963"/>
      <c r="AX118" s="963"/>
      <c r="AY118" s="963"/>
      <c r="AZ118" s="1036" t="s">
        <v>
470</v>
      </c>
      <c r="BA118" s="1027"/>
      <c r="BB118" s="1027"/>
      <c r="BC118" s="1027"/>
      <c r="BD118" s="1027"/>
      <c r="BE118" s="1027"/>
      <c r="BF118" s="1027"/>
      <c r="BG118" s="1027"/>
      <c r="BH118" s="1027"/>
      <c r="BI118" s="1027"/>
      <c r="BJ118" s="1027"/>
      <c r="BK118" s="1027"/>
      <c r="BL118" s="1027"/>
      <c r="BM118" s="1027"/>
      <c r="BN118" s="1027"/>
      <c r="BO118" s="1027"/>
      <c r="BP118" s="1028"/>
      <c r="BQ118" s="1059" t="s">
        <v>
443</v>
      </c>
      <c r="BR118" s="1060"/>
      <c r="BS118" s="1060"/>
      <c r="BT118" s="1060"/>
      <c r="BU118" s="1060"/>
      <c r="BV118" s="1060" t="s">
        <v>
417</v>
      </c>
      <c r="BW118" s="1060"/>
      <c r="BX118" s="1060"/>
      <c r="BY118" s="1060"/>
      <c r="BZ118" s="1060"/>
      <c r="CA118" s="1060" t="s">
        <v>
417</v>
      </c>
      <c r="CB118" s="1060"/>
      <c r="CC118" s="1060"/>
      <c r="CD118" s="1060"/>
      <c r="CE118" s="1060"/>
      <c r="CF118" s="976" t="s">
        <v>
459</v>
      </c>
      <c r="CG118" s="977"/>
      <c r="CH118" s="977"/>
      <c r="CI118" s="977"/>
      <c r="CJ118" s="977"/>
      <c r="CK118" s="1007"/>
      <c r="CL118" s="1008"/>
      <c r="CM118" s="978" t="s">
        <v>
471</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
417</v>
      </c>
      <c r="DH118" s="1021"/>
      <c r="DI118" s="1021"/>
      <c r="DJ118" s="1021"/>
      <c r="DK118" s="1022"/>
      <c r="DL118" s="1023" t="s">
        <v>
417</v>
      </c>
      <c r="DM118" s="1021"/>
      <c r="DN118" s="1021"/>
      <c r="DO118" s="1021"/>
      <c r="DP118" s="1022"/>
      <c r="DQ118" s="1023" t="s">
        <v>
417</v>
      </c>
      <c r="DR118" s="1021"/>
      <c r="DS118" s="1021"/>
      <c r="DT118" s="1021"/>
      <c r="DU118" s="1022"/>
      <c r="DV118" s="1024" t="s">
        <v>
443</v>
      </c>
      <c r="DW118" s="1025"/>
      <c r="DX118" s="1025"/>
      <c r="DY118" s="1025"/>
      <c r="DZ118" s="1026"/>
    </row>
    <row r="119" spans="1:130" s="247" customFormat="1" ht="26.25" customHeight="1" x14ac:dyDescent="0.2">
      <c r="A119" s="1120" t="s">
        <v>
441</v>
      </c>
      <c r="B119" s="1006"/>
      <c r="C119" s="985" t="s">
        <v>
442</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
417</v>
      </c>
      <c r="AB119" s="954"/>
      <c r="AC119" s="954"/>
      <c r="AD119" s="954"/>
      <c r="AE119" s="955"/>
      <c r="AF119" s="956" t="s">
        <v>
443</v>
      </c>
      <c r="AG119" s="954"/>
      <c r="AH119" s="954"/>
      <c r="AI119" s="954"/>
      <c r="AJ119" s="955"/>
      <c r="AK119" s="956" t="s">
        <v>
459</v>
      </c>
      <c r="AL119" s="954"/>
      <c r="AM119" s="954"/>
      <c r="AN119" s="954"/>
      <c r="AO119" s="955"/>
      <c r="AP119" s="957" t="s">
        <v>
443</v>
      </c>
      <c r="AQ119" s="958"/>
      <c r="AR119" s="958"/>
      <c r="AS119" s="958"/>
      <c r="AT119" s="959"/>
      <c r="AU119" s="964"/>
      <c r="AV119" s="965"/>
      <c r="AW119" s="965"/>
      <c r="AX119" s="965"/>
      <c r="AY119" s="965"/>
      <c r="AZ119" s="278" t="s">
        <v>
190</v>
      </c>
      <c r="BA119" s="278"/>
      <c r="BB119" s="278"/>
      <c r="BC119" s="278"/>
      <c r="BD119" s="278"/>
      <c r="BE119" s="278"/>
      <c r="BF119" s="278"/>
      <c r="BG119" s="278"/>
      <c r="BH119" s="278"/>
      <c r="BI119" s="278"/>
      <c r="BJ119" s="278"/>
      <c r="BK119" s="278"/>
      <c r="BL119" s="278"/>
      <c r="BM119" s="278"/>
      <c r="BN119" s="278"/>
      <c r="BO119" s="1037" t="s">
        <v>
472</v>
      </c>
      <c r="BP119" s="1068"/>
      <c r="BQ119" s="1059">
        <v>
8025482</v>
      </c>
      <c r="BR119" s="1060"/>
      <c r="BS119" s="1060"/>
      <c r="BT119" s="1060"/>
      <c r="BU119" s="1060"/>
      <c r="BV119" s="1060">
        <v>
7566104</v>
      </c>
      <c r="BW119" s="1060"/>
      <c r="BX119" s="1060"/>
      <c r="BY119" s="1060"/>
      <c r="BZ119" s="1060"/>
      <c r="CA119" s="1060">
        <v>
7154478</v>
      </c>
      <c r="CB119" s="1060"/>
      <c r="CC119" s="1060"/>
      <c r="CD119" s="1060"/>
      <c r="CE119" s="1060"/>
      <c r="CF119" s="1061"/>
      <c r="CG119" s="1062"/>
      <c r="CH119" s="1062"/>
      <c r="CI119" s="1062"/>
      <c r="CJ119" s="1063"/>
      <c r="CK119" s="1009"/>
      <c r="CL119" s="1010"/>
      <c r="CM119" s="1064" t="s">
        <v>
473</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t="s">
        <v>
445</v>
      </c>
      <c r="DH119" s="1046"/>
      <c r="DI119" s="1046"/>
      <c r="DJ119" s="1046"/>
      <c r="DK119" s="1047"/>
      <c r="DL119" s="1045" t="s">
        <v>
443</v>
      </c>
      <c r="DM119" s="1046"/>
      <c r="DN119" s="1046"/>
      <c r="DO119" s="1046"/>
      <c r="DP119" s="1047"/>
      <c r="DQ119" s="1045" t="s">
        <v>
417</v>
      </c>
      <c r="DR119" s="1046"/>
      <c r="DS119" s="1046"/>
      <c r="DT119" s="1046"/>
      <c r="DU119" s="1047"/>
      <c r="DV119" s="1048" t="s">
        <v>
417</v>
      </c>
      <c r="DW119" s="1049"/>
      <c r="DX119" s="1049"/>
      <c r="DY119" s="1049"/>
      <c r="DZ119" s="1050"/>
    </row>
    <row r="120" spans="1:130" s="247" customFormat="1" ht="26.25" customHeight="1" x14ac:dyDescent="0.2">
      <c r="A120" s="1121"/>
      <c r="B120" s="1008"/>
      <c r="C120" s="978" t="s">
        <v>
447</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
443</v>
      </c>
      <c r="AB120" s="1021"/>
      <c r="AC120" s="1021"/>
      <c r="AD120" s="1021"/>
      <c r="AE120" s="1022"/>
      <c r="AF120" s="1023" t="s">
        <v>
445</v>
      </c>
      <c r="AG120" s="1021"/>
      <c r="AH120" s="1021"/>
      <c r="AI120" s="1021"/>
      <c r="AJ120" s="1022"/>
      <c r="AK120" s="1023" t="s">
        <v>
443</v>
      </c>
      <c r="AL120" s="1021"/>
      <c r="AM120" s="1021"/>
      <c r="AN120" s="1021"/>
      <c r="AO120" s="1022"/>
      <c r="AP120" s="1024" t="s">
        <v>
417</v>
      </c>
      <c r="AQ120" s="1025"/>
      <c r="AR120" s="1025"/>
      <c r="AS120" s="1025"/>
      <c r="AT120" s="1026"/>
      <c r="AU120" s="1051" t="s">
        <v>
474</v>
      </c>
      <c r="AV120" s="1052"/>
      <c r="AW120" s="1052"/>
      <c r="AX120" s="1052"/>
      <c r="AY120" s="1053"/>
      <c r="AZ120" s="1002" t="s">
        <v>
475</v>
      </c>
      <c r="BA120" s="951"/>
      <c r="BB120" s="951"/>
      <c r="BC120" s="951"/>
      <c r="BD120" s="951"/>
      <c r="BE120" s="951"/>
      <c r="BF120" s="951"/>
      <c r="BG120" s="951"/>
      <c r="BH120" s="951"/>
      <c r="BI120" s="951"/>
      <c r="BJ120" s="951"/>
      <c r="BK120" s="951"/>
      <c r="BL120" s="951"/>
      <c r="BM120" s="951"/>
      <c r="BN120" s="951"/>
      <c r="BO120" s="951"/>
      <c r="BP120" s="952"/>
      <c r="BQ120" s="988">
        <v>
4451713</v>
      </c>
      <c r="BR120" s="989"/>
      <c r="BS120" s="989"/>
      <c r="BT120" s="989"/>
      <c r="BU120" s="989"/>
      <c r="BV120" s="989">
        <v>
4586202</v>
      </c>
      <c r="BW120" s="989"/>
      <c r="BX120" s="989"/>
      <c r="BY120" s="989"/>
      <c r="BZ120" s="989"/>
      <c r="CA120" s="989">
        <v>
4625420</v>
      </c>
      <c r="CB120" s="989"/>
      <c r="CC120" s="989"/>
      <c r="CD120" s="989"/>
      <c r="CE120" s="989"/>
      <c r="CF120" s="1003">
        <v>
214.9</v>
      </c>
      <c r="CG120" s="1004"/>
      <c r="CH120" s="1004"/>
      <c r="CI120" s="1004"/>
      <c r="CJ120" s="1004"/>
      <c r="CK120" s="1069" t="s">
        <v>
476</v>
      </c>
      <c r="CL120" s="1070"/>
      <c r="CM120" s="1070"/>
      <c r="CN120" s="1070"/>
      <c r="CO120" s="1071"/>
      <c r="CP120" s="1077" t="s">
        <v>
477</v>
      </c>
      <c r="CQ120" s="1078"/>
      <c r="CR120" s="1078"/>
      <c r="CS120" s="1078"/>
      <c r="CT120" s="1078"/>
      <c r="CU120" s="1078"/>
      <c r="CV120" s="1078"/>
      <c r="CW120" s="1078"/>
      <c r="CX120" s="1078"/>
      <c r="CY120" s="1078"/>
      <c r="CZ120" s="1078"/>
      <c r="DA120" s="1078"/>
      <c r="DB120" s="1078"/>
      <c r="DC120" s="1078"/>
      <c r="DD120" s="1078"/>
      <c r="DE120" s="1078"/>
      <c r="DF120" s="1079"/>
      <c r="DG120" s="988">
        <v>
3872928</v>
      </c>
      <c r="DH120" s="989"/>
      <c r="DI120" s="989"/>
      <c r="DJ120" s="989"/>
      <c r="DK120" s="989"/>
      <c r="DL120" s="989">
        <v>
3645469</v>
      </c>
      <c r="DM120" s="989"/>
      <c r="DN120" s="989"/>
      <c r="DO120" s="989"/>
      <c r="DP120" s="989"/>
      <c r="DQ120" s="989">
        <v>
3418252</v>
      </c>
      <c r="DR120" s="989"/>
      <c r="DS120" s="989"/>
      <c r="DT120" s="989"/>
      <c r="DU120" s="989"/>
      <c r="DV120" s="990">
        <v>
158.80000000000001</v>
      </c>
      <c r="DW120" s="990"/>
      <c r="DX120" s="990"/>
      <c r="DY120" s="990"/>
      <c r="DZ120" s="991"/>
    </row>
    <row r="121" spans="1:130" s="247" customFormat="1" ht="26.25" customHeight="1" x14ac:dyDescent="0.2">
      <c r="A121" s="1121"/>
      <c r="B121" s="1008"/>
      <c r="C121" s="1029" t="s">
        <v>
478</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
459</v>
      </c>
      <c r="AB121" s="1021"/>
      <c r="AC121" s="1021"/>
      <c r="AD121" s="1021"/>
      <c r="AE121" s="1022"/>
      <c r="AF121" s="1023" t="s">
        <v>
443</v>
      </c>
      <c r="AG121" s="1021"/>
      <c r="AH121" s="1021"/>
      <c r="AI121" s="1021"/>
      <c r="AJ121" s="1022"/>
      <c r="AK121" s="1023" t="s">
        <v>
417</v>
      </c>
      <c r="AL121" s="1021"/>
      <c r="AM121" s="1021"/>
      <c r="AN121" s="1021"/>
      <c r="AO121" s="1022"/>
      <c r="AP121" s="1024" t="s">
        <v>
443</v>
      </c>
      <c r="AQ121" s="1025"/>
      <c r="AR121" s="1025"/>
      <c r="AS121" s="1025"/>
      <c r="AT121" s="1026"/>
      <c r="AU121" s="1054"/>
      <c r="AV121" s="1055"/>
      <c r="AW121" s="1055"/>
      <c r="AX121" s="1055"/>
      <c r="AY121" s="1056"/>
      <c r="AZ121" s="1011" t="s">
        <v>
479</v>
      </c>
      <c r="BA121" s="1012"/>
      <c r="BB121" s="1012"/>
      <c r="BC121" s="1012"/>
      <c r="BD121" s="1012"/>
      <c r="BE121" s="1012"/>
      <c r="BF121" s="1012"/>
      <c r="BG121" s="1012"/>
      <c r="BH121" s="1012"/>
      <c r="BI121" s="1012"/>
      <c r="BJ121" s="1012"/>
      <c r="BK121" s="1012"/>
      <c r="BL121" s="1012"/>
      <c r="BM121" s="1012"/>
      <c r="BN121" s="1012"/>
      <c r="BO121" s="1012"/>
      <c r="BP121" s="1013"/>
      <c r="BQ121" s="981">
        <v>
39418</v>
      </c>
      <c r="BR121" s="982"/>
      <c r="BS121" s="982"/>
      <c r="BT121" s="982"/>
      <c r="BU121" s="982"/>
      <c r="BV121" s="982">
        <v>
39602</v>
      </c>
      <c r="BW121" s="982"/>
      <c r="BX121" s="982"/>
      <c r="BY121" s="982"/>
      <c r="BZ121" s="982"/>
      <c r="CA121" s="982">
        <v>
21899</v>
      </c>
      <c r="CB121" s="982"/>
      <c r="CC121" s="982"/>
      <c r="CD121" s="982"/>
      <c r="CE121" s="982"/>
      <c r="CF121" s="976">
        <v>
1</v>
      </c>
      <c r="CG121" s="977"/>
      <c r="CH121" s="977"/>
      <c r="CI121" s="977"/>
      <c r="CJ121" s="977"/>
      <c r="CK121" s="1072"/>
      <c r="CL121" s="1073"/>
      <c r="CM121" s="1073"/>
      <c r="CN121" s="1073"/>
      <c r="CO121" s="1074"/>
      <c r="CP121" s="1082" t="s">
        <v>
411</v>
      </c>
      <c r="CQ121" s="1083"/>
      <c r="CR121" s="1083"/>
      <c r="CS121" s="1083"/>
      <c r="CT121" s="1083"/>
      <c r="CU121" s="1083"/>
      <c r="CV121" s="1083"/>
      <c r="CW121" s="1083"/>
      <c r="CX121" s="1083"/>
      <c r="CY121" s="1083"/>
      <c r="CZ121" s="1083"/>
      <c r="DA121" s="1083"/>
      <c r="DB121" s="1083"/>
      <c r="DC121" s="1083"/>
      <c r="DD121" s="1083"/>
      <c r="DE121" s="1083"/>
      <c r="DF121" s="1084"/>
      <c r="DG121" s="981">
        <v>
9547</v>
      </c>
      <c r="DH121" s="982"/>
      <c r="DI121" s="982"/>
      <c r="DJ121" s="982"/>
      <c r="DK121" s="982"/>
      <c r="DL121" s="982">
        <v>
8915</v>
      </c>
      <c r="DM121" s="982"/>
      <c r="DN121" s="982"/>
      <c r="DO121" s="982"/>
      <c r="DP121" s="982"/>
      <c r="DQ121" s="982">
        <v>
8293</v>
      </c>
      <c r="DR121" s="982"/>
      <c r="DS121" s="982"/>
      <c r="DT121" s="982"/>
      <c r="DU121" s="982"/>
      <c r="DV121" s="983">
        <v>
0.4</v>
      </c>
      <c r="DW121" s="983"/>
      <c r="DX121" s="983"/>
      <c r="DY121" s="983"/>
      <c r="DZ121" s="984"/>
    </row>
    <row r="122" spans="1:130" s="247" customFormat="1" ht="26.25" customHeight="1" x14ac:dyDescent="0.2">
      <c r="A122" s="1121"/>
      <c r="B122" s="1008"/>
      <c r="C122" s="978" t="s">
        <v>
458</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
417</v>
      </c>
      <c r="AB122" s="1021"/>
      <c r="AC122" s="1021"/>
      <c r="AD122" s="1021"/>
      <c r="AE122" s="1022"/>
      <c r="AF122" s="1023" t="s">
        <v>
443</v>
      </c>
      <c r="AG122" s="1021"/>
      <c r="AH122" s="1021"/>
      <c r="AI122" s="1021"/>
      <c r="AJ122" s="1022"/>
      <c r="AK122" s="1023" t="s">
        <v>
417</v>
      </c>
      <c r="AL122" s="1021"/>
      <c r="AM122" s="1021"/>
      <c r="AN122" s="1021"/>
      <c r="AO122" s="1022"/>
      <c r="AP122" s="1024" t="s">
        <v>
459</v>
      </c>
      <c r="AQ122" s="1025"/>
      <c r="AR122" s="1025"/>
      <c r="AS122" s="1025"/>
      <c r="AT122" s="1026"/>
      <c r="AU122" s="1054"/>
      <c r="AV122" s="1055"/>
      <c r="AW122" s="1055"/>
      <c r="AX122" s="1055"/>
      <c r="AY122" s="1056"/>
      <c r="AZ122" s="1036" t="s">
        <v>
480</v>
      </c>
      <c r="BA122" s="1027"/>
      <c r="BB122" s="1027"/>
      <c r="BC122" s="1027"/>
      <c r="BD122" s="1027"/>
      <c r="BE122" s="1027"/>
      <c r="BF122" s="1027"/>
      <c r="BG122" s="1027"/>
      <c r="BH122" s="1027"/>
      <c r="BI122" s="1027"/>
      <c r="BJ122" s="1027"/>
      <c r="BK122" s="1027"/>
      <c r="BL122" s="1027"/>
      <c r="BM122" s="1027"/>
      <c r="BN122" s="1027"/>
      <c r="BO122" s="1027"/>
      <c r="BP122" s="1028"/>
      <c r="BQ122" s="1059">
        <v>
4540810</v>
      </c>
      <c r="BR122" s="1060"/>
      <c r="BS122" s="1060"/>
      <c r="BT122" s="1060"/>
      <c r="BU122" s="1060"/>
      <c r="BV122" s="1060">
        <v>
4255176</v>
      </c>
      <c r="BW122" s="1060"/>
      <c r="BX122" s="1060"/>
      <c r="BY122" s="1060"/>
      <c r="BZ122" s="1060"/>
      <c r="CA122" s="1060">
        <v>
3942250</v>
      </c>
      <c r="CB122" s="1060"/>
      <c r="CC122" s="1060"/>
      <c r="CD122" s="1060"/>
      <c r="CE122" s="1060"/>
      <c r="CF122" s="1080">
        <v>
183.1</v>
      </c>
      <c r="CG122" s="1081"/>
      <c r="CH122" s="1081"/>
      <c r="CI122" s="1081"/>
      <c r="CJ122" s="1081"/>
      <c r="CK122" s="1072"/>
      <c r="CL122" s="1073"/>
      <c r="CM122" s="1073"/>
      <c r="CN122" s="1073"/>
      <c r="CO122" s="1074"/>
      <c r="CP122" s="1082" t="s">
        <v>
409</v>
      </c>
      <c r="CQ122" s="1083"/>
      <c r="CR122" s="1083"/>
      <c r="CS122" s="1083"/>
      <c r="CT122" s="1083"/>
      <c r="CU122" s="1083"/>
      <c r="CV122" s="1083"/>
      <c r="CW122" s="1083"/>
      <c r="CX122" s="1083"/>
      <c r="CY122" s="1083"/>
      <c r="CZ122" s="1083"/>
      <c r="DA122" s="1083"/>
      <c r="DB122" s="1083"/>
      <c r="DC122" s="1083"/>
      <c r="DD122" s="1083"/>
      <c r="DE122" s="1083"/>
      <c r="DF122" s="1084"/>
      <c r="DG122" s="981" t="s">
        <v>
417</v>
      </c>
      <c r="DH122" s="982"/>
      <c r="DI122" s="982"/>
      <c r="DJ122" s="982"/>
      <c r="DK122" s="982"/>
      <c r="DL122" s="982" t="s">
        <v>
443</v>
      </c>
      <c r="DM122" s="982"/>
      <c r="DN122" s="982"/>
      <c r="DO122" s="982"/>
      <c r="DP122" s="982"/>
      <c r="DQ122" s="982" t="s">
        <v>
417</v>
      </c>
      <c r="DR122" s="982"/>
      <c r="DS122" s="982"/>
      <c r="DT122" s="982"/>
      <c r="DU122" s="982"/>
      <c r="DV122" s="983" t="s">
        <v>
417</v>
      </c>
      <c r="DW122" s="983"/>
      <c r="DX122" s="983"/>
      <c r="DY122" s="983"/>
      <c r="DZ122" s="984"/>
    </row>
    <row r="123" spans="1:130" s="247" customFormat="1" ht="26.25" customHeight="1" x14ac:dyDescent="0.2">
      <c r="A123" s="1121"/>
      <c r="B123" s="1008"/>
      <c r="C123" s="978" t="s">
        <v>
466</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t="s">
        <v>
443</v>
      </c>
      <c r="AB123" s="1021"/>
      <c r="AC123" s="1021"/>
      <c r="AD123" s="1021"/>
      <c r="AE123" s="1022"/>
      <c r="AF123" s="1023" t="s">
        <v>
443</v>
      </c>
      <c r="AG123" s="1021"/>
      <c r="AH123" s="1021"/>
      <c r="AI123" s="1021"/>
      <c r="AJ123" s="1022"/>
      <c r="AK123" s="1023" t="s">
        <v>
443</v>
      </c>
      <c r="AL123" s="1021"/>
      <c r="AM123" s="1021"/>
      <c r="AN123" s="1021"/>
      <c r="AO123" s="1022"/>
      <c r="AP123" s="1024" t="s">
        <v>
417</v>
      </c>
      <c r="AQ123" s="1025"/>
      <c r="AR123" s="1025"/>
      <c r="AS123" s="1025"/>
      <c r="AT123" s="1026"/>
      <c r="AU123" s="1057"/>
      <c r="AV123" s="1058"/>
      <c r="AW123" s="1058"/>
      <c r="AX123" s="1058"/>
      <c r="AY123" s="1058"/>
      <c r="AZ123" s="278" t="s">
        <v>
190</v>
      </c>
      <c r="BA123" s="278"/>
      <c r="BB123" s="278"/>
      <c r="BC123" s="278"/>
      <c r="BD123" s="278"/>
      <c r="BE123" s="278"/>
      <c r="BF123" s="278"/>
      <c r="BG123" s="278"/>
      <c r="BH123" s="278"/>
      <c r="BI123" s="278"/>
      <c r="BJ123" s="278"/>
      <c r="BK123" s="278"/>
      <c r="BL123" s="278"/>
      <c r="BM123" s="278"/>
      <c r="BN123" s="278"/>
      <c r="BO123" s="1037" t="s">
        <v>
481</v>
      </c>
      <c r="BP123" s="1068"/>
      <c r="BQ123" s="1127">
        <v>
9031941</v>
      </c>
      <c r="BR123" s="1128"/>
      <c r="BS123" s="1128"/>
      <c r="BT123" s="1128"/>
      <c r="BU123" s="1128"/>
      <c r="BV123" s="1128">
        <v>
8880980</v>
      </c>
      <c r="BW123" s="1128"/>
      <c r="BX123" s="1128"/>
      <c r="BY123" s="1128"/>
      <c r="BZ123" s="1128"/>
      <c r="CA123" s="1128">
        <v>
8589569</v>
      </c>
      <c r="CB123" s="1128"/>
      <c r="CC123" s="1128"/>
      <c r="CD123" s="1128"/>
      <c r="CE123" s="1128"/>
      <c r="CF123" s="1061"/>
      <c r="CG123" s="1062"/>
      <c r="CH123" s="1062"/>
      <c r="CI123" s="1062"/>
      <c r="CJ123" s="1063"/>
      <c r="CK123" s="1072"/>
      <c r="CL123" s="1073"/>
      <c r="CM123" s="1073"/>
      <c r="CN123" s="1073"/>
      <c r="CO123" s="1074"/>
      <c r="CP123" s="1082" t="s">
        <v>
482</v>
      </c>
      <c r="CQ123" s="1083"/>
      <c r="CR123" s="1083"/>
      <c r="CS123" s="1083"/>
      <c r="CT123" s="1083"/>
      <c r="CU123" s="1083"/>
      <c r="CV123" s="1083"/>
      <c r="CW123" s="1083"/>
      <c r="CX123" s="1083"/>
      <c r="CY123" s="1083"/>
      <c r="CZ123" s="1083"/>
      <c r="DA123" s="1083"/>
      <c r="DB123" s="1083"/>
      <c r="DC123" s="1083"/>
      <c r="DD123" s="1083"/>
      <c r="DE123" s="1083"/>
      <c r="DF123" s="1084"/>
      <c r="DG123" s="1020" t="s">
        <v>
443</v>
      </c>
      <c r="DH123" s="1021"/>
      <c r="DI123" s="1021"/>
      <c r="DJ123" s="1021"/>
      <c r="DK123" s="1022"/>
      <c r="DL123" s="1023" t="s">
        <v>
445</v>
      </c>
      <c r="DM123" s="1021"/>
      <c r="DN123" s="1021"/>
      <c r="DO123" s="1021"/>
      <c r="DP123" s="1022"/>
      <c r="DQ123" s="1023" t="s">
        <v>
443</v>
      </c>
      <c r="DR123" s="1021"/>
      <c r="DS123" s="1021"/>
      <c r="DT123" s="1021"/>
      <c r="DU123" s="1022"/>
      <c r="DV123" s="1024" t="s">
        <v>
417</v>
      </c>
      <c r="DW123" s="1025"/>
      <c r="DX123" s="1025"/>
      <c r="DY123" s="1025"/>
      <c r="DZ123" s="1026"/>
    </row>
    <row r="124" spans="1:130" s="247" customFormat="1" ht="26.25" customHeight="1" thickBot="1" x14ac:dyDescent="0.25">
      <c r="A124" s="1121"/>
      <c r="B124" s="1008"/>
      <c r="C124" s="978" t="s">
        <v>
469</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
459</v>
      </c>
      <c r="AB124" s="1021"/>
      <c r="AC124" s="1021"/>
      <c r="AD124" s="1021"/>
      <c r="AE124" s="1022"/>
      <c r="AF124" s="1023" t="s">
        <v>
459</v>
      </c>
      <c r="AG124" s="1021"/>
      <c r="AH124" s="1021"/>
      <c r="AI124" s="1021"/>
      <c r="AJ124" s="1022"/>
      <c r="AK124" s="1023" t="s">
        <v>
445</v>
      </c>
      <c r="AL124" s="1021"/>
      <c r="AM124" s="1021"/>
      <c r="AN124" s="1021"/>
      <c r="AO124" s="1022"/>
      <c r="AP124" s="1024" t="s">
        <v>
445</v>
      </c>
      <c r="AQ124" s="1025"/>
      <c r="AR124" s="1025"/>
      <c r="AS124" s="1025"/>
      <c r="AT124" s="1026"/>
      <c r="AU124" s="1123" t="s">
        <v>
483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
443</v>
      </c>
      <c r="BR124" s="1090"/>
      <c r="BS124" s="1090"/>
      <c r="BT124" s="1090"/>
      <c r="BU124" s="1090"/>
      <c r="BV124" s="1090" t="s">
        <v>
459</v>
      </c>
      <c r="BW124" s="1090"/>
      <c r="BX124" s="1090"/>
      <c r="BY124" s="1090"/>
      <c r="BZ124" s="1090"/>
      <c r="CA124" s="1090" t="s">
        <v>
443</v>
      </c>
      <c r="CB124" s="1090"/>
      <c r="CC124" s="1090"/>
      <c r="CD124" s="1090"/>
      <c r="CE124" s="1090"/>
      <c r="CF124" s="1091"/>
      <c r="CG124" s="1092"/>
      <c r="CH124" s="1092"/>
      <c r="CI124" s="1092"/>
      <c r="CJ124" s="1093"/>
      <c r="CK124" s="1075"/>
      <c r="CL124" s="1075"/>
      <c r="CM124" s="1075"/>
      <c r="CN124" s="1075"/>
      <c r="CO124" s="1076"/>
      <c r="CP124" s="1082" t="s">
        <v>
484</v>
      </c>
      <c r="CQ124" s="1083"/>
      <c r="CR124" s="1083"/>
      <c r="CS124" s="1083"/>
      <c r="CT124" s="1083"/>
      <c r="CU124" s="1083"/>
      <c r="CV124" s="1083"/>
      <c r="CW124" s="1083"/>
      <c r="CX124" s="1083"/>
      <c r="CY124" s="1083"/>
      <c r="CZ124" s="1083"/>
      <c r="DA124" s="1083"/>
      <c r="DB124" s="1083"/>
      <c r="DC124" s="1083"/>
      <c r="DD124" s="1083"/>
      <c r="DE124" s="1083"/>
      <c r="DF124" s="1084"/>
      <c r="DG124" s="1067" t="s">
        <v>
417</v>
      </c>
      <c r="DH124" s="1046"/>
      <c r="DI124" s="1046"/>
      <c r="DJ124" s="1046"/>
      <c r="DK124" s="1047"/>
      <c r="DL124" s="1045" t="s">
        <v>
417</v>
      </c>
      <c r="DM124" s="1046"/>
      <c r="DN124" s="1046"/>
      <c r="DO124" s="1046"/>
      <c r="DP124" s="1047"/>
      <c r="DQ124" s="1045" t="s">
        <v>
417</v>
      </c>
      <c r="DR124" s="1046"/>
      <c r="DS124" s="1046"/>
      <c r="DT124" s="1046"/>
      <c r="DU124" s="1047"/>
      <c r="DV124" s="1048" t="s">
        <v>
417</v>
      </c>
      <c r="DW124" s="1049"/>
      <c r="DX124" s="1049"/>
      <c r="DY124" s="1049"/>
      <c r="DZ124" s="1050"/>
    </row>
    <row r="125" spans="1:130" s="247" customFormat="1" ht="26.25" customHeight="1" x14ac:dyDescent="0.2">
      <c r="A125" s="1121"/>
      <c r="B125" s="1008"/>
      <c r="C125" s="978" t="s">
        <v>
471</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
417</v>
      </c>
      <c r="AB125" s="1021"/>
      <c r="AC125" s="1021"/>
      <c r="AD125" s="1021"/>
      <c r="AE125" s="1022"/>
      <c r="AF125" s="1023" t="s">
        <v>
417</v>
      </c>
      <c r="AG125" s="1021"/>
      <c r="AH125" s="1021"/>
      <c r="AI125" s="1021"/>
      <c r="AJ125" s="1022"/>
      <c r="AK125" s="1023" t="s">
        <v>
443</v>
      </c>
      <c r="AL125" s="1021"/>
      <c r="AM125" s="1021"/>
      <c r="AN125" s="1021"/>
      <c r="AO125" s="1022"/>
      <c r="AP125" s="1024" t="s">
        <v>
443</v>
      </c>
      <c r="AQ125" s="1025"/>
      <c r="AR125" s="1025"/>
      <c r="AS125" s="1025"/>
      <c r="AT125" s="102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5" t="s">
        <v>
485</v>
      </c>
      <c r="CL125" s="1070"/>
      <c r="CM125" s="1070"/>
      <c r="CN125" s="1070"/>
      <c r="CO125" s="1071"/>
      <c r="CP125" s="1002" t="s">
        <v>
486</v>
      </c>
      <c r="CQ125" s="951"/>
      <c r="CR125" s="951"/>
      <c r="CS125" s="951"/>
      <c r="CT125" s="951"/>
      <c r="CU125" s="951"/>
      <c r="CV125" s="951"/>
      <c r="CW125" s="951"/>
      <c r="CX125" s="951"/>
      <c r="CY125" s="951"/>
      <c r="CZ125" s="951"/>
      <c r="DA125" s="951"/>
      <c r="DB125" s="951"/>
      <c r="DC125" s="951"/>
      <c r="DD125" s="951"/>
      <c r="DE125" s="951"/>
      <c r="DF125" s="952"/>
      <c r="DG125" s="988" t="s">
        <v>
417</v>
      </c>
      <c r="DH125" s="989"/>
      <c r="DI125" s="989"/>
      <c r="DJ125" s="989"/>
      <c r="DK125" s="989"/>
      <c r="DL125" s="989" t="s">
        <v>
443</v>
      </c>
      <c r="DM125" s="989"/>
      <c r="DN125" s="989"/>
      <c r="DO125" s="989"/>
      <c r="DP125" s="989"/>
      <c r="DQ125" s="989" t="s">
        <v>
417</v>
      </c>
      <c r="DR125" s="989"/>
      <c r="DS125" s="989"/>
      <c r="DT125" s="989"/>
      <c r="DU125" s="989"/>
      <c r="DV125" s="990" t="s">
        <v>
417</v>
      </c>
      <c r="DW125" s="990"/>
      <c r="DX125" s="990"/>
      <c r="DY125" s="990"/>
      <c r="DZ125" s="991"/>
    </row>
    <row r="126" spans="1:130" s="247" customFormat="1" ht="26.25" customHeight="1" thickBot="1" x14ac:dyDescent="0.25">
      <c r="A126" s="1121"/>
      <c r="B126" s="1008"/>
      <c r="C126" s="978" t="s">
        <v>
473</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t="s">
        <v>
417</v>
      </c>
      <c r="AB126" s="1021"/>
      <c r="AC126" s="1021"/>
      <c r="AD126" s="1021"/>
      <c r="AE126" s="1022"/>
      <c r="AF126" s="1023" t="s">
        <v>
417</v>
      </c>
      <c r="AG126" s="1021"/>
      <c r="AH126" s="1021"/>
      <c r="AI126" s="1021"/>
      <c r="AJ126" s="1022"/>
      <c r="AK126" s="1023" t="s">
        <v>
443</v>
      </c>
      <c r="AL126" s="1021"/>
      <c r="AM126" s="1021"/>
      <c r="AN126" s="1021"/>
      <c r="AO126" s="1022"/>
      <c r="AP126" s="1024" t="s">
        <v>
417</v>
      </c>
      <c r="AQ126" s="1025"/>
      <c r="AR126" s="1025"/>
      <c r="AS126" s="1025"/>
      <c r="AT126" s="102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6"/>
      <c r="CL126" s="1073"/>
      <c r="CM126" s="1073"/>
      <c r="CN126" s="1073"/>
      <c r="CO126" s="1074"/>
      <c r="CP126" s="1011" t="s">
        <v>
487</v>
      </c>
      <c r="CQ126" s="1012"/>
      <c r="CR126" s="1012"/>
      <c r="CS126" s="1012"/>
      <c r="CT126" s="1012"/>
      <c r="CU126" s="1012"/>
      <c r="CV126" s="1012"/>
      <c r="CW126" s="1012"/>
      <c r="CX126" s="1012"/>
      <c r="CY126" s="1012"/>
      <c r="CZ126" s="1012"/>
      <c r="DA126" s="1012"/>
      <c r="DB126" s="1012"/>
      <c r="DC126" s="1012"/>
      <c r="DD126" s="1012"/>
      <c r="DE126" s="1012"/>
      <c r="DF126" s="1013"/>
      <c r="DG126" s="981" t="s">
        <v>
443</v>
      </c>
      <c r="DH126" s="982"/>
      <c r="DI126" s="982"/>
      <c r="DJ126" s="982"/>
      <c r="DK126" s="982"/>
      <c r="DL126" s="982" t="s">
        <v>
417</v>
      </c>
      <c r="DM126" s="982"/>
      <c r="DN126" s="982"/>
      <c r="DO126" s="982"/>
      <c r="DP126" s="982"/>
      <c r="DQ126" s="982" t="s">
        <v>
417</v>
      </c>
      <c r="DR126" s="982"/>
      <c r="DS126" s="982"/>
      <c r="DT126" s="982"/>
      <c r="DU126" s="982"/>
      <c r="DV126" s="983" t="s">
        <v>
417</v>
      </c>
      <c r="DW126" s="983"/>
      <c r="DX126" s="983"/>
      <c r="DY126" s="983"/>
      <c r="DZ126" s="984"/>
    </row>
    <row r="127" spans="1:130" s="247" customFormat="1" ht="26.25" customHeight="1" x14ac:dyDescent="0.2">
      <c r="A127" s="1122"/>
      <c r="B127" s="1010"/>
      <c r="C127" s="1064" t="s">
        <v>
488</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t="s">
        <v>
443</v>
      </c>
      <c r="AB127" s="1021"/>
      <c r="AC127" s="1021"/>
      <c r="AD127" s="1021"/>
      <c r="AE127" s="1022"/>
      <c r="AF127" s="1023" t="s">
        <v>
417</v>
      </c>
      <c r="AG127" s="1021"/>
      <c r="AH127" s="1021"/>
      <c r="AI127" s="1021"/>
      <c r="AJ127" s="1022"/>
      <c r="AK127" s="1023" t="s">
        <v>
443</v>
      </c>
      <c r="AL127" s="1021"/>
      <c r="AM127" s="1021"/>
      <c r="AN127" s="1021"/>
      <c r="AO127" s="1022"/>
      <c r="AP127" s="1024" t="s">
        <v>
417</v>
      </c>
      <c r="AQ127" s="1025"/>
      <c r="AR127" s="1025"/>
      <c r="AS127" s="1025"/>
      <c r="AT127" s="1026"/>
      <c r="AU127" s="283"/>
      <c r="AV127" s="283"/>
      <c r="AW127" s="283"/>
      <c r="AX127" s="1094" t="s">
        <v>
489</v>
      </c>
      <c r="AY127" s="1095"/>
      <c r="AZ127" s="1095"/>
      <c r="BA127" s="1095"/>
      <c r="BB127" s="1095"/>
      <c r="BC127" s="1095"/>
      <c r="BD127" s="1095"/>
      <c r="BE127" s="1096"/>
      <c r="BF127" s="1097" t="s">
        <v>
490</v>
      </c>
      <c r="BG127" s="1095"/>
      <c r="BH127" s="1095"/>
      <c r="BI127" s="1095"/>
      <c r="BJ127" s="1095"/>
      <c r="BK127" s="1095"/>
      <c r="BL127" s="1096"/>
      <c r="BM127" s="1097" t="s">
        <v>
491</v>
      </c>
      <c r="BN127" s="1095"/>
      <c r="BO127" s="1095"/>
      <c r="BP127" s="1095"/>
      <c r="BQ127" s="1095"/>
      <c r="BR127" s="1095"/>
      <c r="BS127" s="1096"/>
      <c r="BT127" s="1097" t="s">
        <v>
492</v>
      </c>
      <c r="BU127" s="1095"/>
      <c r="BV127" s="1095"/>
      <c r="BW127" s="1095"/>
      <c r="BX127" s="1095"/>
      <c r="BY127" s="1095"/>
      <c r="BZ127" s="1119"/>
      <c r="CA127" s="283"/>
      <c r="CB127" s="283"/>
      <c r="CC127" s="283"/>
      <c r="CD127" s="284"/>
      <c r="CE127" s="284"/>
      <c r="CF127" s="284"/>
      <c r="CG127" s="281"/>
      <c r="CH127" s="281"/>
      <c r="CI127" s="281"/>
      <c r="CJ127" s="282"/>
      <c r="CK127" s="1086"/>
      <c r="CL127" s="1073"/>
      <c r="CM127" s="1073"/>
      <c r="CN127" s="1073"/>
      <c r="CO127" s="1074"/>
      <c r="CP127" s="1011" t="s">
        <v>
493</v>
      </c>
      <c r="CQ127" s="1012"/>
      <c r="CR127" s="1012"/>
      <c r="CS127" s="1012"/>
      <c r="CT127" s="1012"/>
      <c r="CU127" s="1012"/>
      <c r="CV127" s="1012"/>
      <c r="CW127" s="1012"/>
      <c r="CX127" s="1012"/>
      <c r="CY127" s="1012"/>
      <c r="CZ127" s="1012"/>
      <c r="DA127" s="1012"/>
      <c r="DB127" s="1012"/>
      <c r="DC127" s="1012"/>
      <c r="DD127" s="1012"/>
      <c r="DE127" s="1012"/>
      <c r="DF127" s="1013"/>
      <c r="DG127" s="981" t="s">
        <v>
417</v>
      </c>
      <c r="DH127" s="982"/>
      <c r="DI127" s="982"/>
      <c r="DJ127" s="982"/>
      <c r="DK127" s="982"/>
      <c r="DL127" s="982" t="s">
        <v>
417</v>
      </c>
      <c r="DM127" s="982"/>
      <c r="DN127" s="982"/>
      <c r="DO127" s="982"/>
      <c r="DP127" s="982"/>
      <c r="DQ127" s="982" t="s">
        <v>
443</v>
      </c>
      <c r="DR127" s="982"/>
      <c r="DS127" s="982"/>
      <c r="DT127" s="982"/>
      <c r="DU127" s="982"/>
      <c r="DV127" s="983" t="s">
        <v>
417</v>
      </c>
      <c r="DW127" s="983"/>
      <c r="DX127" s="983"/>
      <c r="DY127" s="983"/>
      <c r="DZ127" s="984"/>
    </row>
    <row r="128" spans="1:130" s="247" customFormat="1" ht="26.25" customHeight="1" thickBot="1" x14ac:dyDescent="0.25">
      <c r="A128" s="1105" t="s">
        <v>
494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
495</v>
      </c>
      <c r="X128" s="1107"/>
      <c r="Y128" s="1107"/>
      <c r="Z128" s="1108"/>
      <c r="AA128" s="1109">
        <v>
10605</v>
      </c>
      <c r="AB128" s="1110"/>
      <c r="AC128" s="1110"/>
      <c r="AD128" s="1110"/>
      <c r="AE128" s="1111"/>
      <c r="AF128" s="1112">
        <v>
10431</v>
      </c>
      <c r="AG128" s="1110"/>
      <c r="AH128" s="1110"/>
      <c r="AI128" s="1110"/>
      <c r="AJ128" s="1111"/>
      <c r="AK128" s="1112">
        <v>
943</v>
      </c>
      <c r="AL128" s="1110"/>
      <c r="AM128" s="1110"/>
      <c r="AN128" s="1110"/>
      <c r="AO128" s="1111"/>
      <c r="AP128" s="1113"/>
      <c r="AQ128" s="1114"/>
      <c r="AR128" s="1114"/>
      <c r="AS128" s="1114"/>
      <c r="AT128" s="1115"/>
      <c r="AU128" s="283"/>
      <c r="AV128" s="283"/>
      <c r="AW128" s="283"/>
      <c r="AX128" s="950" t="s">
        <v>
496</v>
      </c>
      <c r="AY128" s="951"/>
      <c r="AZ128" s="951"/>
      <c r="BA128" s="951"/>
      <c r="BB128" s="951"/>
      <c r="BC128" s="951"/>
      <c r="BD128" s="951"/>
      <c r="BE128" s="952"/>
      <c r="BF128" s="1116" t="s">
        <v>
497</v>
      </c>
      <c r="BG128" s="1117"/>
      <c r="BH128" s="1117"/>
      <c r="BI128" s="1117"/>
      <c r="BJ128" s="1117"/>
      <c r="BK128" s="1117"/>
      <c r="BL128" s="1118"/>
      <c r="BM128" s="1116">
        <v>
15</v>
      </c>
      <c r="BN128" s="1117"/>
      <c r="BO128" s="1117"/>
      <c r="BP128" s="1117"/>
      <c r="BQ128" s="1117"/>
      <c r="BR128" s="1117"/>
      <c r="BS128" s="1118"/>
      <c r="BT128" s="1116">
        <v>
20</v>
      </c>
      <c r="BU128" s="1117"/>
      <c r="BV128" s="1117"/>
      <c r="BW128" s="1117"/>
      <c r="BX128" s="1117"/>
      <c r="BY128" s="1117"/>
      <c r="BZ128" s="1141"/>
      <c r="CA128" s="284"/>
      <c r="CB128" s="284"/>
      <c r="CC128" s="284"/>
      <c r="CD128" s="284"/>
      <c r="CE128" s="284"/>
      <c r="CF128" s="284"/>
      <c r="CG128" s="281"/>
      <c r="CH128" s="281"/>
      <c r="CI128" s="281"/>
      <c r="CJ128" s="282"/>
      <c r="CK128" s="1087"/>
      <c r="CL128" s="1088"/>
      <c r="CM128" s="1088"/>
      <c r="CN128" s="1088"/>
      <c r="CO128" s="1089"/>
      <c r="CP128" s="1098" t="s">
        <v>
498</v>
      </c>
      <c r="CQ128" s="1099"/>
      <c r="CR128" s="1099"/>
      <c r="CS128" s="1099"/>
      <c r="CT128" s="1099"/>
      <c r="CU128" s="1099"/>
      <c r="CV128" s="1099"/>
      <c r="CW128" s="1099"/>
      <c r="CX128" s="1099"/>
      <c r="CY128" s="1099"/>
      <c r="CZ128" s="1099"/>
      <c r="DA128" s="1099"/>
      <c r="DB128" s="1099"/>
      <c r="DC128" s="1099"/>
      <c r="DD128" s="1099"/>
      <c r="DE128" s="1099"/>
      <c r="DF128" s="1100"/>
      <c r="DG128" s="1101" t="s">
        <v>
417</v>
      </c>
      <c r="DH128" s="1102"/>
      <c r="DI128" s="1102"/>
      <c r="DJ128" s="1102"/>
      <c r="DK128" s="1102"/>
      <c r="DL128" s="1102" t="s">
        <v>
417</v>
      </c>
      <c r="DM128" s="1102"/>
      <c r="DN128" s="1102"/>
      <c r="DO128" s="1102"/>
      <c r="DP128" s="1102"/>
      <c r="DQ128" s="1102" t="s">
        <v>
499</v>
      </c>
      <c r="DR128" s="1102"/>
      <c r="DS128" s="1102"/>
      <c r="DT128" s="1102"/>
      <c r="DU128" s="1102"/>
      <c r="DV128" s="1103" t="s">
        <v>
500</v>
      </c>
      <c r="DW128" s="1103"/>
      <c r="DX128" s="1103"/>
      <c r="DY128" s="1103"/>
      <c r="DZ128" s="1104"/>
    </row>
    <row r="129" spans="1:131" s="247" customFormat="1" ht="26.25" customHeight="1" x14ac:dyDescent="0.2">
      <c r="A129" s="992" t="s">
        <v>
108</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
501</v>
      </c>
      <c r="X129" s="1136"/>
      <c r="Y129" s="1136"/>
      <c r="Z129" s="1137"/>
      <c r="AA129" s="1020">
        <v>
2564048</v>
      </c>
      <c r="AB129" s="1021"/>
      <c r="AC129" s="1021"/>
      <c r="AD129" s="1021"/>
      <c r="AE129" s="1022"/>
      <c r="AF129" s="1023">
        <v>
2550058</v>
      </c>
      <c r="AG129" s="1021"/>
      <c r="AH129" s="1021"/>
      <c r="AI129" s="1021"/>
      <c r="AJ129" s="1022"/>
      <c r="AK129" s="1023">
        <v>
2580734</v>
      </c>
      <c r="AL129" s="1021"/>
      <c r="AM129" s="1021"/>
      <c r="AN129" s="1021"/>
      <c r="AO129" s="1022"/>
      <c r="AP129" s="1138"/>
      <c r="AQ129" s="1139"/>
      <c r="AR129" s="1139"/>
      <c r="AS129" s="1139"/>
      <c r="AT129" s="1140"/>
      <c r="AU129" s="285"/>
      <c r="AV129" s="285"/>
      <c r="AW129" s="285"/>
      <c r="AX129" s="1129" t="s">
        <v>
502</v>
      </c>
      <c r="AY129" s="1012"/>
      <c r="AZ129" s="1012"/>
      <c r="BA129" s="1012"/>
      <c r="BB129" s="1012"/>
      <c r="BC129" s="1012"/>
      <c r="BD129" s="1012"/>
      <c r="BE129" s="1013"/>
      <c r="BF129" s="1130" t="s">
        <v>
417</v>
      </c>
      <c r="BG129" s="1131"/>
      <c r="BH129" s="1131"/>
      <c r="BI129" s="1131"/>
      <c r="BJ129" s="1131"/>
      <c r="BK129" s="1131"/>
      <c r="BL129" s="1132"/>
      <c r="BM129" s="1130">
        <v>
20</v>
      </c>
      <c r="BN129" s="1131"/>
      <c r="BO129" s="1131"/>
      <c r="BP129" s="1131"/>
      <c r="BQ129" s="1131"/>
      <c r="BR129" s="1131"/>
      <c r="BS129" s="1132"/>
      <c r="BT129" s="1130">
        <v>
30</v>
      </c>
      <c r="BU129" s="1133"/>
      <c r="BV129" s="1133"/>
      <c r="BW129" s="1133"/>
      <c r="BX129" s="1133"/>
      <c r="BY129" s="1133"/>
      <c r="BZ129" s="113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92" t="s">
        <v>
503</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
504</v>
      </c>
      <c r="X130" s="1136"/>
      <c r="Y130" s="1136"/>
      <c r="Z130" s="1137"/>
      <c r="AA130" s="1020">
        <v>
406205</v>
      </c>
      <c r="AB130" s="1021"/>
      <c r="AC130" s="1021"/>
      <c r="AD130" s="1021"/>
      <c r="AE130" s="1022"/>
      <c r="AF130" s="1023">
        <v>
414555</v>
      </c>
      <c r="AG130" s="1021"/>
      <c r="AH130" s="1021"/>
      <c r="AI130" s="1021"/>
      <c r="AJ130" s="1022"/>
      <c r="AK130" s="1023">
        <v>
428009</v>
      </c>
      <c r="AL130" s="1021"/>
      <c r="AM130" s="1021"/>
      <c r="AN130" s="1021"/>
      <c r="AO130" s="1022"/>
      <c r="AP130" s="1138"/>
      <c r="AQ130" s="1139"/>
      <c r="AR130" s="1139"/>
      <c r="AS130" s="1139"/>
      <c r="AT130" s="1140"/>
      <c r="AU130" s="285"/>
      <c r="AV130" s="285"/>
      <c r="AW130" s="285"/>
      <c r="AX130" s="1129" t="s">
        <v>
505</v>
      </c>
      <c r="AY130" s="1012"/>
      <c r="AZ130" s="1012"/>
      <c r="BA130" s="1012"/>
      <c r="BB130" s="1012"/>
      <c r="BC130" s="1012"/>
      <c r="BD130" s="1012"/>
      <c r="BE130" s="1013"/>
      <c r="BF130" s="1166">
        <v>
6.8</v>
      </c>
      <c r="BG130" s="1167"/>
      <c r="BH130" s="1167"/>
      <c r="BI130" s="1167"/>
      <c r="BJ130" s="1167"/>
      <c r="BK130" s="1167"/>
      <c r="BL130" s="1168"/>
      <c r="BM130" s="1166">
        <v>
25</v>
      </c>
      <c r="BN130" s="1167"/>
      <c r="BO130" s="1167"/>
      <c r="BP130" s="1167"/>
      <c r="BQ130" s="1167"/>
      <c r="BR130" s="1167"/>
      <c r="BS130" s="1168"/>
      <c r="BT130" s="1166">
        <v>
35</v>
      </c>
      <c r="BU130" s="1169"/>
      <c r="BV130" s="1169"/>
      <c r="BW130" s="1169"/>
      <c r="BX130" s="1169"/>
      <c r="BY130" s="1169"/>
      <c r="BZ130" s="117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
506</v>
      </c>
      <c r="X131" s="1174"/>
      <c r="Y131" s="1174"/>
      <c r="Z131" s="1175"/>
      <c r="AA131" s="1067">
        <v>
2157843</v>
      </c>
      <c r="AB131" s="1046"/>
      <c r="AC131" s="1046"/>
      <c r="AD131" s="1046"/>
      <c r="AE131" s="1047"/>
      <c r="AF131" s="1045">
        <v>
2135503</v>
      </c>
      <c r="AG131" s="1046"/>
      <c r="AH131" s="1046"/>
      <c r="AI131" s="1046"/>
      <c r="AJ131" s="1047"/>
      <c r="AK131" s="1045">
        <v>
2152725</v>
      </c>
      <c r="AL131" s="1046"/>
      <c r="AM131" s="1046"/>
      <c r="AN131" s="1046"/>
      <c r="AO131" s="1047"/>
      <c r="AP131" s="1176"/>
      <c r="AQ131" s="1177"/>
      <c r="AR131" s="1177"/>
      <c r="AS131" s="1177"/>
      <c r="AT131" s="1178"/>
      <c r="AU131" s="285"/>
      <c r="AV131" s="285"/>
      <c r="AW131" s="285"/>
      <c r="AX131" s="1148" t="s">
        <v>
507</v>
      </c>
      <c r="AY131" s="1099"/>
      <c r="AZ131" s="1099"/>
      <c r="BA131" s="1099"/>
      <c r="BB131" s="1099"/>
      <c r="BC131" s="1099"/>
      <c r="BD131" s="1099"/>
      <c r="BE131" s="1100"/>
      <c r="BF131" s="1149" t="s">
        <v>
417</v>
      </c>
      <c r="BG131" s="1150"/>
      <c r="BH131" s="1150"/>
      <c r="BI131" s="1150"/>
      <c r="BJ131" s="1150"/>
      <c r="BK131" s="1150"/>
      <c r="BL131" s="1151"/>
      <c r="BM131" s="1149">
        <v>
350</v>
      </c>
      <c r="BN131" s="1150"/>
      <c r="BO131" s="1150"/>
      <c r="BP131" s="1150"/>
      <c r="BQ131" s="1150"/>
      <c r="BR131" s="1150"/>
      <c r="BS131" s="1151"/>
      <c r="BT131" s="1152"/>
      <c r="BU131" s="1153"/>
      <c r="BV131" s="1153"/>
      <c r="BW131" s="1153"/>
      <c r="BX131" s="1153"/>
      <c r="BY131" s="1153"/>
      <c r="BZ131" s="115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55" t="s">
        <v>
508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
509</v>
      </c>
      <c r="W132" s="1159"/>
      <c r="X132" s="1159"/>
      <c r="Y132" s="1159"/>
      <c r="Z132" s="1160"/>
      <c r="AA132" s="1161">
        <v>
6.5040876470000004</v>
      </c>
      <c r="AB132" s="1162"/>
      <c r="AC132" s="1162"/>
      <c r="AD132" s="1162"/>
      <c r="AE132" s="1163"/>
      <c r="AF132" s="1164">
        <v>
6.5602342870000001</v>
      </c>
      <c r="AG132" s="1162"/>
      <c r="AH132" s="1162"/>
      <c r="AI132" s="1162"/>
      <c r="AJ132" s="1163"/>
      <c r="AK132" s="1164">
        <v>
7.5699404240000003</v>
      </c>
      <c r="AL132" s="1162"/>
      <c r="AM132" s="1162"/>
      <c r="AN132" s="1162"/>
      <c r="AO132" s="1163"/>
      <c r="AP132" s="1061"/>
      <c r="AQ132" s="1062"/>
      <c r="AR132" s="1062"/>
      <c r="AS132" s="1062"/>
      <c r="AT132" s="116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
510</v>
      </c>
      <c r="W133" s="1142"/>
      <c r="X133" s="1142"/>
      <c r="Y133" s="1142"/>
      <c r="Z133" s="1143"/>
      <c r="AA133" s="1144">
        <v>
5.6</v>
      </c>
      <c r="AB133" s="1145"/>
      <c r="AC133" s="1145"/>
      <c r="AD133" s="1145"/>
      <c r="AE133" s="1146"/>
      <c r="AF133" s="1144">
        <v>
5.9</v>
      </c>
      <c r="AG133" s="1145"/>
      <c r="AH133" s="1145"/>
      <c r="AI133" s="1145"/>
      <c r="AJ133" s="1146"/>
      <c r="AK133" s="1144">
        <v>
6.8</v>
      </c>
      <c r="AL133" s="1145"/>
      <c r="AM133" s="1145"/>
      <c r="AN133" s="1145"/>
      <c r="AO133" s="1146"/>
      <c r="AP133" s="1091"/>
      <c r="AQ133" s="1092"/>
      <c r="AR133" s="1092"/>
      <c r="AS133" s="1092"/>
      <c r="AT133" s="114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2E3zQq4rSavEopxipi5niEQaZHmGzVUf/Di8+jVbU99ixS0DZXYx4P6T+V8EqEKH4mamr6uIJJ2QfkF++GzTdA==" saltValue="6nT6DMGB65K/ekdu5NU2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511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0Hg8iHEOfKnlxDdz5+Mbd6NbBylRF4Vf9DsaG0xIPwm93K1jp9ZBsMps8EgqrQFUZUkBh8ugMfHyZtM5JsTUg==" saltValue="86hSituP/DauS/AprWv/1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W8McyhwARBIz+qv5gKSs+pIYmRdEwPQX44v05ZVhY84gNv3TlC0pVH6nx0iVakjYl2umg+sexQJZNAJCTlcKA==" saltValue="sgnty9oAJMntnmcuvXHwC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2" t="s">
        <v>
514</v>
      </c>
      <c r="AP7" s="304"/>
      <c r="AQ7" s="305" t="s">
        <v>
515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3"/>
      <c r="AP8" s="310" t="s">
        <v>
516</v>
      </c>
      <c r="AQ8" s="311" t="s">
        <v>
517</v>
      </c>
      <c r="AR8" s="312" t="s">
        <v>
518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4" t="s">
        <v>
519</v>
      </c>
      <c r="AL9" s="1185"/>
      <c r="AM9" s="1185"/>
      <c r="AN9" s="1186"/>
      <c r="AO9" s="313">
        <v>
871529</v>
      </c>
      <c r="AP9" s="313">
        <v>
172991</v>
      </c>
      <c r="AQ9" s="314">
        <v>
120360</v>
      </c>
      <c r="AR9" s="315">
        <v>
43.7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4" t="s">
        <v>
520</v>
      </c>
      <c r="AL10" s="1185"/>
      <c r="AM10" s="1185"/>
      <c r="AN10" s="1186"/>
      <c r="AO10" s="316">
        <v>
61237</v>
      </c>
      <c r="AP10" s="316">
        <v>
12155</v>
      </c>
      <c r="AQ10" s="317">
        <v>
12817</v>
      </c>
      <c r="AR10" s="318">
        <v>
-5.2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4" t="s">
        <v>
521</v>
      </c>
      <c r="AL11" s="1185"/>
      <c r="AM11" s="1185"/>
      <c r="AN11" s="1186"/>
      <c r="AO11" s="316">
        <v>
18286</v>
      </c>
      <c r="AP11" s="316">
        <v>
3630</v>
      </c>
      <c r="AQ11" s="317">
        <v>
19677</v>
      </c>
      <c r="AR11" s="318">
        <v>
-81.599999999999994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4" t="s">
        <v>
522</v>
      </c>
      <c r="AL12" s="1185"/>
      <c r="AM12" s="1185"/>
      <c r="AN12" s="1186"/>
      <c r="AO12" s="316" t="s">
        <v>
523</v>
      </c>
      <c r="AP12" s="316" t="s">
        <v>
523</v>
      </c>
      <c r="AQ12" s="317">
        <v>
1195</v>
      </c>
      <c r="AR12" s="318" t="s">
        <v>
523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4" t="s">
        <v>
524</v>
      </c>
      <c r="AL13" s="1185"/>
      <c r="AM13" s="1185"/>
      <c r="AN13" s="1186"/>
      <c r="AO13" s="316" t="s">
        <v>
523</v>
      </c>
      <c r="AP13" s="316" t="s">
        <v>
523</v>
      </c>
      <c r="AQ13" s="317" t="s">
        <v>
523</v>
      </c>
      <c r="AR13" s="318" t="s">
        <v>
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4" t="s">
        <v>
525</v>
      </c>
      <c r="AL14" s="1185"/>
      <c r="AM14" s="1185"/>
      <c r="AN14" s="1186"/>
      <c r="AO14" s="316">
        <v>
58307</v>
      </c>
      <c r="AP14" s="316">
        <v>
11573</v>
      </c>
      <c r="AQ14" s="317">
        <v>
5328</v>
      </c>
      <c r="AR14" s="318">
        <v>
117.2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4" t="s">
        <v>
526</v>
      </c>
      <c r="AL15" s="1185"/>
      <c r="AM15" s="1185"/>
      <c r="AN15" s="1186"/>
      <c r="AO15" s="316">
        <v>
67933</v>
      </c>
      <c r="AP15" s="316">
        <v>
13484</v>
      </c>
      <c r="AQ15" s="317">
        <v>
3216</v>
      </c>
      <c r="AR15" s="318">
        <v>
319.3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7" t="s">
        <v>
527</v>
      </c>
      <c r="AL16" s="1188"/>
      <c r="AM16" s="1188"/>
      <c r="AN16" s="1189"/>
      <c r="AO16" s="316">
        <v>
-77913</v>
      </c>
      <c r="AP16" s="316">
        <v>
-15465</v>
      </c>
      <c r="AQ16" s="317">
        <v>
-12293</v>
      </c>
      <c r="AR16" s="318">
        <v>
25.8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7" t="s">
        <v>
190</v>
      </c>
      <c r="AL17" s="1188"/>
      <c r="AM17" s="1188"/>
      <c r="AN17" s="1189"/>
      <c r="AO17" s="316">
        <v>
999379</v>
      </c>
      <c r="AP17" s="316">
        <v>
198368</v>
      </c>
      <c r="AQ17" s="317">
        <v>
150300</v>
      </c>
      <c r="AR17" s="318">
        <v>
32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529</v>
      </c>
      <c r="AP20" s="324" t="s">
        <v>
530</v>
      </c>
      <c r="AQ20" s="325" t="s">
        <v>
531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9" t="s">
        <v>
532</v>
      </c>
      <c r="AL21" s="1180"/>
      <c r="AM21" s="1180"/>
      <c r="AN21" s="1181"/>
      <c r="AO21" s="328">
        <v>
17.86</v>
      </c>
      <c r="AP21" s="329">
        <v>
13.79</v>
      </c>
      <c r="AQ21" s="330">
        <v>
4.07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9" t="s">
        <v>
533</v>
      </c>
      <c r="AL22" s="1180"/>
      <c r="AM22" s="1180"/>
      <c r="AN22" s="1181"/>
      <c r="AO22" s="333">
        <v>
97.2</v>
      </c>
      <c r="AP22" s="334">
        <v>
95.2</v>
      </c>
      <c r="AQ22" s="335">
        <v>
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2" t="s">
        <v>
514</v>
      </c>
      <c r="AP30" s="304"/>
      <c r="AQ30" s="305" t="s">
        <v>
515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3"/>
      <c r="AP31" s="310" t="s">
        <v>
516</v>
      </c>
      <c r="AQ31" s="311" t="s">
        <v>
517</v>
      </c>
      <c r="AR31" s="312" t="s">
        <v>
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5" t="s">
        <v>
537</v>
      </c>
      <c r="AL32" s="1196"/>
      <c r="AM32" s="1196"/>
      <c r="AN32" s="1197"/>
      <c r="AO32" s="343">
        <v>
214576</v>
      </c>
      <c r="AP32" s="343">
        <v>
42592</v>
      </c>
      <c r="AQ32" s="344">
        <v>
71832</v>
      </c>
      <c r="AR32" s="345">
        <v>
-40.700000000000003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5" t="s">
        <v>
538</v>
      </c>
      <c r="AL33" s="1196"/>
      <c r="AM33" s="1196"/>
      <c r="AN33" s="1197"/>
      <c r="AO33" s="343" t="s">
        <v>
523</v>
      </c>
      <c r="AP33" s="343" t="s">
        <v>
523</v>
      </c>
      <c r="AQ33" s="344" t="s">
        <v>
523</v>
      </c>
      <c r="AR33" s="345" t="s">
        <v>
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5" t="s">
        <v>
539</v>
      </c>
      <c r="AL34" s="1196"/>
      <c r="AM34" s="1196"/>
      <c r="AN34" s="1197"/>
      <c r="AO34" s="343" t="s">
        <v>
523</v>
      </c>
      <c r="AP34" s="343" t="s">
        <v>
523</v>
      </c>
      <c r="AQ34" s="344">
        <v>
1</v>
      </c>
      <c r="AR34" s="345" t="s">
        <v>
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5" t="s">
        <v>
540</v>
      </c>
      <c r="AL35" s="1196"/>
      <c r="AM35" s="1196"/>
      <c r="AN35" s="1197"/>
      <c r="AO35" s="343">
        <v>
346277</v>
      </c>
      <c r="AP35" s="343">
        <v>
68733</v>
      </c>
      <c r="AQ35" s="344">
        <v>
20841</v>
      </c>
      <c r="AR35" s="345">
        <v>
229.8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5" t="s">
        <v>
541</v>
      </c>
      <c r="AL36" s="1196"/>
      <c r="AM36" s="1196"/>
      <c r="AN36" s="1197"/>
      <c r="AO36" s="343">
        <v>
31058</v>
      </c>
      <c r="AP36" s="343">
        <v>
6165</v>
      </c>
      <c r="AQ36" s="344">
        <v>
5244</v>
      </c>
      <c r="AR36" s="345">
        <v>
17.600000000000001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5" t="s">
        <v>
542</v>
      </c>
      <c r="AL37" s="1196"/>
      <c r="AM37" s="1196"/>
      <c r="AN37" s="1197"/>
      <c r="AO37" s="343" t="s">
        <v>
523</v>
      </c>
      <c r="AP37" s="343" t="s">
        <v>
523</v>
      </c>
      <c r="AQ37" s="344">
        <v>
943</v>
      </c>
      <c r="AR37" s="345" t="s">
        <v>
523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8" t="s">
        <v>
543</v>
      </c>
      <c r="AL38" s="1199"/>
      <c r="AM38" s="1199"/>
      <c r="AN38" s="1200"/>
      <c r="AO38" s="346">
        <v>
1</v>
      </c>
      <c r="AP38" s="346">
        <v>
0</v>
      </c>
      <c r="AQ38" s="347">
        <v>
9</v>
      </c>
      <c r="AR38" s="335">
        <v>
-100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8" t="s">
        <v>
544</v>
      </c>
      <c r="AL39" s="1199"/>
      <c r="AM39" s="1199"/>
      <c r="AN39" s="1200"/>
      <c r="AO39" s="343">
        <v>
-943</v>
      </c>
      <c r="AP39" s="343">
        <v>
-187</v>
      </c>
      <c r="AQ39" s="344">
        <v>
-2885</v>
      </c>
      <c r="AR39" s="345">
        <v>
-93.5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5" t="s">
        <v>
545</v>
      </c>
      <c r="AL40" s="1196"/>
      <c r="AM40" s="1196"/>
      <c r="AN40" s="1197"/>
      <c r="AO40" s="343">
        <v>
-428009</v>
      </c>
      <c r="AP40" s="343">
        <v>
-84956</v>
      </c>
      <c r="AQ40" s="344">
        <v>
-64554</v>
      </c>
      <c r="AR40" s="345">
        <v>
31.6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1" t="s">
        <v>
302</v>
      </c>
      <c r="AL41" s="1202"/>
      <c r="AM41" s="1202"/>
      <c r="AN41" s="1203"/>
      <c r="AO41" s="343">
        <v>
162960</v>
      </c>
      <c r="AP41" s="343">
        <v>
32346</v>
      </c>
      <c r="AQ41" s="344">
        <v>
31431</v>
      </c>
      <c r="AR41" s="345">
        <v>
2.9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0" t="s">
        <v>
514</v>
      </c>
      <c r="AN49" s="1192" t="s">
        <v>
549</v>
      </c>
      <c r="AO49" s="1193"/>
      <c r="AP49" s="1193"/>
      <c r="AQ49" s="1193"/>
      <c r="AR49" s="1194"/>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1"/>
      <c r="AN50" s="359" t="s">
        <v>
550</v>
      </c>
      <c r="AO50" s="360" t="s">
        <v>
551</v>
      </c>
      <c r="AP50" s="361" t="s">
        <v>
552</v>
      </c>
      <c r="AQ50" s="362" t="s">
        <v>
553</v>
      </c>
      <c r="AR50" s="363" t="s">
        <v>
554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555</v>
      </c>
      <c r="AL51" s="356"/>
      <c r="AM51" s="364">
        <v>
1229006</v>
      </c>
      <c r="AN51" s="365">
        <v>
228525</v>
      </c>
      <c r="AO51" s="366">
        <v>
-15.3</v>
      </c>
      <c r="AP51" s="367">
        <v>
109920</v>
      </c>
      <c r="AQ51" s="368">
        <v>
-8.1999999999999993</v>
      </c>
      <c r="AR51" s="369">
        <v>
-7.1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556</v>
      </c>
      <c r="AM52" s="372">
        <v>
1170766</v>
      </c>
      <c r="AN52" s="373">
        <v>
217695</v>
      </c>
      <c r="AO52" s="374">
        <v>
-19.3</v>
      </c>
      <c r="AP52" s="375">
        <v>
62739</v>
      </c>
      <c r="AQ52" s="376">
        <v>
-8.4</v>
      </c>
      <c r="AR52" s="377">
        <v>
-10.9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557</v>
      </c>
      <c r="AL53" s="356"/>
      <c r="AM53" s="364">
        <v>
1174697</v>
      </c>
      <c r="AN53" s="365">
        <v>
222903</v>
      </c>
      <c r="AO53" s="366">
        <v>
-2.5</v>
      </c>
      <c r="AP53" s="367">
        <v>
119882</v>
      </c>
      <c r="AQ53" s="368">
        <v>
9.1</v>
      </c>
      <c r="AR53" s="369">
        <v>
-11.6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556</v>
      </c>
      <c r="AM54" s="372">
        <v>
1102327</v>
      </c>
      <c r="AN54" s="373">
        <v>
209170</v>
      </c>
      <c r="AO54" s="374">
        <v>
-3.9</v>
      </c>
      <c r="AP54" s="375">
        <v>
66481</v>
      </c>
      <c r="AQ54" s="376">
        <v>
6</v>
      </c>
      <c r="AR54" s="377">
        <v>
-9.9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558</v>
      </c>
      <c r="AL55" s="356"/>
      <c r="AM55" s="364">
        <v>
1052527</v>
      </c>
      <c r="AN55" s="365">
        <v>
201133</v>
      </c>
      <c r="AO55" s="366">
        <v>
-9.8000000000000007</v>
      </c>
      <c r="AP55" s="367">
        <v>
116162</v>
      </c>
      <c r="AQ55" s="368">
        <v>
-3.1</v>
      </c>
      <c r="AR55" s="369">
        <v>
-6.7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556</v>
      </c>
      <c r="AM56" s="372">
        <v>
1021147</v>
      </c>
      <c r="AN56" s="373">
        <v>
195136</v>
      </c>
      <c r="AO56" s="374">
        <v>
-6.7</v>
      </c>
      <c r="AP56" s="375">
        <v>
61562</v>
      </c>
      <c r="AQ56" s="376">
        <v>
-7.4</v>
      </c>
      <c r="AR56" s="377">
        <v>
0.7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559</v>
      </c>
      <c r="AL57" s="356"/>
      <c r="AM57" s="364">
        <v>
1280499</v>
      </c>
      <c r="AN57" s="365">
        <v>
247248</v>
      </c>
      <c r="AO57" s="366">
        <v>
22.9</v>
      </c>
      <c r="AP57" s="367">
        <v>
121449</v>
      </c>
      <c r="AQ57" s="368">
        <v>
4.5999999999999996</v>
      </c>
      <c r="AR57" s="369">
        <v>
18.3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556</v>
      </c>
      <c r="AM58" s="372">
        <v>
1271738</v>
      </c>
      <c r="AN58" s="373">
        <v>
245557</v>
      </c>
      <c r="AO58" s="374">
        <v>
25.8</v>
      </c>
      <c r="AP58" s="375">
        <v>
62922</v>
      </c>
      <c r="AQ58" s="376">
        <v>
2.2000000000000002</v>
      </c>
      <c r="AR58" s="377">
        <v>
23.6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560</v>
      </c>
      <c r="AL59" s="356"/>
      <c r="AM59" s="364">
        <v>
1343788</v>
      </c>
      <c r="AN59" s="365">
        <v>
266730</v>
      </c>
      <c r="AO59" s="366">
        <v>
7.9</v>
      </c>
      <c r="AP59" s="367">
        <v>
145139</v>
      </c>
      <c r="AQ59" s="368">
        <v>
19.5</v>
      </c>
      <c r="AR59" s="369">
        <v>
-11.6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556</v>
      </c>
      <c r="AM60" s="372">
        <v>
1298604</v>
      </c>
      <c r="AN60" s="373">
        <v>
257762</v>
      </c>
      <c r="AO60" s="374">
        <v>
5</v>
      </c>
      <c r="AP60" s="375">
        <v>
83762</v>
      </c>
      <c r="AQ60" s="376">
        <v>
33.1</v>
      </c>
      <c r="AR60" s="377">
        <v>
-28.1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561</v>
      </c>
      <c r="AL61" s="378"/>
      <c r="AM61" s="379">
        <v>
1216103</v>
      </c>
      <c r="AN61" s="380">
        <v>
233308</v>
      </c>
      <c r="AO61" s="381">
        <v>
0.6</v>
      </c>
      <c r="AP61" s="382">
        <v>
122510</v>
      </c>
      <c r="AQ61" s="383">
        <v>
4.4000000000000004</v>
      </c>
      <c r="AR61" s="369">
        <v>
-3.8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556</v>
      </c>
      <c r="AM62" s="372">
        <v>
1172916</v>
      </c>
      <c r="AN62" s="373">
        <v>
225064</v>
      </c>
      <c r="AO62" s="374">
        <v>
0.2</v>
      </c>
      <c r="AP62" s="375">
        <v>
67493</v>
      </c>
      <c r="AQ62" s="376">
        <v>
5.0999999999999996</v>
      </c>
      <c r="AR62" s="377">
        <v>
-4.9000000000000004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oTzFNkdlhOOw9husOnNZE+RvBxsXA8qxZGfFNv5dbea6hOv/rKCl5iCSmO3l1MAJADh3kzlqPouV6//sBbHiuQ==" saltValue="YllldH55KhAeNuORTS31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563</v>
      </c>
    </row>
    <row r="120" spans="125:125" ht="13.5" hidden="1" customHeight="1" x14ac:dyDescent="0.2"/>
    <row r="121" spans="125:125" ht="13.5" hidden="1" customHeight="1" x14ac:dyDescent="0.2">
      <c r="DU121" s="291"/>
    </row>
  </sheetData>
  <sheetProtection algorithmName="SHA-512" hashValue="294otA2ojXknphlSd+/dxsnBodLiVhSrADxsmRD91sijqxWL7iBthGyb9850rv8h4fv1oniGYKTvzTOk2IN0nQ==" saltValue="3bEObiHssDIJUJLxppwO4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564</v>
      </c>
    </row>
  </sheetData>
  <sheetProtection algorithmName="SHA-512" hashValue="JDPgjot5xLfK70+DafUzEn6ygllC+a17g/uSbz0LSs4VHcgezIMSTAB+5r+kooM4UhJgR+fa9rffxWRzdd7Gfg==" saltValue="DdRlbvZGK3VPPxackXWY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565</v>
      </c>
      <c r="G46" s="8" t="s">
        <v>
566</v>
      </c>
      <c r="H46" s="8" t="s">
        <v>
567</v>
      </c>
      <c r="I46" s="8" t="s">
        <v>
568</v>
      </c>
      <c r="J46" s="9" t="s">
        <v>
569</v>
      </c>
    </row>
    <row r="47" spans="2:10" ht="57.75" customHeight="1" x14ac:dyDescent="0.2">
      <c r="B47" s="10"/>
      <c r="C47" s="1204" t="s">
        <v>
3</v>
      </c>
      <c r="D47" s="1204"/>
      <c r="E47" s="1205"/>
      <c r="F47" s="11">
        <v>
35.729999999999997</v>
      </c>
      <c r="G47" s="12">
        <v>
43.78</v>
      </c>
      <c r="H47" s="12">
        <v>
51.59</v>
      </c>
      <c r="I47" s="12">
        <v>
55.48</v>
      </c>
      <c r="J47" s="13">
        <v>
57.85</v>
      </c>
    </row>
    <row r="48" spans="2:10" ht="57.75" customHeight="1" x14ac:dyDescent="0.2">
      <c r="B48" s="14"/>
      <c r="C48" s="1206" t="s">
        <v>
4</v>
      </c>
      <c r="D48" s="1206"/>
      <c r="E48" s="1207"/>
      <c r="F48" s="15">
        <v>
8.8800000000000008</v>
      </c>
      <c r="G48" s="16">
        <v>
8.6999999999999993</v>
      </c>
      <c r="H48" s="16">
        <v>
7.04</v>
      </c>
      <c r="I48" s="16">
        <v>
6.36</v>
      </c>
      <c r="J48" s="17">
        <v>
7.53</v>
      </c>
    </row>
    <row r="49" spans="2:10" ht="57.75" customHeight="1" thickBot="1" x14ac:dyDescent="0.25">
      <c r="B49" s="18"/>
      <c r="C49" s="1208" t="s">
        <v>
5</v>
      </c>
      <c r="D49" s="1208"/>
      <c r="E49" s="1209"/>
      <c r="F49" s="19">
        <v>
5.7</v>
      </c>
      <c r="G49" s="20">
        <v>
7.42</v>
      </c>
      <c r="H49" s="20">
        <v>
5.68</v>
      </c>
      <c r="I49" s="20">
        <v>
2.88</v>
      </c>
      <c r="J49" s="21">
        <v>
4.2699999999999996</v>
      </c>
    </row>
    <row r="50" spans="2:10" ht="13.5" customHeight="1" x14ac:dyDescent="0.2"/>
  </sheetData>
  <sheetProtection algorithmName="SHA-512" hashValue="sOaPgAJI87yDwoqn/LN3rXFl7m3q2d8x39JH69v9Oe7dyksl6XoiV8a2iDI+tJpEUO+gJ5HOFelA42+vcU5DiQ==" saltValue="UFwRkVqxpMjCnSphifnh3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2021-03-05T10:26:24Z</cp:lastPrinted>
  <dcterms:created xsi:type="dcterms:W3CDTF">2021-02-05T02:05:27Z</dcterms:created>
  <dcterms:modified xsi:type="dcterms:W3CDTF">2021-10-20T00:52:36Z</dcterms:modified>
  <cp:category/>
</cp:coreProperties>
</file>