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37 八丈町●\"/>
    </mc:Choice>
  </mc:AlternateContent>
  <bookViews>
    <workbookView xWindow="0" yWindow="0" windowWidth="20496" windowHeight="7536"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<sst xmlns="http://schemas.openxmlformats.org/spreadsheetml/2006/main" count="1102" uniqueCount="613">
  <si>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</si>
  <si>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</si>
  <si>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</si>
  <si>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</si>
  <si>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</si>
  <si>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</si>
  <si>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</si>
  <si>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</si>
  <si>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</si>
  <si>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</si>
  <si>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</si>
  <si>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</si>
  <si>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</si>
  <si>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</si>
  <si>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</si>
  <si>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</si>
  <si>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</si>
  <si>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</si>
  <si>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</si>
  <si>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</si>
  <si>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</si>
  <si>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</si>
  <si>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</si>
  <si>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</si>
  <si>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</si>
  <si>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</si>
  <si>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</si>
  <si>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</si>
  <si>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</si>
  <si>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</si>
  <si>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</si>
  <si>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</si>
  <si>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</si>
  <si>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</si>
  <si>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</si>
  <si>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</si>
  <si>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</si>
  <si>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</si>
  <si>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</si>
  <si>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</si>
  <si>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</si>
  <si>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</si>
  <si>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</si>
  <si>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</si>
  <si>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</si>
  <si>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</si>
  <si>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</si>
  <si>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</si>
  <si>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</si>
  <si>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</si>
  <si>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</si>
  <si>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</si>
  <si>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</si>
  <si>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</si>
  <si>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</si>
  <si>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</si>
  <si>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</si>
  <si>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</si>
  <si>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</si>
  <si>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</si>
  <si>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</si>
  <si>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</si>
  <si>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</si>
  <si>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</si>
  <si>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</si>
  <si>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</si>
  <si>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</si>
  <si>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</si>
  <si>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</si>
  <si>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</si>
  <si>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</si>
  <si>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</si>
  <si>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</si>
  <si>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</si>
  <si>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</si>
  <si>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</si>
  <si>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</si>
  <si>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</si>
  <si>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</si>
  <si>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</si>
  <si>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</si>
  <si>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</si>
  <si>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</si>
  <si>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</si>
  <si>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</si>
  <si>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</si>
  <si>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</si>
  <si>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</si>
  <si>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</si>
  <si>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</si>
  <si>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</si>
  <si>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</si>
  <si>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</si>
  <si>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</si>
  <si>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</si>
  <si>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</si>
  <si>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</si>
  <si>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</si>
  <si>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</si>
  <si>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</si>
  <si>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</si>
  <si>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</si>
  <si>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</si>
  <si>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</si>
  <si>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</si>
  <si>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</si>
  <si>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</si>
  <si>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</si>
  <si>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</si>
  <si>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</si>
  <si>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</si>
  <si>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</si>
  <si>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</si>
  <si>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</si>
  <si>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</si>
  <si>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</si>
  <si>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</si>
  <si>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</si>
  <si>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</si>
  <si>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</si>
  <si>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</si>
  <si>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</si>
  <si>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</si>
  <si>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</si>
  <si>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</si>
  <si>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</si>
  <si>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</si>
  <si>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</si>
  <si>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</si>
  <si>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</si>
  <si>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</si>
  <si>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</si>
  <si>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</si>
  <si>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</si>
  <si>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</si>
  <si>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</si>
  <si>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</si>
  <si>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</si>
  <si>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</si>
  <si>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</si>
  <si>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</si>
  <si>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</si>
  <si>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</si>
  <si>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</si>
  <si>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</si>
  <si>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</si>
  <si>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</si>
  <si>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</si>
  <si>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</si>
  <si>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</si>
  <si>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</si>
  <si>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</si>
  <si>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</si>
  <si>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</si>
  <si>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</si>
  <si>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</si>
  <si>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</si>
  <si>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</si>
  <si>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</si>
  <si>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</si>
  <si>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</si>
  <si>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</si>
  <si>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</si>
  <si>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</si>
  <si>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</si>
  <si>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</si>
  <si>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</si>
  <si>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</si>
  <si>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</si>
  <si>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</si>
  <si>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</si>
  <si>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</si>
  <si>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</si>
  <si>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</si>
  <si>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</si>
  <si>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</si>
  <si>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</si>
  <si>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</si>
  <si>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</si>
  <si>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</si>
  <si>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</si>
  <si>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</si>
  <si>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</si>
  <si>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</si>
  <si>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</si>
  <si>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</si>
  <si>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</si>
  <si>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</si>
  <si>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</si>
  <si>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</si>
  <si>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</si>
  <si>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</si>
  <si>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</si>
  <si>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</si>
  <si>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</si>
  <si>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</si>
  <si>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</si>
  <si>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</si>
  <si>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</si>
  <si>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</si>
  <si>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</si>
  <si>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</si>
  <si>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</si>
  <si>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</si>
  <si>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</si>
  <si>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</si>
  <si>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</si>
  <si>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</si>
  <si>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</si>
  <si>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</si>
  <si>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</si>
  <si>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</si>
  <si>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</si>
  <si>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</si>
  <si>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東京都八丈町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</si>
  <si>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</si>
  <si>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</si>
  <si>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</si>
  <si>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</si>
  <si>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</si>
  <si>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</si>
  <si>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</si>
  <si>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</si>
  <si>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</si>
  <si>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</si>
  <si>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</si>
  <si>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</si>
  <si>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</si>
  <si>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</si>
  <si>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</si>
  <si>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</si>
  <si>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</si>
  <si>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</si>
  <si>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</si>
  <si>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</si>
  <si>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</si>
  <si>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</si>
  <si>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</si>
  <si>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</si>
  <si>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</si>
  <si>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</si>
  <si>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</si>
  <si>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</si>
  <si>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</si>
  <si>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</si>
  <si>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</si>
  <si>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</si>
  <si>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</si>
  <si>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</si>
  <si>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</si>
  <si>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</si>
  <si>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</si>
  <si>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</si>
  <si>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</si>
  <si>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</si>
  <si>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</si>
  <si>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</si>
  <si>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</si>
  <si>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</si>
  <si>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</si>
  <si>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</si>
  <si>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</si>
  <si>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</si>
  <si>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</si>
  <si>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</si>
  <si>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</si>
  <si>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</si>
  <si>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</si>
  <si>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</si>
  <si>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</si>
  <si>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</si>
  <si>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</si>
  <si>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</si>
  <si>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</si>
  <si>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</si>
  <si>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</si>
  <si>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</si>
  <si>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</si>
  <si>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</si>
  <si>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</si>
  <si>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</si>
  <si>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</si>
  <si>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</si>
  <si>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</si>
  <si>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</si>
  <si>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</si>
  <si>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</si>
  <si>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</si>
  <si>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</si>
  <si>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</si>
  <si>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</si>
  <si>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</si>
  <si>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</si>
  <si>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</si>
  <si>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</si>
  <si>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</si>
  <si>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</si>
  <si>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</si>
  <si>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</si>
  <si>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</si>
  <si>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</si>
  <si>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</si>
  <si>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</si>
  <si>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</si>
  <si>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</si>
  <si>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</si>
  <si>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</si>
  <si>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</si>
  <si>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</si>
  <si>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</si>
  <si>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</si>
  <si>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</si>
  <si>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</si>
  <si>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</si>
  <si>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</si>
  <si>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</si>
  <si>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</si>
  <si>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</si>
  <si>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</si>
  <si>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</si>
  <si>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</si>
  <si>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</si>
  <si>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</si>
  <si>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</si>
  <si>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</si>
  <si>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</si>
  <si>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</si>
  <si>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</si>
  <si>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</si>
  <si>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</si>
  <si>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</si>
  <si>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</si>
  <si>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</si>
  <si>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</si>
  <si>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</si>
  <si>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</si>
  <si>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</si>
  <si>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</si>
  <si>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</si>
  <si>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</si>
  <si>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</si>
  <si>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</si>
  <si>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</si>
  <si>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下水道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</si>
  <si>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</si>
  <si>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</si>
  <si>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</si>
  <si>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</si>
  <si>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</si>
  <si>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</si>
  <si>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</si>
  <si>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</si>
  <si>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</si>
  <si>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</si>
  <si>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</si>
  <si>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</si>
  <si>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</si>
  <si>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</si>
  <si>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</si>
  <si>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</si>
  <si>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</si>
  <si>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</si>
  <si>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</si>
  <si>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</si>
  <si>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</si>
  <si>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</si>
  <si>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</si>
  <si>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東京都八丈町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</si>
  <si>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</si>
  <si>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</si>
  <si>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</si>
  <si>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</si>
  <si>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</si>
  <si>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</si>
  <si>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</si>
  <si>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</si>
  <si>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</si>
  <si>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</si>
  <si>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</si>
  <si>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</si>
  <si>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</si>
  <si>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</si>
  <si>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</si>
  <si>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</si>
  <si>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</si>
  <si>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</si>
  <si>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</si>
  <si>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</si>
  <si>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</si>
  <si>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</si>
  <si>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</si>
  <si>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</si>
  <si>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</si>
  <si>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</si>
  <si>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</si>
  <si>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</si>
  <si>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</si>
  <si>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</si>
  <si>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</si>
  <si>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</si>
  <si>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</si>
  <si>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</si>
  <si>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</si>
  <si>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</si>
  <si>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</si>
  <si>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</si>
  <si>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</si>
  <si>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</si>
  <si>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</si>
  <si>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</si>
  <si>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</si>
  <si>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</si>
  <si>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</si>
  <si>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</si>
  <si>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</si>
  <si>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</si>
  <si>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</si>
  <si>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</si>
  <si>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</si>
  <si>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</si>
  <si>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</si>
  <si>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</si>
  <si>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</si>
  <si>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</si>
  <si>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</si>
  <si>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</si>
  <si>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</si>
  <si>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</si>
  <si>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</si>
  <si>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</si>
  <si>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</si>
  <si>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</si>
  <si>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</si>
  <si>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</si>
  <si>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</si>
  <si>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</si>
  <si>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</si>
  <si>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</si>
  <si>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</si>
  <si>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</si>
  <si>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</si>
  <si>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</si>
  <si>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</si>
  <si>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</si>
  <si>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</si>
  <si>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</si>
  <si>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</si>
  <si>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</si>
  <si>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</si>
  <si>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</si>
  <si>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</si>
  <si>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</si>
  <si>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</si>
  <si>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</si>
  <si>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</si>
  <si>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</si>
  <si>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</si>
  <si>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</si>
  <si>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</si>
  <si>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</si>
  <si>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</si>
  <si>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</si>
  <si>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</si>
  <si>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</si>
  <si>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</si>
  <si>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</si>
  <si>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</si>
  <si>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</si>
  <si>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</si>
  <si>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</si>
  <si>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</si>
  <si>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</si>
  <si>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</si>
  <si>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</si>
  <si>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</si>
  <si>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</si>
  <si>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</si>
  <si>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</si>
  <si>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</si>
  <si>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</si>
  <si>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</si>
  <si>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浄化槽設置管理事業特別会計</t>
    <phoneticPr fontId="5"/>
  </si>
  <si>
    <t>(Ｆ)</t>
    <phoneticPr fontId="5"/>
  </si>
  <si>
    <t>一般旅客自動車運送事業会計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</si>
  <si>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</si>
  <si>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</si>
  <si>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</si>
  <si>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</si>
  <si>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</si>
  <si>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</si>
  <si>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</si>
  <si>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</si>
  <si>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</si>
  <si>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</si>
  <si>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</si>
  <si>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</si>
  <si>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</si>
  <si>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</si>
  <si>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</si>
  <si>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</si>
  <si>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</si>
  <si>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</si>
  <si>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</si>
  <si>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</si>
  <si>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</si>
  <si>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</si>
  <si>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</si>
  <si>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</si>
  <si>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</si>
  <si>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</si>
  <si>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</si>
  <si>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</si>
  <si>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</si>
  <si>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</si>
  <si>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</si>
  <si>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</si>
  <si>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</si>
  <si>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</si>
  <si>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</si>
  <si>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</si>
  <si>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</si>
  <si>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</si>
  <si>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</si>
  <si>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</si>
  <si>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</si>
  <si>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</si>
  <si>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</si>
  <si>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</si>
  <si>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</si>
  <si>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</si>
  <si>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</si>
  <si>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</si>
  <si>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</si>
  <si>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</si>
  <si>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</si>
  <si>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</si>
  <si>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</si>
  <si>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</si>
  <si>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</si>
  <si>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</si>
  <si>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</si>
  <si>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</si>
  <si>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</si>
  <si>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</si>
  <si>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</si>
  <si>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</si>
  <si>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</si>
  <si>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</si>
  <si>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</si>
  <si>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</si>
  <si>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</si>
  <si>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</si>
  <si>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</si>
  <si>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</si>
  <si>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</si>
  <si>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</si>
  <si>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</si>
  <si>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</si>
  <si>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</si>
  <si>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</si>
  <si>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</si>
  <si>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</si>
  <si>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</si>
  <si>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</si>
  <si>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</si>
  <si>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</si>
  <si>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</si>
  <si>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</si>
  <si>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</si>
  <si>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0.73</t>
  </si>
  <si>
    <t>病院事業会計</t>
  </si>
  <si>
    <t>水道事業会計</t>
  </si>
  <si>
    <t>一般会計</t>
  </si>
  <si>
    <t>浄化槽設置管理事業特別会計</t>
  </si>
  <si>
    <t>一般旅客自動車運送事業会計</t>
  </si>
  <si>
    <t>国民健康保険特別会計</t>
  </si>
  <si>
    <t>▲ 4.15</t>
  </si>
  <si>
    <t>▲ 0.37</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</si>
  <si>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</si>
  <si>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</si>
  <si>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</si>
  <si>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</si>
  <si>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</si>
  <si>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</si>
  <si>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</si>
  <si>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</si>
  <si>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</si>
  <si>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</si>
  <si>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</si>
  <si>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</si>
  <si>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</si>
  <si>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</si>
  <si>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</si>
  <si>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</si>
  <si>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</si>
  <si>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公共施設整備基金</t>
    <phoneticPr fontId="5"/>
  </si>
  <si>
    <t>ふるさと創生基金</t>
    <phoneticPr fontId="5"/>
  </si>
  <si>
    <t>産業振興基金</t>
    <phoneticPr fontId="5"/>
  </si>
  <si>
    <t>社会福祉推進基金</t>
    <phoneticPr fontId="5"/>
  </si>
  <si>
    <t>人材育成基金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</si>
  <si>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</si>
  <si>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</si>
  <si>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</si>
  <si>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</si>
  <si>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</si>
  <si>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</si>
  <si>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</si>
  <si>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</si>
  <si>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</si>
  <si>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</si>
  <si>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</si>
  <si>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においては、新規発行債の抑制、基金の積立により平成29年度より28.2ポイント改善したものの、将来負担比率は類似団体より高い比率となっている。一方、有形固定資産減価償却率については、類似団体より低い比率となっているが、老朽化している施設を多く抱えているため、施設改修等の費用は増加傾向にあるため公共施設等管理計画に基づき計画的な改修、更新を行い健全な財政運営を図る。</t>
    <rPh sb="13" eb="15">
      <t>シンキ</t>
    </rPh>
    <rPh sb="15" eb="17">
      <t>ハッコウ</t>
    </rPh>
    <rPh sb="17" eb="18">
      <t>サイ</t>
    </rPh>
    <rPh sb="19" eb="21">
      <t>ヨクセイ</t>
    </rPh>
    <rPh sb="22" eb="24">
      <t>キキン</t>
    </rPh>
    <rPh sb="25" eb="27">
      <t>ツミタテ</t>
    </rPh>
    <rPh sb="61" eb="63">
      <t>ルイジ</t>
    </rPh>
    <rPh sb="63" eb="65">
      <t>ダンタイ</t>
    </rPh>
    <rPh sb="67" eb="68">
      <t>タカ</t>
    </rPh>
    <rPh sb="69" eb="71">
      <t>ヒリツ</t>
    </rPh>
    <rPh sb="78" eb="80">
      <t>イッポウ</t>
    </rPh>
    <rPh sb="98" eb="100">
      <t>ルイジ</t>
    </rPh>
    <rPh sb="100" eb="102">
      <t>ダンタイ</t>
    </rPh>
    <rPh sb="104" eb="105">
      <t>ヒク</t>
    </rPh>
    <rPh sb="106" eb="108">
      <t>ヒリツ</t>
    </rPh>
    <phoneticPr fontId="5"/>
  </si>
  <si>
    <t xml:space="preserve">　将来負担比率は平成２７年度と比較し、地方債現在高△１２．５％（△９億２，３００万円減）、公営企業債等繰入見込額△２２．５％（△３億４，０００万円）減少し、分母となる充当可能基金が４５．８％（１２億７００万円）増加したことで大きく改善したが、実質公債比率においては新庁舎建設事業債、汚泥再生処理センター建設事業債などの償還が始まったこともあり、平成３０年度までは増加傾向となっていた。新規発行債を抑制したことで、実質公債費比率は少しずつ低下する見込み。
　　今後、ごみ焼却施設の建て替えや防災行政無線のデジタル化などの大規模事業が計画されているため、基金の取り崩しや新規発行債が見込まれ、再び上昇していくことが考えられるが、最小限に抑制することで財政の健全化に努める。
</t>
    <rPh sb="172" eb="174">
      <t>ヘイセイ</t>
    </rPh>
    <rPh sb="176" eb="178">
      <t>ネンド</t>
    </rPh>
    <rPh sb="181" eb="183">
      <t>ゾウカ</t>
    </rPh>
    <rPh sb="183" eb="185">
      <t>ケイコウ</t>
    </rPh>
    <rPh sb="192" eb="194">
      <t>シンキ</t>
    </rPh>
    <rPh sb="194" eb="196">
      <t>ハッコウ</t>
    </rPh>
    <rPh sb="196" eb="197">
      <t>サイ</t>
    </rPh>
    <rPh sb="198" eb="200">
      <t>ヨクセイ</t>
    </rPh>
    <rPh sb="206" eb="208">
      <t>ジッシツ</t>
    </rPh>
    <rPh sb="208" eb="210">
      <t>コウサイ</t>
    </rPh>
    <rPh sb="210" eb="211">
      <t>ヒ</t>
    </rPh>
    <rPh sb="211" eb="213">
      <t>ヒリツ</t>
    </rPh>
    <rPh sb="214" eb="215">
      <t>スコ</t>
    </rPh>
    <rPh sb="218" eb="220">
      <t>テイカ</t>
    </rPh>
    <rPh sb="222" eb="224">
      <t>ミコ</t>
    </rPh>
    <rPh sb="294" eb="295">
      <t>フタタ</t>
    </rPh>
    <rPh sb="296" eb="298">
      <t>ジョウショウ</t>
    </rPh>
    <rPh sb="305" eb="30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</si>
</sst>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D5FC-4E84-8A38-122826C73B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213986</c:v>
                </c:pt>
                <c:pt idx="1">
                  <c:v>195857</c:v>
                </c:pt>
                <c:pt idx="2">
                  <c:v>276536</c:v>
                </c:pt>
                <c:pt idx="3">
                  <c:v>186312</c:v>
                </c:pt>
                <c:pt idx="4">
                  <c:v>182351</c:v>
                </c:pt>
              </c:numCache>
            </c:numRef>
          </c:val>
          <c:smooth val="0"/>
          <c:extLst>
            <c:ext xmlns:c16="http://schemas.microsoft.com/office/drawing/2014/chart" uri="{C3380CC4-5D6E-409C-BE32-E72D297353CC}">
              <c16:uniqueId val="{00000001-D5FC-4E84-8A38-122826C73B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2.2200000000000002</c:v>
                </c:pt>
                <c:pt idx="1">
                  <c:v>2.48</c:v>
                </c:pt>
                <c:pt idx="2">
                  <c:v>3.01</c:v>
                </c:pt>
                <c:pt idx="3">
                  <c:v>2.96</c:v>
                </c:pt>
                <c:pt idx="4">
                  <c:v>2.2799999999999998</c:v>
                </c:pt>
              </c:numCache>
            </c:numRef>
          </c:val>
          <c:extLst>
            <c:ext xmlns:c16="http://schemas.microsoft.com/office/drawing/2014/chart" uri="{C3380CC4-5D6E-409C-BE32-E72D297353CC}">
              <c16:uniqueId val="{00000000-C5BB-4DA1-AA0D-619C3A3F53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25.23</c:v>
                </c:pt>
                <c:pt idx="1">
                  <c:v>27.03</c:v>
                </c:pt>
                <c:pt idx="2">
                  <c:v>33.380000000000003</c:v>
                </c:pt>
                <c:pt idx="3">
                  <c:v>36.67</c:v>
                </c:pt>
                <c:pt idx="4">
                  <c:v>36.75</c:v>
                </c:pt>
              </c:numCache>
            </c:numRef>
          </c:val>
          <c:extLst>
            <c:ext xmlns:c16="http://schemas.microsoft.com/office/drawing/2014/chart" uri="{C3380CC4-5D6E-409C-BE32-E72D297353CC}">
              <c16:uniqueId val="{00000001-C5BB-4DA1-AA0D-619C3A3F53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3.27</c:v>
                </c:pt>
                <c:pt idx="1">
                  <c:v>2.2200000000000002</c:v>
                </c:pt>
                <c:pt idx="2">
                  <c:v>6.93</c:v>
                </c:pt>
                <c:pt idx="3">
                  <c:v>2.84</c:v>
                </c:pt>
                <c:pt idx="4">
                  <c:v>-0.73</c:v>
                </c:pt>
              </c:numCache>
            </c:numRef>
          </c:val>
          <c:smooth val="0"/>
          <c:extLst>
            <c:ext xmlns:c16="http://schemas.microsoft.com/office/drawing/2014/chart" uri="{C3380CC4-5D6E-409C-BE32-E72D297353CC}">
              <c16:uniqueId val="{00000002-C5BB-4DA1-AA0D-619C3A3F53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1D-4F70-8D62-AD8014185B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1D-4F70-8D62-AD8014185B1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2-F01D-4F70-8D62-AD8014185B1D}"/>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0.25</c:v>
                </c:pt>
                <c:pt idx="2">
                  <c:v>#N/A</c:v>
                </c:pt>
                <c:pt idx="3">
                  <c:v>0.81</c:v>
                </c:pt>
                <c:pt idx="4">
                  <c:v>#N/A</c:v>
                </c:pt>
                <c:pt idx="5">
                  <c:v>1.08</c:v>
                </c:pt>
                <c:pt idx="6">
                  <c:v>#N/A</c:v>
                </c:pt>
                <c:pt idx="7">
                  <c:v>0.57999999999999996</c:v>
                </c:pt>
                <c:pt idx="8">
                  <c:v>#N/A</c:v>
                </c:pt>
                <c:pt idx="9">
                  <c:v>0.97</c:v>
                </c:pt>
              </c:numCache>
            </c:numRef>
          </c:val>
          <c:extLst>
            <c:ext xmlns:c16="http://schemas.microsoft.com/office/drawing/2014/chart" uri="{C3380CC4-5D6E-409C-BE32-E72D297353CC}">
              <c16:uniqueId val="{00000003-F01D-4F70-8D62-AD8014185B1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4.1500000000000004</c:v>
                </c:pt>
                <c:pt idx="1">
                  <c:v>#N/A</c:v>
                </c:pt>
                <c:pt idx="2">
                  <c:v>0.37</c:v>
                </c:pt>
                <c:pt idx="3">
                  <c:v>#N/A</c:v>
                </c:pt>
                <c:pt idx="4">
                  <c:v>#N/A</c:v>
                </c:pt>
                <c:pt idx="5">
                  <c:v>0</c:v>
                </c:pt>
                <c:pt idx="6">
                  <c:v>#N/A</c:v>
                </c:pt>
                <c:pt idx="7">
                  <c:v>1.45</c:v>
                </c:pt>
                <c:pt idx="8">
                  <c:v>#N/A</c:v>
                </c:pt>
                <c:pt idx="9">
                  <c:v>1.06</c:v>
                </c:pt>
              </c:numCache>
            </c:numRef>
          </c:val>
          <c:extLst>
            <c:ext xmlns:c16="http://schemas.microsoft.com/office/drawing/2014/chart" uri="{C3380CC4-5D6E-409C-BE32-E72D297353CC}">
              <c16:uniqueId val="{00000004-F01D-4F70-8D62-AD8014185B1D}"/>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2.38</c:v>
                </c:pt>
                <c:pt idx="2">
                  <c:v>#N/A</c:v>
                </c:pt>
                <c:pt idx="3">
                  <c:v>2.44</c:v>
                </c:pt>
                <c:pt idx="4">
                  <c:v>#N/A</c:v>
                </c:pt>
                <c:pt idx="5">
                  <c:v>1.83</c:v>
                </c:pt>
                <c:pt idx="6">
                  <c:v>#N/A</c:v>
                </c:pt>
                <c:pt idx="7">
                  <c:v>1.1399999999999999</c:v>
                </c:pt>
                <c:pt idx="8">
                  <c:v>#N/A</c:v>
                </c:pt>
                <c:pt idx="9">
                  <c:v>1.22</c:v>
                </c:pt>
              </c:numCache>
            </c:numRef>
          </c:val>
          <c:extLst>
            <c:ext xmlns:c16="http://schemas.microsoft.com/office/drawing/2014/chart" uri="{C3380CC4-5D6E-409C-BE32-E72D297353CC}">
              <c16:uniqueId val="{00000005-F01D-4F70-8D62-AD8014185B1D}"/>
            </c:ext>
          </c:extLst>
        </c:ser>
        <c:ser>
          <c:idx val="6"/>
          <c:order val="6"/>
          <c:tx>
            <c:strRef>
              <c:f>データシート!$A$33</c:f>
              <c:strCache>
                <c:ptCount val="1"/>
                <c:pt idx="0">
                  <c:v>浄化槽設置管理事業特別会計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0.04</c:v>
                </c:pt>
                <c:pt idx="4">
                  <c:v>#N/A</c:v>
                </c:pt>
                <c:pt idx="5">
                  <c:v>0.06</c:v>
                </c:pt>
                <c:pt idx="6">
                  <c:v>#N/A</c:v>
                </c:pt>
                <c:pt idx="7">
                  <c:v>0.46</c:v>
                </c:pt>
                <c:pt idx="8">
                  <c:v>#N/A</c:v>
                </c:pt>
                <c:pt idx="9">
                  <c:v>1.73</c:v>
                </c:pt>
              </c:numCache>
            </c:numRef>
          </c:val>
          <c:extLst>
            <c:ext xmlns:c16="http://schemas.microsoft.com/office/drawing/2014/chart" uri="{C3380CC4-5D6E-409C-BE32-E72D297353CC}">
              <c16:uniqueId val="{00000006-F01D-4F70-8D62-AD8014185B1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2.2200000000000002</c:v>
                </c:pt>
                <c:pt idx="2">
                  <c:v>#N/A</c:v>
                </c:pt>
                <c:pt idx="3">
                  <c:v>2.4700000000000002</c:v>
                </c:pt>
                <c:pt idx="4">
                  <c:v>#N/A</c:v>
                </c:pt>
                <c:pt idx="5">
                  <c:v>3</c:v>
                </c:pt>
                <c:pt idx="6">
                  <c:v>#N/A</c:v>
                </c:pt>
                <c:pt idx="7">
                  <c:v>2.96</c:v>
                </c:pt>
                <c:pt idx="8">
                  <c:v>#N/A</c:v>
                </c:pt>
                <c:pt idx="9">
                  <c:v>2.27</c:v>
                </c:pt>
              </c:numCache>
            </c:numRef>
          </c:val>
          <c:extLst>
            <c:ext xmlns:c16="http://schemas.microsoft.com/office/drawing/2014/chart" uri="{C3380CC4-5D6E-409C-BE32-E72D297353CC}">
              <c16:uniqueId val="{00000007-F01D-4F70-8D62-AD8014185B1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3.47</c:v>
                </c:pt>
                <c:pt idx="2">
                  <c:v>#N/A</c:v>
                </c:pt>
                <c:pt idx="3">
                  <c:v>3.64</c:v>
                </c:pt>
                <c:pt idx="4">
                  <c:v>#N/A</c:v>
                </c:pt>
                <c:pt idx="5">
                  <c:v>3.58</c:v>
                </c:pt>
                <c:pt idx="6">
                  <c:v>#N/A</c:v>
                </c:pt>
                <c:pt idx="7">
                  <c:v>3.78</c:v>
                </c:pt>
                <c:pt idx="8">
                  <c:v>#N/A</c:v>
                </c:pt>
                <c:pt idx="9">
                  <c:v>3.88</c:v>
                </c:pt>
              </c:numCache>
            </c:numRef>
          </c:val>
          <c:extLst>
            <c:ext xmlns:c16="http://schemas.microsoft.com/office/drawing/2014/chart" uri="{C3380CC4-5D6E-409C-BE32-E72D297353CC}">
              <c16:uniqueId val="{00000008-F01D-4F70-8D62-AD8014185B1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22.34</c:v>
                </c:pt>
                <c:pt idx="2">
                  <c:v>#N/A</c:v>
                </c:pt>
                <c:pt idx="3">
                  <c:v>22.16</c:v>
                </c:pt>
                <c:pt idx="4">
                  <c:v>#N/A</c:v>
                </c:pt>
                <c:pt idx="5">
                  <c:v>19.28</c:v>
                </c:pt>
                <c:pt idx="6">
                  <c:v>#N/A</c:v>
                </c:pt>
                <c:pt idx="7">
                  <c:v>14.92</c:v>
                </c:pt>
                <c:pt idx="8">
                  <c:v>#N/A</c:v>
                </c:pt>
                <c:pt idx="9">
                  <c:v>13.3</c:v>
                </c:pt>
              </c:numCache>
            </c:numRef>
          </c:val>
          <c:extLst>
            <c:ext xmlns:c16="http://schemas.microsoft.com/office/drawing/2014/chart" uri="{C3380CC4-5D6E-409C-BE32-E72D297353CC}">
              <c16:uniqueId val="{00000009-F01D-4F70-8D62-AD8014185B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611</c:v>
                </c:pt>
                <c:pt idx="5">
                  <c:v>605</c:v>
                </c:pt>
                <c:pt idx="8">
                  <c:v>590</c:v>
                </c:pt>
                <c:pt idx="11">
                  <c:v>539</c:v>
                </c:pt>
                <c:pt idx="14">
                  <c:v>566</c:v>
                </c:pt>
              </c:numCache>
            </c:numRef>
          </c:val>
          <c:extLst>
            <c:ext xmlns:c16="http://schemas.microsoft.com/office/drawing/2014/chart" uri="{C3380CC4-5D6E-409C-BE32-E72D297353CC}">
              <c16:uniqueId val="{00000000-8B88-4327-B65B-9DD650990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88-4327-B65B-9DD650990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2-8B88-4327-B65B-9DD650990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48</c:v>
                </c:pt>
                <c:pt idx="3">
                  <c:v>56</c:v>
                </c:pt>
                <c:pt idx="6">
                  <c:v>56</c:v>
                </c:pt>
                <c:pt idx="9">
                  <c:v>56</c:v>
                </c:pt>
                <c:pt idx="12">
                  <c:v>55</c:v>
                </c:pt>
              </c:numCache>
            </c:numRef>
          </c:val>
          <c:extLst>
            <c:ext xmlns:c16="http://schemas.microsoft.com/office/drawing/2014/chart" uri="{C3380CC4-5D6E-409C-BE32-E72D297353CC}">
              <c16:uniqueId val="{00000003-8B88-4327-B65B-9DD650990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163</c:v>
                </c:pt>
                <c:pt idx="3">
                  <c:v>159</c:v>
                </c:pt>
                <c:pt idx="6">
                  <c:v>148</c:v>
                </c:pt>
                <c:pt idx="9">
                  <c:v>142</c:v>
                </c:pt>
                <c:pt idx="12">
                  <c:v>137</c:v>
                </c:pt>
              </c:numCache>
            </c:numRef>
          </c:val>
          <c:extLst>
            <c:ext xmlns:c16="http://schemas.microsoft.com/office/drawing/2014/chart" uri="{C3380CC4-5D6E-409C-BE32-E72D297353CC}">
              <c16:uniqueId val="{00000004-8B88-4327-B65B-9DD650990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88-4327-B65B-9DD650990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88-4327-B65B-9DD650990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769</c:v>
                </c:pt>
                <c:pt idx="3">
                  <c:v>770</c:v>
                </c:pt>
                <c:pt idx="6">
                  <c:v>744</c:v>
                </c:pt>
                <c:pt idx="9">
                  <c:v>716</c:v>
                </c:pt>
                <c:pt idx="12">
                  <c:v>736</c:v>
                </c:pt>
              </c:numCache>
            </c:numRef>
          </c:val>
          <c:extLst>
            <c:ext xmlns:c16="http://schemas.microsoft.com/office/drawing/2014/chart" uri="{C3380CC4-5D6E-409C-BE32-E72D297353CC}">
              <c16:uniqueId val="{00000007-8B88-4327-B65B-9DD650990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385</c:v>
                </c:pt>
                <c:pt idx="2">
                  <c:v>#N/A</c:v>
                </c:pt>
                <c:pt idx="3">
                  <c:v>#N/A</c:v>
                </c:pt>
                <c:pt idx="4">
                  <c:v>396</c:v>
                </c:pt>
                <c:pt idx="5">
                  <c:v>#N/A</c:v>
                </c:pt>
                <c:pt idx="6">
                  <c:v>#N/A</c:v>
                </c:pt>
                <c:pt idx="7">
                  <c:v>374</c:v>
                </c:pt>
                <c:pt idx="8">
                  <c:v>#N/A</c:v>
                </c:pt>
                <c:pt idx="9">
                  <c:v>#N/A</c:v>
                </c:pt>
                <c:pt idx="10">
                  <c:v>391</c:v>
                </c:pt>
                <c:pt idx="11">
                  <c:v>#N/A</c:v>
                </c:pt>
                <c:pt idx="12">
                  <c:v>#N/A</c:v>
                </c:pt>
                <c:pt idx="13">
                  <c:v>378</c:v>
                </c:pt>
                <c:pt idx="14">
                  <c:v>#N/A</c:v>
                </c:pt>
              </c:numCache>
            </c:numRef>
          </c:val>
          <c:smooth val="0"/>
          <c:extLst>
            <c:ext xmlns:c16="http://schemas.microsoft.com/office/drawing/2014/chart" uri="{C3380CC4-5D6E-409C-BE32-E72D297353CC}">
              <c16:uniqueId val="{00000008-8B88-4327-B65B-9DD650990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4881</c:v>
                </c:pt>
                <c:pt idx="5">
                  <c:v>4735</c:v>
                </c:pt>
                <c:pt idx="8">
                  <c:v>4762</c:v>
                </c:pt>
                <c:pt idx="11">
                  <c:v>4664</c:v>
                </c:pt>
                <c:pt idx="14">
                  <c:v>4490</c:v>
                </c:pt>
              </c:numCache>
            </c:numRef>
          </c:val>
          <c:extLst>
            <c:ext xmlns:c16="http://schemas.microsoft.com/office/drawing/2014/chart" uri="{C3380CC4-5D6E-409C-BE32-E72D297353CC}">
              <c16:uniqueId val="{00000000-5601-4562-91EC-5EF3351EB5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1022</c:v>
                </c:pt>
                <c:pt idx="5">
                  <c:v>828</c:v>
                </c:pt>
                <c:pt idx="8">
                  <c:v>737</c:v>
                </c:pt>
                <c:pt idx="11">
                  <c:v>592</c:v>
                </c:pt>
                <c:pt idx="14">
                  <c:v>570</c:v>
                </c:pt>
              </c:numCache>
            </c:numRef>
          </c:val>
          <c:extLst>
            <c:ext xmlns:c16="http://schemas.microsoft.com/office/drawing/2014/chart" uri="{C3380CC4-5D6E-409C-BE32-E72D297353CC}">
              <c16:uniqueId val="{00000001-5601-4562-91EC-5EF3351EB5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2633</c:v>
                </c:pt>
                <c:pt idx="5">
                  <c:v>2812</c:v>
                </c:pt>
                <c:pt idx="8">
                  <c:v>3270</c:v>
                </c:pt>
                <c:pt idx="11">
                  <c:v>3723</c:v>
                </c:pt>
                <c:pt idx="14">
                  <c:v>3840</c:v>
                </c:pt>
              </c:numCache>
            </c:numRef>
          </c:val>
          <c:extLst>
            <c:ext xmlns:c16="http://schemas.microsoft.com/office/drawing/2014/chart" uri="{C3380CC4-5D6E-409C-BE32-E72D297353CC}">
              <c16:uniqueId val="{00000002-5601-4562-91EC-5EF3351EB5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01-4562-91EC-5EF3351EB5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01-4562-91EC-5EF3351EB5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1-4562-91EC-5EF3351EB5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1204</c:v>
                </c:pt>
                <c:pt idx="3">
                  <c:v>1220</c:v>
                </c:pt>
                <c:pt idx="6">
                  <c:v>1176</c:v>
                </c:pt>
                <c:pt idx="9">
                  <c:v>1155</c:v>
                </c:pt>
                <c:pt idx="12">
                  <c:v>1228</c:v>
                </c:pt>
              </c:numCache>
            </c:numRef>
          </c:val>
          <c:extLst>
            <c:ext xmlns:c16="http://schemas.microsoft.com/office/drawing/2014/chart" uri="{C3380CC4-5D6E-409C-BE32-E72D297353CC}">
              <c16:uniqueId val="{00000006-5601-4562-91EC-5EF3351EB5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449</c:v>
                </c:pt>
                <c:pt idx="3">
                  <c:v>396</c:v>
                </c:pt>
                <c:pt idx="6">
                  <c:v>343</c:v>
                </c:pt>
                <c:pt idx="9">
                  <c:v>289</c:v>
                </c:pt>
                <c:pt idx="12">
                  <c:v>237</c:v>
                </c:pt>
              </c:numCache>
            </c:numRef>
          </c:val>
          <c:extLst>
            <c:ext xmlns:c16="http://schemas.microsoft.com/office/drawing/2014/chart" uri="{C3380CC4-5D6E-409C-BE32-E72D297353CC}">
              <c16:uniqueId val="{00000007-5601-4562-91EC-5EF3351EB5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1511</c:v>
                </c:pt>
                <c:pt idx="3">
                  <c:v>1435</c:v>
                </c:pt>
                <c:pt idx="6">
                  <c:v>1219</c:v>
                </c:pt>
                <c:pt idx="9">
                  <c:v>1221</c:v>
                </c:pt>
                <c:pt idx="12">
                  <c:v>1171</c:v>
                </c:pt>
              </c:numCache>
            </c:numRef>
          </c:val>
          <c:extLst>
            <c:ext xmlns:c16="http://schemas.microsoft.com/office/drawing/2014/chart" uri="{C3380CC4-5D6E-409C-BE32-E72D297353CC}">
              <c16:uniqueId val="{00000008-5601-4562-91EC-5EF3351EB5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80</c:v>
                </c:pt>
                <c:pt idx="3">
                  <c:v>64</c:v>
                </c:pt>
                <c:pt idx="6">
                  <c:v>48</c:v>
                </c:pt>
                <c:pt idx="9">
                  <c:v>32</c:v>
                </c:pt>
                <c:pt idx="12">
                  <c:v>16</c:v>
                </c:pt>
              </c:numCache>
            </c:numRef>
          </c:val>
          <c:extLst>
            <c:ext xmlns:c16="http://schemas.microsoft.com/office/drawing/2014/chart" uri="{C3380CC4-5D6E-409C-BE32-E72D297353CC}">
              <c16:uniqueId val="{00000009-5601-4562-91EC-5EF3351EB5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7376</c:v>
                </c:pt>
                <c:pt idx="3">
                  <c:v>7185</c:v>
                </c:pt>
                <c:pt idx="6">
                  <c:v>7065</c:v>
                </c:pt>
                <c:pt idx="9">
                  <c:v>6822</c:v>
                </c:pt>
                <c:pt idx="12">
                  <c:v>6454</c:v>
                </c:pt>
              </c:numCache>
            </c:numRef>
          </c:val>
          <c:extLst>
            <c:ext xmlns:c16="http://schemas.microsoft.com/office/drawing/2014/chart" uri="{C3380CC4-5D6E-409C-BE32-E72D297353CC}">
              <c16:uniqueId val="{0000000A-5601-4562-91EC-5EF3351EB5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2085</c:v>
                </c:pt>
                <c:pt idx="2">
                  <c:v>#N/A</c:v>
                </c:pt>
                <c:pt idx="3">
                  <c:v>#N/A</c:v>
                </c:pt>
                <c:pt idx="4">
                  <c:v>1924</c:v>
                </c:pt>
                <c:pt idx="5">
                  <c:v>#N/A</c:v>
                </c:pt>
                <c:pt idx="6">
                  <c:v>#N/A</c:v>
                </c:pt>
                <c:pt idx="7">
                  <c:v>1082</c:v>
                </c:pt>
                <c:pt idx="8">
                  <c:v>#N/A</c:v>
                </c:pt>
                <c:pt idx="9">
                  <c:v>#N/A</c:v>
                </c:pt>
                <c:pt idx="10">
                  <c:v>541</c:v>
                </c:pt>
                <c:pt idx="11">
                  <c:v>#N/A</c:v>
                </c:pt>
                <c:pt idx="12">
                  <c:v>#N/A</c:v>
                </c:pt>
                <c:pt idx="13">
                  <c:v>205</c:v>
                </c:pt>
                <c:pt idx="14">
                  <c:v>#N/A</c:v>
                </c:pt>
              </c:numCache>
            </c:numRef>
          </c:val>
          <c:smooth val="0"/>
          <c:extLst>
            <c:ext xmlns:c16="http://schemas.microsoft.com/office/drawing/2014/chart" uri="{C3380CC4-5D6E-409C-BE32-E72D297353CC}">
              <c16:uniqueId val="{0000000B-5601-4562-91EC-5EF3351EB5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1200</c:v>
                </c:pt>
                <c:pt idx="1">
                  <c:v>1304</c:v>
                </c:pt>
                <c:pt idx="2">
                  <c:v>1304</c:v>
                </c:pt>
              </c:numCache>
            </c:numRef>
          </c:val>
          <c:extLst>
            <c:ext xmlns:c16="http://schemas.microsoft.com/office/drawing/2014/chart" uri="{C3380CC4-5D6E-409C-BE32-E72D297353CC}">
              <c16:uniqueId val="{00000000-A7B5-4D42-8AB1-23827C2BF3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A7B5-4D42-8AB1-23827C2BF3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1507</c:v>
                </c:pt>
                <c:pt idx="1">
                  <c:v>1857</c:v>
                </c:pt>
                <c:pt idx="2">
                  <c:v>1968</c:v>
                </c:pt>
              </c:numCache>
            </c:numRef>
          </c:val>
          <c:extLst>
            <c:ext xmlns:c16="http://schemas.microsoft.com/office/drawing/2014/chart" uri="{C3380CC4-5D6E-409C-BE32-E72D297353CC}">
              <c16:uniqueId val="{00000002-A7B5-4D42-8AB1-23827C2BF3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{E99C2C8B-0394-4FD5-86B7-CEB755774E44}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36E-4F4A-A2FA-34EDF3128C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{899A4AD8-9661-4B78-972D-FF9106C524C7}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6E-4F4A-A2FA-34EDF3128C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{520A692F-36E6-481D-ADFB-8806B9DE21B7}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6E-4F4A-A2FA-34EDF3128C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{64184CD3-EE9A-4BEE-BB5D-406CEFB594CD}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6E-4F4A-A2FA-34EDF3128C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{A315E860-70A8-4F99-A8EE-7C469329F236}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6E-4F4A-A2FA-34EDF3128C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{5CA06EFC-3E6E-4451-B02B-2F53DF0D8818}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36E-4F4A-A2FA-34EDF3128C04}"/>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{0A7B927B-7D0A-49F6-89FD-A115AA690B7E}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36E-4F4A-A2FA-34EDF3128C04}"/>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{5C73CD3C-A1C8-439A-8495-769760F65D50}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36E-4F4A-A2FA-34EDF3128C04}"/>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{2E5AB2A4-FCE9-4AF1-AAA5-74223A47EA13}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36E-4F4A-A2FA-34EDF3128C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61.3</c:v>
                </c:pt>
                <c:pt idx="24">
                  <c:v>62.1</c:v>
                </c:pt>
                <c:pt idx="32">
                  <c:v>62.7</c:v>
                </c:pt>
              </c:numCache>
            </c:numRef>
          </c:xVal>
          <c:yVal>
            <c:numRef>
              <c:f>公会計指標分析・財政指標組合せ分析表!$BP$51:$DC$51</c:f>
              <c:numCache>
                <c:formatCode>#,##0.0;"▲ "#,##0.0</c:formatCode>
                <c:ptCount val="40"/>
                <c:pt idx="16">
                  <c:v>34.799999999999997</c:v>
                </c:pt>
                <c:pt idx="24">
                  <c:v>17.5</c:v>
                </c:pt>
                <c:pt idx="32">
                  <c:v>6.6</c:v>
                </c:pt>
              </c:numCache>
            </c:numRef>
          </c:yVal>
          <c:smooth val="0"/>
          <c:extLst>
            <c:ext xmlns:c16="http://schemas.microsoft.com/office/drawing/2014/chart" uri="{C3380CC4-5D6E-409C-BE32-E72D297353CC}">
              <c16:uniqueId val="{00000009-936E-4F4A-A2FA-34EDF3128C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{6D60AADB-CA08-403E-826B-F451B56B0C17}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36E-4F4A-A2FA-34EDF3128C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{B0B98A1C-425B-49D4-9995-9BB83E5EF909}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6E-4F4A-A2FA-34EDF3128C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{42CEEF87-4B81-4429-8B27-A6FE411323EE}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6E-4F4A-A2FA-34EDF3128C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{B3559D66-03B3-42DB-A249-4B8D3D7C23A5}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6E-4F4A-A2FA-34EDF3128C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{8F6C62F4-C4BF-493F-A1AB-626587D8F003}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6E-4F4A-A2FA-34EDF3128C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{4E9AB996-F1B1-44BC-A754-C2388C8193A7}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36E-4F4A-A2FA-34EDF3128C0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{36E6DB60-85E1-4CF4-BA18-43B34C01F687}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36E-4F4A-A2FA-34EDF3128C0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{F330A231-FE43-4FB5-8EF8-07F3D7CC69E2}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36E-4F4A-A2FA-34EDF3128C0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{86F265E5-FDD4-4E4E-88F6-175EBFA3F352}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36E-4F4A-A2FA-34EDF3128C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59.2</c:v>
                </c:pt>
                <c:pt idx="24">
                  <c:v>63.4</c:v>
                </c:pt>
                <c:pt idx="32">
                  <c:v>63.1</c:v>
                </c:pt>
              </c:numCache>
            </c:numRef>
          </c:xVal>
          <c:yVal>
            <c:numRef>
              <c:f>公会計指標分析・財政指標組合せ分析表!$BP$55:$DC$55</c:f>
              <c:numCache>
                <c:formatCode>#,##0.0;"▲ "#,##0.0</c:formatCode>
                <c:ptCount val="40"/>
                <c:pt idx="16">
                  <c:v>23.4</c:v>
                </c:pt>
                <c:pt idx="24">
                  <c:v>7.7</c:v>
                </c:pt>
                <c:pt idx="32">
                  <c:v>3.2</c:v>
                </c:pt>
              </c:numCache>
            </c:numRef>
          </c:yVal>
          <c:smooth val="0"/>
          <c:extLst>
            <c:ext xmlns:c16="http://schemas.microsoft.com/office/drawing/2014/chart" uri="{C3380CC4-5D6E-409C-BE32-E72D297353CC}">
              <c16:uniqueId val="{00000013-936E-4F4A-A2FA-34EDF3128C04}"/>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{1827338B-9584-4849-859C-62AAC54B2005}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A2-478C-994C-DA4592D76F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{B65A6D6C-EF18-42EA-8B2B-371FAC2D19F5}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A2-478C-994C-DA4592D76F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{2524DCFC-F5AF-4325-8CE0-5FB222BE28E0}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A2-478C-994C-DA4592D76F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{E7AA6E4B-6741-418D-BBDE-8271F4700A95}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A2-478C-994C-DA4592D76F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{E609EFC8-AA96-48A8-8735-2DCDB469183F}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A2-478C-994C-DA4592D76F4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{E45B3D1D-26F3-47BD-9CDE-D03688908C52}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A2-478C-994C-DA4592D76F4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{529ACA14-089D-4AB7-A4A5-49555EC1C2D0}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A2-478C-994C-DA4592D76F4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{8868FD07-07F2-4195-BB19-E7F62149B8EC}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A2-478C-994C-DA4592D76F4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{11898D60-5EF5-45DF-AC76-FFDC9E2B8F10}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A2-478C-994C-DA4592D76F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12.3</c:v>
                </c:pt>
                <c:pt idx="16">
                  <c:v>12.4</c:v>
                </c:pt>
                <c:pt idx="24">
                  <c:v>12.5</c:v>
                </c:pt>
                <c:pt idx="32">
                  <c:v>12.3</c:v>
                </c:pt>
              </c:numCache>
            </c:numRef>
          </c:xVal>
          <c:yVal>
            <c:numRef>
              <c:f>公会計指標分析・財政指標組合せ分析表!$BP$73:$DC$73</c:f>
              <c:numCache>
                <c:formatCode>#,##0.0;"▲ "#,##0.0</c:formatCode>
                <c:ptCount val="40"/>
                <c:pt idx="0">
                  <c:v>68.099999999999994</c:v>
                </c:pt>
                <c:pt idx="8">
                  <c:v>62.3</c:v>
                </c:pt>
                <c:pt idx="16">
                  <c:v>34.799999999999997</c:v>
                </c:pt>
                <c:pt idx="24">
                  <c:v>17.5</c:v>
                </c:pt>
                <c:pt idx="32">
                  <c:v>6.6</c:v>
                </c:pt>
              </c:numCache>
            </c:numRef>
          </c:yVal>
          <c:smooth val="0"/>
          <c:extLst>
            <c:ext xmlns:c16="http://schemas.microsoft.com/office/drawing/2014/chart" uri="{C3380CC4-5D6E-409C-BE32-E72D297353CC}">
              <c16:uniqueId val="{00000009-CBA2-478C-994C-DA4592D76F4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317262674951294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{ACA9D2A8-DCB7-4382-AD51-80A47B83C6E2}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A2-478C-994C-DA4592D76F4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{64FC1AC6-AE2A-493E-AA49-5508F9D2A2B9}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A2-478C-994C-DA4592D76F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{BC7A41AD-12E1-42F1-9C33-84BB013B50E3}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A2-478C-994C-DA4592D76F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{1AA93F63-37E8-4533-9714-F380AC8710FF}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A2-478C-994C-DA4592D76F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{031F8878-B648-486B-B91F-2F8C5155E06C}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A2-478C-994C-DA4592D76F4D}"/>
                </c:ext>
              </c:extLst>
            </c:dLbl>
            <c:dLbl>
              <c:idx val="8"/>
              <c:layout>
                <c:manualLayout>
                  <c:x val="0"/>
                  <c:y val="1.0069134540761843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{2977D54A-1D06-498E-8E0C-F9F43D8D9EBF}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A2-478C-994C-DA4592D76F4D}"/>
                </c:ext>
              </c:extLst>
            </c:dLbl>
            <c:dLbl>
              <c:idx val="16"/>
              <c:layout>
                <c:manualLayout>
                  <c:x val="0"/>
                  <c:y val="1.821725630468234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{2AF37D62-ADAB-4D05-AA42-E6A09D6F0E5F}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A2-478C-994C-DA4592D76F4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{60443028-2C18-44F0-A741-EE697090FC0A}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A2-478C-994C-DA4592D76F4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{4D163C3C-A5AE-447A-8DCA-5737207A2BB3}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A2-478C-994C-DA4592D76F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CBA2-478C-994C-DA4592D76F4D}"/>
            </c:ext>
          </c:extLst>
        </c:ser>
        <c:dLbls>
          <c:showLegendKey val="0"/>
          <c:showVal val="1"/>
          <c:showCatName val="0"/>
          <c:showSerName val="0"/>
          <c:showPercent val="0"/>
          <c:showBubbleSize val="0"/>
        </c:dLbls>
        <c:axId val="84219776"/>
        <c:axId val="84234240"/>
      </c:scatterChart>
      <c:valAx>
        <c:axId val="84219776"/>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元利償還金については消防防災無線デジタル化に事業に係る地方債償還が始まったことにより２，０００万円の増額となったが、実質公債比率の分子としては１０，０００万円の減額となった。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地方債残高は一般会計、企業会計ともに減少傾向となっている。　</a:t>
          </a:r>
        </a:p>
        <a:p>
          <a:r>
            <a:rPr kumimoji="1" lang="ja-JP" altLang="en-US" sz="1400">
              <a:latin typeface="ＭＳ ゴシック" pitchFamily="49" charset="-128"/>
              <a:ea typeface="ＭＳ ゴシック" pitchFamily="49" charset="-128"/>
            </a:rPr>
            <a:t>　今後も新規発行債の抑制を図り、健全な財政運営に努める。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としては、地方債現在高が３億６，８００万円（５．４％）減となり、分子全体としては３億３，６００万円（６２．２％）減となり、将来負担比率は１０．９％改善し６．６％となった。</a:t>
          </a:r>
        </a:p>
        <a:p>
          <a:r>
            <a:rPr kumimoji="1" lang="ja-JP" altLang="en-US" sz="1400">
              <a:latin typeface="ＭＳ ゴシック" pitchFamily="49" charset="-128"/>
              <a:ea typeface="ＭＳ ゴシック" pitchFamily="49" charset="-128"/>
            </a:rPr>
            <a:t>　今後も新規発行債を抑制し、将来を見据えた財政の健全化を図る。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ふるさと創生基金を５，０００万円取り崩したが、最終的にふるさと納税により１億円積立てし、公共施設整備基金へ６，１００万円積立てたことにより、全体としては１億１，１００万円の増となった。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より、焼却場建設や防災行政無線のデジタル化と大規模事業に着手するため、今後は公共施設整備基金と財政調整基金を中心に大きく取り崩すことになるが、地方債とのバランスを取りながら取崩しを抑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産業振興基金：産業の振興の経費に充てるため。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ふるさと創生基金：自ら考え、自ら行う地域づくりのため。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人材育成基金：材を育成するための事業に要する経費に充てるため。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社会福祉推進基金：社会福祉の推進の経費に充てるため。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教育振興基金：小中学校の教育環境整備の経費に充てるため。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町立図書館基金：図書館の蔵書整備のため。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公共施設整備基金：新焼却場建設事業の財源とするため、積立てたことにより増加。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ふるさと創生基金：ふるさと納税による寄付金を積立てたことによる増加。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公共施設整備基金：令和６年度供用開始予定の新焼却場建設事業のため、急激に減少見込み。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ふるさと創生基金：地域づくり事業の財源とするため、計画的に取り崩していくため減少見込み。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産業振興基金：農業、漁業、観光業、商工業へ充当予定だが、事業の剰余金等は可能な限り繰り戻し、現水準維持できるよう努める。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今年度においては、取り崩しも積立もなく前年度末と同額の基金残高となった。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大規模事業により、大きく取り崩す見込みだが、近年豪雨や台風による災害が多くなっているため、災害への備え等のためにも、大規模事業終了時に基金残高５億円程度を目途に取り崩していくよう努める。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短期的には取り崩し予定はないが、長期的には取り崩す場面を想定し積立ておくこととしている。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有形固定資産減価償却率は東京都平均より高いが、全国平均に比べると</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老朽化している施設が多いため、　今後当該比率の増加が見込まれるが、長寿命化計画等に沿って施設を計画的に整備し、資産管理に努める。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167186</xdr:rowOff>
    </xdr:from>
    <xdr:to>
      <xdr:col>23</xdr:col>
      <xdr:colOff>136525</xdr:colOff>
      <xdr:row>30</xdr:row>
      <xdr:rowOff>97336</xdr:rowOff>
    </xdr:to>
    <xdr:sp macro="" textlink="">
      <xdr:nvSpPr>
        <xdr:cNvPr id="83" name="楕円 82"/>
        <xdr:cNvSpPr/>
      </xdr:nvSpPr>
      <xdr:spPr>
        <a:xfrm>
          <a:off x="47117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18613</xdr:rowOff>
    </xdr:from>
    <xdr:ext cx="405111" cy="259045"/>
    <xdr:sp macro="" textlink="">
      <xdr:nvSpPr>
        <xdr:cNvPr id="84" name="有形固定資産減価償却率該当値テキスト"/>
        <xdr:cNvSpPr txBox="1"/>
      </xdr:nvSpPr>
      <xdr:spPr>
        <a:xfrm>
          <a:off x="4813300"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148681</xdr:rowOff>
    </xdr:from>
    <xdr:to>
      <xdr:col>19</xdr:col>
      <xdr:colOff>187325</xdr:colOff>
      <xdr:row>30</xdr:row>
      <xdr:rowOff>78831</xdr:rowOff>
    </xdr:to>
    <xdr:sp macro="" textlink="">
      <xdr:nvSpPr>
        <xdr:cNvPr id="85" name="楕円 84"/>
        <xdr:cNvSpPr/>
      </xdr:nvSpPr>
      <xdr:spPr>
        <a:xfrm>
          <a:off x="400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28031</xdr:rowOff>
    </xdr:from>
    <xdr:to>
      <xdr:col>23</xdr:col>
      <xdr:colOff>85725</xdr:colOff>
      <xdr:row>30</xdr:row>
      <xdr:rowOff>46536</xdr:rowOff>
    </xdr:to>
    <xdr:cxnSp macro="">
      <xdr:nvCxnSpPr>
        <xdr:cNvPr id="86" name="直線コネクタ 85"/>
        <xdr:cNvCxnSpPr/>
      </xdr:nvCxnSpPr>
      <xdr:spPr>
        <a:xfrm>
          <a:off x="4051300" y="5943056"/>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87" name="楕円 86"/>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28031</xdr:rowOff>
    </xdr:to>
    <xdr:cxnSp macro="">
      <xdr:nvCxnSpPr>
        <xdr:cNvPr id="88" name="直線コネクタ 87"/>
        <xdr:cNvCxnSpPr/>
      </xdr:nvCxnSpPr>
      <xdr:spPr>
        <a:xfrm>
          <a:off x="3289300" y="591838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89" name="n_1aveValue有形固定資産減価償却率"/>
        <xdr:cNvSpPr txBox="1"/>
      </xdr:nvSpPr>
      <xdr:spPr>
        <a:xfrm>
          <a:off x="383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0"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1"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2"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95358</xdr:rowOff>
    </xdr:from>
    <xdr:ext cx="405111" cy="259045"/>
    <xdr:sp macro="" textlink="">
      <xdr:nvSpPr>
        <xdr:cNvPr id="93" name="n_1mainValue有形固定資産減価償却率"/>
        <xdr:cNvSpPr txBox="1"/>
      </xdr:nvSpPr>
      <xdr:spPr>
        <a:xfrm>
          <a:off x="383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4" name="n_2mainValue有形固定資産減価償却率"/>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これまで新規発行債を抑制し、基金を積立てたため、全国平均と比較し低い比率を保っているが、今後は大規模事業が控えているため、基金の取り崩しや新規発行債により上がると見込んでいる。</a:t>
          </a:r>
        </a:p>
        <a:p>
          <a:r>
            <a:rPr kumimoji="1" lang="ja-JP" altLang="en-US" sz="1100">
              <a:latin typeface="ＭＳ Ｐゴシック" panose="020B0600070205080204" pitchFamily="50" charset="-128"/>
              <a:ea typeface="ＭＳ Ｐゴシック" panose="020B0600070205080204" pitchFamily="50" charset="-128"/>
            </a:rPr>
            <a:t>　起債については交付税措置のある起債を優先し、単独の起債を最小限に抑制し、適正な地方債管理に努める。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5" name="直線コネクタ 124"/>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6"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27" name="直線コネクタ 126"/>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0"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1" name="フローチャート: 判断 130"/>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2" name="フローチャート: 判断 131"/>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3" name="フローチャート: 判断 132"/>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4" name="フローチャート: 判断 133"/>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5" name="フローチャート: 判断 134"/>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51901</xdr:rowOff>
    </xdr:from>
    <xdr:to>
      <xdr:col>76</xdr:col>
      <xdr:colOff>73025</xdr:colOff>
      <xdr:row>28</xdr:row>
      <xdr:rowOff>153501</xdr:rowOff>
    </xdr:to>
    <xdr:sp macro="" textlink="">
      <xdr:nvSpPr>
        <xdr:cNvPr id="141" name="楕円 140"/>
        <xdr:cNvSpPr/>
      </xdr:nvSpPr>
      <xdr:spPr>
        <a:xfrm>
          <a:off x="14744700" y="5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74778</xdr:rowOff>
    </xdr:from>
    <xdr:ext cx="469744" cy="259045"/>
    <xdr:sp macro="" textlink="">
      <xdr:nvSpPr>
        <xdr:cNvPr id="142" name="債務償還比率該当値テキスト"/>
        <xdr:cNvSpPr txBox="1"/>
      </xdr:nvSpPr>
      <xdr:spPr>
        <a:xfrm>
          <a:off x="14846300" y="547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55910</xdr:rowOff>
    </xdr:from>
    <xdr:to>
      <xdr:col>72</xdr:col>
      <xdr:colOff>123825</xdr:colOff>
      <xdr:row>28</xdr:row>
      <xdr:rowOff>157510</xdr:rowOff>
    </xdr:to>
    <xdr:sp macro="" textlink="">
      <xdr:nvSpPr>
        <xdr:cNvPr id="143" name="楕円 142"/>
        <xdr:cNvSpPr/>
      </xdr:nvSpPr>
      <xdr:spPr>
        <a:xfrm>
          <a:off x="14033500" y="56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102701</xdr:rowOff>
    </xdr:from>
    <xdr:to>
      <xdr:col>76</xdr:col>
      <xdr:colOff>22225</xdr:colOff>
      <xdr:row>28</xdr:row>
      <xdr:rowOff>106710</xdr:rowOff>
    </xdr:to>
    <xdr:cxnSp macro="">
      <xdr:nvCxnSpPr>
        <xdr:cNvPr id="144" name="直線コネクタ 143"/>
        <xdr:cNvCxnSpPr/>
      </xdr:nvCxnSpPr>
      <xdr:spPr>
        <a:xfrm flipV="1">
          <a:off x="14084300" y="5674826"/>
          <a:ext cx="7112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67733</xdr:rowOff>
    </xdr:from>
    <xdr:to>
      <xdr:col>68</xdr:col>
      <xdr:colOff>123825</xdr:colOff>
      <xdr:row>28</xdr:row>
      <xdr:rowOff>169333</xdr:rowOff>
    </xdr:to>
    <xdr:sp macro="" textlink="">
      <xdr:nvSpPr>
        <xdr:cNvPr id="145" name="楕円 144"/>
        <xdr:cNvSpPr/>
      </xdr:nvSpPr>
      <xdr:spPr>
        <a:xfrm>
          <a:off x="13271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106710</xdr:rowOff>
    </xdr:from>
    <xdr:to>
      <xdr:col>72</xdr:col>
      <xdr:colOff>73025</xdr:colOff>
      <xdr:row>28</xdr:row>
      <xdr:rowOff>118533</xdr:rowOff>
    </xdr:to>
    <xdr:cxnSp macro="">
      <xdr:nvCxnSpPr>
        <xdr:cNvPr id="146" name="直線コネクタ 145"/>
        <xdr:cNvCxnSpPr/>
      </xdr:nvCxnSpPr>
      <xdr:spPr>
        <a:xfrm flipV="1">
          <a:off x="13322300" y="5678835"/>
          <a:ext cx="762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2486</xdr:rowOff>
    </xdr:from>
    <xdr:to>
      <xdr:col>64</xdr:col>
      <xdr:colOff>123825</xdr:colOff>
      <xdr:row>29</xdr:row>
      <xdr:rowOff>104086</xdr:rowOff>
    </xdr:to>
    <xdr:sp macro="" textlink="">
      <xdr:nvSpPr>
        <xdr:cNvPr id="147" name="楕円 146"/>
        <xdr:cNvSpPr/>
      </xdr:nvSpPr>
      <xdr:spPr>
        <a:xfrm>
          <a:off x="12509500" y="574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118533</xdr:rowOff>
    </xdr:from>
    <xdr:to>
      <xdr:col>68</xdr:col>
      <xdr:colOff>73025</xdr:colOff>
      <xdr:row>29</xdr:row>
      <xdr:rowOff>53286</xdr:rowOff>
    </xdr:to>
    <xdr:cxnSp macro="">
      <xdr:nvCxnSpPr>
        <xdr:cNvPr id="148" name="直線コネクタ 147"/>
        <xdr:cNvCxnSpPr/>
      </xdr:nvCxnSpPr>
      <xdr:spPr>
        <a:xfrm flipV="1">
          <a:off x="12560300" y="5690658"/>
          <a:ext cx="762000" cy="10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53273</xdr:rowOff>
    </xdr:from>
    <xdr:to>
      <xdr:col>60</xdr:col>
      <xdr:colOff>123825</xdr:colOff>
      <xdr:row>29</xdr:row>
      <xdr:rowOff>154873</xdr:rowOff>
    </xdr:to>
    <xdr:sp macro="" textlink="">
      <xdr:nvSpPr>
        <xdr:cNvPr id="149" name="楕円 148"/>
        <xdr:cNvSpPr/>
      </xdr:nvSpPr>
      <xdr:spPr>
        <a:xfrm>
          <a:off x="11747500" y="57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53286</xdr:rowOff>
    </xdr:from>
    <xdr:to>
      <xdr:col>64</xdr:col>
      <xdr:colOff>73025</xdr:colOff>
      <xdr:row>29</xdr:row>
      <xdr:rowOff>104073</xdr:rowOff>
    </xdr:to>
    <xdr:cxnSp macro="">
      <xdr:nvCxnSpPr>
        <xdr:cNvPr id="150" name="直線コネクタ 149"/>
        <xdr:cNvCxnSpPr/>
      </xdr:nvCxnSpPr>
      <xdr:spPr>
        <a:xfrm flipV="1">
          <a:off x="11798300" y="5796861"/>
          <a:ext cx="7620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1"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2"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3"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4" name="n_4aveValue債務償還比率"/>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2587</xdr:rowOff>
    </xdr:from>
    <xdr:ext cx="469744" cy="259045"/>
    <xdr:sp macro="" textlink="">
      <xdr:nvSpPr>
        <xdr:cNvPr id="155" name="n_1main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14410</xdr:rowOff>
    </xdr:from>
    <xdr:ext cx="469744" cy="259045"/>
    <xdr:sp macro="" textlink="">
      <xdr:nvSpPr>
        <xdr:cNvPr id="156" name="n_2mainValue債務償還比率"/>
        <xdr:cNvSpPr txBox="1"/>
      </xdr:nvSpPr>
      <xdr:spPr>
        <a:xfrm>
          <a:off x="13087427" y="54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120613</xdr:rowOff>
    </xdr:from>
    <xdr:ext cx="469744" cy="259045"/>
    <xdr:sp macro="" textlink="">
      <xdr:nvSpPr>
        <xdr:cNvPr id="157" name="n_3mainValue債務償還比率"/>
        <xdr:cNvSpPr txBox="1"/>
      </xdr:nvSpPr>
      <xdr:spPr>
        <a:xfrm>
          <a:off x="12325427" y="552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146000</xdr:rowOff>
    </xdr:from>
    <xdr:ext cx="469744" cy="259045"/>
    <xdr:sp macro="" textlink="">
      <xdr:nvSpPr>
        <xdr:cNvPr id="158" name="n_4mainValue債務償還比率"/>
        <xdr:cNvSpPr txBox="1"/>
      </xdr:nvSpPr>
      <xdr:spPr>
        <a:xfrm>
          <a:off x="11563427" y="588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macro="" textlink="">
      <xdr:nvSpPr>
        <xdr:cNvPr id="74" name="楕円 73"/>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106697</xdr:rowOff>
    </xdr:from>
    <xdr:ext cx="405111" cy="259045"/>
    <xdr:sp macro="" textlink="">
      <xdr:nvSpPr>
        <xdr:cNvPr id="75" name="【道路】&#10;有形固定資産減価償却率該当値テキスト"/>
        <xdr:cNvSpPr txBox="1"/>
      </xdr:nvSpPr>
      <xdr:spPr>
        <a:xfrm>
          <a:off x="4673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149497</xdr:rowOff>
    </xdr:from>
    <xdr:to>
      <xdr:col>20</xdr:col>
      <xdr:colOff>38100</xdr:colOff>
      <xdr:row>41</xdr:row>
      <xdr:rowOff>79647</xdr:rowOff>
    </xdr:to>
    <xdr:sp macro="" textlink="">
      <xdr:nvSpPr>
        <xdr:cNvPr id="76" name="楕円 75"/>
        <xdr:cNvSpPr/>
      </xdr:nvSpPr>
      <xdr:spPr>
        <a:xfrm>
          <a:off x="3746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28847</xdr:rowOff>
    </xdr:to>
    <xdr:cxnSp macro="">
      <xdr:nvCxnSpPr>
        <xdr:cNvPr id="77" name="直線コネクタ 76"/>
        <xdr:cNvCxnSpPr/>
      </xdr:nvCxnSpPr>
      <xdr:spPr>
        <a:xfrm flipV="1">
          <a:off x="3797300" y="703707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120106</xdr:rowOff>
    </xdr:from>
    <xdr:to>
      <xdr:col>15</xdr:col>
      <xdr:colOff>101600</xdr:colOff>
      <xdr:row>41</xdr:row>
      <xdr:rowOff>50256</xdr:rowOff>
    </xdr:to>
    <xdr:sp macro="" textlink="">
      <xdr:nvSpPr>
        <xdr:cNvPr id="78" name="楕円 77"/>
        <xdr:cNvSpPr/>
      </xdr:nvSpPr>
      <xdr:spPr>
        <a:xfrm>
          <a:off x="2857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170906</xdr:rowOff>
    </xdr:from>
    <xdr:to>
      <xdr:col>19</xdr:col>
      <xdr:colOff>177800</xdr:colOff>
      <xdr:row>41</xdr:row>
      <xdr:rowOff>28847</xdr:rowOff>
    </xdr:to>
    <xdr:cxnSp macro="">
      <xdr:nvCxnSpPr>
        <xdr:cNvPr id="79" name="直線コネクタ 78"/>
        <xdr:cNvCxnSpPr/>
      </xdr:nvCxnSpPr>
      <xdr:spPr>
        <a:xfrm>
          <a:off x="2908300" y="70289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0"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1"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2"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3"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70774</xdr:rowOff>
    </xdr:from>
    <xdr:ext cx="405111" cy="259045"/>
    <xdr:sp macro="" textlink="">
      <xdr:nvSpPr>
        <xdr:cNvPr id="84" name="n_1mainValue【道路】&#10;有形固定資産減価償却率"/>
        <xdr:cNvSpPr txBox="1"/>
      </xdr:nvSpPr>
      <xdr:spPr>
        <a:xfrm>
          <a:off x="35820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41383</xdr:rowOff>
    </xdr:from>
    <xdr:ext cx="405111" cy="259045"/>
    <xdr:sp macro="" textlink="">
      <xdr:nvSpPr>
        <xdr:cNvPr id="85" name="n_2mainValue【道路】&#10;有形固定資産減価償却率"/>
        <xdr:cNvSpPr txBox="1"/>
      </xdr:nvSpPr>
      <xdr:spPr>
        <a:xfrm>
          <a:off x="2705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7" name="直線コネクタ 106"/>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8"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9" name="直線コネクタ 108"/>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0"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1" name="直線コネクタ 110"/>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2"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3" name="フローチャート: 判断 112"/>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4" name="フローチャート: 判断 113"/>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5" name="フローチャート: 判断 114"/>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6" name="フローチャート: 判断 115"/>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7" name="フローチャート: 判断 116"/>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74211</xdr:rowOff>
    </xdr:from>
    <xdr:to>
      <xdr:col>55</xdr:col>
      <xdr:colOff>50800</xdr:colOff>
      <xdr:row>39</xdr:row>
      <xdr:rowOff>4361</xdr:rowOff>
    </xdr:to>
    <xdr:sp macro="" textlink="">
      <xdr:nvSpPr>
        <xdr:cNvPr id="123" name="楕円 122"/>
        <xdr:cNvSpPr/>
      </xdr:nvSpPr>
      <xdr:spPr>
        <a:xfrm>
          <a:off x="10426700" y="65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97088</xdr:rowOff>
    </xdr:from>
    <xdr:ext cx="534377" cy="259045"/>
    <xdr:sp macro="" textlink="">
      <xdr:nvSpPr>
        <xdr:cNvPr id="124" name="【道路】&#10;一人当たり延長該当値テキスト"/>
        <xdr:cNvSpPr txBox="1"/>
      </xdr:nvSpPr>
      <xdr:spPr>
        <a:xfrm>
          <a:off x="10515600" y="64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90048</xdr:rowOff>
    </xdr:from>
    <xdr:to>
      <xdr:col>50</xdr:col>
      <xdr:colOff>165100</xdr:colOff>
      <xdr:row>39</xdr:row>
      <xdr:rowOff>20198</xdr:rowOff>
    </xdr:to>
    <xdr:sp macro="" textlink="">
      <xdr:nvSpPr>
        <xdr:cNvPr id="125" name="楕円 124"/>
        <xdr:cNvSpPr/>
      </xdr:nvSpPr>
      <xdr:spPr>
        <a:xfrm>
          <a:off x="9588500" y="66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125011</xdr:rowOff>
    </xdr:from>
    <xdr:to>
      <xdr:col>55</xdr:col>
      <xdr:colOff>0</xdr:colOff>
      <xdr:row>38</xdr:row>
      <xdr:rowOff>140848</xdr:rowOff>
    </xdr:to>
    <xdr:cxnSp macro="">
      <xdr:nvCxnSpPr>
        <xdr:cNvPr id="126" name="直線コネクタ 125"/>
        <xdr:cNvCxnSpPr/>
      </xdr:nvCxnSpPr>
      <xdr:spPr>
        <a:xfrm flipV="1">
          <a:off x="9639300" y="6640111"/>
          <a:ext cx="8382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69584</xdr:rowOff>
    </xdr:from>
    <xdr:to>
      <xdr:col>46</xdr:col>
      <xdr:colOff>38100</xdr:colOff>
      <xdr:row>38</xdr:row>
      <xdr:rowOff>171184</xdr:rowOff>
    </xdr:to>
    <xdr:sp macro="" textlink="">
      <xdr:nvSpPr>
        <xdr:cNvPr id="127" name="楕円 126"/>
        <xdr:cNvSpPr/>
      </xdr:nvSpPr>
      <xdr:spPr>
        <a:xfrm>
          <a:off x="8699500" y="65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120384</xdr:rowOff>
    </xdr:from>
    <xdr:to>
      <xdr:col>50</xdr:col>
      <xdr:colOff>114300</xdr:colOff>
      <xdr:row>38</xdr:row>
      <xdr:rowOff>140848</xdr:rowOff>
    </xdr:to>
    <xdr:cxnSp macro="">
      <xdr:nvCxnSpPr>
        <xdr:cNvPr id="128" name="直線コネクタ 127"/>
        <xdr:cNvCxnSpPr/>
      </xdr:nvCxnSpPr>
      <xdr:spPr>
        <a:xfrm>
          <a:off x="8750300" y="6635484"/>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2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0"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36725</xdr:rowOff>
    </xdr:from>
    <xdr:ext cx="534377" cy="259045"/>
    <xdr:sp macro="" textlink="">
      <xdr:nvSpPr>
        <xdr:cNvPr id="133" name="n_1mainValue【道路】&#10;一人当たり延長"/>
        <xdr:cNvSpPr txBox="1"/>
      </xdr:nvSpPr>
      <xdr:spPr>
        <a:xfrm>
          <a:off x="9359411" y="63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16261</xdr:rowOff>
    </xdr:from>
    <xdr:ext cx="534377" cy="259045"/>
    <xdr:sp macro="" textlink="">
      <xdr:nvSpPr>
        <xdr:cNvPr id="134" name="n_2mainValue【道路】&#10;一人当たり延長"/>
        <xdr:cNvSpPr txBox="1"/>
      </xdr:nvSpPr>
      <xdr:spPr>
        <a:xfrm>
          <a:off x="8483111" y="63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65"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6" name="フローチャート: 判断 165"/>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7" name="フローチャート: 判断 166"/>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8" name="フローチャート: 判断 167"/>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9" name="フローチャート: 判断 168"/>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0" name="フローチャート: 判断 169"/>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87993</xdr:rowOff>
    </xdr:from>
    <xdr:to>
      <xdr:col>24</xdr:col>
      <xdr:colOff>114300</xdr:colOff>
      <xdr:row>56</xdr:row>
      <xdr:rowOff>18143</xdr:rowOff>
    </xdr:to>
    <xdr:sp macro="" textlink="">
      <xdr:nvSpPr>
        <xdr:cNvPr id="176" name="楕円 175"/>
        <xdr:cNvSpPr/>
      </xdr:nvSpPr>
      <xdr:spPr>
        <a:xfrm>
          <a:off x="45847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2920</xdr:rowOff>
    </xdr:from>
    <xdr:ext cx="340478" cy="259045"/>
    <xdr:sp macro="" textlink="">
      <xdr:nvSpPr>
        <xdr:cNvPr id="177" name="【橋りょう・トンネル】&#10;有形固定資産減価償却率該当値テキスト"/>
        <xdr:cNvSpPr txBox="1"/>
      </xdr:nvSpPr>
      <xdr:spPr>
        <a:xfrm>
          <a:off x="4673600" y="94326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55335</xdr:rowOff>
    </xdr:from>
    <xdr:to>
      <xdr:col>20</xdr:col>
      <xdr:colOff>38100</xdr:colOff>
      <xdr:row>55</xdr:row>
      <xdr:rowOff>156935</xdr:rowOff>
    </xdr:to>
    <xdr:sp macro="" textlink="">
      <xdr:nvSpPr>
        <xdr:cNvPr id="178" name="楕円 177"/>
        <xdr:cNvSpPr/>
      </xdr:nvSpPr>
      <xdr:spPr>
        <a:xfrm>
          <a:off x="3746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106135</xdr:rowOff>
    </xdr:from>
    <xdr:to>
      <xdr:col>24</xdr:col>
      <xdr:colOff>63500</xdr:colOff>
      <xdr:row>55</xdr:row>
      <xdr:rowOff>138793</xdr:rowOff>
    </xdr:to>
    <xdr:cxnSp macro="">
      <xdr:nvCxnSpPr>
        <xdr:cNvPr id="179" name="直線コネクタ 178"/>
        <xdr:cNvCxnSpPr/>
      </xdr:nvCxnSpPr>
      <xdr:spPr>
        <a:xfrm>
          <a:off x="3797300" y="9535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22678</xdr:rowOff>
    </xdr:from>
    <xdr:to>
      <xdr:col>15</xdr:col>
      <xdr:colOff>101600</xdr:colOff>
      <xdr:row>55</xdr:row>
      <xdr:rowOff>124278</xdr:rowOff>
    </xdr:to>
    <xdr:sp macro="" textlink="">
      <xdr:nvSpPr>
        <xdr:cNvPr id="180" name="楕円 179"/>
        <xdr:cNvSpPr/>
      </xdr:nvSpPr>
      <xdr:spPr>
        <a:xfrm>
          <a:off x="2857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73478</xdr:rowOff>
    </xdr:from>
    <xdr:to>
      <xdr:col>19</xdr:col>
      <xdr:colOff>177800</xdr:colOff>
      <xdr:row>55</xdr:row>
      <xdr:rowOff>106135</xdr:rowOff>
    </xdr:to>
    <xdr:cxnSp macro="">
      <xdr:nvCxnSpPr>
        <xdr:cNvPr id="181" name="直線コネクタ 180"/>
        <xdr:cNvCxnSpPr/>
      </xdr:nvCxnSpPr>
      <xdr:spPr>
        <a:xfrm>
          <a:off x="2908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82"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83"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4"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5"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2012</xdr:rowOff>
    </xdr:from>
    <xdr:ext cx="340478" cy="259045"/>
    <xdr:sp macro="" textlink="">
      <xdr:nvSpPr>
        <xdr:cNvPr id="186" name="n_1mainValue【橋りょう・トンネル】&#10;有形固定資産減価償却率"/>
        <xdr:cNvSpPr txBox="1"/>
      </xdr:nvSpPr>
      <xdr:spPr>
        <a:xfrm>
          <a:off x="36143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140805</xdr:rowOff>
    </xdr:from>
    <xdr:ext cx="340478" cy="259045"/>
    <xdr:sp macro="" textlink="">
      <xdr:nvSpPr>
        <xdr:cNvPr id="187" name="n_2mainValue【橋りょう・トンネル】&#10;有形固定資産減価償却率"/>
        <xdr:cNvSpPr txBox="1"/>
      </xdr:nvSpPr>
      <xdr:spPr>
        <a:xfrm>
          <a:off x="2738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11" name="直線コネクタ 210"/>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12"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3" name="直線コネクタ 212"/>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4"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5" name="直線コネクタ 214"/>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16"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17" name="フローチャート: 判断 216"/>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18" name="フローチャート: 判断 217"/>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9" name="フローチャート: 判断 218"/>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0" name="フローチャート: 判断 219"/>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21" name="フローチャート: 判断 220"/>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20782</xdr:rowOff>
    </xdr:from>
    <xdr:to>
      <xdr:col>55</xdr:col>
      <xdr:colOff>50800</xdr:colOff>
      <xdr:row>64</xdr:row>
      <xdr:rowOff>122382</xdr:rowOff>
    </xdr:to>
    <xdr:sp macro="" textlink="">
      <xdr:nvSpPr>
        <xdr:cNvPr id="227" name="楕円 226"/>
        <xdr:cNvSpPr/>
      </xdr:nvSpPr>
      <xdr:spPr>
        <a:xfrm>
          <a:off x="10426700" y="109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107159</xdr:rowOff>
    </xdr:from>
    <xdr:ext cx="534377" cy="259045"/>
    <xdr:sp macro="" textlink="">
      <xdr:nvSpPr>
        <xdr:cNvPr id="228" name="【橋りょう・トンネル】&#10;一人当たり有形固定資産（償却資産）額該当値テキスト"/>
        <xdr:cNvSpPr txBox="1"/>
      </xdr:nvSpPr>
      <xdr:spPr>
        <a:xfrm>
          <a:off x="10515600" y="1090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20868</xdr:rowOff>
    </xdr:from>
    <xdr:to>
      <xdr:col>50</xdr:col>
      <xdr:colOff>165100</xdr:colOff>
      <xdr:row>64</xdr:row>
      <xdr:rowOff>122468</xdr:rowOff>
    </xdr:to>
    <xdr:sp macro="" textlink="">
      <xdr:nvSpPr>
        <xdr:cNvPr id="229" name="楕円 228"/>
        <xdr:cNvSpPr/>
      </xdr:nvSpPr>
      <xdr:spPr>
        <a:xfrm>
          <a:off x="9588500" y="109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71582</xdr:rowOff>
    </xdr:from>
    <xdr:to>
      <xdr:col>55</xdr:col>
      <xdr:colOff>0</xdr:colOff>
      <xdr:row>64</xdr:row>
      <xdr:rowOff>71668</xdr:rowOff>
    </xdr:to>
    <xdr:cxnSp macro="">
      <xdr:nvCxnSpPr>
        <xdr:cNvPr id="230" name="直線コネクタ 229"/>
        <xdr:cNvCxnSpPr/>
      </xdr:nvCxnSpPr>
      <xdr:spPr>
        <a:xfrm flipV="1">
          <a:off x="9639300" y="11044382"/>
          <a:ext cx="8382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20925</xdr:rowOff>
    </xdr:from>
    <xdr:to>
      <xdr:col>46</xdr:col>
      <xdr:colOff>38100</xdr:colOff>
      <xdr:row>64</xdr:row>
      <xdr:rowOff>122525</xdr:rowOff>
    </xdr:to>
    <xdr:sp macro="" textlink="">
      <xdr:nvSpPr>
        <xdr:cNvPr id="231" name="楕円 230"/>
        <xdr:cNvSpPr/>
      </xdr:nvSpPr>
      <xdr:spPr>
        <a:xfrm>
          <a:off x="8699500" y="109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71668</xdr:rowOff>
    </xdr:from>
    <xdr:to>
      <xdr:col>50</xdr:col>
      <xdr:colOff>114300</xdr:colOff>
      <xdr:row>64</xdr:row>
      <xdr:rowOff>71725</xdr:rowOff>
    </xdr:to>
    <xdr:cxnSp macro="">
      <xdr:nvCxnSpPr>
        <xdr:cNvPr id="232" name="直線コネクタ 231"/>
        <xdr:cNvCxnSpPr/>
      </xdr:nvCxnSpPr>
      <xdr:spPr>
        <a:xfrm flipV="1">
          <a:off x="8750300" y="1104446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33"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4"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35"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6"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113595</xdr:rowOff>
    </xdr:from>
    <xdr:ext cx="534377" cy="259045"/>
    <xdr:sp macro="" textlink="">
      <xdr:nvSpPr>
        <xdr:cNvPr id="237" name="n_1mainValue【橋りょう・トンネル】&#10;一人当たり有形固定資産（償却資産）額"/>
        <xdr:cNvSpPr txBox="1"/>
      </xdr:nvSpPr>
      <xdr:spPr>
        <a:xfrm>
          <a:off x="9359411" y="110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113652</xdr:rowOff>
    </xdr:from>
    <xdr:ext cx="534377" cy="259045"/>
    <xdr:sp macro="" textlink="">
      <xdr:nvSpPr>
        <xdr:cNvPr id="238" name="n_2mainValue【橋りょう・トンネル】&#10;一人当たり有形固定資産（償却資産）額"/>
        <xdr:cNvSpPr txBox="1"/>
      </xdr:nvSpPr>
      <xdr:spPr>
        <a:xfrm>
          <a:off x="8483111" y="110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4" name="直線コネクタ 263"/>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7"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8" name="直線コネクタ 267"/>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69"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70" name="フローチャート: 判断 269"/>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71" name="フローチャート: 判断 270"/>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72" name="フローチャート: 判断 271"/>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3" name="フローチャート: 判断 27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4" name="フローチャート: 判断 273"/>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153851</xdr:rowOff>
    </xdr:from>
    <xdr:to>
      <xdr:col>24</xdr:col>
      <xdr:colOff>114300</xdr:colOff>
      <xdr:row>81</xdr:row>
      <xdr:rowOff>84001</xdr:rowOff>
    </xdr:to>
    <xdr:sp macro="" textlink="">
      <xdr:nvSpPr>
        <xdr:cNvPr id="280" name="楕円 279"/>
        <xdr:cNvSpPr/>
      </xdr:nvSpPr>
      <xdr:spPr>
        <a:xfrm>
          <a:off x="45847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5278</xdr:rowOff>
    </xdr:from>
    <xdr:ext cx="405111" cy="259045"/>
    <xdr:sp macro="" textlink="">
      <xdr:nvSpPr>
        <xdr:cNvPr id="281" name="【公営住宅】&#10;有形固定資産減価償却率該当値テキスト"/>
        <xdr:cNvSpPr txBox="1"/>
      </xdr:nvSpPr>
      <xdr:spPr>
        <a:xfrm>
          <a:off x="4673600" y="1372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153851</xdr:rowOff>
    </xdr:from>
    <xdr:to>
      <xdr:col>20</xdr:col>
      <xdr:colOff>38100</xdr:colOff>
      <xdr:row>81</xdr:row>
      <xdr:rowOff>84001</xdr:rowOff>
    </xdr:to>
    <xdr:sp macro="" textlink="">
      <xdr:nvSpPr>
        <xdr:cNvPr id="282" name="楕円 281"/>
        <xdr:cNvSpPr/>
      </xdr:nvSpPr>
      <xdr:spPr>
        <a:xfrm>
          <a:off x="3746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33201</xdr:rowOff>
    </xdr:from>
    <xdr:to>
      <xdr:col>24</xdr:col>
      <xdr:colOff>63500</xdr:colOff>
      <xdr:row>81</xdr:row>
      <xdr:rowOff>33201</xdr:rowOff>
    </xdr:to>
    <xdr:cxnSp macro="">
      <xdr:nvCxnSpPr>
        <xdr:cNvPr id="283" name="直線コネクタ 282"/>
        <xdr:cNvCxnSpPr/>
      </xdr:nvCxnSpPr>
      <xdr:spPr>
        <a:xfrm>
          <a:off x="3797300" y="139206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121194</xdr:rowOff>
    </xdr:from>
    <xdr:to>
      <xdr:col>15</xdr:col>
      <xdr:colOff>101600</xdr:colOff>
      <xdr:row>81</xdr:row>
      <xdr:rowOff>51344</xdr:rowOff>
    </xdr:to>
    <xdr:sp macro="" textlink="">
      <xdr:nvSpPr>
        <xdr:cNvPr id="284" name="楕円 283"/>
        <xdr:cNvSpPr/>
      </xdr:nvSpPr>
      <xdr:spPr>
        <a:xfrm>
          <a:off x="2857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544</xdr:rowOff>
    </xdr:from>
    <xdr:to>
      <xdr:col>19</xdr:col>
      <xdr:colOff>177800</xdr:colOff>
      <xdr:row>81</xdr:row>
      <xdr:rowOff>33201</xdr:rowOff>
    </xdr:to>
    <xdr:cxnSp macro="">
      <xdr:nvCxnSpPr>
        <xdr:cNvPr id="285" name="直線コネクタ 284"/>
        <xdr:cNvCxnSpPr/>
      </xdr:nvCxnSpPr>
      <xdr:spPr>
        <a:xfrm>
          <a:off x="2908300" y="1388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286"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87"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8"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89"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100528</xdr:rowOff>
    </xdr:from>
    <xdr:ext cx="405111" cy="259045"/>
    <xdr:sp macro="" textlink="">
      <xdr:nvSpPr>
        <xdr:cNvPr id="290" name="n_1main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67871</xdr:rowOff>
    </xdr:from>
    <xdr:ext cx="405111" cy="259045"/>
    <xdr:sp macro="" textlink="">
      <xdr:nvSpPr>
        <xdr:cNvPr id="291" name="n_2mainValue【公営住宅】&#10;有形固定資産減価償却率"/>
        <xdr:cNvSpPr txBox="1"/>
      </xdr:nvSpPr>
      <xdr:spPr>
        <a:xfrm>
          <a:off x="2705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5" name="直線コネクタ 31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7" name="直線コネクタ 31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1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19" name="直線コネクタ 31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20" name="【公営住宅】&#10;一人当たり面積平均値テキスト"/>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21" name="フローチャート: 判断 32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22" name="フローチャート: 判断 32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23" name="フローチャート: 判断 32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24" name="フローチャート: 判断 32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5" name="フローチャート: 判断 32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11494</xdr:rowOff>
    </xdr:from>
    <xdr:to>
      <xdr:col>55</xdr:col>
      <xdr:colOff>50800</xdr:colOff>
      <xdr:row>82</xdr:row>
      <xdr:rowOff>113094</xdr:rowOff>
    </xdr:to>
    <xdr:sp macro="" textlink="">
      <xdr:nvSpPr>
        <xdr:cNvPr id="331" name="楕円 330"/>
        <xdr:cNvSpPr/>
      </xdr:nvSpPr>
      <xdr:spPr>
        <a:xfrm>
          <a:off x="10426700" y="140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34371</xdr:rowOff>
    </xdr:from>
    <xdr:ext cx="469744" cy="259045"/>
    <xdr:sp macro="" textlink="">
      <xdr:nvSpPr>
        <xdr:cNvPr id="332" name="【公営住宅】&#10;一人当たり面積該当値テキスト"/>
        <xdr:cNvSpPr txBox="1"/>
      </xdr:nvSpPr>
      <xdr:spPr>
        <a:xfrm>
          <a:off x="10515600" y="139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25591</xdr:rowOff>
    </xdr:from>
    <xdr:to>
      <xdr:col>50</xdr:col>
      <xdr:colOff>165100</xdr:colOff>
      <xdr:row>82</xdr:row>
      <xdr:rowOff>127191</xdr:rowOff>
    </xdr:to>
    <xdr:sp macro="" textlink="">
      <xdr:nvSpPr>
        <xdr:cNvPr id="333" name="楕円 332"/>
        <xdr:cNvSpPr/>
      </xdr:nvSpPr>
      <xdr:spPr>
        <a:xfrm>
          <a:off x="9588500" y="140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62294</xdr:rowOff>
    </xdr:from>
    <xdr:to>
      <xdr:col>55</xdr:col>
      <xdr:colOff>0</xdr:colOff>
      <xdr:row>82</xdr:row>
      <xdr:rowOff>76391</xdr:rowOff>
    </xdr:to>
    <xdr:cxnSp macro="">
      <xdr:nvCxnSpPr>
        <xdr:cNvPr id="334" name="直線コネクタ 333"/>
        <xdr:cNvCxnSpPr/>
      </xdr:nvCxnSpPr>
      <xdr:spPr>
        <a:xfrm flipV="1">
          <a:off x="9639300" y="14121194"/>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34734</xdr:rowOff>
    </xdr:from>
    <xdr:to>
      <xdr:col>46</xdr:col>
      <xdr:colOff>38100</xdr:colOff>
      <xdr:row>82</xdr:row>
      <xdr:rowOff>136334</xdr:rowOff>
    </xdr:to>
    <xdr:sp macro="" textlink="">
      <xdr:nvSpPr>
        <xdr:cNvPr id="335" name="楕円 334"/>
        <xdr:cNvSpPr/>
      </xdr:nvSpPr>
      <xdr:spPr>
        <a:xfrm>
          <a:off x="8699500" y="1409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76391</xdr:rowOff>
    </xdr:from>
    <xdr:to>
      <xdr:col>50</xdr:col>
      <xdr:colOff>114300</xdr:colOff>
      <xdr:row>82</xdr:row>
      <xdr:rowOff>85534</xdr:rowOff>
    </xdr:to>
    <xdr:cxnSp macro="">
      <xdr:nvCxnSpPr>
        <xdr:cNvPr id="336" name="直線コネクタ 335"/>
        <xdr:cNvCxnSpPr/>
      </xdr:nvCxnSpPr>
      <xdr:spPr>
        <a:xfrm flipV="1">
          <a:off x="8750300" y="1413529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37" name="n_1ave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38" name="n_2aveValue【公営住宅】&#10;一人当たり面積"/>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39"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40"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143718</xdr:rowOff>
    </xdr:from>
    <xdr:ext cx="469744" cy="259045"/>
    <xdr:sp macro="" textlink="">
      <xdr:nvSpPr>
        <xdr:cNvPr id="341" name="n_1mainValue【公営住宅】&#10;一人当たり面積"/>
        <xdr:cNvSpPr txBox="1"/>
      </xdr:nvSpPr>
      <xdr:spPr>
        <a:xfrm>
          <a:off x="9391727" y="138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152861</xdr:rowOff>
    </xdr:from>
    <xdr:ext cx="469744" cy="259045"/>
    <xdr:sp macro="" textlink="">
      <xdr:nvSpPr>
        <xdr:cNvPr id="342" name="n_2mainValue【公営住宅】&#10;一人当たり面積"/>
        <xdr:cNvSpPr txBox="1"/>
      </xdr:nvSpPr>
      <xdr:spPr>
        <a:xfrm>
          <a:off x="8515427" y="1386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84" name="直線コネクタ 383"/>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6" name="直線コネクタ 38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87"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88" name="直線コネクタ 387"/>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89"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90" name="フローチャート: 判断 389"/>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91" name="フローチャート: 判断 390"/>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92" name="フローチャート: 判断 391"/>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93" name="フローチャート: 判断 392"/>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94" name="フローチャート: 判断 393"/>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00" name="楕円 399"/>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13987</xdr:rowOff>
    </xdr:from>
    <xdr:ext cx="405111" cy="259045"/>
    <xdr:sp macro="" textlink="">
      <xdr:nvSpPr>
        <xdr:cNvPr id="401" name="【認定こども園・幼稚園・保育所】&#10;有形固定資産減価償却率該当値テキスト"/>
        <xdr:cNvSpPr txBox="1"/>
      </xdr:nvSpPr>
      <xdr:spPr>
        <a:xfrm>
          <a:off x="16357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402" name="楕円 401"/>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37</xdr:row>
      <xdr:rowOff>41910</xdr:rowOff>
    </xdr:to>
    <xdr:cxnSp macro="">
      <xdr:nvCxnSpPr>
        <xdr:cNvPr id="403" name="直線コネクタ 402"/>
        <xdr:cNvCxnSpPr/>
      </xdr:nvCxnSpPr>
      <xdr:spPr>
        <a:xfrm>
          <a:off x="15481300" y="636759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04" name="楕円 403"/>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23949</xdr:rowOff>
    </xdr:to>
    <xdr:cxnSp macro="">
      <xdr:nvCxnSpPr>
        <xdr:cNvPr id="405" name="直線コネクタ 404"/>
        <xdr:cNvCxnSpPr/>
      </xdr:nvCxnSpPr>
      <xdr:spPr>
        <a:xfrm>
          <a:off x="14592300" y="633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06"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0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0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0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410" name="n_1mainValue【認定こども園・幼稚園・保育所】&#10;有形固定資産減価償却率"/>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11" name="n_2main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33" name="直線コネクタ 432"/>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34"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35" name="直線コネクタ 434"/>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36"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37" name="直線コネクタ 436"/>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38"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39" name="フローチャート: 判断 438"/>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40" name="フローチャート: 判断 439"/>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41" name="フローチャート: 判断 440"/>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42" name="フローチャート: 判断 441"/>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43" name="フローチャート: 判断 442"/>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60604</xdr:rowOff>
    </xdr:from>
    <xdr:to>
      <xdr:col>116</xdr:col>
      <xdr:colOff>114300</xdr:colOff>
      <xdr:row>39</xdr:row>
      <xdr:rowOff>162204</xdr:rowOff>
    </xdr:to>
    <xdr:sp macro="" textlink="">
      <xdr:nvSpPr>
        <xdr:cNvPr id="449" name="楕円 448"/>
        <xdr:cNvSpPr/>
      </xdr:nvSpPr>
      <xdr:spPr>
        <a:xfrm>
          <a:off x="22110700" y="67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83481</xdr:rowOff>
    </xdr:from>
    <xdr:ext cx="469744" cy="259045"/>
    <xdr:sp macro="" textlink="">
      <xdr:nvSpPr>
        <xdr:cNvPr id="450" name="【認定こども園・幼稚園・保育所】&#10;一人当たり面積該当値テキスト"/>
        <xdr:cNvSpPr txBox="1"/>
      </xdr:nvSpPr>
      <xdr:spPr>
        <a:xfrm>
          <a:off x="22199600"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67920</xdr:rowOff>
    </xdr:from>
    <xdr:to>
      <xdr:col>112</xdr:col>
      <xdr:colOff>38100</xdr:colOff>
      <xdr:row>39</xdr:row>
      <xdr:rowOff>169520</xdr:rowOff>
    </xdr:to>
    <xdr:sp macro="" textlink="">
      <xdr:nvSpPr>
        <xdr:cNvPr id="451" name="楕円 450"/>
        <xdr:cNvSpPr/>
      </xdr:nvSpPr>
      <xdr:spPr>
        <a:xfrm>
          <a:off x="21272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111404</xdr:rowOff>
    </xdr:from>
    <xdr:to>
      <xdr:col>116</xdr:col>
      <xdr:colOff>63500</xdr:colOff>
      <xdr:row>39</xdr:row>
      <xdr:rowOff>118720</xdr:rowOff>
    </xdr:to>
    <xdr:cxnSp macro="">
      <xdr:nvCxnSpPr>
        <xdr:cNvPr id="452" name="直線コネクタ 451"/>
        <xdr:cNvCxnSpPr/>
      </xdr:nvCxnSpPr>
      <xdr:spPr>
        <a:xfrm flipV="1">
          <a:off x="21323300" y="6797954"/>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72492</xdr:rowOff>
    </xdr:from>
    <xdr:to>
      <xdr:col>107</xdr:col>
      <xdr:colOff>101600</xdr:colOff>
      <xdr:row>40</xdr:row>
      <xdr:rowOff>2642</xdr:rowOff>
    </xdr:to>
    <xdr:sp macro="" textlink="">
      <xdr:nvSpPr>
        <xdr:cNvPr id="453" name="楕円 452"/>
        <xdr:cNvSpPr/>
      </xdr:nvSpPr>
      <xdr:spPr>
        <a:xfrm>
          <a:off x="20383500" y="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118720</xdr:rowOff>
    </xdr:from>
    <xdr:to>
      <xdr:col>111</xdr:col>
      <xdr:colOff>177800</xdr:colOff>
      <xdr:row>39</xdr:row>
      <xdr:rowOff>123292</xdr:rowOff>
    </xdr:to>
    <xdr:cxnSp macro="">
      <xdr:nvCxnSpPr>
        <xdr:cNvPr id="454" name="直線コネクタ 453"/>
        <xdr:cNvCxnSpPr/>
      </xdr:nvCxnSpPr>
      <xdr:spPr>
        <a:xfrm flipV="1">
          <a:off x="20434300" y="68052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55"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56"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57"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58"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14597</xdr:rowOff>
    </xdr:from>
    <xdr:ext cx="469744" cy="259045"/>
    <xdr:sp macro="" textlink="">
      <xdr:nvSpPr>
        <xdr:cNvPr id="459" name="n_1mainValue【認定こども園・幼稚園・保育所】&#10;一人当たり面積"/>
        <xdr:cNvSpPr txBox="1"/>
      </xdr:nvSpPr>
      <xdr:spPr>
        <a:xfrm>
          <a:off x="21075727" y="65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19169</xdr:rowOff>
    </xdr:from>
    <xdr:ext cx="469744" cy="259045"/>
    <xdr:sp macro="" textlink="">
      <xdr:nvSpPr>
        <xdr:cNvPr id="460" name="n_2mainValue【認定こども園・幼稚園・保育所】&#10;一人当たり面積"/>
        <xdr:cNvSpPr txBox="1"/>
      </xdr:nvSpPr>
      <xdr:spPr>
        <a:xfrm>
          <a:off x="20199427" y="653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3" name="テキスト ボックス 47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3" name="テキスト ボックス 48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86" name="直線コネクタ 485"/>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87"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88" name="直線コネクタ 487"/>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89"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90" name="直線コネクタ 489"/>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491"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92" name="フローチャート: 判断 491"/>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93" name="フローチャート: 判断 492"/>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94" name="フローチャート: 判断 493"/>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95" name="フローチャート: 判断 494"/>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96" name="フローチャート: 判断 495"/>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02" name="楕円 501"/>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120667</xdr:rowOff>
    </xdr:from>
    <xdr:ext cx="405111" cy="259045"/>
    <xdr:sp macro="" textlink="">
      <xdr:nvSpPr>
        <xdr:cNvPr id="503" name="【学校施設】&#10;有形固定資産減価償却率該当値テキスト"/>
        <xdr:cNvSpPr txBox="1"/>
      </xdr:nvSpPr>
      <xdr:spPr>
        <a:xfrm>
          <a:off x="16357600"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04" name="楕円 503"/>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153488</xdr:rowOff>
    </xdr:to>
    <xdr:cxnSp macro="">
      <xdr:nvCxnSpPr>
        <xdr:cNvPr id="505" name="直線コネクタ 504"/>
        <xdr:cNvCxnSpPr/>
      </xdr:nvCxnSpPr>
      <xdr:spPr>
        <a:xfrm flipV="1">
          <a:off x="15481300" y="1043559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06" name="楕円 505"/>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153488</xdr:rowOff>
    </xdr:to>
    <xdr:cxnSp macro="">
      <xdr:nvCxnSpPr>
        <xdr:cNvPr id="507" name="直線コネクタ 506"/>
        <xdr:cNvCxnSpPr/>
      </xdr:nvCxnSpPr>
      <xdr:spPr>
        <a:xfrm>
          <a:off x="14592300" y="104127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508" name="n_1aveValue【学校施設】&#10;有形固定資産減価償却率"/>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09" name="n_2aveValue【学校施設】&#10;有形固定資産減価償却率"/>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10"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11"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49365</xdr:rowOff>
    </xdr:from>
    <xdr:ext cx="405111" cy="259045"/>
    <xdr:sp macro="" textlink="">
      <xdr:nvSpPr>
        <xdr:cNvPr id="512" name="n_1main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21607</xdr:rowOff>
    </xdr:from>
    <xdr:ext cx="405111" cy="259045"/>
    <xdr:sp macro="" textlink="">
      <xdr:nvSpPr>
        <xdr:cNvPr id="513" name="n_2mainValue【学校施設】&#10;有形固定資産減価償却率"/>
        <xdr:cNvSpPr txBox="1"/>
      </xdr:nvSpPr>
      <xdr:spPr>
        <a:xfrm>
          <a:off x="14389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5" name="テキスト ボックス 53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37" name="直線コネクタ 536"/>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38"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39" name="直線コネクタ 538"/>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40"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41" name="直線コネクタ 540"/>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42"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43" name="フローチャート: 判断 542"/>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44" name="フローチャート: 判断 543"/>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45" name="フローチャート: 判断 54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46" name="フローチャート: 判断 545"/>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47" name="フローチャート: 判断 546"/>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157226</xdr:rowOff>
    </xdr:from>
    <xdr:to>
      <xdr:col>116</xdr:col>
      <xdr:colOff>114300</xdr:colOff>
      <xdr:row>61</xdr:row>
      <xdr:rowOff>87376</xdr:rowOff>
    </xdr:to>
    <xdr:sp macro="" textlink="">
      <xdr:nvSpPr>
        <xdr:cNvPr id="553" name="楕円 552"/>
        <xdr:cNvSpPr/>
      </xdr:nvSpPr>
      <xdr:spPr>
        <a:xfrm>
          <a:off x="221107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8653</xdr:rowOff>
    </xdr:from>
    <xdr:ext cx="469744" cy="259045"/>
    <xdr:sp macro="" textlink="">
      <xdr:nvSpPr>
        <xdr:cNvPr id="554" name="【学校施設】&#10;一人当たり面積該当値テキスト"/>
        <xdr:cNvSpPr txBox="1"/>
      </xdr:nvSpPr>
      <xdr:spPr>
        <a:xfrm>
          <a:off x="22199600"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3683</xdr:rowOff>
    </xdr:from>
    <xdr:to>
      <xdr:col>112</xdr:col>
      <xdr:colOff>38100</xdr:colOff>
      <xdr:row>61</xdr:row>
      <xdr:rowOff>105283</xdr:rowOff>
    </xdr:to>
    <xdr:sp macro="" textlink="">
      <xdr:nvSpPr>
        <xdr:cNvPr id="555" name="楕円 554"/>
        <xdr:cNvSpPr/>
      </xdr:nvSpPr>
      <xdr:spPr>
        <a:xfrm>
          <a:off x="21272500" y="10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61</xdr:row>
      <xdr:rowOff>54483</xdr:rowOff>
    </xdr:to>
    <xdr:cxnSp macro="">
      <xdr:nvCxnSpPr>
        <xdr:cNvPr id="556" name="直線コネクタ 555"/>
        <xdr:cNvCxnSpPr/>
      </xdr:nvCxnSpPr>
      <xdr:spPr>
        <a:xfrm flipV="1">
          <a:off x="21323300" y="1049502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xdr:rowOff>
    </xdr:from>
    <xdr:to>
      <xdr:col>107</xdr:col>
      <xdr:colOff>101600</xdr:colOff>
      <xdr:row>61</xdr:row>
      <xdr:rowOff>112141</xdr:rowOff>
    </xdr:to>
    <xdr:sp macro="" textlink="">
      <xdr:nvSpPr>
        <xdr:cNvPr id="557" name="楕円 556"/>
        <xdr:cNvSpPr/>
      </xdr:nvSpPr>
      <xdr:spPr>
        <a:xfrm>
          <a:off x="20383500" y="104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54483</xdr:rowOff>
    </xdr:from>
    <xdr:to>
      <xdr:col>111</xdr:col>
      <xdr:colOff>177800</xdr:colOff>
      <xdr:row>61</xdr:row>
      <xdr:rowOff>61341</xdr:rowOff>
    </xdr:to>
    <xdr:cxnSp macro="">
      <xdr:nvCxnSpPr>
        <xdr:cNvPr id="558" name="直線コネクタ 557"/>
        <xdr:cNvCxnSpPr/>
      </xdr:nvCxnSpPr>
      <xdr:spPr>
        <a:xfrm flipV="1">
          <a:off x="20434300" y="1051293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559"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60"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61"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62"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121810</xdr:rowOff>
    </xdr:from>
    <xdr:ext cx="469744" cy="259045"/>
    <xdr:sp macro="" textlink="">
      <xdr:nvSpPr>
        <xdr:cNvPr id="563" name="n_1mainValue【学校施設】&#10;一人当たり面積"/>
        <xdr:cNvSpPr txBox="1"/>
      </xdr:nvSpPr>
      <xdr:spPr>
        <a:xfrm>
          <a:off x="21075727" y="102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128668</xdr:rowOff>
    </xdr:from>
    <xdr:ext cx="469744" cy="259045"/>
    <xdr:sp macro="" textlink="">
      <xdr:nvSpPr>
        <xdr:cNvPr id="564" name="n_2mainValue【学校施設】&#10;一人当たり面積"/>
        <xdr:cNvSpPr txBox="1"/>
      </xdr:nvSpPr>
      <xdr:spPr>
        <a:xfrm>
          <a:off x="20199427" y="102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3" name="テキスト ボックス 59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3" name="テキスト ボックス 60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06" name="直線コネクタ 605"/>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8" name="直線コネクタ 60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09"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10" name="直線コネクタ 609"/>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611"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12" name="フローチャート: 判断 611"/>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13" name="フローチャート: 判断 612"/>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14" name="フローチャート: 判断 613"/>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615" name="フローチャート: 判断 614"/>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616" name="フローチャート: 判断 615"/>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622" name="楕円 621"/>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18885</xdr:rowOff>
    </xdr:from>
    <xdr:ext cx="405111" cy="259045"/>
    <xdr:sp macro="" textlink="">
      <xdr:nvSpPr>
        <xdr:cNvPr id="623" name="【公民館】&#10;有形固定資産減価償却率該当値テキスト"/>
        <xdr:cNvSpPr txBox="1"/>
      </xdr:nvSpPr>
      <xdr:spPr>
        <a:xfrm>
          <a:off x="16357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624" name="楕円 623"/>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103</xdr:row>
      <xdr:rowOff>46808</xdr:rowOff>
    </xdr:to>
    <xdr:cxnSp macro="">
      <xdr:nvCxnSpPr>
        <xdr:cNvPr id="625" name="直線コネクタ 624"/>
        <xdr:cNvCxnSpPr/>
      </xdr:nvCxnSpPr>
      <xdr:spPr>
        <a:xfrm>
          <a:off x="15481300" y="1767186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97245</xdr:rowOff>
    </xdr:from>
    <xdr:to>
      <xdr:col>76</xdr:col>
      <xdr:colOff>165100</xdr:colOff>
      <xdr:row>103</xdr:row>
      <xdr:rowOff>27395</xdr:rowOff>
    </xdr:to>
    <xdr:sp macro="" textlink="">
      <xdr:nvSpPr>
        <xdr:cNvPr id="626" name="楕円 625"/>
        <xdr:cNvSpPr/>
      </xdr:nvSpPr>
      <xdr:spPr>
        <a:xfrm>
          <a:off x="14541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148045</xdr:rowOff>
    </xdr:from>
    <xdr:to>
      <xdr:col>81</xdr:col>
      <xdr:colOff>50800</xdr:colOff>
      <xdr:row>103</xdr:row>
      <xdr:rowOff>12519</xdr:rowOff>
    </xdr:to>
    <xdr:cxnSp macro="">
      <xdr:nvCxnSpPr>
        <xdr:cNvPr id="627" name="直線コネクタ 626"/>
        <xdr:cNvCxnSpPr/>
      </xdr:nvCxnSpPr>
      <xdr:spPr>
        <a:xfrm>
          <a:off x="14592300" y="176359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628" name="n_1ave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29"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630"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631"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79846</xdr:rowOff>
    </xdr:from>
    <xdr:ext cx="405111" cy="259045"/>
    <xdr:sp macro="" textlink="">
      <xdr:nvSpPr>
        <xdr:cNvPr id="632" name="n_1mainValue【公民館】&#10;有形固定資産減価償却率"/>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43922</xdr:rowOff>
    </xdr:from>
    <xdr:ext cx="405111" cy="259045"/>
    <xdr:sp macro="" textlink="">
      <xdr:nvSpPr>
        <xdr:cNvPr id="633" name="n_2mainValue【公民館】&#10;有形固定資産減価償却率"/>
        <xdr:cNvSpPr txBox="1"/>
      </xdr:nvSpPr>
      <xdr:spPr>
        <a:xfrm>
          <a:off x="14389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4" name="直線コネクタ 6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5" name="テキスト ボックス 6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6" name="直線コネクタ 6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7" name="テキスト ボックス 6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8" name="直線コネクタ 6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9" name="テキスト ボックス 6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0" name="直線コネクタ 6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1" name="テキスト ボックス 6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2" name="直線コネクタ 6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3" name="テキスト ボックス 6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4" name="直線コネクタ 6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5" name="テキスト ボックス 6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6" name="直線コネクタ 6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7" name="テキスト ボックス 6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59" name="直線コネクタ 658"/>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60"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61" name="直線コネクタ 660"/>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62"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63" name="直線コネクタ 662"/>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664" name="【公民館】&#10;一人当たり面積平均値テキスト"/>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65" name="フローチャート: 判断 664"/>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66" name="フローチャート: 判断 665"/>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67" name="フローチャート: 判断 66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68" name="フローチャート: 判断 667"/>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69" name="フローチャート: 判断 668"/>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146776</xdr:rowOff>
    </xdr:from>
    <xdr:to>
      <xdr:col>116</xdr:col>
      <xdr:colOff>114300</xdr:colOff>
      <xdr:row>106</xdr:row>
      <xdr:rowOff>76926</xdr:rowOff>
    </xdr:to>
    <xdr:sp macro="" textlink="">
      <xdr:nvSpPr>
        <xdr:cNvPr id="675" name="楕円 674"/>
        <xdr:cNvSpPr/>
      </xdr:nvSpPr>
      <xdr:spPr>
        <a:xfrm>
          <a:off x="22110700" y="181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169653</xdr:rowOff>
    </xdr:from>
    <xdr:ext cx="469744" cy="259045"/>
    <xdr:sp macro="" textlink="">
      <xdr:nvSpPr>
        <xdr:cNvPr id="676" name="【公民館】&#10;一人当たり面積該当値テキスト"/>
        <xdr:cNvSpPr txBox="1"/>
      </xdr:nvSpPr>
      <xdr:spPr>
        <a:xfrm>
          <a:off x="22199600"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156573</xdr:rowOff>
    </xdr:from>
    <xdr:to>
      <xdr:col>112</xdr:col>
      <xdr:colOff>38100</xdr:colOff>
      <xdr:row>106</xdr:row>
      <xdr:rowOff>86723</xdr:rowOff>
    </xdr:to>
    <xdr:sp macro="" textlink="">
      <xdr:nvSpPr>
        <xdr:cNvPr id="677" name="楕円 676"/>
        <xdr:cNvSpPr/>
      </xdr:nvSpPr>
      <xdr:spPr>
        <a:xfrm>
          <a:off x="212725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26126</xdr:rowOff>
    </xdr:from>
    <xdr:to>
      <xdr:col>116</xdr:col>
      <xdr:colOff>63500</xdr:colOff>
      <xdr:row>106</xdr:row>
      <xdr:rowOff>35923</xdr:rowOff>
    </xdr:to>
    <xdr:cxnSp macro="">
      <xdr:nvCxnSpPr>
        <xdr:cNvPr id="678" name="直線コネクタ 677"/>
        <xdr:cNvCxnSpPr/>
      </xdr:nvCxnSpPr>
      <xdr:spPr>
        <a:xfrm flipV="1">
          <a:off x="21323300" y="181998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163105</xdr:rowOff>
    </xdr:from>
    <xdr:to>
      <xdr:col>107</xdr:col>
      <xdr:colOff>101600</xdr:colOff>
      <xdr:row>106</xdr:row>
      <xdr:rowOff>93255</xdr:rowOff>
    </xdr:to>
    <xdr:sp macro="" textlink="">
      <xdr:nvSpPr>
        <xdr:cNvPr id="679" name="楕円 678"/>
        <xdr:cNvSpPr/>
      </xdr:nvSpPr>
      <xdr:spPr>
        <a:xfrm>
          <a:off x="203835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35923</xdr:rowOff>
    </xdr:from>
    <xdr:to>
      <xdr:col>111</xdr:col>
      <xdr:colOff>177800</xdr:colOff>
      <xdr:row>106</xdr:row>
      <xdr:rowOff>42455</xdr:rowOff>
    </xdr:to>
    <xdr:cxnSp macro="">
      <xdr:nvCxnSpPr>
        <xdr:cNvPr id="680" name="直線コネクタ 679"/>
        <xdr:cNvCxnSpPr/>
      </xdr:nvCxnSpPr>
      <xdr:spPr>
        <a:xfrm flipV="1">
          <a:off x="20434300" y="182096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681" name="n_1aveValue【公民館】&#10;一人当たり面積"/>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82"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683"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84"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103250</xdr:rowOff>
    </xdr:from>
    <xdr:ext cx="469744" cy="259045"/>
    <xdr:sp macro="" textlink="">
      <xdr:nvSpPr>
        <xdr:cNvPr id="685" name="n_1mainValue【公民館】&#10;一人当たり面積"/>
        <xdr:cNvSpPr txBox="1"/>
      </xdr:nvSpPr>
      <xdr:spPr>
        <a:xfrm>
          <a:off x="21075727" y="179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109782</xdr:rowOff>
    </xdr:from>
    <xdr:ext cx="469744" cy="259045"/>
    <xdr:sp macro="" textlink="">
      <xdr:nvSpPr>
        <xdr:cNvPr id="686" name="n_2mainValue【公民館】&#10;一人当たり面積"/>
        <xdr:cNvSpPr txBox="1"/>
      </xdr:nvSpPr>
      <xdr:spPr>
        <a:xfrm>
          <a:off x="20199427" y="179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7" name="正方形/長方形 6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8" name="正方形/長方形 6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9" name="テキスト ボックス 6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を除くすべての施設において、有形固定資産減価償却率は全国平均及び東京都平均を下回っている。道路については住民一人当たりの延長も長くなっており、町道改修も順次進めているが主要道路を先行して行っているため、老朽化している道路も多い状況となっている。人口が減少が進んでいるため、各施設ににおいて、住民一人当たりの延長や面積は増加していることが予想されるが、地理的な要因もあり、施設の廃止や集約化、複合化は難しいため、現在所有している施設を計画的に改修し、適正に管理することで長寿命化し住民サービス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76200</xdr:rowOff>
    </xdr:from>
    <xdr:to>
      <xdr:col>24</xdr:col>
      <xdr:colOff>114300</xdr:colOff>
      <xdr:row>41</xdr:row>
      <xdr:rowOff>6350</xdr:rowOff>
    </xdr:to>
    <xdr:sp macro="" textlink="">
      <xdr:nvSpPr>
        <xdr:cNvPr id="72" name="楕円 71"/>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162577</xdr:rowOff>
    </xdr:from>
    <xdr:ext cx="469744" cy="259045"/>
    <xdr:sp macro="" textlink="">
      <xdr:nvSpPr>
        <xdr:cNvPr id="73" name="【図書館】&#10;有形固定資産減価償却率該当値テキスト"/>
        <xdr:cNvSpPr txBox="1"/>
      </xdr:nvSpPr>
      <xdr:spPr>
        <a:xfrm>
          <a:off x="4673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4" name="楕円 73"/>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127000</xdr:rowOff>
    </xdr:from>
    <xdr:to>
      <xdr:col>24</xdr:col>
      <xdr:colOff>63500</xdr:colOff>
      <xdr:row>40</xdr:row>
      <xdr:rowOff>127000</xdr:rowOff>
    </xdr:to>
    <xdr:cxnSp macro="">
      <xdr:nvCxnSpPr>
        <xdr:cNvPr id="75" name="直線コネクタ 74"/>
        <xdr:cNvCxnSpPr/>
      </xdr:nvCxnSpPr>
      <xdr:spPr>
        <a:xfrm>
          <a:off x="3797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76200</xdr:rowOff>
    </xdr:from>
    <xdr:to>
      <xdr:col>15</xdr:col>
      <xdr:colOff>101600</xdr:colOff>
      <xdr:row>41</xdr:row>
      <xdr:rowOff>6350</xdr:rowOff>
    </xdr:to>
    <xdr:sp macro="" textlink="">
      <xdr:nvSpPr>
        <xdr:cNvPr id="76" name="楕円 75"/>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127000</xdr:rowOff>
    </xdr:from>
    <xdr:to>
      <xdr:col>19</xdr:col>
      <xdr:colOff>177800</xdr:colOff>
      <xdr:row>40</xdr:row>
      <xdr:rowOff>127000</xdr:rowOff>
    </xdr:to>
    <xdr:cxnSp macro="">
      <xdr:nvCxnSpPr>
        <xdr:cNvPr id="77" name="直線コネクタ 76"/>
        <xdr:cNvCxnSpPr/>
      </xdr:nvCxnSpPr>
      <xdr:spPr>
        <a:xfrm>
          <a:off x="2908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78"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79"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0" name="n_3aveValue【図書館】&#10;有形固定資産減価償却率"/>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1"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40</xdr:row>
      <xdr:rowOff>168927</xdr:rowOff>
    </xdr:from>
    <xdr:ext cx="469744" cy="259045"/>
    <xdr:sp macro="" textlink="">
      <xdr:nvSpPr>
        <xdr:cNvPr id="82" name="n_1mainValue【図書館】&#10;有形固定資産減価償却率"/>
        <xdr:cNvSpPr txBox="1"/>
      </xdr:nvSpPr>
      <xdr:spPr>
        <a:xfrm>
          <a:off x="3549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3" name="n_2mainValue【図書館】&#10;有形固定資産減価償却率"/>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07" name="直線コネクタ 106"/>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8"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9" name="直線コネクタ 108"/>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0"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1" name="直線コネクタ 110"/>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12"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3" name="フローチャート: 判断 112"/>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4" name="フローチャート: 判断 113"/>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5" name="フローチャート: 判断 114"/>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6" name="フローチャート: 判断 115"/>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7" name="フローチャート: 判断 116"/>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170180</xdr:rowOff>
    </xdr:from>
    <xdr:to>
      <xdr:col>55</xdr:col>
      <xdr:colOff>50800</xdr:colOff>
      <xdr:row>38</xdr:row>
      <xdr:rowOff>100330</xdr:rowOff>
    </xdr:to>
    <xdr:sp macro="" textlink="">
      <xdr:nvSpPr>
        <xdr:cNvPr id="123" name="楕円 122"/>
        <xdr:cNvSpPr/>
      </xdr:nvSpPr>
      <xdr:spPr>
        <a:xfrm>
          <a:off x="10426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21607</xdr:rowOff>
    </xdr:from>
    <xdr:ext cx="469744" cy="259045"/>
    <xdr:sp macro="" textlink="">
      <xdr:nvSpPr>
        <xdr:cNvPr id="124" name="【図書館】&#10;一人当たり面積該当値テキスト"/>
        <xdr:cNvSpPr txBox="1"/>
      </xdr:nvSpPr>
      <xdr:spPr>
        <a:xfrm>
          <a:off x="10515600"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xdr:rowOff>
    </xdr:from>
    <xdr:to>
      <xdr:col>50</xdr:col>
      <xdr:colOff>165100</xdr:colOff>
      <xdr:row>38</xdr:row>
      <xdr:rowOff>111760</xdr:rowOff>
    </xdr:to>
    <xdr:sp macro="" textlink="">
      <xdr:nvSpPr>
        <xdr:cNvPr id="125" name="楕円 124"/>
        <xdr:cNvSpPr/>
      </xdr:nvSpPr>
      <xdr:spPr>
        <a:xfrm>
          <a:off x="958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49530</xdr:rowOff>
    </xdr:from>
    <xdr:to>
      <xdr:col>55</xdr:col>
      <xdr:colOff>0</xdr:colOff>
      <xdr:row>38</xdr:row>
      <xdr:rowOff>60960</xdr:rowOff>
    </xdr:to>
    <xdr:cxnSp macro="">
      <xdr:nvCxnSpPr>
        <xdr:cNvPr id="126" name="直線コネクタ 125"/>
        <xdr:cNvCxnSpPr/>
      </xdr:nvCxnSpPr>
      <xdr:spPr>
        <a:xfrm flipV="1">
          <a:off x="9639300" y="65646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17780</xdr:rowOff>
    </xdr:from>
    <xdr:to>
      <xdr:col>46</xdr:col>
      <xdr:colOff>38100</xdr:colOff>
      <xdr:row>38</xdr:row>
      <xdr:rowOff>119380</xdr:rowOff>
    </xdr:to>
    <xdr:sp macro="" textlink="">
      <xdr:nvSpPr>
        <xdr:cNvPr id="127" name="楕円 126"/>
        <xdr:cNvSpPr/>
      </xdr:nvSpPr>
      <xdr:spPr>
        <a:xfrm>
          <a:off x="8699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60960</xdr:rowOff>
    </xdr:from>
    <xdr:to>
      <xdr:col>50</xdr:col>
      <xdr:colOff>114300</xdr:colOff>
      <xdr:row>38</xdr:row>
      <xdr:rowOff>68580</xdr:rowOff>
    </xdr:to>
    <xdr:cxnSp macro="">
      <xdr:nvCxnSpPr>
        <xdr:cNvPr id="128" name="直線コネクタ 127"/>
        <xdr:cNvCxnSpPr/>
      </xdr:nvCxnSpPr>
      <xdr:spPr>
        <a:xfrm flipV="1">
          <a:off x="8750300" y="6576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29"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0" name="n_2ave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1"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2"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128287</xdr:rowOff>
    </xdr:from>
    <xdr:ext cx="469744" cy="259045"/>
    <xdr:sp macro="" textlink="">
      <xdr:nvSpPr>
        <xdr:cNvPr id="133" name="n_1mainValue【図書館】&#10;一人当たり面積"/>
        <xdr:cNvSpPr txBox="1"/>
      </xdr:nvSpPr>
      <xdr:spPr>
        <a:xfrm>
          <a:off x="9391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135907</xdr:rowOff>
    </xdr:from>
    <xdr:ext cx="469744" cy="259045"/>
    <xdr:sp macro="" textlink="">
      <xdr:nvSpPr>
        <xdr:cNvPr id="134" name="n_2mainValue【図書館】&#10;一人当たり面積"/>
        <xdr:cNvSpPr txBox="1"/>
      </xdr:nvSpPr>
      <xdr:spPr>
        <a:xfrm>
          <a:off x="8515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59" name="直線コネクタ 158"/>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2"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3" name="直線コネクタ 162"/>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64"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65" name="フローチャート: 判断 164"/>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66" name="フローチャート: 判断 165"/>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7" name="フローチャート: 判断 166"/>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68" name="フローチャート: 判断 167"/>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69" name="フローチャート: 判断 168"/>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75" name="楕円 174"/>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76" name="【体育館・プール】&#10;有形固定資産減価償却率該当値テキスト"/>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77" name="楕円 176"/>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3810</xdr:rowOff>
    </xdr:to>
    <xdr:cxnSp macro="">
      <xdr:nvCxnSpPr>
        <xdr:cNvPr id="178" name="直線コネクタ 177"/>
        <xdr:cNvCxnSpPr/>
      </xdr:nvCxnSpPr>
      <xdr:spPr>
        <a:xfrm>
          <a:off x="3797300" y="104298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179" name="楕円 178"/>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142875</xdr:rowOff>
    </xdr:to>
    <xdr:cxnSp macro="">
      <xdr:nvCxnSpPr>
        <xdr:cNvPr id="180" name="直線コネクタ 179"/>
        <xdr:cNvCxnSpPr/>
      </xdr:nvCxnSpPr>
      <xdr:spPr>
        <a:xfrm>
          <a:off x="2908300" y="103993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81"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83"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84"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185" name="n_1mainValue【体育館・プール】&#10;有形固定資産減価償却率"/>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86" name="n_2mainValue【体育館・プー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08" name="直線コネクタ 207"/>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9"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0" name="直線コネクタ 209"/>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11"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12" name="直線コネクタ 211"/>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13"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14" name="フローチャート: 判断 213"/>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15" name="フローチャート: 判断 214"/>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16" name="フローチャート: 判断 215"/>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17" name="フローチャート: 判断 216"/>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18" name="フローチャート: 判断 217"/>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111963</xdr:rowOff>
    </xdr:from>
    <xdr:to>
      <xdr:col>55</xdr:col>
      <xdr:colOff>50800</xdr:colOff>
      <xdr:row>63</xdr:row>
      <xdr:rowOff>42113</xdr:rowOff>
    </xdr:to>
    <xdr:sp macro="" textlink="">
      <xdr:nvSpPr>
        <xdr:cNvPr id="224" name="楕円 223"/>
        <xdr:cNvSpPr/>
      </xdr:nvSpPr>
      <xdr:spPr>
        <a:xfrm>
          <a:off x="10426700" y="10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90390</xdr:rowOff>
    </xdr:from>
    <xdr:ext cx="469744" cy="259045"/>
    <xdr:sp macro="" textlink="">
      <xdr:nvSpPr>
        <xdr:cNvPr id="225" name="【体育館・プール】&#10;一人当たり面積該当値テキスト"/>
        <xdr:cNvSpPr txBox="1"/>
      </xdr:nvSpPr>
      <xdr:spPr>
        <a:xfrm>
          <a:off x="10515600" y="107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115164</xdr:rowOff>
    </xdr:from>
    <xdr:to>
      <xdr:col>50</xdr:col>
      <xdr:colOff>165100</xdr:colOff>
      <xdr:row>63</xdr:row>
      <xdr:rowOff>45314</xdr:rowOff>
    </xdr:to>
    <xdr:sp macro="" textlink="">
      <xdr:nvSpPr>
        <xdr:cNvPr id="226" name="楕円 225"/>
        <xdr:cNvSpPr/>
      </xdr:nvSpPr>
      <xdr:spPr>
        <a:xfrm>
          <a:off x="9588500" y="1074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162763</xdr:rowOff>
    </xdr:from>
    <xdr:to>
      <xdr:col>55</xdr:col>
      <xdr:colOff>0</xdr:colOff>
      <xdr:row>62</xdr:row>
      <xdr:rowOff>165964</xdr:rowOff>
    </xdr:to>
    <xdr:cxnSp macro="">
      <xdr:nvCxnSpPr>
        <xdr:cNvPr id="227" name="直線コネクタ 226"/>
        <xdr:cNvCxnSpPr/>
      </xdr:nvCxnSpPr>
      <xdr:spPr>
        <a:xfrm flipV="1">
          <a:off x="9639300" y="10792663"/>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117449</xdr:rowOff>
    </xdr:from>
    <xdr:to>
      <xdr:col>46</xdr:col>
      <xdr:colOff>38100</xdr:colOff>
      <xdr:row>63</xdr:row>
      <xdr:rowOff>47599</xdr:rowOff>
    </xdr:to>
    <xdr:sp macro="" textlink="">
      <xdr:nvSpPr>
        <xdr:cNvPr id="228" name="楕円 227"/>
        <xdr:cNvSpPr/>
      </xdr:nvSpPr>
      <xdr:spPr>
        <a:xfrm>
          <a:off x="8699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165964</xdr:rowOff>
    </xdr:from>
    <xdr:to>
      <xdr:col>50</xdr:col>
      <xdr:colOff>114300</xdr:colOff>
      <xdr:row>62</xdr:row>
      <xdr:rowOff>168249</xdr:rowOff>
    </xdr:to>
    <xdr:cxnSp macro="">
      <xdr:nvCxnSpPr>
        <xdr:cNvPr id="229" name="直線コネクタ 228"/>
        <xdr:cNvCxnSpPr/>
      </xdr:nvCxnSpPr>
      <xdr:spPr>
        <a:xfrm flipV="1">
          <a:off x="8750300" y="1079586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30"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31"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32"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33"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36441</xdr:rowOff>
    </xdr:from>
    <xdr:ext cx="469744" cy="259045"/>
    <xdr:sp macro="" textlink="">
      <xdr:nvSpPr>
        <xdr:cNvPr id="234" name="n_1mainValue【体育館・プール】&#10;一人当たり面積"/>
        <xdr:cNvSpPr txBox="1"/>
      </xdr:nvSpPr>
      <xdr:spPr>
        <a:xfrm>
          <a:off x="9391727" y="108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38726</xdr:rowOff>
    </xdr:from>
    <xdr:ext cx="469744" cy="259045"/>
    <xdr:sp macro="" textlink="">
      <xdr:nvSpPr>
        <xdr:cNvPr id="235" name="n_2mainValue【体育館・プール】&#10;一人当たり面積"/>
        <xdr:cNvSpPr txBox="1"/>
      </xdr:nvSpPr>
      <xdr:spPr>
        <a:xfrm>
          <a:off x="8515427" y="1084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60" name="直線コネクタ 259"/>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63"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64" name="直線コネクタ 263"/>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65" name="【福祉施設】&#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66" name="フローチャート: 判断 265"/>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67" name="フローチャート: 判断 266"/>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68" name="フローチャート: 判断 26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9" name="フローチャート: 判断 268"/>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70" name="フローチャート: 判断 269"/>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76" name="楕円 275"/>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277" name="【福祉施設】&#10;有形固定資産減価償却率該当値テキスト"/>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160655</xdr:rowOff>
    </xdr:from>
    <xdr:to>
      <xdr:col>20</xdr:col>
      <xdr:colOff>38100</xdr:colOff>
      <xdr:row>80</xdr:row>
      <xdr:rowOff>90805</xdr:rowOff>
    </xdr:to>
    <xdr:sp macro="" textlink="">
      <xdr:nvSpPr>
        <xdr:cNvPr id="278" name="楕円 277"/>
        <xdr:cNvSpPr/>
      </xdr:nvSpPr>
      <xdr:spPr>
        <a:xfrm>
          <a:off x="3746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40005</xdr:rowOff>
    </xdr:from>
    <xdr:to>
      <xdr:col>24</xdr:col>
      <xdr:colOff>63500</xdr:colOff>
      <xdr:row>80</xdr:row>
      <xdr:rowOff>83820</xdr:rowOff>
    </xdr:to>
    <xdr:cxnSp macro="">
      <xdr:nvCxnSpPr>
        <xdr:cNvPr id="279" name="直線コネクタ 278"/>
        <xdr:cNvCxnSpPr/>
      </xdr:nvCxnSpPr>
      <xdr:spPr>
        <a:xfrm>
          <a:off x="3797300" y="13756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109220</xdr:rowOff>
    </xdr:from>
    <xdr:to>
      <xdr:col>15</xdr:col>
      <xdr:colOff>101600</xdr:colOff>
      <xdr:row>80</xdr:row>
      <xdr:rowOff>39370</xdr:rowOff>
    </xdr:to>
    <xdr:sp macro="" textlink="">
      <xdr:nvSpPr>
        <xdr:cNvPr id="280" name="楕円 279"/>
        <xdr:cNvSpPr/>
      </xdr:nvSpPr>
      <xdr:spPr>
        <a:xfrm>
          <a:off x="2857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160020</xdr:rowOff>
    </xdr:from>
    <xdr:to>
      <xdr:col>19</xdr:col>
      <xdr:colOff>177800</xdr:colOff>
      <xdr:row>80</xdr:row>
      <xdr:rowOff>40005</xdr:rowOff>
    </xdr:to>
    <xdr:cxnSp macro="">
      <xdr:nvCxnSpPr>
        <xdr:cNvPr id="281" name="直線コネクタ 280"/>
        <xdr:cNvCxnSpPr/>
      </xdr:nvCxnSpPr>
      <xdr:spPr>
        <a:xfrm>
          <a:off x="2908300" y="137045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82" name="n_1aveValue【福祉施設】&#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83" name="n_2aveValue【福祉施設】&#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84"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85"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107332</xdr:rowOff>
    </xdr:from>
    <xdr:ext cx="405111" cy="259045"/>
    <xdr:sp macro="" textlink="">
      <xdr:nvSpPr>
        <xdr:cNvPr id="286" name="n_1mainValue【福祉施設】&#10;有形固定資産減価償却率"/>
        <xdr:cNvSpPr txBox="1"/>
      </xdr:nvSpPr>
      <xdr:spPr>
        <a:xfrm>
          <a:off x="3582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55897</xdr:rowOff>
    </xdr:from>
    <xdr:ext cx="405111" cy="259045"/>
    <xdr:sp macro="" textlink="">
      <xdr:nvSpPr>
        <xdr:cNvPr id="287" name="n_2mainValue【福祉施設】&#10;有形固定資産減価償却率"/>
        <xdr:cNvSpPr txBox="1"/>
      </xdr:nvSpPr>
      <xdr:spPr>
        <a:xfrm>
          <a:off x="2705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11" name="直線コネクタ 310"/>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2"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3" name="直線コネクタ 312"/>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14"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15" name="直線コネクタ 314"/>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16"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17" name="フローチャート: 判断 316"/>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18" name="フローチャート: 判断 317"/>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19" name="フローチャート: 判断 318"/>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20" name="フローチャート: 判断 319"/>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21" name="フローチャート: 判断 320"/>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27" name="楕円 326"/>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28" name="【福祉施設】&#10;一人当たり面積該当値テキスト"/>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329" name="楕円 328"/>
        <xdr:cNvSpPr/>
      </xdr:nvSpPr>
      <xdr:spPr>
        <a:xfrm>
          <a:off x="9588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61722</xdr:rowOff>
    </xdr:to>
    <xdr:cxnSp macro="">
      <xdr:nvCxnSpPr>
        <xdr:cNvPr id="330" name="直線コネクタ 329"/>
        <xdr:cNvCxnSpPr/>
      </xdr:nvCxnSpPr>
      <xdr:spPr>
        <a:xfrm flipV="1">
          <a:off x="9639300" y="1480566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11685</xdr:rowOff>
    </xdr:from>
    <xdr:to>
      <xdr:col>46</xdr:col>
      <xdr:colOff>38100</xdr:colOff>
      <xdr:row>86</xdr:row>
      <xdr:rowOff>113285</xdr:rowOff>
    </xdr:to>
    <xdr:sp macro="" textlink="">
      <xdr:nvSpPr>
        <xdr:cNvPr id="331" name="楕円 330"/>
        <xdr:cNvSpPr/>
      </xdr:nvSpPr>
      <xdr:spPr>
        <a:xfrm>
          <a:off x="8699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61722</xdr:rowOff>
    </xdr:from>
    <xdr:to>
      <xdr:col>50</xdr:col>
      <xdr:colOff>114300</xdr:colOff>
      <xdr:row>86</xdr:row>
      <xdr:rowOff>62485</xdr:rowOff>
    </xdr:to>
    <xdr:cxnSp macro="">
      <xdr:nvCxnSpPr>
        <xdr:cNvPr id="332" name="直線コネクタ 331"/>
        <xdr:cNvCxnSpPr/>
      </xdr:nvCxnSpPr>
      <xdr:spPr>
        <a:xfrm flipV="1">
          <a:off x="8750300" y="148064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33"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34"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35"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36"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337" name="n_1mainValue【福祉施設】&#10;一人当たり面積"/>
        <xdr:cNvSpPr txBox="1"/>
      </xdr:nvSpPr>
      <xdr:spPr>
        <a:xfrm>
          <a:off x="9391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104412</xdr:rowOff>
    </xdr:from>
    <xdr:ext cx="469744" cy="259045"/>
    <xdr:sp macro="" textlink="">
      <xdr:nvSpPr>
        <xdr:cNvPr id="338" name="n_2mainValue【福祉施設】&#10;一人当たり面積"/>
        <xdr:cNvSpPr txBox="1"/>
      </xdr:nvSpPr>
      <xdr:spPr>
        <a:xfrm>
          <a:off x="8515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9" name="テキスト ボックス 35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1" name="テキスト ボックス 36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63" name="直線コネクタ 362"/>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66"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67" name="直線コネクタ 366"/>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103522</xdr:rowOff>
    </xdr:from>
    <xdr:ext cx="405111" cy="259045"/>
    <xdr:sp macro="" textlink="">
      <xdr:nvSpPr>
        <xdr:cNvPr id="368" name="【市民会館】&#10;有形固定資産減価償却率平均値テキスト"/>
        <xdr:cNvSpPr txBox="1"/>
      </xdr:nvSpPr>
      <xdr:spPr>
        <a:xfrm>
          <a:off x="4673600" y="1759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69" name="フローチャート: 判断 368"/>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70" name="フローチャート: 判断 369"/>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371" name="フローチャート: 判断 370"/>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372" name="フローチャート: 判断 371"/>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373" name="フローチャート: 判断 372"/>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109220</xdr:rowOff>
    </xdr:from>
    <xdr:to>
      <xdr:col>24</xdr:col>
      <xdr:colOff>114300</xdr:colOff>
      <xdr:row>107</xdr:row>
      <xdr:rowOff>39370</xdr:rowOff>
    </xdr:to>
    <xdr:sp macro="" textlink="">
      <xdr:nvSpPr>
        <xdr:cNvPr id="379" name="楕円 378"/>
        <xdr:cNvSpPr/>
      </xdr:nvSpPr>
      <xdr:spPr>
        <a:xfrm>
          <a:off x="4584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87647</xdr:rowOff>
    </xdr:from>
    <xdr:ext cx="405111" cy="259045"/>
    <xdr:sp macro="" textlink="">
      <xdr:nvSpPr>
        <xdr:cNvPr id="380" name="【市民会館】&#10;有形固定資産減価償却率該当値テキスト"/>
        <xdr:cNvSpPr txBox="1"/>
      </xdr:nvSpPr>
      <xdr:spPr>
        <a:xfrm>
          <a:off x="46736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50164</xdr:rowOff>
    </xdr:from>
    <xdr:to>
      <xdr:col>20</xdr:col>
      <xdr:colOff>38100</xdr:colOff>
      <xdr:row>106</xdr:row>
      <xdr:rowOff>151764</xdr:rowOff>
    </xdr:to>
    <xdr:sp macro="" textlink="">
      <xdr:nvSpPr>
        <xdr:cNvPr id="381" name="楕円 380"/>
        <xdr:cNvSpPr/>
      </xdr:nvSpPr>
      <xdr:spPr>
        <a:xfrm>
          <a:off x="3746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100964</xdr:rowOff>
    </xdr:from>
    <xdr:to>
      <xdr:col>24</xdr:col>
      <xdr:colOff>63500</xdr:colOff>
      <xdr:row>106</xdr:row>
      <xdr:rowOff>160020</xdr:rowOff>
    </xdr:to>
    <xdr:cxnSp macro="">
      <xdr:nvCxnSpPr>
        <xdr:cNvPr id="382" name="直線コネクタ 381"/>
        <xdr:cNvCxnSpPr/>
      </xdr:nvCxnSpPr>
      <xdr:spPr>
        <a:xfrm>
          <a:off x="3797300" y="182746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162561</xdr:rowOff>
    </xdr:from>
    <xdr:to>
      <xdr:col>15</xdr:col>
      <xdr:colOff>101600</xdr:colOff>
      <xdr:row>106</xdr:row>
      <xdr:rowOff>92711</xdr:rowOff>
    </xdr:to>
    <xdr:sp macro="" textlink="">
      <xdr:nvSpPr>
        <xdr:cNvPr id="383" name="楕円 382"/>
        <xdr:cNvSpPr/>
      </xdr:nvSpPr>
      <xdr:spPr>
        <a:xfrm>
          <a:off x="2857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41911</xdr:rowOff>
    </xdr:from>
    <xdr:to>
      <xdr:col>19</xdr:col>
      <xdr:colOff>177800</xdr:colOff>
      <xdr:row>106</xdr:row>
      <xdr:rowOff>100964</xdr:rowOff>
    </xdr:to>
    <xdr:cxnSp macro="">
      <xdr:nvCxnSpPr>
        <xdr:cNvPr id="384" name="直線コネクタ 383"/>
        <xdr:cNvCxnSpPr/>
      </xdr:nvCxnSpPr>
      <xdr:spPr>
        <a:xfrm>
          <a:off x="2908300" y="182156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385"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86" name="n_2aveValue【市民会館】&#10;有形固定資産減価償却率"/>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87" name="n_3aveValue【市民会館】&#10;有形固定資産減価償却率"/>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88" name="n_4aveValue【市民会館】&#10;有形固定資産減価償却率"/>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142891</xdr:rowOff>
    </xdr:from>
    <xdr:ext cx="405111" cy="259045"/>
    <xdr:sp macro="" textlink="">
      <xdr:nvSpPr>
        <xdr:cNvPr id="389" name="n_1mainValue【市民会館】&#10;有形固定資産減価償却率"/>
        <xdr:cNvSpPr txBox="1"/>
      </xdr:nvSpPr>
      <xdr:spPr>
        <a:xfrm>
          <a:off x="35820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83838</xdr:rowOff>
    </xdr:from>
    <xdr:ext cx="405111" cy="259045"/>
    <xdr:sp macro="" textlink="">
      <xdr:nvSpPr>
        <xdr:cNvPr id="390" name="n_2mainValue【市民会館】&#10;有形固定資産減価償却率"/>
        <xdr:cNvSpPr txBox="1"/>
      </xdr:nvSpPr>
      <xdr:spPr>
        <a:xfrm>
          <a:off x="2705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2" name="テキスト ボックス 40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4" name="テキスト ボックス 40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6" name="テキスト ボックス 4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8" name="テキスト ボックス 40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0" name="テキスト ボックス 40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14" name="直線コネクタ 413"/>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15"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16" name="直線コネクタ 415"/>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17"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18" name="直線コネクタ 417"/>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419" name="【市民会館】&#10;一人当たり面積平均値テキスト"/>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20" name="フローチャート: 判断 419"/>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21" name="フローチャート: 判断 420"/>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22" name="フローチャート: 判断 421"/>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23" name="フローチャート: 判断 422"/>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24" name="フローチャート: 判断 423"/>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68072</xdr:rowOff>
    </xdr:from>
    <xdr:to>
      <xdr:col>55</xdr:col>
      <xdr:colOff>50800</xdr:colOff>
      <xdr:row>108</xdr:row>
      <xdr:rowOff>169672</xdr:rowOff>
    </xdr:to>
    <xdr:sp macro="" textlink="">
      <xdr:nvSpPr>
        <xdr:cNvPr id="430" name="楕円 429"/>
        <xdr:cNvSpPr/>
      </xdr:nvSpPr>
      <xdr:spPr>
        <a:xfrm>
          <a:off x="10426700" y="185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154449</xdr:rowOff>
    </xdr:from>
    <xdr:ext cx="469744" cy="259045"/>
    <xdr:sp macro="" textlink="">
      <xdr:nvSpPr>
        <xdr:cNvPr id="431" name="【市民会館】&#10;一人当たり面積該当値テキスト"/>
        <xdr:cNvSpPr txBox="1"/>
      </xdr:nvSpPr>
      <xdr:spPr>
        <a:xfrm>
          <a:off x="10515600" y="1849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68835</xdr:rowOff>
    </xdr:from>
    <xdr:to>
      <xdr:col>50</xdr:col>
      <xdr:colOff>165100</xdr:colOff>
      <xdr:row>108</xdr:row>
      <xdr:rowOff>170435</xdr:rowOff>
    </xdr:to>
    <xdr:sp macro="" textlink="">
      <xdr:nvSpPr>
        <xdr:cNvPr id="432" name="楕円 431"/>
        <xdr:cNvSpPr/>
      </xdr:nvSpPr>
      <xdr:spPr>
        <a:xfrm>
          <a:off x="9588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118872</xdr:rowOff>
    </xdr:from>
    <xdr:to>
      <xdr:col>55</xdr:col>
      <xdr:colOff>0</xdr:colOff>
      <xdr:row>108</xdr:row>
      <xdr:rowOff>119635</xdr:rowOff>
    </xdr:to>
    <xdr:cxnSp macro="">
      <xdr:nvCxnSpPr>
        <xdr:cNvPr id="433" name="直線コネクタ 432"/>
        <xdr:cNvCxnSpPr/>
      </xdr:nvCxnSpPr>
      <xdr:spPr>
        <a:xfrm flipV="1">
          <a:off x="9639300" y="1863547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68835</xdr:rowOff>
    </xdr:from>
    <xdr:to>
      <xdr:col>46</xdr:col>
      <xdr:colOff>38100</xdr:colOff>
      <xdr:row>108</xdr:row>
      <xdr:rowOff>170435</xdr:rowOff>
    </xdr:to>
    <xdr:sp macro="" textlink="">
      <xdr:nvSpPr>
        <xdr:cNvPr id="434" name="楕円 433"/>
        <xdr:cNvSpPr/>
      </xdr:nvSpPr>
      <xdr:spPr>
        <a:xfrm>
          <a:off x="8699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119635</xdr:rowOff>
    </xdr:from>
    <xdr:to>
      <xdr:col>50</xdr:col>
      <xdr:colOff>114300</xdr:colOff>
      <xdr:row>108</xdr:row>
      <xdr:rowOff>119635</xdr:rowOff>
    </xdr:to>
    <xdr:cxnSp macro="">
      <xdr:nvCxnSpPr>
        <xdr:cNvPr id="435" name="直線コネクタ 434"/>
        <xdr:cNvCxnSpPr/>
      </xdr:nvCxnSpPr>
      <xdr:spPr>
        <a:xfrm>
          <a:off x="8750300" y="18636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107714</xdr:rowOff>
    </xdr:from>
    <xdr:ext cx="469744" cy="259045"/>
    <xdr:sp macro="" textlink="">
      <xdr:nvSpPr>
        <xdr:cNvPr id="436" name="n_1aveValue【市民会館】&#10;一人当たり面積"/>
        <xdr:cNvSpPr txBox="1"/>
      </xdr:nvSpPr>
      <xdr:spPr>
        <a:xfrm>
          <a:off x="93917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37"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38"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39"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161562</xdr:rowOff>
    </xdr:from>
    <xdr:ext cx="469744" cy="259045"/>
    <xdr:sp macro="" textlink="">
      <xdr:nvSpPr>
        <xdr:cNvPr id="440" name="n_1mainValue【市民会館】&#10;一人当たり面積"/>
        <xdr:cNvSpPr txBox="1"/>
      </xdr:nvSpPr>
      <xdr:spPr>
        <a:xfrm>
          <a:off x="93917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161562</xdr:rowOff>
    </xdr:from>
    <xdr:ext cx="469744" cy="259045"/>
    <xdr:sp macro="" textlink="">
      <xdr:nvSpPr>
        <xdr:cNvPr id="441" name="n_2mainValue【市民会館】&#10;一人当たり面積"/>
        <xdr:cNvSpPr txBox="1"/>
      </xdr:nvSpPr>
      <xdr:spPr>
        <a:xfrm>
          <a:off x="8515427" y="1867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2" name="テキスト ボックス 4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3" name="直線コネクタ 4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4" name="テキスト ボックス 45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5" name="直線コネクタ 4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6" name="テキスト ボックス 4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7" name="直線コネクタ 4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8" name="テキスト ボックス 4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9" name="直線コネクタ 4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0" name="テキスト ボックス 4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1" name="直線コネクタ 4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2" name="テキスト ボックス 4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3" name="直線コネクタ 4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4" name="テキスト ボックス 46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467" name="直線コネクタ 466"/>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9" name="直線コネクタ 46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70"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71" name="直線コネクタ 470"/>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472" name="【一般廃棄物処理施設】&#10;有形固定資産減価償却率平均値テキスト"/>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73" name="フローチャート: 判断 472"/>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74" name="フローチャート: 判断 473"/>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75" name="フローチャート: 判断 474"/>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76" name="フローチャート: 判断 475"/>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77" name="フローチャート: 判断 476"/>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83" name="楕円 482"/>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84" name="【一般廃棄物処理施設】&#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18869</xdr:rowOff>
    </xdr:from>
    <xdr:to>
      <xdr:col>81</xdr:col>
      <xdr:colOff>101600</xdr:colOff>
      <xdr:row>36</xdr:row>
      <xdr:rowOff>120469</xdr:rowOff>
    </xdr:to>
    <xdr:sp macro="" textlink="">
      <xdr:nvSpPr>
        <xdr:cNvPr id="485" name="楕円 484"/>
        <xdr:cNvSpPr/>
      </xdr:nvSpPr>
      <xdr:spPr>
        <a:xfrm>
          <a:off x="15430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69669</xdr:rowOff>
    </xdr:from>
    <xdr:to>
      <xdr:col>85</xdr:col>
      <xdr:colOff>127000</xdr:colOff>
      <xdr:row>36</xdr:row>
      <xdr:rowOff>99060</xdr:rowOff>
    </xdr:to>
    <xdr:cxnSp macro="">
      <xdr:nvCxnSpPr>
        <xdr:cNvPr id="486" name="直線コネクタ 485"/>
        <xdr:cNvCxnSpPr/>
      </xdr:nvCxnSpPr>
      <xdr:spPr>
        <a:xfrm>
          <a:off x="15481300" y="624186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87" name="楕円 486"/>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69669</xdr:rowOff>
    </xdr:to>
    <xdr:cxnSp macro="">
      <xdr:nvCxnSpPr>
        <xdr:cNvPr id="488" name="直線コネクタ 487"/>
        <xdr:cNvCxnSpPr/>
      </xdr:nvCxnSpPr>
      <xdr:spPr>
        <a:xfrm>
          <a:off x="14592300" y="61977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89" name="n_1aveValue【一般廃棄物処理施設】&#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490" name="n_2aveValue【一般廃棄物処理施設】&#10;有形固定資産減価償却率"/>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91"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92"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136996</xdr:rowOff>
    </xdr:from>
    <xdr:ext cx="405111" cy="259045"/>
    <xdr:sp macro="" textlink="">
      <xdr:nvSpPr>
        <xdr:cNvPr id="493" name="n_1mainValue【一般廃棄物処理施設】&#10;有形固定資産減価償却率"/>
        <xdr:cNvSpPr txBox="1"/>
      </xdr:nvSpPr>
      <xdr:spPr>
        <a:xfrm>
          <a:off x="152660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94" name="n_2mainValue【一般廃棄物処理施設】&#10;有形固定資産減価償却率"/>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5" name="直線コネクタ 5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6" name="テキスト ボックス 50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7" name="直線コネクタ 5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8" name="テキスト ボックス 50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9" name="直線コネクタ 5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0" name="テキスト ボックス 50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1" name="直線コネクタ 5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2" name="テキスト ボックス 51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16" name="直線コネクタ 515"/>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17"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18" name="直線コネクタ 517"/>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19"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20" name="直線コネクタ 519"/>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521"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22" name="フローチャート: 判断 521"/>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23" name="フローチャート: 判断 522"/>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24" name="フローチャート: 判断 523"/>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25" name="フローチャート: 判断 524"/>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26" name="フローチャート: 判断 525"/>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109566</xdr:rowOff>
    </xdr:from>
    <xdr:to>
      <xdr:col>116</xdr:col>
      <xdr:colOff>114300</xdr:colOff>
      <xdr:row>36</xdr:row>
      <xdr:rowOff>39716</xdr:rowOff>
    </xdr:to>
    <xdr:sp macro="" textlink="">
      <xdr:nvSpPr>
        <xdr:cNvPr id="532" name="楕円 531"/>
        <xdr:cNvSpPr/>
      </xdr:nvSpPr>
      <xdr:spPr>
        <a:xfrm>
          <a:off x="22110700" y="61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132443</xdr:rowOff>
    </xdr:from>
    <xdr:ext cx="599010" cy="259045"/>
    <xdr:sp macro="" textlink="">
      <xdr:nvSpPr>
        <xdr:cNvPr id="533" name="【一般廃棄物処理施設】&#10;一人当たり有形固定資産（償却資産）額該当値テキスト"/>
        <xdr:cNvSpPr txBox="1"/>
      </xdr:nvSpPr>
      <xdr:spPr>
        <a:xfrm>
          <a:off x="22199600" y="596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149180</xdr:rowOff>
    </xdr:from>
    <xdr:to>
      <xdr:col>112</xdr:col>
      <xdr:colOff>38100</xdr:colOff>
      <xdr:row>36</xdr:row>
      <xdr:rowOff>79330</xdr:rowOff>
    </xdr:to>
    <xdr:sp macro="" textlink="">
      <xdr:nvSpPr>
        <xdr:cNvPr id="534" name="楕円 533"/>
        <xdr:cNvSpPr/>
      </xdr:nvSpPr>
      <xdr:spPr>
        <a:xfrm>
          <a:off x="21272500" y="6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160366</xdr:rowOff>
    </xdr:from>
    <xdr:to>
      <xdr:col>116</xdr:col>
      <xdr:colOff>63500</xdr:colOff>
      <xdr:row>36</xdr:row>
      <xdr:rowOff>28530</xdr:rowOff>
    </xdr:to>
    <xdr:cxnSp macro="">
      <xdr:nvCxnSpPr>
        <xdr:cNvPr id="535" name="直線コネクタ 534"/>
        <xdr:cNvCxnSpPr/>
      </xdr:nvCxnSpPr>
      <xdr:spPr>
        <a:xfrm flipV="1">
          <a:off x="21323300" y="6161116"/>
          <a:ext cx="838200" cy="3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161271</xdr:rowOff>
    </xdr:from>
    <xdr:to>
      <xdr:col>107</xdr:col>
      <xdr:colOff>101600</xdr:colOff>
      <xdr:row>36</xdr:row>
      <xdr:rowOff>91421</xdr:rowOff>
    </xdr:to>
    <xdr:sp macro="" textlink="">
      <xdr:nvSpPr>
        <xdr:cNvPr id="536" name="楕円 535"/>
        <xdr:cNvSpPr/>
      </xdr:nvSpPr>
      <xdr:spPr>
        <a:xfrm>
          <a:off x="20383500" y="616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28530</xdr:rowOff>
    </xdr:from>
    <xdr:to>
      <xdr:col>111</xdr:col>
      <xdr:colOff>177800</xdr:colOff>
      <xdr:row>36</xdr:row>
      <xdr:rowOff>40621</xdr:rowOff>
    </xdr:to>
    <xdr:cxnSp macro="">
      <xdr:nvCxnSpPr>
        <xdr:cNvPr id="537" name="直線コネクタ 536"/>
        <xdr:cNvCxnSpPr/>
      </xdr:nvCxnSpPr>
      <xdr:spPr>
        <a:xfrm flipV="1">
          <a:off x="20434300" y="6200730"/>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538"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539" name="n_2aveValue【一般廃棄物処理施設】&#10;一人当たり有形固定資産（償却資産）額"/>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540"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41"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95857</xdr:rowOff>
    </xdr:from>
    <xdr:ext cx="599010" cy="259045"/>
    <xdr:sp macro="" textlink="">
      <xdr:nvSpPr>
        <xdr:cNvPr id="542" name="n_1mainValue【一般廃棄物処理施設】&#10;一人当たり有形固定資産（償却資産）額"/>
        <xdr:cNvSpPr txBox="1"/>
      </xdr:nvSpPr>
      <xdr:spPr>
        <a:xfrm>
          <a:off x="21011095" y="592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107948</xdr:rowOff>
    </xdr:from>
    <xdr:ext cx="599010" cy="259045"/>
    <xdr:sp macro="" textlink="">
      <xdr:nvSpPr>
        <xdr:cNvPr id="543" name="n_2mainValue【一般廃棄物処理施設】&#10;一人当たり有形固定資産（償却資産）額"/>
        <xdr:cNvSpPr txBox="1"/>
      </xdr:nvSpPr>
      <xdr:spPr>
        <a:xfrm>
          <a:off x="20134795" y="593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5" name="直線コネクタ 5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6" name="テキスト ボックス 55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7" name="直線コネクタ 5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8" name="テキスト ボックス 5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9" name="直線コネクタ 5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0" name="テキスト ボックス 5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1" name="直線コネクタ 5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2" name="テキスト ボックス 5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3" name="直線コネクタ 5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4" name="テキスト ボックス 5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5" name="直線コネクタ 5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6" name="テキスト ボックス 56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569" name="直線コネクタ 568"/>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570"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571" name="直線コネクタ 570"/>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572"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573" name="直線コネクタ 572"/>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574"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575" name="フローチャート: 判断 574"/>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76" name="フローチャート: 判断 57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577" name="フローチャート: 判断 576"/>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578" name="フローチャート: 判断 577"/>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579" name="フローチャート: 判断 578"/>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0" name="テキスト ボックス 5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1" name="テキスト ボックス 5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2" name="テキスト ボックス 5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3" name="テキスト ボックス 5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4" name="テキスト ボックス 5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171269</xdr:rowOff>
    </xdr:from>
    <xdr:to>
      <xdr:col>85</xdr:col>
      <xdr:colOff>177800</xdr:colOff>
      <xdr:row>59</xdr:row>
      <xdr:rowOff>101419</xdr:rowOff>
    </xdr:to>
    <xdr:sp macro="" textlink="">
      <xdr:nvSpPr>
        <xdr:cNvPr id="585" name="楕円 584"/>
        <xdr:cNvSpPr/>
      </xdr:nvSpPr>
      <xdr:spPr>
        <a:xfrm>
          <a:off x="16268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22696</xdr:rowOff>
    </xdr:from>
    <xdr:ext cx="405111" cy="259045"/>
    <xdr:sp macro="" textlink="">
      <xdr:nvSpPr>
        <xdr:cNvPr id="586" name="【保健センター・保健所】&#10;有形固定資産減価償却率該当値テキスト"/>
        <xdr:cNvSpPr txBox="1"/>
      </xdr:nvSpPr>
      <xdr:spPr>
        <a:xfrm>
          <a:off x="16357600" y="996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587" name="楕円 586"/>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xdr:rowOff>
    </xdr:from>
    <xdr:to>
      <xdr:col>85</xdr:col>
      <xdr:colOff>127000</xdr:colOff>
      <xdr:row>59</xdr:row>
      <xdr:rowOff>50619</xdr:rowOff>
    </xdr:to>
    <xdr:cxnSp macro="">
      <xdr:nvCxnSpPr>
        <xdr:cNvPr id="588" name="直線コネクタ 587"/>
        <xdr:cNvCxnSpPr/>
      </xdr:nvCxnSpPr>
      <xdr:spPr>
        <a:xfrm>
          <a:off x="15481300" y="101318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101056</xdr:rowOff>
    </xdr:from>
    <xdr:to>
      <xdr:col>76</xdr:col>
      <xdr:colOff>165100</xdr:colOff>
      <xdr:row>59</xdr:row>
      <xdr:rowOff>31206</xdr:rowOff>
    </xdr:to>
    <xdr:sp macro="" textlink="">
      <xdr:nvSpPr>
        <xdr:cNvPr id="589" name="楕円 588"/>
        <xdr:cNvSpPr/>
      </xdr:nvSpPr>
      <xdr:spPr>
        <a:xfrm>
          <a:off x="14541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151856</xdr:rowOff>
    </xdr:from>
    <xdr:to>
      <xdr:col>81</xdr:col>
      <xdr:colOff>50800</xdr:colOff>
      <xdr:row>59</xdr:row>
      <xdr:rowOff>16328</xdr:rowOff>
    </xdr:to>
    <xdr:cxnSp macro="">
      <xdr:nvCxnSpPr>
        <xdr:cNvPr id="590" name="直線コネクタ 589"/>
        <xdr:cNvCxnSpPr/>
      </xdr:nvCxnSpPr>
      <xdr:spPr>
        <a:xfrm>
          <a:off x="14592300" y="100959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591"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592" name="n_2aveValue【保健センター・保健所】&#10;有形固定資産減価償却率"/>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593"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594"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595" name="n_1mainValue【保健センター・保健所】&#10;有形固定資産減価償却率"/>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47733</xdr:rowOff>
    </xdr:from>
    <xdr:ext cx="405111" cy="259045"/>
    <xdr:sp macro="" textlink="">
      <xdr:nvSpPr>
        <xdr:cNvPr id="596" name="n_2mainValue【保健センター・保健所】&#10;有形固定資産減価償却率"/>
        <xdr:cNvSpPr txBox="1"/>
      </xdr:nvSpPr>
      <xdr:spPr>
        <a:xfrm>
          <a:off x="14389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7" name="直線コネクタ 6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8" name="テキスト ボックス 6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9" name="直線コネクタ 6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0" name="テキスト ボックス 6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1" name="直線コネクタ 6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2" name="テキスト ボックス 6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3" name="直線コネクタ 6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4" name="テキスト ボックス 6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618" name="直線コネクタ 617"/>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619"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620" name="直線コネクタ 619"/>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621"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622" name="直線コネクタ 621"/>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623"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24" name="フローチャート: 判断 623"/>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625" name="フローチャート: 判断 624"/>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626" name="フローチャート: 判断 625"/>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627" name="フローチャート: 判断 626"/>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628" name="フローチャート: 判断 627"/>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34" name="楕円 633"/>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635" name="【保健センター・保健所】&#10;一人当たり面積該当値テキスト"/>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35611</xdr:rowOff>
    </xdr:from>
    <xdr:to>
      <xdr:col>112</xdr:col>
      <xdr:colOff>38100</xdr:colOff>
      <xdr:row>63</xdr:row>
      <xdr:rowOff>137211</xdr:rowOff>
    </xdr:to>
    <xdr:sp macro="" textlink="">
      <xdr:nvSpPr>
        <xdr:cNvPr id="636" name="楕円 635"/>
        <xdr:cNvSpPr/>
      </xdr:nvSpPr>
      <xdr:spPr>
        <a:xfrm>
          <a:off x="21272500" y="10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86411</xdr:rowOff>
    </xdr:to>
    <xdr:cxnSp macro="">
      <xdr:nvCxnSpPr>
        <xdr:cNvPr id="637" name="直線コネクタ 636"/>
        <xdr:cNvCxnSpPr/>
      </xdr:nvCxnSpPr>
      <xdr:spPr>
        <a:xfrm flipV="1">
          <a:off x="21323300" y="1088593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36525</xdr:rowOff>
    </xdr:from>
    <xdr:to>
      <xdr:col>107</xdr:col>
      <xdr:colOff>101600</xdr:colOff>
      <xdr:row>63</xdr:row>
      <xdr:rowOff>138125</xdr:rowOff>
    </xdr:to>
    <xdr:sp macro="" textlink="">
      <xdr:nvSpPr>
        <xdr:cNvPr id="638" name="楕円 637"/>
        <xdr:cNvSpPr/>
      </xdr:nvSpPr>
      <xdr:spPr>
        <a:xfrm>
          <a:off x="20383500" y="108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86411</xdr:rowOff>
    </xdr:from>
    <xdr:to>
      <xdr:col>111</xdr:col>
      <xdr:colOff>177800</xdr:colOff>
      <xdr:row>63</xdr:row>
      <xdr:rowOff>87325</xdr:rowOff>
    </xdr:to>
    <xdr:cxnSp macro="">
      <xdr:nvCxnSpPr>
        <xdr:cNvPr id="639" name="直線コネクタ 638"/>
        <xdr:cNvCxnSpPr/>
      </xdr:nvCxnSpPr>
      <xdr:spPr>
        <a:xfrm flipV="1">
          <a:off x="20434300" y="108877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146423</xdr:rowOff>
    </xdr:from>
    <xdr:ext cx="469744" cy="259045"/>
    <xdr:sp macro="" textlink="">
      <xdr:nvSpPr>
        <xdr:cNvPr id="640" name="n_1aveValue【保健センター・保健所】&#10;一人当たり面積"/>
        <xdr:cNvSpPr txBox="1"/>
      </xdr:nvSpPr>
      <xdr:spPr>
        <a:xfrm>
          <a:off x="210757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136364</xdr:rowOff>
    </xdr:from>
    <xdr:ext cx="469744" cy="259045"/>
    <xdr:sp macro="" textlink="">
      <xdr:nvSpPr>
        <xdr:cNvPr id="641" name="n_2aveValue【保健センター・保健所】&#10;一人当たり面積"/>
        <xdr:cNvSpPr txBox="1"/>
      </xdr:nvSpPr>
      <xdr:spPr>
        <a:xfrm>
          <a:off x="20199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642"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643"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128338</xdr:rowOff>
    </xdr:from>
    <xdr:ext cx="469744" cy="259045"/>
    <xdr:sp macro="" textlink="">
      <xdr:nvSpPr>
        <xdr:cNvPr id="644" name="n_1mainValue【保健センター・保健所】&#10;一人当たり面積"/>
        <xdr:cNvSpPr txBox="1"/>
      </xdr:nvSpPr>
      <xdr:spPr>
        <a:xfrm>
          <a:off x="21075727" y="109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129252</xdr:rowOff>
    </xdr:from>
    <xdr:ext cx="469744" cy="259045"/>
    <xdr:sp macro="" textlink="">
      <xdr:nvSpPr>
        <xdr:cNvPr id="645" name="n_2mainValue【保健センター・保健所】&#10;一人当たり面積"/>
        <xdr:cNvSpPr txBox="1"/>
      </xdr:nvSpPr>
      <xdr:spPr>
        <a:xfrm>
          <a:off x="20199427" y="1093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71" name="直線コネクタ 670"/>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4"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5" name="直線コネクタ 674"/>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676" name="【消防施設】&#10;有形固定資産減価償却率平均値テキスト"/>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77" name="フローチャート: 判断 676"/>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78" name="フローチャート: 判断 677"/>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79" name="フローチャート: 判断 678"/>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80" name="フローチャート: 判断 67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81" name="フローチャート: 判断 680"/>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62412</xdr:rowOff>
    </xdr:from>
    <xdr:to>
      <xdr:col>85</xdr:col>
      <xdr:colOff>177800</xdr:colOff>
      <xdr:row>79</xdr:row>
      <xdr:rowOff>164012</xdr:rowOff>
    </xdr:to>
    <xdr:sp macro="" textlink="">
      <xdr:nvSpPr>
        <xdr:cNvPr id="687" name="楕円 686"/>
        <xdr:cNvSpPr/>
      </xdr:nvSpPr>
      <xdr:spPr>
        <a:xfrm>
          <a:off x="162687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85289</xdr:rowOff>
    </xdr:from>
    <xdr:ext cx="405111" cy="259045"/>
    <xdr:sp macro="" textlink="">
      <xdr:nvSpPr>
        <xdr:cNvPr id="688" name="【消防施設】&#10;有形固定資産減価償却率該当値テキスト"/>
        <xdr:cNvSpPr txBox="1"/>
      </xdr:nvSpPr>
      <xdr:spPr>
        <a:xfrm>
          <a:off x="16357600" y="1345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89" name="楕円 688"/>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113212</xdr:rowOff>
    </xdr:to>
    <xdr:cxnSp macro="">
      <xdr:nvCxnSpPr>
        <xdr:cNvPr id="690" name="直線コネクタ 689"/>
        <xdr:cNvCxnSpPr/>
      </xdr:nvCxnSpPr>
      <xdr:spPr>
        <a:xfrm>
          <a:off x="15481300" y="1363980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13426</xdr:rowOff>
    </xdr:from>
    <xdr:to>
      <xdr:col>76</xdr:col>
      <xdr:colOff>165100</xdr:colOff>
      <xdr:row>79</xdr:row>
      <xdr:rowOff>115026</xdr:rowOff>
    </xdr:to>
    <xdr:sp macro="" textlink="">
      <xdr:nvSpPr>
        <xdr:cNvPr id="691" name="楕円 690"/>
        <xdr:cNvSpPr/>
      </xdr:nvSpPr>
      <xdr:spPr>
        <a:xfrm>
          <a:off x="14541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64226</xdr:rowOff>
    </xdr:from>
    <xdr:to>
      <xdr:col>81</xdr:col>
      <xdr:colOff>50800</xdr:colOff>
      <xdr:row>79</xdr:row>
      <xdr:rowOff>95250</xdr:rowOff>
    </xdr:to>
    <xdr:cxnSp macro="">
      <xdr:nvCxnSpPr>
        <xdr:cNvPr id="692" name="直線コネクタ 691"/>
        <xdr:cNvCxnSpPr/>
      </xdr:nvCxnSpPr>
      <xdr:spPr>
        <a:xfrm>
          <a:off x="14592300" y="136087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693" name="n_1aveValue【消防施設】&#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694" name="n_2aveValue【消防施設】&#10;有形固定資産減価償却率"/>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95"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96"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697" name="n_1mainValue【消防施設】&#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131553</xdr:rowOff>
    </xdr:from>
    <xdr:ext cx="405111" cy="259045"/>
    <xdr:sp macro="" textlink="">
      <xdr:nvSpPr>
        <xdr:cNvPr id="698" name="n_2mainValue【消防施設】&#10;有形固定資産減価償却率"/>
        <xdr:cNvSpPr txBox="1"/>
      </xdr:nvSpPr>
      <xdr:spPr>
        <a:xfrm>
          <a:off x="14389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9" name="直線コネクタ 70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10" name="テキスト ボックス 70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11" name="直線コネクタ 71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12" name="テキスト ボックス 71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3" name="直線コネクタ 71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4" name="テキスト ボックス 71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5" name="直線コネクタ 71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6" name="テキスト ボックス 71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7" name="直線コネクタ 71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8" name="テキスト ボックス 71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9" name="直線コネクタ 71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20" name="テキスト ボックス 71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1" name="直線コネクタ 7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2" name="テキスト ボックス 7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724" name="直線コネクタ 723"/>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25"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26" name="直線コネクタ 725"/>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727"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728" name="直線コネクタ 727"/>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29"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30" name="フローチャート: 判断 72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731" name="フローチャート: 判断 730"/>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32" name="フローチャート: 判断 731"/>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733" name="フローチャート: 判断 732"/>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734" name="フローチャート: 判断 733"/>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5" name="テキスト ボックス 7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6" name="テキスト ボックス 7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7" name="テキスト ボックス 7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8" name="テキスト ボックス 7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9" name="テキスト ボックス 7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64044</xdr:rowOff>
    </xdr:from>
    <xdr:to>
      <xdr:col>116</xdr:col>
      <xdr:colOff>114300</xdr:colOff>
      <xdr:row>83</xdr:row>
      <xdr:rowOff>165644</xdr:rowOff>
    </xdr:to>
    <xdr:sp macro="" textlink="">
      <xdr:nvSpPr>
        <xdr:cNvPr id="740" name="楕円 739"/>
        <xdr:cNvSpPr/>
      </xdr:nvSpPr>
      <xdr:spPr>
        <a:xfrm>
          <a:off x="22110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86921</xdr:rowOff>
    </xdr:from>
    <xdr:ext cx="469744" cy="259045"/>
    <xdr:sp macro="" textlink="">
      <xdr:nvSpPr>
        <xdr:cNvPr id="741" name="【消防施設】&#10;一人当たり面積該当値テキスト"/>
        <xdr:cNvSpPr txBox="1"/>
      </xdr:nvSpPr>
      <xdr:spPr>
        <a:xfrm>
          <a:off x="22199600" y="1414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742" name="楕円 741"/>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114844</xdr:rowOff>
    </xdr:from>
    <xdr:to>
      <xdr:col>116</xdr:col>
      <xdr:colOff>63500</xdr:colOff>
      <xdr:row>83</xdr:row>
      <xdr:rowOff>127907</xdr:rowOff>
    </xdr:to>
    <xdr:cxnSp macro="">
      <xdr:nvCxnSpPr>
        <xdr:cNvPr id="743" name="直線コネクタ 742"/>
        <xdr:cNvCxnSpPr/>
      </xdr:nvCxnSpPr>
      <xdr:spPr>
        <a:xfrm flipV="1">
          <a:off x="21323300" y="143451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86905</xdr:rowOff>
    </xdr:from>
    <xdr:to>
      <xdr:col>107</xdr:col>
      <xdr:colOff>101600</xdr:colOff>
      <xdr:row>84</xdr:row>
      <xdr:rowOff>17055</xdr:rowOff>
    </xdr:to>
    <xdr:sp macro="" textlink="">
      <xdr:nvSpPr>
        <xdr:cNvPr id="744" name="楕円 743"/>
        <xdr:cNvSpPr/>
      </xdr:nvSpPr>
      <xdr:spPr>
        <a:xfrm>
          <a:off x="20383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83</xdr:row>
      <xdr:rowOff>137705</xdr:rowOff>
    </xdr:to>
    <xdr:cxnSp macro="">
      <xdr:nvCxnSpPr>
        <xdr:cNvPr id="745" name="直線コネクタ 744"/>
        <xdr:cNvCxnSpPr/>
      </xdr:nvCxnSpPr>
      <xdr:spPr>
        <a:xfrm flipV="1">
          <a:off x="20434300" y="143582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746"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47"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48"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49"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23784</xdr:rowOff>
    </xdr:from>
    <xdr:ext cx="469744" cy="259045"/>
    <xdr:sp macro="" textlink="">
      <xdr:nvSpPr>
        <xdr:cNvPr id="750" name="n_1mainValue【消防施設】&#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33582</xdr:rowOff>
    </xdr:from>
    <xdr:ext cx="469744" cy="259045"/>
    <xdr:sp macro="" textlink="">
      <xdr:nvSpPr>
        <xdr:cNvPr id="751" name="n_2mainValue【消防施設】&#10;一人当たり面積"/>
        <xdr:cNvSpPr txBox="1"/>
      </xdr:nvSpPr>
      <xdr:spPr>
        <a:xfrm>
          <a:off x="201994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2" name="テキスト ボックス 76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3" name="直線コネクタ 7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4" name="テキスト ボックス 76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5" name="直線コネクタ 7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6" name="テキスト ボックス 7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7" name="直線コネクタ 7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8" name="テキスト ボックス 7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9" name="直線コネクタ 7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0" name="テキスト ボックス 7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1" name="直線コネクタ 7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2" name="テキスト ボックス 77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4" name="テキスト ボックス 77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76" name="直線コネクタ 775"/>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77"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78" name="直線コネクタ 777"/>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79"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80" name="直線コネクタ 779"/>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781"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82" name="フローチャート: 判断 781"/>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83" name="フローチャート: 判断 782"/>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84" name="フローチャート: 判断 783"/>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85" name="フローチャート: 判断 784"/>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86" name="フローチャート: 判断 785"/>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7" name="テキスト ボックス 7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8" name="テキスト ボックス 7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9" name="テキスト ボックス 7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0" name="テキスト ボックス 7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1" name="テキスト ボックス 7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103505</xdr:rowOff>
    </xdr:from>
    <xdr:to>
      <xdr:col>85</xdr:col>
      <xdr:colOff>177800</xdr:colOff>
      <xdr:row>100</xdr:row>
      <xdr:rowOff>33655</xdr:rowOff>
    </xdr:to>
    <xdr:sp macro="" textlink="">
      <xdr:nvSpPr>
        <xdr:cNvPr id="792" name="楕円 791"/>
        <xdr:cNvSpPr/>
      </xdr:nvSpPr>
      <xdr:spPr>
        <a:xfrm>
          <a:off x="16268700" y="170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56532</xdr:rowOff>
    </xdr:from>
    <xdr:ext cx="405111" cy="259045"/>
    <xdr:sp macro="" textlink="">
      <xdr:nvSpPr>
        <xdr:cNvPr id="793" name="【庁舎】&#10;有形固定資産減価償却率該当値テキスト"/>
        <xdr:cNvSpPr txBox="1"/>
      </xdr:nvSpPr>
      <xdr:spPr>
        <a:xfrm>
          <a:off x="16357600" y="1703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69214</xdr:rowOff>
    </xdr:from>
    <xdr:to>
      <xdr:col>81</xdr:col>
      <xdr:colOff>101600</xdr:colOff>
      <xdr:row>99</xdr:row>
      <xdr:rowOff>170814</xdr:rowOff>
    </xdr:to>
    <xdr:sp macro="" textlink="">
      <xdr:nvSpPr>
        <xdr:cNvPr id="794" name="楕円 793"/>
        <xdr:cNvSpPr/>
      </xdr:nvSpPr>
      <xdr:spPr>
        <a:xfrm>
          <a:off x="15430500" y="1704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120014</xdr:rowOff>
    </xdr:from>
    <xdr:to>
      <xdr:col>85</xdr:col>
      <xdr:colOff>127000</xdr:colOff>
      <xdr:row>99</xdr:row>
      <xdr:rowOff>154305</xdr:rowOff>
    </xdr:to>
    <xdr:cxnSp macro="">
      <xdr:nvCxnSpPr>
        <xdr:cNvPr id="795" name="直線コネクタ 794"/>
        <xdr:cNvCxnSpPr/>
      </xdr:nvCxnSpPr>
      <xdr:spPr>
        <a:xfrm>
          <a:off x="15481300" y="170935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33020</xdr:rowOff>
    </xdr:from>
    <xdr:to>
      <xdr:col>76</xdr:col>
      <xdr:colOff>165100</xdr:colOff>
      <xdr:row>99</xdr:row>
      <xdr:rowOff>134620</xdr:rowOff>
    </xdr:to>
    <xdr:sp macro="" textlink="">
      <xdr:nvSpPr>
        <xdr:cNvPr id="796" name="楕円 795"/>
        <xdr:cNvSpPr/>
      </xdr:nvSpPr>
      <xdr:spPr>
        <a:xfrm>
          <a:off x="14541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83820</xdr:rowOff>
    </xdr:from>
    <xdr:to>
      <xdr:col>81</xdr:col>
      <xdr:colOff>50800</xdr:colOff>
      <xdr:row>99</xdr:row>
      <xdr:rowOff>120014</xdr:rowOff>
    </xdr:to>
    <xdr:cxnSp macro="">
      <xdr:nvCxnSpPr>
        <xdr:cNvPr id="797" name="直線コネクタ 796"/>
        <xdr:cNvCxnSpPr/>
      </xdr:nvCxnSpPr>
      <xdr:spPr>
        <a:xfrm>
          <a:off x="14592300" y="170573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798"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799"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800"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01"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15891</xdr:rowOff>
    </xdr:from>
    <xdr:ext cx="405111" cy="259045"/>
    <xdr:sp macro="" textlink="">
      <xdr:nvSpPr>
        <xdr:cNvPr id="802" name="n_1mainValue【庁舎】&#10;有形固定資産減価償却率"/>
        <xdr:cNvSpPr txBox="1"/>
      </xdr:nvSpPr>
      <xdr:spPr>
        <a:xfrm>
          <a:off x="1526604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97</xdr:row>
      <xdr:rowOff>151147</xdr:rowOff>
    </xdr:from>
    <xdr:ext cx="405111" cy="259045"/>
    <xdr:sp macro="" textlink="">
      <xdr:nvSpPr>
        <xdr:cNvPr id="803" name="n_2mainValue【庁舎】&#10;有形固定資産減価償却率"/>
        <xdr:cNvSpPr txBox="1"/>
      </xdr:nvSpPr>
      <xdr:spPr>
        <a:xfrm>
          <a:off x="1438974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27" name="直線コネクタ 826"/>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28"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29" name="直線コネクタ 828"/>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30"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31" name="直線コネクタ 830"/>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832"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33" name="フローチャート: 判断 832"/>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34" name="フローチャート: 判断 833"/>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35" name="フローチャート: 判断 834"/>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36" name="フローチャート: 判断 83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37" name="フローチャート: 判断 836"/>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111761</xdr:rowOff>
    </xdr:from>
    <xdr:to>
      <xdr:col>116</xdr:col>
      <xdr:colOff>114300</xdr:colOff>
      <xdr:row>100</xdr:row>
      <xdr:rowOff>41911</xdr:rowOff>
    </xdr:to>
    <xdr:sp macro="" textlink="">
      <xdr:nvSpPr>
        <xdr:cNvPr id="843" name="楕円 842"/>
        <xdr:cNvSpPr/>
      </xdr:nvSpPr>
      <xdr:spPr>
        <a:xfrm>
          <a:off x="22110700" y="170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52088</xdr:rowOff>
    </xdr:from>
    <xdr:ext cx="469744" cy="259045"/>
    <xdr:sp macro="" textlink="">
      <xdr:nvSpPr>
        <xdr:cNvPr id="844" name="【庁舎】&#10;一人当たり面積該当値テキスト"/>
        <xdr:cNvSpPr txBox="1"/>
      </xdr:nvSpPr>
      <xdr:spPr>
        <a:xfrm>
          <a:off x="221996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157480</xdr:rowOff>
    </xdr:from>
    <xdr:to>
      <xdr:col>112</xdr:col>
      <xdr:colOff>38100</xdr:colOff>
      <xdr:row>100</xdr:row>
      <xdr:rowOff>87630</xdr:rowOff>
    </xdr:to>
    <xdr:sp macro="" textlink="">
      <xdr:nvSpPr>
        <xdr:cNvPr id="845" name="楕円 844"/>
        <xdr:cNvSpPr/>
      </xdr:nvSpPr>
      <xdr:spPr>
        <a:xfrm>
          <a:off x="21272500" y="171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162561</xdr:rowOff>
    </xdr:from>
    <xdr:to>
      <xdr:col>116</xdr:col>
      <xdr:colOff>63500</xdr:colOff>
      <xdr:row>100</xdr:row>
      <xdr:rowOff>36830</xdr:rowOff>
    </xdr:to>
    <xdr:cxnSp macro="">
      <xdr:nvCxnSpPr>
        <xdr:cNvPr id="846" name="直線コネクタ 845"/>
        <xdr:cNvCxnSpPr/>
      </xdr:nvCxnSpPr>
      <xdr:spPr>
        <a:xfrm flipV="1">
          <a:off x="21323300" y="171361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160020</xdr:rowOff>
    </xdr:from>
    <xdr:to>
      <xdr:col>107</xdr:col>
      <xdr:colOff>101600</xdr:colOff>
      <xdr:row>100</xdr:row>
      <xdr:rowOff>90170</xdr:rowOff>
    </xdr:to>
    <xdr:sp macro="" textlink="">
      <xdr:nvSpPr>
        <xdr:cNvPr id="847" name="楕円 846"/>
        <xdr:cNvSpPr/>
      </xdr:nvSpPr>
      <xdr:spPr>
        <a:xfrm>
          <a:off x="20383500" y="17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36830</xdr:rowOff>
    </xdr:from>
    <xdr:to>
      <xdr:col>111</xdr:col>
      <xdr:colOff>177800</xdr:colOff>
      <xdr:row>100</xdr:row>
      <xdr:rowOff>39370</xdr:rowOff>
    </xdr:to>
    <xdr:cxnSp macro="">
      <xdr:nvCxnSpPr>
        <xdr:cNvPr id="848" name="直線コネクタ 847"/>
        <xdr:cNvCxnSpPr/>
      </xdr:nvCxnSpPr>
      <xdr:spPr>
        <a:xfrm flipV="1">
          <a:off x="20434300" y="171818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849"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50" name="n_2ave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51"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52"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104157</xdr:rowOff>
    </xdr:from>
    <xdr:ext cx="469744" cy="259045"/>
    <xdr:sp macro="" textlink="">
      <xdr:nvSpPr>
        <xdr:cNvPr id="853" name="n_1mainValue【庁舎】&#10;一人当たり面積"/>
        <xdr:cNvSpPr txBox="1"/>
      </xdr:nvSpPr>
      <xdr:spPr>
        <a:xfrm>
          <a:off x="21075727" y="1690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106697</xdr:rowOff>
    </xdr:from>
    <xdr:ext cx="469744" cy="259045"/>
    <xdr:sp macro="" textlink="">
      <xdr:nvSpPr>
        <xdr:cNvPr id="854" name="n_2mainValue【庁舎】&#10;一人当たり面積"/>
        <xdr:cNvSpPr txBox="1"/>
      </xdr:nvSpPr>
      <xdr:spPr>
        <a:xfrm>
          <a:off x="20199427" y="1690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殆どの施設において類似団体や全国平均、東京都平均を下回っているが、庁舎においては平成２５年度完成したため、突出して低い比率となっている。また、一般廃棄物処理施設については島内になかった汚泥再生処理センターが平成２３年度に完成。今後、ごみ焼却場の建替え計画もあるため、さらに有形固定資産減価償却率は低くなる見通し。</a:t>
          </a:r>
        </a:p>
        <a:p>
          <a:r>
            <a:rPr kumimoji="1" lang="ja-JP" altLang="en-US" sz="1300">
              <a:latin typeface="ＭＳ Ｐゴシック" panose="020B0600070205080204" pitchFamily="50" charset="-128"/>
              <a:ea typeface="ＭＳ Ｐゴシック" panose="020B0600070205080204" pitchFamily="50" charset="-128"/>
            </a:rPr>
            <a:t>　体育館・プールは学校の統合後の体育館を残し、屋内運動場として活用しているため高い比率となっている。屋内運動場については老朽化もあり施設利用者数も踏まえ今後の在り方を検討していく。また、市民会館についても同様に今後の在り方について検討をすす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基準財政収入額は０．６％６００万円の増となったが、基準財政需要額においても公債費の償還費等の増により１．１％３，４００万円増となったため、前年度と同水準となった。</a:t>
          </a:r>
        </a:p>
        <a:p>
          <a:r>
            <a:rPr kumimoji="1" lang="ja-JP" altLang="en-US" sz="1300">
              <a:latin typeface="ＭＳ Ｐゴシック" panose="020B0600070205080204" pitchFamily="50" charset="-128"/>
              <a:ea typeface="ＭＳ Ｐゴシック" panose="020B0600070205080204" pitchFamily="50" charset="-128"/>
            </a:rPr>
            <a:t>　町税の徴収率は年々上がっているが、固定資産の評価替えやたばこの消費本数減のため、厳しい状況を予測しているが、今後も徴収強化により自主財源の確保に努め、財政の健全化を図る。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は町税や地方特例交付金等により０．８％３，０００万円の増となったが、分子において公営企業への操出金の増により４．９％１億５，２００万円の増となったため、前年度より３．５％低下した。</a:t>
          </a:r>
        </a:p>
        <a:p>
          <a:r>
            <a:rPr kumimoji="1" lang="ja-JP" altLang="en-US" sz="1300">
              <a:latin typeface="ＭＳ Ｐゴシック" panose="020B0600070205080204" pitchFamily="50" charset="-128"/>
              <a:ea typeface="ＭＳ Ｐゴシック" panose="020B0600070205080204" pitchFamily="50" charset="-128"/>
            </a:rPr>
            <a:t>　今後も厳しい経営状況にある公営企業への操出金等により大きく左右されるが、維持補修費、物件費等の削減を図り、改善に努める。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21802</xdr:rowOff>
    </xdr:to>
    <xdr:cxnSp macro="">
      <xdr:nvCxnSpPr>
        <xdr:cNvPr id="133" name="直線コネクタ 132"/>
        <xdr:cNvCxnSpPr/>
      </xdr:nvCxnSpPr>
      <xdr:spPr>
        <a:xfrm>
          <a:off x="4114800" y="10682394"/>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91229</xdr:rowOff>
    </xdr:from>
    <xdr:to>
      <xdr:col>19</xdr:col>
      <xdr:colOff>133350</xdr:colOff>
      <xdr:row>62</xdr:row>
      <xdr:rowOff>52494</xdr:rowOff>
    </xdr:to>
    <xdr:cxnSp macro="">
      <xdr:nvCxnSpPr>
        <xdr:cNvPr id="136" name="直線コネクタ 135"/>
        <xdr:cNvCxnSpPr/>
      </xdr:nvCxnSpPr>
      <xdr:spPr>
        <a:xfrm>
          <a:off x="3225800" y="1054967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91229</xdr:rowOff>
    </xdr:from>
    <xdr:to>
      <xdr:col>15</xdr:col>
      <xdr:colOff>82550</xdr:colOff>
      <xdr:row>62</xdr:row>
      <xdr:rowOff>84667</xdr:rowOff>
    </xdr:to>
    <xdr:cxnSp macro="">
      <xdr:nvCxnSpPr>
        <xdr:cNvPr id="139" name="直線コネクタ 138"/>
        <xdr:cNvCxnSpPr/>
      </xdr:nvCxnSpPr>
      <xdr:spPr>
        <a:xfrm flipV="1">
          <a:off x="2336800" y="10549679"/>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62</xdr:row>
      <xdr:rowOff>132927</xdr:rowOff>
    </xdr:to>
    <xdr:cxnSp macro="">
      <xdr:nvCxnSpPr>
        <xdr:cNvPr id="142" name="直線コネクタ 141"/>
        <xdr:cNvCxnSpPr/>
      </xdr:nvCxnSpPr>
      <xdr:spPr>
        <a:xfrm flipV="1">
          <a:off x="1447800" y="107145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52" name="楕円 151"/>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158979</xdr:rowOff>
    </xdr:from>
    <xdr:ext cx="762000" cy="259045"/>
    <xdr:sp macro="" textlink="">
      <xdr:nvSpPr>
        <xdr:cNvPr id="153" name="財政構造の弾力性該当値テキスト"/>
        <xdr:cNvSpPr txBox="1"/>
      </xdr:nvSpPr>
      <xdr:spPr>
        <a:xfrm>
          <a:off x="50419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4" name="楕円 153"/>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5" name="テキスト ボックス 154"/>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40429</xdr:rowOff>
    </xdr:from>
    <xdr:to>
      <xdr:col>15</xdr:col>
      <xdr:colOff>133350</xdr:colOff>
      <xdr:row>61</xdr:row>
      <xdr:rowOff>142029</xdr:rowOff>
    </xdr:to>
    <xdr:sp macro="" textlink="">
      <xdr:nvSpPr>
        <xdr:cNvPr id="156" name="楕円 155"/>
        <xdr:cNvSpPr/>
      </xdr:nvSpPr>
      <xdr:spPr>
        <a:xfrm>
          <a:off x="3175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152206</xdr:rowOff>
    </xdr:from>
    <xdr:ext cx="762000" cy="259045"/>
    <xdr:sp macro="" textlink="">
      <xdr:nvSpPr>
        <xdr:cNvPr id="157" name="テキスト ボックス 156"/>
        <xdr:cNvSpPr txBox="1"/>
      </xdr:nvSpPr>
      <xdr:spPr>
        <a:xfrm>
          <a:off x="2844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8" name="楕円 157"/>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9" name="テキスト ボックス 158"/>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0" name="楕円 159"/>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1" name="テキスト ボックス 160"/>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地理的要因により島内各所に点在する施設の維持補修費のほか、保育所等の直営や空港消防業務の受託により人件費がかかること、島外へのごみ処理等に係る物件費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人当たりの金額の悪化が見込まれるが、既存施設の長寿命化やコスト低減を図るほか、ごみの減量化に取り組んでいく。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2882</xdr:rowOff>
    </xdr:from>
    <xdr:to>
      <xdr:col>23</xdr:col>
      <xdr:colOff>133350</xdr:colOff>
      <xdr:row>87</xdr:row>
      <xdr:rowOff>157426</xdr:rowOff>
    </xdr:to>
    <xdr:cxnSp macro="">
      <xdr:nvCxnSpPr>
        <xdr:cNvPr id="196" name="直線コネクタ 195"/>
        <xdr:cNvCxnSpPr/>
      </xdr:nvCxnSpPr>
      <xdr:spPr>
        <a:xfrm>
          <a:off x="4114800" y="14919032"/>
          <a:ext cx="838200" cy="1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111368</xdr:rowOff>
    </xdr:from>
    <xdr:to>
      <xdr:col>19</xdr:col>
      <xdr:colOff>133350</xdr:colOff>
      <xdr:row>87</xdr:row>
      <xdr:rowOff>2882</xdr:rowOff>
    </xdr:to>
    <xdr:cxnSp macro="">
      <xdr:nvCxnSpPr>
        <xdr:cNvPr id="199" name="直線コネクタ 198"/>
        <xdr:cNvCxnSpPr/>
      </xdr:nvCxnSpPr>
      <xdr:spPr>
        <a:xfrm>
          <a:off x="3225800" y="14856068"/>
          <a:ext cx="889000" cy="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71165</xdr:rowOff>
    </xdr:from>
    <xdr:to>
      <xdr:col>15</xdr:col>
      <xdr:colOff>82550</xdr:colOff>
      <xdr:row>86</xdr:row>
      <xdr:rowOff>111368</xdr:rowOff>
    </xdr:to>
    <xdr:cxnSp macro="">
      <xdr:nvCxnSpPr>
        <xdr:cNvPr id="202" name="直線コネクタ 201"/>
        <xdr:cNvCxnSpPr/>
      </xdr:nvCxnSpPr>
      <xdr:spPr>
        <a:xfrm>
          <a:off x="2336800" y="1481586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53887</xdr:rowOff>
    </xdr:from>
    <xdr:to>
      <xdr:col>11</xdr:col>
      <xdr:colOff>31750</xdr:colOff>
      <xdr:row>86</xdr:row>
      <xdr:rowOff>71165</xdr:rowOff>
    </xdr:to>
    <xdr:cxnSp macro="">
      <xdr:nvCxnSpPr>
        <xdr:cNvPr id="205" name="直線コネクタ 204"/>
        <xdr:cNvCxnSpPr/>
      </xdr:nvCxnSpPr>
      <xdr:spPr>
        <a:xfrm>
          <a:off x="1447800" y="14798587"/>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106626</xdr:rowOff>
    </xdr:from>
    <xdr:to>
      <xdr:col>23</xdr:col>
      <xdr:colOff>184150</xdr:colOff>
      <xdr:row>88</xdr:row>
      <xdr:rowOff>36776</xdr:rowOff>
    </xdr:to>
    <xdr:sp macro="" textlink="">
      <xdr:nvSpPr>
        <xdr:cNvPr id="215" name="楕円 214"/>
        <xdr:cNvSpPr/>
      </xdr:nvSpPr>
      <xdr:spPr>
        <a:xfrm>
          <a:off x="4902200" y="150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78703</xdr:rowOff>
    </xdr:from>
    <xdr:ext cx="762000" cy="259045"/>
    <xdr:sp macro="" textlink="">
      <xdr:nvSpPr>
        <xdr:cNvPr id="216" name="人件費・物件費等の状況該当値テキスト"/>
        <xdr:cNvSpPr txBox="1"/>
      </xdr:nvSpPr>
      <xdr:spPr>
        <a:xfrm>
          <a:off x="5041900" y="1499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123532</xdr:rowOff>
    </xdr:from>
    <xdr:to>
      <xdr:col>19</xdr:col>
      <xdr:colOff>184150</xdr:colOff>
      <xdr:row>87</xdr:row>
      <xdr:rowOff>53682</xdr:rowOff>
    </xdr:to>
    <xdr:sp macro="" textlink="">
      <xdr:nvSpPr>
        <xdr:cNvPr id="217" name="楕円 216"/>
        <xdr:cNvSpPr/>
      </xdr:nvSpPr>
      <xdr:spPr>
        <a:xfrm>
          <a:off x="4064000" y="148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38459</xdr:rowOff>
    </xdr:from>
    <xdr:ext cx="736600" cy="259045"/>
    <xdr:sp macro="" textlink="">
      <xdr:nvSpPr>
        <xdr:cNvPr id="218" name="テキスト ボックス 217"/>
        <xdr:cNvSpPr txBox="1"/>
      </xdr:nvSpPr>
      <xdr:spPr>
        <a:xfrm>
          <a:off x="3733800" y="1495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60568</xdr:rowOff>
    </xdr:from>
    <xdr:to>
      <xdr:col>15</xdr:col>
      <xdr:colOff>133350</xdr:colOff>
      <xdr:row>86</xdr:row>
      <xdr:rowOff>162168</xdr:rowOff>
    </xdr:to>
    <xdr:sp macro="" textlink="">
      <xdr:nvSpPr>
        <xdr:cNvPr id="219" name="楕円 218"/>
        <xdr:cNvSpPr/>
      </xdr:nvSpPr>
      <xdr:spPr>
        <a:xfrm>
          <a:off x="3175000" y="1480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146945</xdr:rowOff>
    </xdr:from>
    <xdr:ext cx="762000" cy="259045"/>
    <xdr:sp macro="" textlink="">
      <xdr:nvSpPr>
        <xdr:cNvPr id="220" name="テキスト ボックス 219"/>
        <xdr:cNvSpPr txBox="1"/>
      </xdr:nvSpPr>
      <xdr:spPr>
        <a:xfrm>
          <a:off x="2844800" y="1489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20365</xdr:rowOff>
    </xdr:from>
    <xdr:to>
      <xdr:col>11</xdr:col>
      <xdr:colOff>82550</xdr:colOff>
      <xdr:row>86</xdr:row>
      <xdr:rowOff>121965</xdr:rowOff>
    </xdr:to>
    <xdr:sp macro="" textlink="">
      <xdr:nvSpPr>
        <xdr:cNvPr id="221" name="楕円 220"/>
        <xdr:cNvSpPr/>
      </xdr:nvSpPr>
      <xdr:spPr>
        <a:xfrm>
          <a:off x="2286000" y="14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106742</xdr:rowOff>
    </xdr:from>
    <xdr:ext cx="762000" cy="259045"/>
    <xdr:sp macro="" textlink="">
      <xdr:nvSpPr>
        <xdr:cNvPr id="222" name="テキスト ボックス 221"/>
        <xdr:cNvSpPr txBox="1"/>
      </xdr:nvSpPr>
      <xdr:spPr>
        <a:xfrm>
          <a:off x="1955800" y="14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3087</xdr:rowOff>
    </xdr:from>
    <xdr:to>
      <xdr:col>7</xdr:col>
      <xdr:colOff>31750</xdr:colOff>
      <xdr:row>86</xdr:row>
      <xdr:rowOff>104687</xdr:rowOff>
    </xdr:to>
    <xdr:sp macro="" textlink="">
      <xdr:nvSpPr>
        <xdr:cNvPr id="223" name="楕円 222"/>
        <xdr:cNvSpPr/>
      </xdr:nvSpPr>
      <xdr:spPr>
        <a:xfrm>
          <a:off x="13970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89464</xdr:rowOff>
    </xdr:from>
    <xdr:ext cx="762000" cy="259045"/>
    <xdr:sp macro="" textlink="">
      <xdr:nvSpPr>
        <xdr:cNvPr id="224" name="テキスト ボックス 223"/>
        <xdr:cNvSpPr txBox="1"/>
      </xdr:nvSpPr>
      <xdr:spPr>
        <a:xfrm>
          <a:off x="1066800" y="1483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より水準を維持しており、全国市平均をはじめ、全国町村平均、類似団体平均を大きく下回っており、給与水準は最低水準にある。国を基準としているが、昇格に必要な年限を長くしているほか、昇給を抑えることで給与の適正化に努めている。</a:t>
          </a:r>
        </a:p>
        <a:p>
          <a:r>
            <a:rPr kumimoji="1" lang="ja-JP" altLang="en-US" sz="1300">
              <a:latin typeface="ＭＳ Ｐゴシック" panose="020B0600070205080204" pitchFamily="50" charset="-128"/>
              <a:ea typeface="ＭＳ Ｐゴシック" panose="020B0600070205080204" pitchFamily="50" charset="-128"/>
            </a:rPr>
            <a:t>　今後も引き続き、水準を維持する。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51102</xdr:rowOff>
    </xdr:from>
    <xdr:to>
      <xdr:col>81</xdr:col>
      <xdr:colOff>44450</xdr:colOff>
      <xdr:row>81</xdr:row>
      <xdr:rowOff>85573</xdr:rowOff>
    </xdr:to>
    <xdr:cxnSp macro="">
      <xdr:nvCxnSpPr>
        <xdr:cNvPr id="260" name="直線コネクタ 259"/>
        <xdr:cNvCxnSpPr/>
      </xdr:nvCxnSpPr>
      <xdr:spPr>
        <a:xfrm flipV="1">
          <a:off x="16179800" y="139385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85573</xdr:rowOff>
    </xdr:from>
    <xdr:to>
      <xdr:col>77</xdr:col>
      <xdr:colOff>44450</xdr:colOff>
      <xdr:row>81</xdr:row>
      <xdr:rowOff>154516</xdr:rowOff>
    </xdr:to>
    <xdr:cxnSp macro="">
      <xdr:nvCxnSpPr>
        <xdr:cNvPr id="263" name="直線コネクタ 262"/>
        <xdr:cNvCxnSpPr/>
      </xdr:nvCxnSpPr>
      <xdr:spPr>
        <a:xfrm flipV="1">
          <a:off x="15290800" y="139730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142118</xdr:rowOff>
    </xdr:from>
    <xdr:to>
      <xdr:col>72</xdr:col>
      <xdr:colOff>203200</xdr:colOff>
      <xdr:row>81</xdr:row>
      <xdr:rowOff>154516</xdr:rowOff>
    </xdr:to>
    <xdr:cxnSp macro="">
      <xdr:nvCxnSpPr>
        <xdr:cNvPr id="266" name="直線コネクタ 265"/>
        <xdr:cNvCxnSpPr/>
      </xdr:nvCxnSpPr>
      <xdr:spPr>
        <a:xfrm>
          <a:off x="14401800" y="1385811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142118</xdr:rowOff>
    </xdr:from>
    <xdr:to>
      <xdr:col>68</xdr:col>
      <xdr:colOff>152400</xdr:colOff>
      <xdr:row>82</xdr:row>
      <xdr:rowOff>40518</xdr:rowOff>
    </xdr:to>
    <xdr:cxnSp macro="">
      <xdr:nvCxnSpPr>
        <xdr:cNvPr id="269" name="直線コネクタ 268"/>
        <xdr:cNvCxnSpPr/>
      </xdr:nvCxnSpPr>
      <xdr:spPr>
        <a:xfrm flipV="1">
          <a:off x="13512800" y="1385811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302</xdr:rowOff>
    </xdr:from>
    <xdr:to>
      <xdr:col>81</xdr:col>
      <xdr:colOff>95250</xdr:colOff>
      <xdr:row>81</xdr:row>
      <xdr:rowOff>101902</xdr:rowOff>
    </xdr:to>
    <xdr:sp macro="" textlink="">
      <xdr:nvSpPr>
        <xdr:cNvPr id="279" name="楕円 278"/>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93029</xdr:rowOff>
    </xdr:from>
    <xdr:ext cx="762000" cy="259045"/>
    <xdr:sp macro="" textlink="">
      <xdr:nvSpPr>
        <xdr:cNvPr id="280" name="給与水準   （国との比較）該当値テキスト"/>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34773</xdr:rowOff>
    </xdr:from>
    <xdr:to>
      <xdr:col>77</xdr:col>
      <xdr:colOff>95250</xdr:colOff>
      <xdr:row>81</xdr:row>
      <xdr:rowOff>136373</xdr:rowOff>
    </xdr:to>
    <xdr:sp macro="" textlink="">
      <xdr:nvSpPr>
        <xdr:cNvPr id="281" name="楕円 280"/>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146550</xdr:rowOff>
    </xdr:from>
    <xdr:ext cx="736600" cy="259045"/>
    <xdr:sp macro="" textlink="">
      <xdr:nvSpPr>
        <xdr:cNvPr id="282" name="テキスト ボックス 281"/>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103716</xdr:rowOff>
    </xdr:from>
    <xdr:to>
      <xdr:col>73</xdr:col>
      <xdr:colOff>44450</xdr:colOff>
      <xdr:row>82</xdr:row>
      <xdr:rowOff>33866</xdr:rowOff>
    </xdr:to>
    <xdr:sp macro="" textlink="">
      <xdr:nvSpPr>
        <xdr:cNvPr id="283" name="楕円 282"/>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44043</xdr:rowOff>
    </xdr:from>
    <xdr:ext cx="762000" cy="259045"/>
    <xdr:sp macro="" textlink="">
      <xdr:nvSpPr>
        <xdr:cNvPr id="284" name="テキスト ボックス 283"/>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91318</xdr:rowOff>
    </xdr:from>
    <xdr:to>
      <xdr:col>68</xdr:col>
      <xdr:colOff>203200</xdr:colOff>
      <xdr:row>81</xdr:row>
      <xdr:rowOff>21468</xdr:rowOff>
    </xdr:to>
    <xdr:sp macro="" textlink="">
      <xdr:nvSpPr>
        <xdr:cNvPr id="285" name="楕円 284"/>
        <xdr:cNvSpPr/>
      </xdr:nvSpPr>
      <xdr:spPr>
        <a:xfrm>
          <a:off x="14351000" y="138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31645</xdr:rowOff>
    </xdr:from>
    <xdr:ext cx="762000" cy="259045"/>
    <xdr:sp macro="" textlink="">
      <xdr:nvSpPr>
        <xdr:cNvPr id="286" name="テキスト ボックス 285"/>
        <xdr:cNvSpPr txBox="1"/>
      </xdr:nvSpPr>
      <xdr:spPr>
        <a:xfrm>
          <a:off x="14020800" y="1357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161168</xdr:rowOff>
    </xdr:from>
    <xdr:to>
      <xdr:col>64</xdr:col>
      <xdr:colOff>152400</xdr:colOff>
      <xdr:row>82</xdr:row>
      <xdr:rowOff>91318</xdr:rowOff>
    </xdr:to>
    <xdr:sp macro="" textlink="">
      <xdr:nvSpPr>
        <xdr:cNvPr id="287" name="楕円 286"/>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101495</xdr:rowOff>
    </xdr:from>
    <xdr:ext cx="762000" cy="259045"/>
    <xdr:sp macro="" textlink="">
      <xdr:nvSpPr>
        <xdr:cNvPr id="288" name="テキスト ボックス 287"/>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全国、類似団体の平均を大きく上回っている。要因は保育所の直営や消防業務において消防救急業務のほか、空港消防業務を受託していることなどがある。今後、人口減少に伴い割合は上がっていくが、事務の効率化を図りつつ、多様な行政需要に対応できる組織へ再編を進め、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104267</xdr:rowOff>
    </xdr:from>
    <xdr:to>
      <xdr:col>81</xdr:col>
      <xdr:colOff>44450</xdr:colOff>
      <xdr:row>67</xdr:row>
      <xdr:rowOff>22902</xdr:rowOff>
    </xdr:to>
    <xdr:cxnSp macro="">
      <xdr:nvCxnSpPr>
        <xdr:cNvPr id="323" name="直線コネクタ 322"/>
        <xdr:cNvCxnSpPr/>
      </xdr:nvCxnSpPr>
      <xdr:spPr>
        <a:xfrm>
          <a:off x="16179800" y="11419967"/>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92202</xdr:rowOff>
    </xdr:from>
    <xdr:to>
      <xdr:col>77</xdr:col>
      <xdr:colOff>44450</xdr:colOff>
      <xdr:row>66</xdr:row>
      <xdr:rowOff>104267</xdr:rowOff>
    </xdr:to>
    <xdr:cxnSp macro="">
      <xdr:nvCxnSpPr>
        <xdr:cNvPr id="326" name="直線コネクタ 325"/>
        <xdr:cNvCxnSpPr/>
      </xdr:nvCxnSpPr>
      <xdr:spPr>
        <a:xfrm>
          <a:off x="15290800" y="1140790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15791</xdr:rowOff>
    </xdr:from>
    <xdr:to>
      <xdr:col>72</xdr:col>
      <xdr:colOff>203200</xdr:colOff>
      <xdr:row>66</xdr:row>
      <xdr:rowOff>92202</xdr:rowOff>
    </xdr:to>
    <xdr:cxnSp macro="">
      <xdr:nvCxnSpPr>
        <xdr:cNvPr id="329" name="直線コネクタ 328"/>
        <xdr:cNvCxnSpPr/>
      </xdr:nvCxnSpPr>
      <xdr:spPr>
        <a:xfrm>
          <a:off x="14401800" y="1133149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15791</xdr:rowOff>
    </xdr:from>
    <xdr:to>
      <xdr:col>68</xdr:col>
      <xdr:colOff>152400</xdr:colOff>
      <xdr:row>66</xdr:row>
      <xdr:rowOff>18204</xdr:rowOff>
    </xdr:to>
    <xdr:cxnSp macro="">
      <xdr:nvCxnSpPr>
        <xdr:cNvPr id="332" name="直線コネクタ 331"/>
        <xdr:cNvCxnSpPr/>
      </xdr:nvCxnSpPr>
      <xdr:spPr>
        <a:xfrm flipV="1">
          <a:off x="13512800" y="113314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143552</xdr:rowOff>
    </xdr:from>
    <xdr:to>
      <xdr:col>81</xdr:col>
      <xdr:colOff>95250</xdr:colOff>
      <xdr:row>67</xdr:row>
      <xdr:rowOff>73702</xdr:rowOff>
    </xdr:to>
    <xdr:sp macro="" textlink="">
      <xdr:nvSpPr>
        <xdr:cNvPr id="342" name="楕円 341"/>
        <xdr:cNvSpPr/>
      </xdr:nvSpPr>
      <xdr:spPr>
        <a:xfrm>
          <a:off x="16967200" y="114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39429</xdr:rowOff>
    </xdr:from>
    <xdr:ext cx="762000" cy="259045"/>
    <xdr:sp macro="" textlink="">
      <xdr:nvSpPr>
        <xdr:cNvPr id="343" name="定員管理の状況該当値テキスト"/>
        <xdr:cNvSpPr txBox="1"/>
      </xdr:nvSpPr>
      <xdr:spPr>
        <a:xfrm>
          <a:off x="17106900" y="1135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53467</xdr:rowOff>
    </xdr:from>
    <xdr:to>
      <xdr:col>77</xdr:col>
      <xdr:colOff>95250</xdr:colOff>
      <xdr:row>66</xdr:row>
      <xdr:rowOff>155067</xdr:rowOff>
    </xdr:to>
    <xdr:sp macro="" textlink="">
      <xdr:nvSpPr>
        <xdr:cNvPr id="344" name="楕円 343"/>
        <xdr:cNvSpPr/>
      </xdr:nvSpPr>
      <xdr:spPr>
        <a:xfrm>
          <a:off x="161290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139844</xdr:rowOff>
    </xdr:from>
    <xdr:ext cx="736600" cy="259045"/>
    <xdr:sp macro="" textlink="">
      <xdr:nvSpPr>
        <xdr:cNvPr id="345" name="テキスト ボックス 344"/>
        <xdr:cNvSpPr txBox="1"/>
      </xdr:nvSpPr>
      <xdr:spPr>
        <a:xfrm>
          <a:off x="15798800" y="11455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41402</xdr:rowOff>
    </xdr:from>
    <xdr:to>
      <xdr:col>73</xdr:col>
      <xdr:colOff>44450</xdr:colOff>
      <xdr:row>66</xdr:row>
      <xdr:rowOff>143002</xdr:rowOff>
    </xdr:to>
    <xdr:sp macro="" textlink="">
      <xdr:nvSpPr>
        <xdr:cNvPr id="346" name="楕円 345"/>
        <xdr:cNvSpPr/>
      </xdr:nvSpPr>
      <xdr:spPr>
        <a:xfrm>
          <a:off x="15240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127779</xdr:rowOff>
    </xdr:from>
    <xdr:ext cx="762000" cy="259045"/>
    <xdr:sp macro="" textlink="">
      <xdr:nvSpPr>
        <xdr:cNvPr id="347" name="テキスト ボックス 346"/>
        <xdr:cNvSpPr txBox="1"/>
      </xdr:nvSpPr>
      <xdr:spPr>
        <a:xfrm>
          <a:off x="14909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136441</xdr:rowOff>
    </xdr:from>
    <xdr:to>
      <xdr:col>68</xdr:col>
      <xdr:colOff>203200</xdr:colOff>
      <xdr:row>66</xdr:row>
      <xdr:rowOff>66591</xdr:rowOff>
    </xdr:to>
    <xdr:sp macro="" textlink="">
      <xdr:nvSpPr>
        <xdr:cNvPr id="348" name="楕円 347"/>
        <xdr:cNvSpPr/>
      </xdr:nvSpPr>
      <xdr:spPr>
        <a:xfrm>
          <a:off x="14351000" y="112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51368</xdr:rowOff>
    </xdr:from>
    <xdr:ext cx="762000" cy="259045"/>
    <xdr:sp macro="" textlink="">
      <xdr:nvSpPr>
        <xdr:cNvPr id="349" name="テキスト ボックス 348"/>
        <xdr:cNvSpPr txBox="1"/>
      </xdr:nvSpPr>
      <xdr:spPr>
        <a:xfrm>
          <a:off x="14020800" y="113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138854</xdr:rowOff>
    </xdr:from>
    <xdr:to>
      <xdr:col>64</xdr:col>
      <xdr:colOff>152400</xdr:colOff>
      <xdr:row>66</xdr:row>
      <xdr:rowOff>69004</xdr:rowOff>
    </xdr:to>
    <xdr:sp macro="" textlink="">
      <xdr:nvSpPr>
        <xdr:cNvPr id="350" name="楕円 349"/>
        <xdr:cNvSpPr/>
      </xdr:nvSpPr>
      <xdr:spPr>
        <a:xfrm>
          <a:off x="13462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53781</xdr:rowOff>
    </xdr:from>
    <xdr:ext cx="762000" cy="259045"/>
    <xdr:sp macro="" textlink="">
      <xdr:nvSpPr>
        <xdr:cNvPr id="351" name="テキスト ボックス 350"/>
        <xdr:cNvSpPr txBox="1"/>
      </xdr:nvSpPr>
      <xdr:spPr>
        <a:xfrm>
          <a:off x="13131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平成２７年度より新庁舎建設事業債、汚泥再生処理センター建設事業債の償還が始まったことにより類似団体と比べ大きく上回り１２．３％となっている。</a:t>
          </a:r>
        </a:p>
        <a:p>
          <a:r>
            <a:rPr kumimoji="1" lang="ja-JP" altLang="en-US" sz="1300">
              <a:latin typeface="ＭＳ Ｐゴシック" panose="020B0600070205080204" pitchFamily="50" charset="-128"/>
              <a:ea typeface="ＭＳ Ｐゴシック" panose="020B0600070205080204" pitchFamily="50" charset="-128"/>
            </a:rPr>
            <a:t>　新規発行債については交付税措置のある起債を優先し、単独の起債を最小限に抑制していくとともに適正な地方債管理を図り、比率増加を最小限に抑えるよう努める。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41</xdr:row>
      <xdr:rowOff>156633</xdr:rowOff>
    </xdr:to>
    <xdr:cxnSp macro="">
      <xdr:nvCxnSpPr>
        <xdr:cNvPr id="385" name="直線コネクタ 384"/>
        <xdr:cNvCxnSpPr/>
      </xdr:nvCxnSpPr>
      <xdr:spPr>
        <a:xfrm flipV="1">
          <a:off x="16179800" y="71699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156633</xdr:rowOff>
    </xdr:to>
    <xdr:cxnSp macro="">
      <xdr:nvCxnSpPr>
        <xdr:cNvPr id="388" name="直線コネクタ 387"/>
        <xdr:cNvCxnSpPr/>
      </xdr:nvCxnSpPr>
      <xdr:spPr>
        <a:xfrm>
          <a:off x="15290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148590</xdr:rowOff>
    </xdr:to>
    <xdr:cxnSp macro="">
      <xdr:nvCxnSpPr>
        <xdr:cNvPr id="391" name="直線コネクタ 390"/>
        <xdr:cNvCxnSpPr/>
      </xdr:nvCxnSpPr>
      <xdr:spPr>
        <a:xfrm>
          <a:off x="14401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140546</xdr:rowOff>
    </xdr:to>
    <xdr:cxnSp macro="">
      <xdr:nvCxnSpPr>
        <xdr:cNvPr id="394" name="直線コネクタ 393"/>
        <xdr:cNvCxnSpPr/>
      </xdr:nvCxnSpPr>
      <xdr:spPr>
        <a:xfrm>
          <a:off x="13512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6" name="楕円 405"/>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7" name="テキスト ボックス 406"/>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8" name="楕円 407"/>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9" name="テキスト ボックス 40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10" name="楕円 409"/>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11" name="テキスト ボックス 410"/>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2" name="楕円 411"/>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13" name="テキスト ボックス 412"/>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分子となる地方債現在高△５．４％（３億６，８００万円減）、公営企業債等繰入見込額△４．１％（５，０００万円減）した。分母となる充当可能基金は３．１％（１億１，６００万円増）積み立てたが、基準財政需要額算入見込額が△３．７％（１億７，４００万円減）したことで１０．９％の改善となった。</a:t>
          </a:r>
        </a:p>
        <a:p>
          <a:r>
            <a:rPr kumimoji="1" lang="ja-JP" altLang="en-US" sz="1300">
              <a:latin typeface="ＭＳ Ｐゴシック" panose="020B0600070205080204" pitchFamily="50" charset="-128"/>
              <a:ea typeface="ＭＳ Ｐゴシック" panose="020B0600070205080204" pitchFamily="50" charset="-128"/>
            </a:rPr>
            <a:t>　次年度より大規模事業が計画されているため、基金の取り崩しや新規発行債が見込まれるが、最小限に抑制することで財政の健全化に努める。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114503</xdr:rowOff>
    </xdr:from>
    <xdr:to>
      <xdr:col>81</xdr:col>
      <xdr:colOff>44450</xdr:colOff>
      <xdr:row>15</xdr:row>
      <xdr:rowOff>48260</xdr:rowOff>
    </xdr:to>
    <xdr:cxnSp macro="">
      <xdr:nvCxnSpPr>
        <xdr:cNvPr id="445" name="直線コネクタ 444"/>
        <xdr:cNvCxnSpPr/>
      </xdr:nvCxnSpPr>
      <xdr:spPr>
        <a:xfrm flipV="1">
          <a:off x="16179800" y="2514803"/>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16</xdr:row>
      <xdr:rowOff>43790</xdr:rowOff>
    </xdr:to>
    <xdr:cxnSp macro="">
      <xdr:nvCxnSpPr>
        <xdr:cNvPr id="448" name="直線コネクタ 447"/>
        <xdr:cNvCxnSpPr/>
      </xdr:nvCxnSpPr>
      <xdr:spPr>
        <a:xfrm flipV="1">
          <a:off x="15290800" y="2620010"/>
          <a:ext cx="889000" cy="1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43790</xdr:rowOff>
    </xdr:from>
    <xdr:to>
      <xdr:col>72</xdr:col>
      <xdr:colOff>203200</xdr:colOff>
      <xdr:row>17</xdr:row>
      <xdr:rowOff>137770</xdr:rowOff>
    </xdr:to>
    <xdr:cxnSp macro="">
      <xdr:nvCxnSpPr>
        <xdr:cNvPr id="451" name="直線コネクタ 450"/>
        <xdr:cNvCxnSpPr/>
      </xdr:nvCxnSpPr>
      <xdr:spPr>
        <a:xfrm flipV="1">
          <a:off x="14401800" y="27869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137770</xdr:rowOff>
    </xdr:from>
    <xdr:to>
      <xdr:col>68</xdr:col>
      <xdr:colOff>152400</xdr:colOff>
      <xdr:row>18</xdr:row>
      <xdr:rowOff>22301</xdr:rowOff>
    </xdr:to>
    <xdr:cxnSp macro="">
      <xdr:nvCxnSpPr>
        <xdr:cNvPr id="454" name="直線コネクタ 453"/>
        <xdr:cNvCxnSpPr/>
      </xdr:nvCxnSpPr>
      <xdr:spPr>
        <a:xfrm flipV="1">
          <a:off x="13512800" y="3052420"/>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63703</xdr:rowOff>
    </xdr:from>
    <xdr:to>
      <xdr:col>81</xdr:col>
      <xdr:colOff>95250</xdr:colOff>
      <xdr:row>14</xdr:row>
      <xdr:rowOff>165303</xdr:rowOff>
    </xdr:to>
    <xdr:sp macro="" textlink="">
      <xdr:nvSpPr>
        <xdr:cNvPr id="464" name="楕円 463"/>
        <xdr:cNvSpPr/>
      </xdr:nvSpPr>
      <xdr:spPr>
        <a:xfrm>
          <a:off x="16967200" y="24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111980</xdr:rowOff>
    </xdr:from>
    <xdr:ext cx="762000" cy="259045"/>
    <xdr:sp macro="" textlink="">
      <xdr:nvSpPr>
        <xdr:cNvPr id="465" name="将来負担の状況該当値テキスト"/>
        <xdr:cNvSpPr txBox="1"/>
      </xdr:nvSpPr>
      <xdr:spPr>
        <a:xfrm>
          <a:off x="17106900" y="251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168910</xdr:rowOff>
    </xdr:from>
    <xdr:to>
      <xdr:col>77</xdr:col>
      <xdr:colOff>95250</xdr:colOff>
      <xdr:row>15</xdr:row>
      <xdr:rowOff>99060</xdr:rowOff>
    </xdr:to>
    <xdr:sp macro="" textlink="">
      <xdr:nvSpPr>
        <xdr:cNvPr id="466" name="楕円 465"/>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83837</xdr:rowOff>
    </xdr:from>
    <xdr:ext cx="736600" cy="259045"/>
    <xdr:sp macro="" textlink="">
      <xdr:nvSpPr>
        <xdr:cNvPr id="467" name="テキスト ボックス 466"/>
        <xdr:cNvSpPr txBox="1"/>
      </xdr:nvSpPr>
      <xdr:spPr>
        <a:xfrm>
          <a:off x="15798800" y="265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164440</xdr:rowOff>
    </xdr:from>
    <xdr:to>
      <xdr:col>73</xdr:col>
      <xdr:colOff>44450</xdr:colOff>
      <xdr:row>16</xdr:row>
      <xdr:rowOff>94590</xdr:rowOff>
    </xdr:to>
    <xdr:sp macro="" textlink="">
      <xdr:nvSpPr>
        <xdr:cNvPr id="468" name="楕円 467"/>
        <xdr:cNvSpPr/>
      </xdr:nvSpPr>
      <xdr:spPr>
        <a:xfrm>
          <a:off x="15240000" y="2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79367</xdr:rowOff>
    </xdr:from>
    <xdr:ext cx="762000" cy="259045"/>
    <xdr:sp macro="" textlink="">
      <xdr:nvSpPr>
        <xdr:cNvPr id="469" name="テキスト ボックス 468"/>
        <xdr:cNvSpPr txBox="1"/>
      </xdr:nvSpPr>
      <xdr:spPr>
        <a:xfrm>
          <a:off x="14909800" y="28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86970</xdr:rowOff>
    </xdr:from>
    <xdr:to>
      <xdr:col>68</xdr:col>
      <xdr:colOff>203200</xdr:colOff>
      <xdr:row>18</xdr:row>
      <xdr:rowOff>17120</xdr:rowOff>
    </xdr:to>
    <xdr:sp macro="" textlink="">
      <xdr:nvSpPr>
        <xdr:cNvPr id="470" name="楕円 469"/>
        <xdr:cNvSpPr/>
      </xdr:nvSpPr>
      <xdr:spPr>
        <a:xfrm>
          <a:off x="143510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1897</xdr:rowOff>
    </xdr:from>
    <xdr:ext cx="762000" cy="259045"/>
    <xdr:sp macro="" textlink="">
      <xdr:nvSpPr>
        <xdr:cNvPr id="471" name="テキスト ボックス 470"/>
        <xdr:cNvSpPr txBox="1"/>
      </xdr:nvSpPr>
      <xdr:spPr>
        <a:xfrm>
          <a:off x="14020800" y="30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142951</xdr:rowOff>
    </xdr:from>
    <xdr:to>
      <xdr:col>64</xdr:col>
      <xdr:colOff>152400</xdr:colOff>
      <xdr:row>18</xdr:row>
      <xdr:rowOff>73101</xdr:rowOff>
    </xdr:to>
    <xdr:sp macro="" textlink="">
      <xdr:nvSpPr>
        <xdr:cNvPr id="472" name="楕円 471"/>
        <xdr:cNvSpPr/>
      </xdr:nvSpPr>
      <xdr:spPr>
        <a:xfrm>
          <a:off x="13462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57878</xdr:rowOff>
    </xdr:from>
    <xdr:ext cx="762000" cy="259045"/>
    <xdr:sp macro="" textlink="">
      <xdr:nvSpPr>
        <xdr:cNvPr id="473" name="テキスト ボックス 472"/>
        <xdr:cNvSpPr txBox="1"/>
      </xdr:nvSpPr>
      <xdr:spPr>
        <a:xfrm>
          <a:off x="13131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保育所や消防業務の直営により職員数が多いことが要因となり、経常収支比率に占める人件費が高くなっている。</a:t>
          </a:r>
        </a:p>
        <a:p>
          <a:r>
            <a:rPr kumimoji="1" lang="ja-JP" altLang="en-US" sz="1300">
              <a:latin typeface="ＭＳ Ｐゴシック" panose="020B0600070205080204" pitchFamily="50" charset="-128"/>
              <a:ea typeface="ＭＳ Ｐゴシック" panose="020B0600070205080204" pitchFamily="50" charset="-128"/>
            </a:rPr>
            <a:t>　給与水準を抑えているため、類似団体平均と同水準を保っている。前年度から０．６％減少したが、適正な人員管理を行い、今後も現在の水準を維持していくよう努める。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30988</xdr:rowOff>
    </xdr:to>
    <xdr:cxnSp macro="">
      <xdr:nvCxnSpPr>
        <xdr:cNvPr id="64" name="直線コネクタ 63"/>
        <xdr:cNvCxnSpPr/>
      </xdr:nvCxnSpPr>
      <xdr:spPr>
        <a:xfrm flipV="1">
          <a:off x="3987800" y="65186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30988</xdr:rowOff>
    </xdr:to>
    <xdr:cxnSp macro="">
      <xdr:nvCxnSpPr>
        <xdr:cNvPr id="67" name="直線コネクタ 66"/>
        <xdr:cNvCxnSpPr/>
      </xdr:nvCxnSpPr>
      <xdr:spPr>
        <a:xfrm>
          <a:off x="3098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156718</xdr:rowOff>
    </xdr:to>
    <xdr:cxnSp macro="">
      <xdr:nvCxnSpPr>
        <xdr:cNvPr id="70" name="直線コネクタ 69"/>
        <xdr:cNvCxnSpPr/>
      </xdr:nvCxnSpPr>
      <xdr:spPr>
        <a:xfrm flipV="1">
          <a:off x="2209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83566</xdr:rowOff>
    </xdr:from>
    <xdr:to>
      <xdr:col>11</xdr:col>
      <xdr:colOff>9525</xdr:colOff>
      <xdr:row>37</xdr:row>
      <xdr:rowOff>156718</xdr:rowOff>
    </xdr:to>
    <xdr:cxnSp macro="">
      <xdr:nvCxnSpPr>
        <xdr:cNvPr id="73" name="直線コネクタ 72"/>
        <xdr:cNvCxnSpPr/>
      </xdr:nvCxnSpPr>
      <xdr:spPr>
        <a:xfrm>
          <a:off x="1320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改善したが、類似団体を大きく上回っている状況。要因は２９年度より、物件費へ充当していた財源を補助費へ充てるようにしたためである。そのため、今後も大きく改善することは厳しいが同水準を維持していけるよう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29845</xdr:rowOff>
    </xdr:from>
    <xdr:to>
      <xdr:col>82</xdr:col>
      <xdr:colOff>107950</xdr:colOff>
      <xdr:row>17</xdr:row>
      <xdr:rowOff>41275</xdr:rowOff>
    </xdr:to>
    <xdr:cxnSp macro="">
      <xdr:nvCxnSpPr>
        <xdr:cNvPr id="121" name="直線コネクタ 120"/>
        <xdr:cNvCxnSpPr/>
      </xdr:nvCxnSpPr>
      <xdr:spPr>
        <a:xfrm flipV="1">
          <a:off x="15671800" y="2944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29845</xdr:rowOff>
    </xdr:from>
    <xdr:to>
      <xdr:col>78</xdr:col>
      <xdr:colOff>69850</xdr:colOff>
      <xdr:row>17</xdr:row>
      <xdr:rowOff>41275</xdr:rowOff>
    </xdr:to>
    <xdr:cxnSp macro="">
      <xdr:nvCxnSpPr>
        <xdr:cNvPr id="124" name="直線コネクタ 123"/>
        <xdr:cNvCxnSpPr/>
      </xdr:nvCxnSpPr>
      <xdr:spPr>
        <a:xfrm>
          <a:off x="14782800" y="277304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46990</xdr:rowOff>
    </xdr:from>
    <xdr:to>
      <xdr:col>73</xdr:col>
      <xdr:colOff>180975</xdr:colOff>
      <xdr:row>16</xdr:row>
      <xdr:rowOff>29845</xdr:rowOff>
    </xdr:to>
    <xdr:cxnSp macro="">
      <xdr:nvCxnSpPr>
        <xdr:cNvPr id="127" name="直線コネクタ 126"/>
        <xdr:cNvCxnSpPr/>
      </xdr:nvCxnSpPr>
      <xdr:spPr>
        <a:xfrm>
          <a:off x="13893800" y="244729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15</xdr:row>
      <xdr:rowOff>52705</xdr:rowOff>
    </xdr:to>
    <xdr:cxnSp macro="">
      <xdr:nvCxnSpPr>
        <xdr:cNvPr id="130" name="直線コネクタ 129"/>
        <xdr:cNvCxnSpPr/>
      </xdr:nvCxnSpPr>
      <xdr:spPr>
        <a:xfrm flipV="1">
          <a:off x="13004800" y="244729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150495</xdr:rowOff>
    </xdr:from>
    <xdr:to>
      <xdr:col>82</xdr:col>
      <xdr:colOff>158750</xdr:colOff>
      <xdr:row>17</xdr:row>
      <xdr:rowOff>80645</xdr:rowOff>
    </xdr:to>
    <xdr:sp macro="" textlink="">
      <xdr:nvSpPr>
        <xdr:cNvPr id="140" name="楕円 139"/>
        <xdr:cNvSpPr/>
      </xdr:nvSpPr>
      <xdr:spPr>
        <a:xfrm>
          <a:off x="16459200" y="28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122572</xdr:rowOff>
    </xdr:from>
    <xdr:ext cx="762000" cy="259045"/>
    <xdr:sp macro="" textlink="">
      <xdr:nvSpPr>
        <xdr:cNvPr id="141" name="物件費該当値テキスト"/>
        <xdr:cNvSpPr txBox="1"/>
      </xdr:nvSpPr>
      <xdr:spPr>
        <a:xfrm>
          <a:off x="165989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161925</xdr:rowOff>
    </xdr:from>
    <xdr:to>
      <xdr:col>78</xdr:col>
      <xdr:colOff>120650</xdr:colOff>
      <xdr:row>17</xdr:row>
      <xdr:rowOff>92075</xdr:rowOff>
    </xdr:to>
    <xdr:sp macro="" textlink="">
      <xdr:nvSpPr>
        <xdr:cNvPr id="142" name="楕円 141"/>
        <xdr:cNvSpPr/>
      </xdr:nvSpPr>
      <xdr:spPr>
        <a:xfrm>
          <a:off x="15621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76852</xdr:rowOff>
    </xdr:from>
    <xdr:ext cx="736600" cy="259045"/>
    <xdr:sp macro="" textlink="">
      <xdr:nvSpPr>
        <xdr:cNvPr id="143" name="テキスト ボックス 142"/>
        <xdr:cNvSpPr txBox="1"/>
      </xdr:nvSpPr>
      <xdr:spPr>
        <a:xfrm>
          <a:off x="15290800" y="299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150495</xdr:rowOff>
    </xdr:from>
    <xdr:to>
      <xdr:col>74</xdr:col>
      <xdr:colOff>31750</xdr:colOff>
      <xdr:row>16</xdr:row>
      <xdr:rowOff>80645</xdr:rowOff>
    </xdr:to>
    <xdr:sp macro="" textlink="">
      <xdr:nvSpPr>
        <xdr:cNvPr id="144" name="楕円 143"/>
        <xdr:cNvSpPr/>
      </xdr:nvSpPr>
      <xdr:spPr>
        <a:xfrm>
          <a:off x="14732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65422</xdr:rowOff>
    </xdr:from>
    <xdr:ext cx="762000" cy="259045"/>
    <xdr:sp macro="" textlink="">
      <xdr:nvSpPr>
        <xdr:cNvPr id="145" name="テキスト ボックス 144"/>
        <xdr:cNvSpPr txBox="1"/>
      </xdr:nvSpPr>
      <xdr:spPr>
        <a:xfrm>
          <a:off x="144018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167640</xdr:rowOff>
    </xdr:from>
    <xdr:to>
      <xdr:col>69</xdr:col>
      <xdr:colOff>142875</xdr:colOff>
      <xdr:row>14</xdr:row>
      <xdr:rowOff>97790</xdr:rowOff>
    </xdr:to>
    <xdr:sp macro="" textlink="">
      <xdr:nvSpPr>
        <xdr:cNvPr id="146" name="楕円 145"/>
        <xdr:cNvSpPr/>
      </xdr:nvSpPr>
      <xdr:spPr>
        <a:xfrm>
          <a:off x="13843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107967</xdr:rowOff>
    </xdr:from>
    <xdr:ext cx="762000" cy="259045"/>
    <xdr:sp macro="" textlink="">
      <xdr:nvSpPr>
        <xdr:cNvPr id="147" name="テキスト ボックス 146"/>
        <xdr:cNvSpPr txBox="1"/>
      </xdr:nvSpPr>
      <xdr:spPr>
        <a:xfrm>
          <a:off x="13512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xdr:rowOff>
    </xdr:from>
    <xdr:to>
      <xdr:col>65</xdr:col>
      <xdr:colOff>53975</xdr:colOff>
      <xdr:row>15</xdr:row>
      <xdr:rowOff>103505</xdr:rowOff>
    </xdr:to>
    <xdr:sp macro="" textlink="">
      <xdr:nvSpPr>
        <xdr:cNvPr id="148" name="楕円 147"/>
        <xdr:cNvSpPr/>
      </xdr:nvSpPr>
      <xdr:spPr>
        <a:xfrm>
          <a:off x="12954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88282</xdr:rowOff>
    </xdr:from>
    <xdr:ext cx="762000" cy="259045"/>
    <xdr:sp macro="" textlink="">
      <xdr:nvSpPr>
        <xdr:cNvPr id="149" name="テキスト ボックス 148"/>
        <xdr:cNvSpPr txBox="1"/>
      </xdr:nvSpPr>
      <xdr:spPr>
        <a:xfrm>
          <a:off x="12623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障害者自立支援給付費等が増加したことが要因となり、扶助費が０．２％増加となった。今後も増加傾向と見込んでいるが、制度改正に注視するとともに資格審査事務を適正に行い、給付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162378</xdr:rowOff>
    </xdr:to>
    <xdr:cxnSp macro="">
      <xdr:nvCxnSpPr>
        <xdr:cNvPr id="183" name="直線コネクタ 182"/>
        <xdr:cNvCxnSpPr/>
      </xdr:nvCxnSpPr>
      <xdr:spPr>
        <a:xfrm>
          <a:off x="3987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140607</xdr:rowOff>
    </xdr:to>
    <xdr:cxnSp macro="">
      <xdr:nvCxnSpPr>
        <xdr:cNvPr id="186" name="直線コネクタ 185"/>
        <xdr:cNvCxnSpPr/>
      </xdr:nvCxnSpPr>
      <xdr:spPr>
        <a:xfrm>
          <a:off x="3098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140607</xdr:rowOff>
    </xdr:to>
    <xdr:cxnSp macro="">
      <xdr:nvCxnSpPr>
        <xdr:cNvPr id="189" name="直線コネクタ 188"/>
        <xdr:cNvCxnSpPr/>
      </xdr:nvCxnSpPr>
      <xdr:spPr>
        <a:xfrm flipV="1">
          <a:off x="2209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56243</xdr:rowOff>
    </xdr:to>
    <xdr:cxnSp macro="">
      <xdr:nvCxnSpPr>
        <xdr:cNvPr id="192" name="直線コネクタ 191"/>
        <xdr:cNvCxnSpPr/>
      </xdr:nvCxnSpPr>
      <xdr:spPr>
        <a:xfrm flipV="1">
          <a:off x="1320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2" name="楕円 201"/>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3" name="扶助費該当値テキスト"/>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4" name="楕円 203"/>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05" name="テキスト ボックス 20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6" name="楕円 205"/>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07" name="テキスト ボックス 206"/>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08" name="楕円 207"/>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09" name="テキスト ボックス 208"/>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0" name="楕円 209"/>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1" name="テキスト ボックス 210"/>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その他については国民健康保険、介護保険、後期高齢者医療、浄化槽設置管理事業の４つの特別会計への繰出金が主な事業であり、要因もこれによるものとなっている。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令和２年度より浄化槽設置管理事業特別会計を企業会計へ移管するため、今後は減少を見込んでいるが、国保税や保険料等の歳入確保に努め、一般会計への負担軽減を図る。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17272</xdr:rowOff>
    </xdr:to>
    <xdr:cxnSp macro="">
      <xdr:nvCxnSpPr>
        <xdr:cNvPr id="241" name="直線コネクタ 240"/>
        <xdr:cNvCxnSpPr/>
      </xdr:nvCxnSpPr>
      <xdr:spPr>
        <a:xfrm>
          <a:off x="15671800" y="95681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8128</xdr:rowOff>
    </xdr:to>
    <xdr:cxnSp macro="">
      <xdr:nvCxnSpPr>
        <xdr:cNvPr id="244" name="直線コネクタ 243"/>
        <xdr:cNvCxnSpPr/>
      </xdr:nvCxnSpPr>
      <xdr:spPr>
        <a:xfrm flipV="1">
          <a:off x="14782800" y="9568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104140</xdr:rowOff>
    </xdr:to>
    <xdr:cxnSp macro="">
      <xdr:nvCxnSpPr>
        <xdr:cNvPr id="247" name="直線コネクタ 246"/>
        <xdr:cNvCxnSpPr/>
      </xdr:nvCxnSpPr>
      <xdr:spPr>
        <a:xfrm flipV="1">
          <a:off x="13893800" y="96093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104140</xdr:rowOff>
    </xdr:to>
    <xdr:cxnSp macro="">
      <xdr:nvCxnSpPr>
        <xdr:cNvPr id="250" name="直線コネクタ 249"/>
        <xdr:cNvCxnSpPr/>
      </xdr:nvCxnSpPr>
      <xdr:spPr>
        <a:xfrm>
          <a:off x="13004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137922</xdr:rowOff>
    </xdr:from>
    <xdr:to>
      <xdr:col>82</xdr:col>
      <xdr:colOff>158750</xdr:colOff>
      <xdr:row>56</xdr:row>
      <xdr:rowOff>68072</xdr:rowOff>
    </xdr:to>
    <xdr:sp macro="" textlink="">
      <xdr:nvSpPr>
        <xdr:cNvPr id="260" name="楕円 259"/>
        <xdr:cNvSpPr/>
      </xdr:nvSpPr>
      <xdr:spPr>
        <a:xfrm>
          <a:off x="164592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154449</xdr:rowOff>
    </xdr:from>
    <xdr:ext cx="762000" cy="259045"/>
    <xdr:sp macro="" textlink="">
      <xdr:nvSpPr>
        <xdr:cNvPr id="261" name="その他該当値テキスト"/>
        <xdr:cNvSpPr txBox="1"/>
      </xdr:nvSpPr>
      <xdr:spPr>
        <a:xfrm>
          <a:off x="16598900" y="94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2" name="楕円 26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3" name="テキスト ボックス 26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128778</xdr:rowOff>
    </xdr:from>
    <xdr:to>
      <xdr:col>74</xdr:col>
      <xdr:colOff>31750</xdr:colOff>
      <xdr:row>56</xdr:row>
      <xdr:rowOff>58928</xdr:rowOff>
    </xdr:to>
    <xdr:sp macro="" textlink="">
      <xdr:nvSpPr>
        <xdr:cNvPr id="264" name="楕円 263"/>
        <xdr:cNvSpPr/>
      </xdr:nvSpPr>
      <xdr:spPr>
        <a:xfrm>
          <a:off x="14732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69105</xdr:rowOff>
    </xdr:from>
    <xdr:ext cx="762000" cy="259045"/>
    <xdr:sp macro="" textlink="">
      <xdr:nvSpPr>
        <xdr:cNvPr id="265" name="テキスト ボックス 264"/>
        <xdr:cNvSpPr txBox="1"/>
      </xdr:nvSpPr>
      <xdr:spPr>
        <a:xfrm>
          <a:off x="14401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6" name="楕円 26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7" name="テキスト ボックス 26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8" name="楕円 267"/>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9" name="テキスト ボックス 268"/>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類似団体を大きく下回っているが、前年度より２．７％増加している要因としては、公営企業会計への繰出金が１３．２％（５，０００万円）増加したことによる。</a:t>
          </a:r>
        </a:p>
        <a:p>
          <a:r>
            <a:rPr kumimoji="1" lang="ja-JP" altLang="en-US" sz="1300">
              <a:latin typeface="ＭＳ Ｐゴシック" panose="020B0600070205080204" pitchFamily="50" charset="-128"/>
              <a:ea typeface="ＭＳ Ｐゴシック" panose="020B0600070205080204" pitchFamily="50" charset="-128"/>
            </a:rPr>
            <a:t>　今後も公営企業会計への繰出金は増加傾向を見込んでおり、一般会計負担軽減のため、公営企業の経営健全化にも関与していく。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36</xdr:row>
      <xdr:rowOff>40132</xdr:rowOff>
    </xdr:to>
    <xdr:cxnSp macro="">
      <xdr:nvCxnSpPr>
        <xdr:cNvPr id="299" name="直線コネクタ 298"/>
        <xdr:cNvCxnSpPr/>
      </xdr:nvCxnSpPr>
      <xdr:spPr>
        <a:xfrm>
          <a:off x="15671800" y="607517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120142</xdr:rowOff>
    </xdr:to>
    <xdr:cxnSp macro="">
      <xdr:nvCxnSpPr>
        <xdr:cNvPr id="302" name="直線コネクタ 301"/>
        <xdr:cNvCxnSpPr/>
      </xdr:nvCxnSpPr>
      <xdr:spPr>
        <a:xfrm flipV="1">
          <a:off x="14782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37</xdr:row>
      <xdr:rowOff>65278</xdr:rowOff>
    </xdr:to>
    <xdr:cxnSp macro="">
      <xdr:nvCxnSpPr>
        <xdr:cNvPr id="305" name="直線コネクタ 304"/>
        <xdr:cNvCxnSpPr/>
      </xdr:nvCxnSpPr>
      <xdr:spPr>
        <a:xfrm flipV="1">
          <a:off x="13893800" y="612089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65278</xdr:rowOff>
    </xdr:to>
    <xdr:cxnSp macro="">
      <xdr:nvCxnSpPr>
        <xdr:cNvPr id="308" name="直線コネクタ 307"/>
        <xdr:cNvCxnSpPr/>
      </xdr:nvCxnSpPr>
      <xdr:spPr>
        <a:xfrm>
          <a:off x="13004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8" name="楕円 31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19"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0" name="楕円 319"/>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1" name="テキスト ボックス 320"/>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2" name="楕円 321"/>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3" name="テキスト ボックス 322"/>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4" name="楕円 32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5" name="テキスト ボックス 32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27" name="テキスト ボックス 32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等、大規模事業の償還が平成２７年度から始まったため、平成２８年度が公債費のピークとなっており、今年度もほぼ同水準と非常に厳しい財政運営が続いている。来年度より焼却場建設事業や防災行政無線デジタル化事業が計画されているため、さらに厳しい財政状況となることが予想されるが、建設事業の平準化を図り、新規発行債を抑制していくことで健全な財政運営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1270</xdr:rowOff>
    </xdr:to>
    <xdr:cxnSp macro="">
      <xdr:nvCxnSpPr>
        <xdr:cNvPr id="359" name="直線コネクタ 358"/>
        <xdr:cNvCxnSpPr/>
      </xdr:nvCxnSpPr>
      <xdr:spPr>
        <a:xfrm>
          <a:off x="3987800" y="13202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1270</xdr:rowOff>
    </xdr:to>
    <xdr:cxnSp macro="">
      <xdr:nvCxnSpPr>
        <xdr:cNvPr id="362" name="直線コネクタ 361"/>
        <xdr:cNvCxnSpPr/>
      </xdr:nvCxnSpPr>
      <xdr:spPr>
        <a:xfrm>
          <a:off x="3098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16511</xdr:rowOff>
    </xdr:to>
    <xdr:cxnSp macro="">
      <xdr:nvCxnSpPr>
        <xdr:cNvPr id="365" name="直線コネクタ 364"/>
        <xdr:cNvCxnSpPr/>
      </xdr:nvCxnSpPr>
      <xdr:spPr>
        <a:xfrm flipV="1">
          <a:off x="2209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16511</xdr:rowOff>
    </xdr:to>
    <xdr:cxnSp macro="">
      <xdr:nvCxnSpPr>
        <xdr:cNvPr id="368" name="直線コネクタ 367"/>
        <xdr:cNvCxnSpPr/>
      </xdr:nvCxnSpPr>
      <xdr:spPr>
        <a:xfrm>
          <a:off x="1320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8" name="楕円 377"/>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79"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0" name="楕円 379"/>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1" name="テキスト ボックス 380"/>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2" name="楕円 381"/>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3" name="テキスト ボックス 382"/>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4" name="楕円 383"/>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85" name="テキスト ボックス 384"/>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6" name="楕円 385"/>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7" name="テキスト ボックス 386"/>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公営企業会計への繰出金が１３．２％（５，０００万円）増加したことが主な要因となっているが、その他で扶助費や維持補修費等も増加となったことで前年度より３．５％増となった。</a:t>
          </a:r>
        </a:p>
        <a:p>
          <a:r>
            <a:rPr kumimoji="1" lang="ja-JP" altLang="en-US" sz="1300">
              <a:latin typeface="ＭＳ Ｐゴシック" panose="020B0600070205080204" pitchFamily="50" charset="-128"/>
              <a:ea typeface="ＭＳ Ｐゴシック" panose="020B0600070205080204" pitchFamily="50" charset="-128"/>
            </a:rPr>
            <a:t>　公営企業への繰出金増は懸念されるが、適正な人員管理、歳出削減により、同水準を維持するよう努める。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165100</xdr:rowOff>
    </xdr:to>
    <xdr:cxnSp macro="">
      <xdr:nvCxnSpPr>
        <xdr:cNvPr id="420" name="直線コネクタ 419"/>
        <xdr:cNvCxnSpPr/>
      </xdr:nvCxnSpPr>
      <xdr:spPr>
        <a:xfrm>
          <a:off x="15671800" y="132334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92711</xdr:rowOff>
    </xdr:from>
    <xdr:to>
      <xdr:col>78</xdr:col>
      <xdr:colOff>69850</xdr:colOff>
      <xdr:row>77</xdr:row>
      <xdr:rowOff>31750</xdr:rowOff>
    </xdr:to>
    <xdr:cxnSp macro="">
      <xdr:nvCxnSpPr>
        <xdr:cNvPr id="423" name="直線コネクタ 422"/>
        <xdr:cNvCxnSpPr/>
      </xdr:nvCxnSpPr>
      <xdr:spPr>
        <a:xfrm>
          <a:off x="14782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77</xdr:row>
      <xdr:rowOff>46989</xdr:rowOff>
    </xdr:to>
    <xdr:cxnSp macro="">
      <xdr:nvCxnSpPr>
        <xdr:cNvPr id="426" name="直線コネクタ 425"/>
        <xdr:cNvCxnSpPr/>
      </xdr:nvCxnSpPr>
      <xdr:spPr>
        <a:xfrm flipV="1">
          <a:off x="13893800" y="131229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100330</xdr:rowOff>
    </xdr:to>
    <xdr:cxnSp macro="">
      <xdr:nvCxnSpPr>
        <xdr:cNvPr id="429" name="直線コネクタ 428"/>
        <xdr:cNvCxnSpPr/>
      </xdr:nvCxnSpPr>
      <xdr:spPr>
        <a:xfrm flipV="1">
          <a:off x="13004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114300</xdr:rowOff>
    </xdr:from>
    <xdr:to>
      <xdr:col>82</xdr:col>
      <xdr:colOff>158750</xdr:colOff>
      <xdr:row>78</xdr:row>
      <xdr:rowOff>44450</xdr:rowOff>
    </xdr:to>
    <xdr:sp macro="" textlink="">
      <xdr:nvSpPr>
        <xdr:cNvPr id="439" name="楕円 438"/>
        <xdr:cNvSpPr/>
      </xdr:nvSpPr>
      <xdr:spPr>
        <a:xfrm>
          <a:off x="164592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130827</xdr:rowOff>
    </xdr:from>
    <xdr:ext cx="762000" cy="259045"/>
    <xdr:sp macro="" textlink="">
      <xdr:nvSpPr>
        <xdr:cNvPr id="440" name="公債費以外該当値テキスト"/>
        <xdr:cNvSpPr txBox="1"/>
      </xdr:nvSpPr>
      <xdr:spPr>
        <a:xfrm>
          <a:off x="165989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1" name="楕円 440"/>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3" name="楕円 442"/>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4" name="テキスト ボックス 443"/>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5" name="楕円 444"/>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6" name="テキスト ボックス 445"/>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47" name="楕円 446"/>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161307</xdr:rowOff>
    </xdr:from>
    <xdr:ext cx="762000" cy="259045"/>
    <xdr:sp macro="" textlink="">
      <xdr:nvSpPr>
        <xdr:cNvPr id="448" name="テキスト ボックス 447"/>
        <xdr:cNvSpPr txBox="1"/>
      </xdr:nvSpPr>
      <xdr:spPr>
        <a:xfrm>
          <a:off x="12623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74114</xdr:rowOff>
    </xdr:from>
    <xdr:to>
      <xdr:col>29</xdr:col>
      <xdr:colOff>127000</xdr:colOff>
      <xdr:row>16</xdr:row>
      <xdr:rowOff>20293</xdr:rowOff>
    </xdr:to>
    <xdr:cxnSp macro="">
      <xdr:nvCxnSpPr>
        <xdr:cNvPr id="48" name="直線コネクタ 47"/>
        <xdr:cNvCxnSpPr/>
      </xdr:nvCxnSpPr>
      <xdr:spPr bwMode="auto">
        <a:xfrm flipV="1">
          <a:off x="5003800" y="2693489"/>
          <a:ext cx="647700" cy="117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20293</xdr:rowOff>
    </xdr:from>
    <xdr:to>
      <xdr:col>26</xdr:col>
      <xdr:colOff>50800</xdr:colOff>
      <xdr:row>16</xdr:row>
      <xdr:rowOff>70767</xdr:rowOff>
    </xdr:to>
    <xdr:cxnSp macro="">
      <xdr:nvCxnSpPr>
        <xdr:cNvPr id="51" name="直線コネクタ 50"/>
        <xdr:cNvCxnSpPr/>
      </xdr:nvCxnSpPr>
      <xdr:spPr bwMode="auto">
        <a:xfrm flipV="1">
          <a:off x="4305300" y="2811118"/>
          <a:ext cx="698500" cy="5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70767</xdr:rowOff>
    </xdr:from>
    <xdr:to>
      <xdr:col>22</xdr:col>
      <xdr:colOff>114300</xdr:colOff>
      <xdr:row>16</xdr:row>
      <xdr:rowOff>134181</xdr:rowOff>
    </xdr:to>
    <xdr:cxnSp macro="">
      <xdr:nvCxnSpPr>
        <xdr:cNvPr id="54" name="直線コネクタ 53"/>
        <xdr:cNvCxnSpPr/>
      </xdr:nvCxnSpPr>
      <xdr:spPr bwMode="auto">
        <a:xfrm flipV="1">
          <a:off x="3606800" y="2861592"/>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134181</xdr:rowOff>
    </xdr:from>
    <xdr:to>
      <xdr:col>18</xdr:col>
      <xdr:colOff>177800</xdr:colOff>
      <xdr:row>16</xdr:row>
      <xdr:rowOff>146928</xdr:rowOff>
    </xdr:to>
    <xdr:cxnSp macro="">
      <xdr:nvCxnSpPr>
        <xdr:cNvPr id="57" name="直線コネクタ 56"/>
        <xdr:cNvCxnSpPr/>
      </xdr:nvCxnSpPr>
      <xdr:spPr bwMode="auto">
        <a:xfrm flipV="1">
          <a:off x="2908300" y="2925006"/>
          <a:ext cx="698500" cy="1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23314</xdr:rowOff>
    </xdr:from>
    <xdr:to>
      <xdr:col>29</xdr:col>
      <xdr:colOff>177800</xdr:colOff>
      <xdr:row>15</xdr:row>
      <xdr:rowOff>124914</xdr:rowOff>
    </xdr:to>
    <xdr:sp macro="" textlink="">
      <xdr:nvSpPr>
        <xdr:cNvPr id="67" name="楕円 66"/>
        <xdr:cNvSpPr/>
      </xdr:nvSpPr>
      <xdr:spPr bwMode="auto">
        <a:xfrm>
          <a:off x="5600700" y="2642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39841</xdr:rowOff>
    </xdr:from>
    <xdr:ext cx="762000" cy="259045"/>
    <xdr:sp macro="" textlink="">
      <xdr:nvSpPr>
        <xdr:cNvPr id="68" name="人口1人当たり決算額の推移該当値テキスト130"/>
        <xdr:cNvSpPr txBox="1"/>
      </xdr:nvSpPr>
      <xdr:spPr>
        <a:xfrm>
          <a:off x="5740400" y="248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140943</xdr:rowOff>
    </xdr:from>
    <xdr:to>
      <xdr:col>26</xdr:col>
      <xdr:colOff>101600</xdr:colOff>
      <xdr:row>16</xdr:row>
      <xdr:rowOff>71093</xdr:rowOff>
    </xdr:to>
    <xdr:sp macro="" textlink="">
      <xdr:nvSpPr>
        <xdr:cNvPr id="69" name="楕円 68"/>
        <xdr:cNvSpPr/>
      </xdr:nvSpPr>
      <xdr:spPr bwMode="auto">
        <a:xfrm>
          <a:off x="4953000" y="276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81270</xdr:rowOff>
    </xdr:from>
    <xdr:ext cx="736600" cy="259045"/>
    <xdr:sp macro="" textlink="">
      <xdr:nvSpPr>
        <xdr:cNvPr id="70" name="テキスト ボックス 69"/>
        <xdr:cNvSpPr txBox="1"/>
      </xdr:nvSpPr>
      <xdr:spPr>
        <a:xfrm>
          <a:off x="4622800" y="252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19967</xdr:rowOff>
    </xdr:from>
    <xdr:to>
      <xdr:col>22</xdr:col>
      <xdr:colOff>165100</xdr:colOff>
      <xdr:row>16</xdr:row>
      <xdr:rowOff>121567</xdr:rowOff>
    </xdr:to>
    <xdr:sp macro="" textlink="">
      <xdr:nvSpPr>
        <xdr:cNvPr id="71" name="楕円 70"/>
        <xdr:cNvSpPr/>
      </xdr:nvSpPr>
      <xdr:spPr bwMode="auto">
        <a:xfrm>
          <a:off x="4254500" y="281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131744</xdr:rowOff>
    </xdr:from>
    <xdr:ext cx="762000" cy="259045"/>
    <xdr:sp macro="" textlink="">
      <xdr:nvSpPr>
        <xdr:cNvPr id="72" name="テキスト ボックス 71"/>
        <xdr:cNvSpPr txBox="1"/>
      </xdr:nvSpPr>
      <xdr:spPr>
        <a:xfrm>
          <a:off x="3924300" y="25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83381</xdr:rowOff>
    </xdr:from>
    <xdr:to>
      <xdr:col>19</xdr:col>
      <xdr:colOff>38100</xdr:colOff>
      <xdr:row>17</xdr:row>
      <xdr:rowOff>13531</xdr:rowOff>
    </xdr:to>
    <xdr:sp macro="" textlink="">
      <xdr:nvSpPr>
        <xdr:cNvPr id="73" name="楕円 72"/>
        <xdr:cNvSpPr/>
      </xdr:nvSpPr>
      <xdr:spPr bwMode="auto">
        <a:xfrm>
          <a:off x="3556000" y="28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23708</xdr:rowOff>
    </xdr:from>
    <xdr:ext cx="762000" cy="259045"/>
    <xdr:sp macro="" textlink="">
      <xdr:nvSpPr>
        <xdr:cNvPr id="74" name="テキスト ボックス 73"/>
        <xdr:cNvSpPr txBox="1"/>
      </xdr:nvSpPr>
      <xdr:spPr>
        <a:xfrm>
          <a:off x="3225800" y="26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96128</xdr:rowOff>
    </xdr:from>
    <xdr:to>
      <xdr:col>15</xdr:col>
      <xdr:colOff>101600</xdr:colOff>
      <xdr:row>17</xdr:row>
      <xdr:rowOff>26278</xdr:rowOff>
    </xdr:to>
    <xdr:sp macro="" textlink="">
      <xdr:nvSpPr>
        <xdr:cNvPr id="75" name="楕円 74"/>
        <xdr:cNvSpPr/>
      </xdr:nvSpPr>
      <xdr:spPr bwMode="auto">
        <a:xfrm>
          <a:off x="2857500" y="288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36455</xdr:rowOff>
    </xdr:from>
    <xdr:ext cx="762000" cy="259045"/>
    <xdr:sp macro="" textlink="">
      <xdr:nvSpPr>
        <xdr:cNvPr id="76" name="テキスト ボックス 75"/>
        <xdr:cNvSpPr txBox="1"/>
      </xdr:nvSpPr>
      <xdr:spPr>
        <a:xfrm>
          <a:off x="2527300" y="265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147035</xdr:rowOff>
    </xdr:from>
    <xdr:to>
      <xdr:col>29</xdr:col>
      <xdr:colOff>127000</xdr:colOff>
      <xdr:row>35</xdr:row>
      <xdr:rowOff>154759</xdr:rowOff>
    </xdr:to>
    <xdr:cxnSp macro="">
      <xdr:nvCxnSpPr>
        <xdr:cNvPr id="112" name="直線コネクタ 111"/>
        <xdr:cNvCxnSpPr/>
      </xdr:nvCxnSpPr>
      <xdr:spPr bwMode="auto">
        <a:xfrm>
          <a:off x="5003800" y="6757385"/>
          <a:ext cx="6477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147035</xdr:rowOff>
    </xdr:from>
    <xdr:to>
      <xdr:col>26</xdr:col>
      <xdr:colOff>50800</xdr:colOff>
      <xdr:row>35</xdr:row>
      <xdr:rowOff>193767</xdr:rowOff>
    </xdr:to>
    <xdr:cxnSp macro="">
      <xdr:nvCxnSpPr>
        <xdr:cNvPr id="115" name="直線コネクタ 114"/>
        <xdr:cNvCxnSpPr/>
      </xdr:nvCxnSpPr>
      <xdr:spPr bwMode="auto">
        <a:xfrm flipV="1">
          <a:off x="4305300" y="6757385"/>
          <a:ext cx="698500" cy="4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161258</xdr:rowOff>
    </xdr:from>
    <xdr:to>
      <xdr:col>22</xdr:col>
      <xdr:colOff>114300</xdr:colOff>
      <xdr:row>35</xdr:row>
      <xdr:rowOff>193767</xdr:rowOff>
    </xdr:to>
    <xdr:cxnSp macro="">
      <xdr:nvCxnSpPr>
        <xdr:cNvPr id="118" name="直線コネクタ 117"/>
        <xdr:cNvCxnSpPr/>
      </xdr:nvCxnSpPr>
      <xdr:spPr bwMode="auto">
        <a:xfrm>
          <a:off x="3606800" y="6771608"/>
          <a:ext cx="698500" cy="3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161258</xdr:rowOff>
    </xdr:from>
    <xdr:to>
      <xdr:col>18</xdr:col>
      <xdr:colOff>177800</xdr:colOff>
      <xdr:row>35</xdr:row>
      <xdr:rowOff>198454</xdr:rowOff>
    </xdr:to>
    <xdr:cxnSp macro="">
      <xdr:nvCxnSpPr>
        <xdr:cNvPr id="121" name="直線コネクタ 120"/>
        <xdr:cNvCxnSpPr/>
      </xdr:nvCxnSpPr>
      <xdr:spPr bwMode="auto">
        <a:xfrm flipV="1">
          <a:off x="2908300" y="6771608"/>
          <a:ext cx="698500" cy="3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103959</xdr:rowOff>
    </xdr:from>
    <xdr:to>
      <xdr:col>29</xdr:col>
      <xdr:colOff>177800</xdr:colOff>
      <xdr:row>35</xdr:row>
      <xdr:rowOff>205559</xdr:rowOff>
    </xdr:to>
    <xdr:sp macro="" textlink="">
      <xdr:nvSpPr>
        <xdr:cNvPr id="131" name="楕円 130"/>
        <xdr:cNvSpPr/>
      </xdr:nvSpPr>
      <xdr:spPr bwMode="auto">
        <a:xfrm>
          <a:off x="5600700" y="67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291936</xdr:rowOff>
    </xdr:from>
    <xdr:ext cx="762000" cy="259045"/>
    <xdr:sp macro="" textlink="">
      <xdr:nvSpPr>
        <xdr:cNvPr id="132" name="人口1人当たり決算額の推移該当値テキスト445"/>
        <xdr:cNvSpPr txBox="1"/>
      </xdr:nvSpPr>
      <xdr:spPr>
        <a:xfrm>
          <a:off x="5740400" y="655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96235</xdr:rowOff>
    </xdr:from>
    <xdr:to>
      <xdr:col>26</xdr:col>
      <xdr:colOff>101600</xdr:colOff>
      <xdr:row>35</xdr:row>
      <xdr:rowOff>197835</xdr:rowOff>
    </xdr:to>
    <xdr:sp macro="" textlink="">
      <xdr:nvSpPr>
        <xdr:cNvPr id="133" name="楕円 132"/>
        <xdr:cNvSpPr/>
      </xdr:nvSpPr>
      <xdr:spPr bwMode="auto">
        <a:xfrm>
          <a:off x="4953000" y="670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208012</xdr:rowOff>
    </xdr:from>
    <xdr:ext cx="736600" cy="259045"/>
    <xdr:sp macro="" textlink="">
      <xdr:nvSpPr>
        <xdr:cNvPr id="134" name="テキスト ボックス 133"/>
        <xdr:cNvSpPr txBox="1"/>
      </xdr:nvSpPr>
      <xdr:spPr>
        <a:xfrm>
          <a:off x="4622800" y="647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142967</xdr:rowOff>
    </xdr:from>
    <xdr:to>
      <xdr:col>22</xdr:col>
      <xdr:colOff>165100</xdr:colOff>
      <xdr:row>35</xdr:row>
      <xdr:rowOff>244567</xdr:rowOff>
    </xdr:to>
    <xdr:sp macro="" textlink="">
      <xdr:nvSpPr>
        <xdr:cNvPr id="135" name="楕円 134"/>
        <xdr:cNvSpPr/>
      </xdr:nvSpPr>
      <xdr:spPr bwMode="auto">
        <a:xfrm>
          <a:off x="4254500" y="6753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254744</xdr:rowOff>
    </xdr:from>
    <xdr:ext cx="762000" cy="259045"/>
    <xdr:sp macro="" textlink="">
      <xdr:nvSpPr>
        <xdr:cNvPr id="136" name="テキスト ボックス 135"/>
        <xdr:cNvSpPr txBox="1"/>
      </xdr:nvSpPr>
      <xdr:spPr>
        <a:xfrm>
          <a:off x="3924300" y="652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110458</xdr:rowOff>
    </xdr:from>
    <xdr:to>
      <xdr:col>19</xdr:col>
      <xdr:colOff>38100</xdr:colOff>
      <xdr:row>35</xdr:row>
      <xdr:rowOff>212058</xdr:rowOff>
    </xdr:to>
    <xdr:sp macro="" textlink="">
      <xdr:nvSpPr>
        <xdr:cNvPr id="137" name="楕円 136"/>
        <xdr:cNvSpPr/>
      </xdr:nvSpPr>
      <xdr:spPr bwMode="auto">
        <a:xfrm>
          <a:off x="3556000" y="672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222235</xdr:rowOff>
    </xdr:from>
    <xdr:ext cx="762000" cy="259045"/>
    <xdr:sp macro="" textlink="">
      <xdr:nvSpPr>
        <xdr:cNvPr id="138" name="テキスト ボックス 137"/>
        <xdr:cNvSpPr txBox="1"/>
      </xdr:nvSpPr>
      <xdr:spPr>
        <a:xfrm>
          <a:off x="3225800" y="648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147654</xdr:rowOff>
    </xdr:from>
    <xdr:to>
      <xdr:col>15</xdr:col>
      <xdr:colOff>101600</xdr:colOff>
      <xdr:row>35</xdr:row>
      <xdr:rowOff>249254</xdr:rowOff>
    </xdr:to>
    <xdr:sp macro="" textlink="">
      <xdr:nvSpPr>
        <xdr:cNvPr id="139" name="楕円 138"/>
        <xdr:cNvSpPr/>
      </xdr:nvSpPr>
      <xdr:spPr bwMode="auto">
        <a:xfrm>
          <a:off x="2857500" y="675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259431</xdr:rowOff>
    </xdr:from>
    <xdr:ext cx="762000" cy="259045"/>
    <xdr:sp macro="" textlink="">
      <xdr:nvSpPr>
        <xdr:cNvPr id="140" name="テキスト ボックス 139"/>
        <xdr:cNvSpPr txBox="1"/>
      </xdr:nvSpPr>
      <xdr:spPr>
        <a:xfrm>
          <a:off x="2527300" y="652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128303</xdr:rowOff>
    </xdr:from>
    <xdr:to>
      <xdr:col>24</xdr:col>
      <xdr:colOff>63500</xdr:colOff>
      <xdr:row>33</xdr:row>
      <xdr:rowOff>18063</xdr:rowOff>
    </xdr:to>
    <xdr:cxnSp macro="">
      <xdr:nvCxnSpPr>
        <xdr:cNvPr id="63" name="直線コネクタ 62"/>
        <xdr:cNvCxnSpPr/>
      </xdr:nvCxnSpPr>
      <xdr:spPr>
        <a:xfrm flipV="1">
          <a:off x="3797300" y="5614703"/>
          <a:ext cx="8382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18063</xdr:rowOff>
    </xdr:from>
    <xdr:to>
      <xdr:col>19</xdr:col>
      <xdr:colOff>177800</xdr:colOff>
      <xdr:row>33</xdr:row>
      <xdr:rowOff>82942</xdr:rowOff>
    </xdr:to>
    <xdr:cxnSp macro="">
      <xdr:nvCxnSpPr>
        <xdr:cNvPr id="66" name="直線コネクタ 65"/>
        <xdr:cNvCxnSpPr/>
      </xdr:nvCxnSpPr>
      <xdr:spPr>
        <a:xfrm flipV="1">
          <a:off x="2908300" y="5675913"/>
          <a:ext cx="889000" cy="6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82942</xdr:rowOff>
    </xdr:from>
    <xdr:to>
      <xdr:col>15</xdr:col>
      <xdr:colOff>50800</xdr:colOff>
      <xdr:row>33</xdr:row>
      <xdr:rowOff>109340</xdr:rowOff>
    </xdr:to>
    <xdr:cxnSp macro="">
      <xdr:nvCxnSpPr>
        <xdr:cNvPr id="69" name="直線コネクタ 68"/>
        <xdr:cNvCxnSpPr/>
      </xdr:nvCxnSpPr>
      <xdr:spPr>
        <a:xfrm flipV="1">
          <a:off x="2019300" y="5740792"/>
          <a:ext cx="889000" cy="2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109340</xdr:rowOff>
    </xdr:from>
    <xdr:to>
      <xdr:col>10</xdr:col>
      <xdr:colOff>114300</xdr:colOff>
      <xdr:row>33</xdr:row>
      <xdr:rowOff>146427</xdr:rowOff>
    </xdr:to>
    <xdr:cxnSp macro="">
      <xdr:nvCxnSpPr>
        <xdr:cNvPr id="72" name="直線コネクタ 71"/>
        <xdr:cNvCxnSpPr/>
      </xdr:nvCxnSpPr>
      <xdr:spPr>
        <a:xfrm flipV="1">
          <a:off x="1130300" y="5767190"/>
          <a:ext cx="8890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77503</xdr:rowOff>
    </xdr:from>
    <xdr:to>
      <xdr:col>24</xdr:col>
      <xdr:colOff>114300</xdr:colOff>
      <xdr:row>33</xdr:row>
      <xdr:rowOff>7653</xdr:rowOff>
    </xdr:to>
    <xdr:sp macro="" textlink="">
      <xdr:nvSpPr>
        <xdr:cNvPr id="82" name="楕円 81"/>
        <xdr:cNvSpPr/>
      </xdr:nvSpPr>
      <xdr:spPr>
        <a:xfrm>
          <a:off x="4584700" y="5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100380</xdr:rowOff>
    </xdr:from>
    <xdr:ext cx="599010" cy="259045"/>
    <xdr:sp macro="" textlink="">
      <xdr:nvSpPr>
        <xdr:cNvPr id="83" name="人件費該当値テキスト"/>
        <xdr:cNvSpPr txBox="1"/>
      </xdr:nvSpPr>
      <xdr:spPr>
        <a:xfrm>
          <a:off x="4686300" y="541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138713</xdr:rowOff>
    </xdr:from>
    <xdr:to>
      <xdr:col>20</xdr:col>
      <xdr:colOff>38100</xdr:colOff>
      <xdr:row>33</xdr:row>
      <xdr:rowOff>68863</xdr:rowOff>
    </xdr:to>
    <xdr:sp macro="" textlink="">
      <xdr:nvSpPr>
        <xdr:cNvPr id="84" name="楕円 83"/>
        <xdr:cNvSpPr/>
      </xdr:nvSpPr>
      <xdr:spPr>
        <a:xfrm>
          <a:off x="3746500" y="56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85390</xdr:rowOff>
    </xdr:from>
    <xdr:ext cx="599010" cy="259045"/>
    <xdr:sp macro="" textlink="">
      <xdr:nvSpPr>
        <xdr:cNvPr id="85" name="テキスト ボックス 84"/>
        <xdr:cNvSpPr txBox="1"/>
      </xdr:nvSpPr>
      <xdr:spPr>
        <a:xfrm>
          <a:off x="3497795" y="540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32142</xdr:rowOff>
    </xdr:from>
    <xdr:to>
      <xdr:col>15</xdr:col>
      <xdr:colOff>101600</xdr:colOff>
      <xdr:row>33</xdr:row>
      <xdr:rowOff>133742</xdr:rowOff>
    </xdr:to>
    <xdr:sp macro="" textlink="">
      <xdr:nvSpPr>
        <xdr:cNvPr id="86" name="楕円 85"/>
        <xdr:cNvSpPr/>
      </xdr:nvSpPr>
      <xdr:spPr>
        <a:xfrm>
          <a:off x="2857500" y="56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150269</xdr:rowOff>
    </xdr:from>
    <xdr:ext cx="599010" cy="259045"/>
    <xdr:sp macro="" textlink="">
      <xdr:nvSpPr>
        <xdr:cNvPr id="87" name="テキスト ボックス 86"/>
        <xdr:cNvSpPr txBox="1"/>
      </xdr:nvSpPr>
      <xdr:spPr>
        <a:xfrm>
          <a:off x="2608795" y="54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58540</xdr:rowOff>
    </xdr:from>
    <xdr:to>
      <xdr:col>10</xdr:col>
      <xdr:colOff>165100</xdr:colOff>
      <xdr:row>33</xdr:row>
      <xdr:rowOff>160140</xdr:rowOff>
    </xdr:to>
    <xdr:sp macro="" textlink="">
      <xdr:nvSpPr>
        <xdr:cNvPr id="88" name="楕円 87"/>
        <xdr:cNvSpPr/>
      </xdr:nvSpPr>
      <xdr:spPr>
        <a:xfrm>
          <a:off x="1968500" y="57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5217</xdr:rowOff>
    </xdr:from>
    <xdr:ext cx="599010" cy="259045"/>
    <xdr:sp macro="" textlink="">
      <xdr:nvSpPr>
        <xdr:cNvPr id="89" name="テキスト ボックス 88"/>
        <xdr:cNvSpPr txBox="1"/>
      </xdr:nvSpPr>
      <xdr:spPr>
        <a:xfrm>
          <a:off x="1719795" y="549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95627</xdr:rowOff>
    </xdr:from>
    <xdr:to>
      <xdr:col>6</xdr:col>
      <xdr:colOff>38100</xdr:colOff>
      <xdr:row>34</xdr:row>
      <xdr:rowOff>25777</xdr:rowOff>
    </xdr:to>
    <xdr:sp macro="" textlink="">
      <xdr:nvSpPr>
        <xdr:cNvPr id="90" name="楕円 89"/>
        <xdr:cNvSpPr/>
      </xdr:nvSpPr>
      <xdr:spPr>
        <a:xfrm>
          <a:off x="1079500" y="57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42304</xdr:rowOff>
    </xdr:from>
    <xdr:ext cx="599010" cy="259045"/>
    <xdr:sp macro="" textlink="">
      <xdr:nvSpPr>
        <xdr:cNvPr id="91" name="テキスト ボックス 90"/>
        <xdr:cNvSpPr txBox="1"/>
      </xdr:nvSpPr>
      <xdr:spPr>
        <a:xfrm>
          <a:off x="830795" y="552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146531</xdr:rowOff>
    </xdr:from>
    <xdr:to>
      <xdr:col>24</xdr:col>
      <xdr:colOff>63500</xdr:colOff>
      <xdr:row>53</xdr:row>
      <xdr:rowOff>126304</xdr:rowOff>
    </xdr:to>
    <xdr:cxnSp macro="">
      <xdr:nvCxnSpPr>
        <xdr:cNvPr id="118" name="直線コネクタ 117"/>
        <xdr:cNvCxnSpPr/>
      </xdr:nvCxnSpPr>
      <xdr:spPr>
        <a:xfrm flipV="1">
          <a:off x="3797300" y="9061931"/>
          <a:ext cx="838200" cy="1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126304</xdr:rowOff>
    </xdr:from>
    <xdr:to>
      <xdr:col>19</xdr:col>
      <xdr:colOff>177800</xdr:colOff>
      <xdr:row>53</xdr:row>
      <xdr:rowOff>165093</xdr:rowOff>
    </xdr:to>
    <xdr:cxnSp macro="">
      <xdr:nvCxnSpPr>
        <xdr:cNvPr id="121" name="直線コネクタ 120"/>
        <xdr:cNvCxnSpPr/>
      </xdr:nvCxnSpPr>
      <xdr:spPr>
        <a:xfrm flipV="1">
          <a:off x="2908300" y="9213154"/>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165093</xdr:rowOff>
    </xdr:from>
    <xdr:to>
      <xdr:col>15</xdr:col>
      <xdr:colOff>50800</xdr:colOff>
      <xdr:row>54</xdr:row>
      <xdr:rowOff>30178</xdr:rowOff>
    </xdr:to>
    <xdr:cxnSp macro="">
      <xdr:nvCxnSpPr>
        <xdr:cNvPr id="124" name="直線コネクタ 123"/>
        <xdr:cNvCxnSpPr/>
      </xdr:nvCxnSpPr>
      <xdr:spPr>
        <a:xfrm flipV="1">
          <a:off x="2019300" y="9251943"/>
          <a:ext cx="8890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18459</xdr:rowOff>
    </xdr:from>
    <xdr:to>
      <xdr:col>10</xdr:col>
      <xdr:colOff>114300</xdr:colOff>
      <xdr:row>54</xdr:row>
      <xdr:rowOff>30178</xdr:rowOff>
    </xdr:to>
    <xdr:cxnSp macro="">
      <xdr:nvCxnSpPr>
        <xdr:cNvPr id="127" name="直線コネクタ 126"/>
        <xdr:cNvCxnSpPr/>
      </xdr:nvCxnSpPr>
      <xdr:spPr>
        <a:xfrm>
          <a:off x="1130300" y="9276759"/>
          <a:ext cx="8890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95731</xdr:rowOff>
    </xdr:from>
    <xdr:to>
      <xdr:col>24</xdr:col>
      <xdr:colOff>114300</xdr:colOff>
      <xdr:row>53</xdr:row>
      <xdr:rowOff>25881</xdr:rowOff>
    </xdr:to>
    <xdr:sp macro="" textlink="">
      <xdr:nvSpPr>
        <xdr:cNvPr id="137" name="楕円 136"/>
        <xdr:cNvSpPr/>
      </xdr:nvSpPr>
      <xdr:spPr>
        <a:xfrm>
          <a:off x="4584700" y="90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118608</xdr:rowOff>
    </xdr:from>
    <xdr:ext cx="599010" cy="259045"/>
    <xdr:sp macro="" textlink="">
      <xdr:nvSpPr>
        <xdr:cNvPr id="138" name="物件費該当値テキスト"/>
        <xdr:cNvSpPr txBox="1"/>
      </xdr:nvSpPr>
      <xdr:spPr>
        <a:xfrm>
          <a:off x="4686300" y="886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75504</xdr:rowOff>
    </xdr:from>
    <xdr:to>
      <xdr:col>20</xdr:col>
      <xdr:colOff>38100</xdr:colOff>
      <xdr:row>54</xdr:row>
      <xdr:rowOff>5654</xdr:rowOff>
    </xdr:to>
    <xdr:sp macro="" textlink="">
      <xdr:nvSpPr>
        <xdr:cNvPr id="139" name="楕円 138"/>
        <xdr:cNvSpPr/>
      </xdr:nvSpPr>
      <xdr:spPr>
        <a:xfrm>
          <a:off x="3746500" y="91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22181</xdr:rowOff>
    </xdr:from>
    <xdr:ext cx="599010" cy="259045"/>
    <xdr:sp macro="" textlink="">
      <xdr:nvSpPr>
        <xdr:cNvPr id="140" name="テキスト ボックス 139"/>
        <xdr:cNvSpPr txBox="1"/>
      </xdr:nvSpPr>
      <xdr:spPr>
        <a:xfrm>
          <a:off x="3497795" y="893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114293</xdr:rowOff>
    </xdr:from>
    <xdr:to>
      <xdr:col>15</xdr:col>
      <xdr:colOff>101600</xdr:colOff>
      <xdr:row>54</xdr:row>
      <xdr:rowOff>44443</xdr:rowOff>
    </xdr:to>
    <xdr:sp macro="" textlink="">
      <xdr:nvSpPr>
        <xdr:cNvPr id="141" name="楕円 140"/>
        <xdr:cNvSpPr/>
      </xdr:nvSpPr>
      <xdr:spPr>
        <a:xfrm>
          <a:off x="2857500" y="92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60970</xdr:rowOff>
    </xdr:from>
    <xdr:ext cx="599010" cy="259045"/>
    <xdr:sp macro="" textlink="">
      <xdr:nvSpPr>
        <xdr:cNvPr id="142" name="テキスト ボックス 141"/>
        <xdr:cNvSpPr txBox="1"/>
      </xdr:nvSpPr>
      <xdr:spPr>
        <a:xfrm>
          <a:off x="2608795" y="897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150828</xdr:rowOff>
    </xdr:from>
    <xdr:to>
      <xdr:col>10</xdr:col>
      <xdr:colOff>165100</xdr:colOff>
      <xdr:row>54</xdr:row>
      <xdr:rowOff>80978</xdr:rowOff>
    </xdr:to>
    <xdr:sp macro="" textlink="">
      <xdr:nvSpPr>
        <xdr:cNvPr id="143" name="楕円 142"/>
        <xdr:cNvSpPr/>
      </xdr:nvSpPr>
      <xdr:spPr>
        <a:xfrm>
          <a:off x="1968500" y="92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97505</xdr:rowOff>
    </xdr:from>
    <xdr:ext cx="599010" cy="259045"/>
    <xdr:sp macro="" textlink="">
      <xdr:nvSpPr>
        <xdr:cNvPr id="144" name="テキスト ボックス 143"/>
        <xdr:cNvSpPr txBox="1"/>
      </xdr:nvSpPr>
      <xdr:spPr>
        <a:xfrm>
          <a:off x="1719795" y="901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139109</xdr:rowOff>
    </xdr:from>
    <xdr:to>
      <xdr:col>6</xdr:col>
      <xdr:colOff>38100</xdr:colOff>
      <xdr:row>54</xdr:row>
      <xdr:rowOff>69259</xdr:rowOff>
    </xdr:to>
    <xdr:sp macro="" textlink="">
      <xdr:nvSpPr>
        <xdr:cNvPr id="145" name="楕円 144"/>
        <xdr:cNvSpPr/>
      </xdr:nvSpPr>
      <xdr:spPr>
        <a:xfrm>
          <a:off x="10795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85786</xdr:rowOff>
    </xdr:from>
    <xdr:ext cx="599010" cy="259045"/>
    <xdr:sp macro="" textlink="">
      <xdr:nvSpPr>
        <xdr:cNvPr id="146" name="テキスト ボックス 145"/>
        <xdr:cNvSpPr txBox="1"/>
      </xdr:nvSpPr>
      <xdr:spPr>
        <a:xfrm>
          <a:off x="830795" y="90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121107</xdr:rowOff>
    </xdr:from>
    <xdr:to>
      <xdr:col>24</xdr:col>
      <xdr:colOff>63500</xdr:colOff>
      <xdr:row>71</xdr:row>
      <xdr:rowOff>47803</xdr:rowOff>
    </xdr:to>
    <xdr:cxnSp macro="">
      <xdr:nvCxnSpPr>
        <xdr:cNvPr id="175" name="直線コネクタ 174"/>
        <xdr:cNvCxnSpPr/>
      </xdr:nvCxnSpPr>
      <xdr:spPr>
        <a:xfrm flipV="1">
          <a:off x="3797300" y="12122607"/>
          <a:ext cx="8382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47803</xdr:rowOff>
    </xdr:from>
    <xdr:to>
      <xdr:col>19</xdr:col>
      <xdr:colOff>177800</xdr:colOff>
      <xdr:row>71</xdr:row>
      <xdr:rowOff>108953</xdr:rowOff>
    </xdr:to>
    <xdr:cxnSp macro="">
      <xdr:nvCxnSpPr>
        <xdr:cNvPr id="178" name="直線コネクタ 177"/>
        <xdr:cNvCxnSpPr/>
      </xdr:nvCxnSpPr>
      <xdr:spPr>
        <a:xfrm flipV="1">
          <a:off x="2908300" y="12220753"/>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104648</xdr:rowOff>
    </xdr:from>
    <xdr:to>
      <xdr:col>15</xdr:col>
      <xdr:colOff>50800</xdr:colOff>
      <xdr:row>71</xdr:row>
      <xdr:rowOff>108953</xdr:rowOff>
    </xdr:to>
    <xdr:cxnSp macro="">
      <xdr:nvCxnSpPr>
        <xdr:cNvPr id="181" name="直線コネクタ 180"/>
        <xdr:cNvCxnSpPr/>
      </xdr:nvCxnSpPr>
      <xdr:spPr>
        <a:xfrm>
          <a:off x="2019300" y="1227759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104648</xdr:rowOff>
    </xdr:from>
    <xdr:to>
      <xdr:col>10</xdr:col>
      <xdr:colOff>114300</xdr:colOff>
      <xdr:row>72</xdr:row>
      <xdr:rowOff>32677</xdr:rowOff>
    </xdr:to>
    <xdr:cxnSp macro="">
      <xdr:nvCxnSpPr>
        <xdr:cNvPr id="184" name="直線コネクタ 183"/>
        <xdr:cNvCxnSpPr/>
      </xdr:nvCxnSpPr>
      <xdr:spPr>
        <a:xfrm flipV="1">
          <a:off x="1130300" y="12277598"/>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70307</xdr:rowOff>
    </xdr:from>
    <xdr:to>
      <xdr:col>24</xdr:col>
      <xdr:colOff>114300</xdr:colOff>
      <xdr:row>71</xdr:row>
      <xdr:rowOff>457</xdr:rowOff>
    </xdr:to>
    <xdr:sp macro="" textlink="">
      <xdr:nvSpPr>
        <xdr:cNvPr id="194" name="楕円 193"/>
        <xdr:cNvSpPr/>
      </xdr:nvSpPr>
      <xdr:spPr>
        <a:xfrm>
          <a:off x="4584700" y="120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23334</xdr:rowOff>
    </xdr:from>
    <xdr:ext cx="534377" cy="259045"/>
    <xdr:sp macro="" textlink="">
      <xdr:nvSpPr>
        <xdr:cNvPr id="195" name="維持補修費該当値テキスト"/>
        <xdr:cNvSpPr txBox="1"/>
      </xdr:nvSpPr>
      <xdr:spPr>
        <a:xfrm>
          <a:off x="4686300" y="120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168453</xdr:rowOff>
    </xdr:from>
    <xdr:to>
      <xdr:col>20</xdr:col>
      <xdr:colOff>38100</xdr:colOff>
      <xdr:row>71</xdr:row>
      <xdr:rowOff>98603</xdr:rowOff>
    </xdr:to>
    <xdr:sp macro="" textlink="">
      <xdr:nvSpPr>
        <xdr:cNvPr id="196" name="楕円 195"/>
        <xdr:cNvSpPr/>
      </xdr:nvSpPr>
      <xdr:spPr>
        <a:xfrm>
          <a:off x="3746500" y="121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115130</xdr:rowOff>
    </xdr:from>
    <xdr:ext cx="534377" cy="259045"/>
    <xdr:sp macro="" textlink="">
      <xdr:nvSpPr>
        <xdr:cNvPr id="197" name="テキスト ボックス 196"/>
        <xdr:cNvSpPr txBox="1"/>
      </xdr:nvSpPr>
      <xdr:spPr>
        <a:xfrm>
          <a:off x="3530111" y="119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58153</xdr:rowOff>
    </xdr:from>
    <xdr:to>
      <xdr:col>15</xdr:col>
      <xdr:colOff>101600</xdr:colOff>
      <xdr:row>71</xdr:row>
      <xdr:rowOff>159753</xdr:rowOff>
    </xdr:to>
    <xdr:sp macro="" textlink="">
      <xdr:nvSpPr>
        <xdr:cNvPr id="198" name="楕円 197"/>
        <xdr:cNvSpPr/>
      </xdr:nvSpPr>
      <xdr:spPr>
        <a:xfrm>
          <a:off x="2857500" y="122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4830</xdr:rowOff>
    </xdr:from>
    <xdr:ext cx="534377" cy="259045"/>
    <xdr:sp macro="" textlink="">
      <xdr:nvSpPr>
        <xdr:cNvPr id="199" name="テキスト ボックス 198"/>
        <xdr:cNvSpPr txBox="1"/>
      </xdr:nvSpPr>
      <xdr:spPr>
        <a:xfrm>
          <a:off x="2641111" y="120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53848</xdr:rowOff>
    </xdr:from>
    <xdr:to>
      <xdr:col>10</xdr:col>
      <xdr:colOff>165100</xdr:colOff>
      <xdr:row>71</xdr:row>
      <xdr:rowOff>155448</xdr:rowOff>
    </xdr:to>
    <xdr:sp macro="" textlink="">
      <xdr:nvSpPr>
        <xdr:cNvPr id="200" name="楕円 199"/>
        <xdr:cNvSpPr/>
      </xdr:nvSpPr>
      <xdr:spPr>
        <a:xfrm>
          <a:off x="1968500" y="122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525</xdr:rowOff>
    </xdr:from>
    <xdr:ext cx="534377" cy="259045"/>
    <xdr:sp macro="" textlink="">
      <xdr:nvSpPr>
        <xdr:cNvPr id="201" name="テキスト ボックス 200"/>
        <xdr:cNvSpPr txBox="1"/>
      </xdr:nvSpPr>
      <xdr:spPr>
        <a:xfrm>
          <a:off x="1752111" y="120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153327</xdr:rowOff>
    </xdr:from>
    <xdr:to>
      <xdr:col>6</xdr:col>
      <xdr:colOff>38100</xdr:colOff>
      <xdr:row>72</xdr:row>
      <xdr:rowOff>83477</xdr:rowOff>
    </xdr:to>
    <xdr:sp macro="" textlink="">
      <xdr:nvSpPr>
        <xdr:cNvPr id="202" name="楕円 201"/>
        <xdr:cNvSpPr/>
      </xdr:nvSpPr>
      <xdr:spPr>
        <a:xfrm>
          <a:off x="1079500" y="1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100004</xdr:rowOff>
    </xdr:from>
    <xdr:ext cx="534377" cy="259045"/>
    <xdr:sp macro="" textlink="">
      <xdr:nvSpPr>
        <xdr:cNvPr id="203" name="テキスト ボックス 202"/>
        <xdr:cNvSpPr txBox="1"/>
      </xdr:nvSpPr>
      <xdr:spPr>
        <a:xfrm>
          <a:off x="863111" y="121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15990</xdr:rowOff>
    </xdr:from>
    <xdr:to>
      <xdr:col>24</xdr:col>
      <xdr:colOff>63500</xdr:colOff>
      <xdr:row>96</xdr:row>
      <xdr:rowOff>36119</xdr:rowOff>
    </xdr:to>
    <xdr:cxnSp macro="">
      <xdr:nvCxnSpPr>
        <xdr:cNvPr id="233" name="直線コネクタ 232"/>
        <xdr:cNvCxnSpPr/>
      </xdr:nvCxnSpPr>
      <xdr:spPr>
        <a:xfrm flipV="1">
          <a:off x="3797300" y="16475190"/>
          <a:ext cx="8382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164109</xdr:rowOff>
    </xdr:from>
    <xdr:to>
      <xdr:col>19</xdr:col>
      <xdr:colOff>177800</xdr:colOff>
      <xdr:row>96</xdr:row>
      <xdr:rowOff>36119</xdr:rowOff>
    </xdr:to>
    <xdr:cxnSp macro="">
      <xdr:nvCxnSpPr>
        <xdr:cNvPr id="236" name="直線コネクタ 235"/>
        <xdr:cNvCxnSpPr/>
      </xdr:nvCxnSpPr>
      <xdr:spPr>
        <a:xfrm>
          <a:off x="2908300" y="16451859"/>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120955</xdr:rowOff>
    </xdr:from>
    <xdr:to>
      <xdr:col>15</xdr:col>
      <xdr:colOff>50800</xdr:colOff>
      <xdr:row>95</xdr:row>
      <xdr:rowOff>164109</xdr:rowOff>
    </xdr:to>
    <xdr:cxnSp macro="">
      <xdr:nvCxnSpPr>
        <xdr:cNvPr id="239" name="直線コネクタ 238"/>
        <xdr:cNvCxnSpPr/>
      </xdr:nvCxnSpPr>
      <xdr:spPr>
        <a:xfrm>
          <a:off x="2019300" y="16408705"/>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120955</xdr:rowOff>
    </xdr:from>
    <xdr:to>
      <xdr:col>10</xdr:col>
      <xdr:colOff>114300</xdr:colOff>
      <xdr:row>95</xdr:row>
      <xdr:rowOff>164922</xdr:rowOff>
    </xdr:to>
    <xdr:cxnSp macro="">
      <xdr:nvCxnSpPr>
        <xdr:cNvPr id="242" name="直線コネクタ 241"/>
        <xdr:cNvCxnSpPr/>
      </xdr:nvCxnSpPr>
      <xdr:spPr>
        <a:xfrm flipV="1">
          <a:off x="1130300" y="16408705"/>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136640</xdr:rowOff>
    </xdr:from>
    <xdr:to>
      <xdr:col>24</xdr:col>
      <xdr:colOff>114300</xdr:colOff>
      <xdr:row>96</xdr:row>
      <xdr:rowOff>66790</xdr:rowOff>
    </xdr:to>
    <xdr:sp macro="" textlink="">
      <xdr:nvSpPr>
        <xdr:cNvPr id="252" name="楕円 251"/>
        <xdr:cNvSpPr/>
      </xdr:nvSpPr>
      <xdr:spPr>
        <a:xfrm>
          <a:off x="4584700" y="164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159517</xdr:rowOff>
    </xdr:from>
    <xdr:ext cx="534377" cy="259045"/>
    <xdr:sp macro="" textlink="">
      <xdr:nvSpPr>
        <xdr:cNvPr id="253" name="扶助費該当値テキスト"/>
        <xdr:cNvSpPr txBox="1"/>
      </xdr:nvSpPr>
      <xdr:spPr>
        <a:xfrm>
          <a:off x="4686300" y="162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156769</xdr:rowOff>
    </xdr:from>
    <xdr:to>
      <xdr:col>20</xdr:col>
      <xdr:colOff>38100</xdr:colOff>
      <xdr:row>96</xdr:row>
      <xdr:rowOff>86919</xdr:rowOff>
    </xdr:to>
    <xdr:sp macro="" textlink="">
      <xdr:nvSpPr>
        <xdr:cNvPr id="254" name="楕円 253"/>
        <xdr:cNvSpPr/>
      </xdr:nvSpPr>
      <xdr:spPr>
        <a:xfrm>
          <a:off x="3746500" y="164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103446</xdr:rowOff>
    </xdr:from>
    <xdr:ext cx="534377" cy="259045"/>
    <xdr:sp macro="" textlink="">
      <xdr:nvSpPr>
        <xdr:cNvPr id="255" name="テキスト ボックス 254"/>
        <xdr:cNvSpPr txBox="1"/>
      </xdr:nvSpPr>
      <xdr:spPr>
        <a:xfrm>
          <a:off x="3530111" y="162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113309</xdr:rowOff>
    </xdr:from>
    <xdr:to>
      <xdr:col>15</xdr:col>
      <xdr:colOff>101600</xdr:colOff>
      <xdr:row>96</xdr:row>
      <xdr:rowOff>43459</xdr:rowOff>
    </xdr:to>
    <xdr:sp macro="" textlink="">
      <xdr:nvSpPr>
        <xdr:cNvPr id="256" name="楕円 255"/>
        <xdr:cNvSpPr/>
      </xdr:nvSpPr>
      <xdr:spPr>
        <a:xfrm>
          <a:off x="2857500" y="164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59986</xdr:rowOff>
    </xdr:from>
    <xdr:ext cx="534377" cy="259045"/>
    <xdr:sp macro="" textlink="">
      <xdr:nvSpPr>
        <xdr:cNvPr id="257" name="テキスト ボックス 256"/>
        <xdr:cNvSpPr txBox="1"/>
      </xdr:nvSpPr>
      <xdr:spPr>
        <a:xfrm>
          <a:off x="2641111" y="1617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70155</xdr:rowOff>
    </xdr:from>
    <xdr:to>
      <xdr:col>10</xdr:col>
      <xdr:colOff>165100</xdr:colOff>
      <xdr:row>96</xdr:row>
      <xdr:rowOff>305</xdr:rowOff>
    </xdr:to>
    <xdr:sp macro="" textlink="">
      <xdr:nvSpPr>
        <xdr:cNvPr id="258" name="楕円 257"/>
        <xdr:cNvSpPr/>
      </xdr:nvSpPr>
      <xdr:spPr>
        <a:xfrm>
          <a:off x="1968500" y="163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16832</xdr:rowOff>
    </xdr:from>
    <xdr:ext cx="534377" cy="259045"/>
    <xdr:sp macro="" textlink="">
      <xdr:nvSpPr>
        <xdr:cNvPr id="259" name="テキスト ボックス 258"/>
        <xdr:cNvSpPr txBox="1"/>
      </xdr:nvSpPr>
      <xdr:spPr>
        <a:xfrm>
          <a:off x="1752111" y="1613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114122</xdr:rowOff>
    </xdr:from>
    <xdr:to>
      <xdr:col>6</xdr:col>
      <xdr:colOff>38100</xdr:colOff>
      <xdr:row>96</xdr:row>
      <xdr:rowOff>44272</xdr:rowOff>
    </xdr:to>
    <xdr:sp macro="" textlink="">
      <xdr:nvSpPr>
        <xdr:cNvPr id="260" name="楕円 259"/>
        <xdr:cNvSpPr/>
      </xdr:nvSpPr>
      <xdr:spPr>
        <a:xfrm>
          <a:off x="1079500" y="164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60799</xdr:rowOff>
    </xdr:from>
    <xdr:ext cx="534377" cy="259045"/>
    <xdr:sp macro="" textlink="">
      <xdr:nvSpPr>
        <xdr:cNvPr id="261" name="テキスト ボックス 260"/>
        <xdr:cNvSpPr txBox="1"/>
      </xdr:nvSpPr>
      <xdr:spPr>
        <a:xfrm>
          <a:off x="863111" y="161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77580</xdr:rowOff>
    </xdr:from>
    <xdr:to>
      <xdr:col>55</xdr:col>
      <xdr:colOff>0</xdr:colOff>
      <xdr:row>35</xdr:row>
      <xdr:rowOff>131338</xdr:rowOff>
    </xdr:to>
    <xdr:cxnSp macro="">
      <xdr:nvCxnSpPr>
        <xdr:cNvPr id="288" name="直線コネクタ 287"/>
        <xdr:cNvCxnSpPr/>
      </xdr:nvCxnSpPr>
      <xdr:spPr>
        <a:xfrm flipV="1">
          <a:off x="9639300" y="6078330"/>
          <a:ext cx="8382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131338</xdr:rowOff>
    </xdr:from>
    <xdr:to>
      <xdr:col>50</xdr:col>
      <xdr:colOff>114300</xdr:colOff>
      <xdr:row>35</xdr:row>
      <xdr:rowOff>169025</xdr:rowOff>
    </xdr:to>
    <xdr:cxnSp macro="">
      <xdr:nvCxnSpPr>
        <xdr:cNvPr id="291" name="直線コネクタ 290"/>
        <xdr:cNvCxnSpPr/>
      </xdr:nvCxnSpPr>
      <xdr:spPr>
        <a:xfrm flipV="1">
          <a:off x="8750300" y="6132088"/>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128380</xdr:rowOff>
    </xdr:from>
    <xdr:to>
      <xdr:col>45</xdr:col>
      <xdr:colOff>177800</xdr:colOff>
      <xdr:row>35</xdr:row>
      <xdr:rowOff>169025</xdr:rowOff>
    </xdr:to>
    <xdr:cxnSp macro="">
      <xdr:nvCxnSpPr>
        <xdr:cNvPr id="294" name="直線コネクタ 293"/>
        <xdr:cNvCxnSpPr/>
      </xdr:nvCxnSpPr>
      <xdr:spPr>
        <a:xfrm>
          <a:off x="7861300" y="6129130"/>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128380</xdr:rowOff>
    </xdr:from>
    <xdr:to>
      <xdr:col>41</xdr:col>
      <xdr:colOff>50800</xdr:colOff>
      <xdr:row>35</xdr:row>
      <xdr:rowOff>155016</xdr:rowOff>
    </xdr:to>
    <xdr:cxnSp macro="">
      <xdr:nvCxnSpPr>
        <xdr:cNvPr id="297" name="直線コネクタ 296"/>
        <xdr:cNvCxnSpPr/>
      </xdr:nvCxnSpPr>
      <xdr:spPr>
        <a:xfrm flipV="1">
          <a:off x="6972300" y="6129130"/>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26780</xdr:rowOff>
    </xdr:from>
    <xdr:to>
      <xdr:col>55</xdr:col>
      <xdr:colOff>50800</xdr:colOff>
      <xdr:row>35</xdr:row>
      <xdr:rowOff>128380</xdr:rowOff>
    </xdr:to>
    <xdr:sp macro="" textlink="">
      <xdr:nvSpPr>
        <xdr:cNvPr id="307" name="楕円 306"/>
        <xdr:cNvSpPr/>
      </xdr:nvSpPr>
      <xdr:spPr>
        <a:xfrm>
          <a:off x="10426700" y="60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49657</xdr:rowOff>
    </xdr:from>
    <xdr:ext cx="599010" cy="259045"/>
    <xdr:sp macro="" textlink="">
      <xdr:nvSpPr>
        <xdr:cNvPr id="308" name="補助費等該当値テキスト"/>
        <xdr:cNvSpPr txBox="1"/>
      </xdr:nvSpPr>
      <xdr:spPr>
        <a:xfrm>
          <a:off x="10528300" y="587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80538</xdr:rowOff>
    </xdr:from>
    <xdr:to>
      <xdr:col>50</xdr:col>
      <xdr:colOff>165100</xdr:colOff>
      <xdr:row>36</xdr:row>
      <xdr:rowOff>10688</xdr:rowOff>
    </xdr:to>
    <xdr:sp macro="" textlink="">
      <xdr:nvSpPr>
        <xdr:cNvPr id="309" name="楕円 308"/>
        <xdr:cNvSpPr/>
      </xdr:nvSpPr>
      <xdr:spPr>
        <a:xfrm>
          <a:off x="9588500" y="60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27215</xdr:rowOff>
    </xdr:from>
    <xdr:ext cx="599010" cy="259045"/>
    <xdr:sp macro="" textlink="">
      <xdr:nvSpPr>
        <xdr:cNvPr id="310" name="テキスト ボックス 309"/>
        <xdr:cNvSpPr txBox="1"/>
      </xdr:nvSpPr>
      <xdr:spPr>
        <a:xfrm>
          <a:off x="9339795" y="5856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118225</xdr:rowOff>
    </xdr:from>
    <xdr:to>
      <xdr:col>46</xdr:col>
      <xdr:colOff>38100</xdr:colOff>
      <xdr:row>36</xdr:row>
      <xdr:rowOff>48375</xdr:rowOff>
    </xdr:to>
    <xdr:sp macro="" textlink="">
      <xdr:nvSpPr>
        <xdr:cNvPr id="311" name="楕円 310"/>
        <xdr:cNvSpPr/>
      </xdr:nvSpPr>
      <xdr:spPr>
        <a:xfrm>
          <a:off x="8699500" y="61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39502</xdr:rowOff>
    </xdr:from>
    <xdr:ext cx="599010" cy="259045"/>
    <xdr:sp macro="" textlink="">
      <xdr:nvSpPr>
        <xdr:cNvPr id="312" name="テキスト ボックス 311"/>
        <xdr:cNvSpPr txBox="1"/>
      </xdr:nvSpPr>
      <xdr:spPr>
        <a:xfrm>
          <a:off x="8450795" y="621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77580</xdr:rowOff>
    </xdr:from>
    <xdr:to>
      <xdr:col>41</xdr:col>
      <xdr:colOff>101600</xdr:colOff>
      <xdr:row>36</xdr:row>
      <xdr:rowOff>7730</xdr:rowOff>
    </xdr:to>
    <xdr:sp macro="" textlink="">
      <xdr:nvSpPr>
        <xdr:cNvPr id="313" name="楕円 312"/>
        <xdr:cNvSpPr/>
      </xdr:nvSpPr>
      <xdr:spPr>
        <a:xfrm>
          <a:off x="7810500" y="60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24257</xdr:rowOff>
    </xdr:from>
    <xdr:ext cx="599010" cy="259045"/>
    <xdr:sp macro="" textlink="">
      <xdr:nvSpPr>
        <xdr:cNvPr id="314" name="テキスト ボックス 313"/>
        <xdr:cNvSpPr txBox="1"/>
      </xdr:nvSpPr>
      <xdr:spPr>
        <a:xfrm>
          <a:off x="7561795" y="585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104216</xdr:rowOff>
    </xdr:from>
    <xdr:to>
      <xdr:col>36</xdr:col>
      <xdr:colOff>165100</xdr:colOff>
      <xdr:row>36</xdr:row>
      <xdr:rowOff>34366</xdr:rowOff>
    </xdr:to>
    <xdr:sp macro="" textlink="">
      <xdr:nvSpPr>
        <xdr:cNvPr id="315" name="楕円 314"/>
        <xdr:cNvSpPr/>
      </xdr:nvSpPr>
      <xdr:spPr>
        <a:xfrm>
          <a:off x="6921500" y="61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50893</xdr:rowOff>
    </xdr:from>
    <xdr:ext cx="599010" cy="259045"/>
    <xdr:sp macro="" textlink="">
      <xdr:nvSpPr>
        <xdr:cNvPr id="316" name="テキスト ボックス 315"/>
        <xdr:cNvSpPr txBox="1"/>
      </xdr:nvSpPr>
      <xdr:spPr>
        <a:xfrm>
          <a:off x="6672795" y="588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73930</xdr:rowOff>
    </xdr:from>
    <xdr:to>
      <xdr:col>55</xdr:col>
      <xdr:colOff>0</xdr:colOff>
      <xdr:row>58</xdr:row>
      <xdr:rowOff>76949</xdr:rowOff>
    </xdr:to>
    <xdr:cxnSp macro="">
      <xdr:nvCxnSpPr>
        <xdr:cNvPr id="345" name="直線コネクタ 344"/>
        <xdr:cNvCxnSpPr/>
      </xdr:nvCxnSpPr>
      <xdr:spPr>
        <a:xfrm>
          <a:off x="9639300" y="10018030"/>
          <a:ext cx="8382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5180</xdr:rowOff>
    </xdr:from>
    <xdr:to>
      <xdr:col>50</xdr:col>
      <xdr:colOff>114300</xdr:colOff>
      <xdr:row>58</xdr:row>
      <xdr:rowOff>73930</xdr:rowOff>
    </xdr:to>
    <xdr:cxnSp macro="">
      <xdr:nvCxnSpPr>
        <xdr:cNvPr id="348" name="直線コネクタ 347"/>
        <xdr:cNvCxnSpPr/>
      </xdr:nvCxnSpPr>
      <xdr:spPr>
        <a:xfrm>
          <a:off x="8750300" y="9949280"/>
          <a:ext cx="889000" cy="6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5180</xdr:rowOff>
    </xdr:from>
    <xdr:to>
      <xdr:col>45</xdr:col>
      <xdr:colOff>177800</xdr:colOff>
      <xdr:row>58</xdr:row>
      <xdr:rowOff>66657</xdr:rowOff>
    </xdr:to>
    <xdr:cxnSp macro="">
      <xdr:nvCxnSpPr>
        <xdr:cNvPr id="351" name="直線コネクタ 350"/>
        <xdr:cNvCxnSpPr/>
      </xdr:nvCxnSpPr>
      <xdr:spPr>
        <a:xfrm flipV="1">
          <a:off x="7861300" y="9949280"/>
          <a:ext cx="889000" cy="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52843</xdr:rowOff>
    </xdr:from>
    <xdr:to>
      <xdr:col>41</xdr:col>
      <xdr:colOff>50800</xdr:colOff>
      <xdr:row>58</xdr:row>
      <xdr:rowOff>66657</xdr:rowOff>
    </xdr:to>
    <xdr:cxnSp macro="">
      <xdr:nvCxnSpPr>
        <xdr:cNvPr id="354" name="直線コネクタ 353"/>
        <xdr:cNvCxnSpPr/>
      </xdr:nvCxnSpPr>
      <xdr:spPr>
        <a:xfrm>
          <a:off x="6972300" y="9996943"/>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26149</xdr:rowOff>
    </xdr:from>
    <xdr:to>
      <xdr:col>55</xdr:col>
      <xdr:colOff>50800</xdr:colOff>
      <xdr:row>58</xdr:row>
      <xdr:rowOff>127749</xdr:rowOff>
    </xdr:to>
    <xdr:sp macro="" textlink="">
      <xdr:nvSpPr>
        <xdr:cNvPr id="364" name="楕円 363"/>
        <xdr:cNvSpPr/>
      </xdr:nvSpPr>
      <xdr:spPr>
        <a:xfrm>
          <a:off x="10426700" y="99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156976</xdr:rowOff>
    </xdr:from>
    <xdr:ext cx="599010" cy="259045"/>
    <xdr:sp macro="" textlink="">
      <xdr:nvSpPr>
        <xdr:cNvPr id="365" name="普通建設事業費該当値テキスト"/>
        <xdr:cNvSpPr txBox="1"/>
      </xdr:nvSpPr>
      <xdr:spPr>
        <a:xfrm>
          <a:off x="10528300" y="975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23130</xdr:rowOff>
    </xdr:from>
    <xdr:to>
      <xdr:col>50</xdr:col>
      <xdr:colOff>165100</xdr:colOff>
      <xdr:row>58</xdr:row>
      <xdr:rowOff>124730</xdr:rowOff>
    </xdr:to>
    <xdr:sp macro="" textlink="">
      <xdr:nvSpPr>
        <xdr:cNvPr id="366" name="楕円 365"/>
        <xdr:cNvSpPr/>
      </xdr:nvSpPr>
      <xdr:spPr>
        <a:xfrm>
          <a:off x="9588500" y="99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141257</xdr:rowOff>
    </xdr:from>
    <xdr:ext cx="599010" cy="259045"/>
    <xdr:sp macro="" textlink="">
      <xdr:nvSpPr>
        <xdr:cNvPr id="367" name="テキスト ボックス 366"/>
        <xdr:cNvSpPr txBox="1"/>
      </xdr:nvSpPr>
      <xdr:spPr>
        <a:xfrm>
          <a:off x="9339795" y="974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125830</xdr:rowOff>
    </xdr:from>
    <xdr:to>
      <xdr:col>46</xdr:col>
      <xdr:colOff>38100</xdr:colOff>
      <xdr:row>58</xdr:row>
      <xdr:rowOff>55980</xdr:rowOff>
    </xdr:to>
    <xdr:sp macro="" textlink="">
      <xdr:nvSpPr>
        <xdr:cNvPr id="368" name="楕円 367"/>
        <xdr:cNvSpPr/>
      </xdr:nvSpPr>
      <xdr:spPr>
        <a:xfrm>
          <a:off x="8699500" y="98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72507</xdr:rowOff>
    </xdr:from>
    <xdr:ext cx="599010" cy="259045"/>
    <xdr:sp macro="" textlink="">
      <xdr:nvSpPr>
        <xdr:cNvPr id="369" name="テキスト ボックス 368"/>
        <xdr:cNvSpPr txBox="1"/>
      </xdr:nvSpPr>
      <xdr:spPr>
        <a:xfrm>
          <a:off x="8450795" y="96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15857</xdr:rowOff>
    </xdr:from>
    <xdr:to>
      <xdr:col>41</xdr:col>
      <xdr:colOff>101600</xdr:colOff>
      <xdr:row>58</xdr:row>
      <xdr:rowOff>117457</xdr:rowOff>
    </xdr:to>
    <xdr:sp macro="" textlink="">
      <xdr:nvSpPr>
        <xdr:cNvPr id="370" name="楕円 369"/>
        <xdr:cNvSpPr/>
      </xdr:nvSpPr>
      <xdr:spPr>
        <a:xfrm>
          <a:off x="7810500" y="99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133984</xdr:rowOff>
    </xdr:from>
    <xdr:ext cx="599010" cy="259045"/>
    <xdr:sp macro="" textlink="">
      <xdr:nvSpPr>
        <xdr:cNvPr id="371" name="テキスト ボックス 370"/>
        <xdr:cNvSpPr txBox="1"/>
      </xdr:nvSpPr>
      <xdr:spPr>
        <a:xfrm>
          <a:off x="7561795" y="9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2043</xdr:rowOff>
    </xdr:from>
    <xdr:to>
      <xdr:col>36</xdr:col>
      <xdr:colOff>165100</xdr:colOff>
      <xdr:row>58</xdr:row>
      <xdr:rowOff>103643</xdr:rowOff>
    </xdr:to>
    <xdr:sp macro="" textlink="">
      <xdr:nvSpPr>
        <xdr:cNvPr id="372" name="楕円 371"/>
        <xdr:cNvSpPr/>
      </xdr:nvSpPr>
      <xdr:spPr>
        <a:xfrm>
          <a:off x="6921500" y="994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120170</xdr:rowOff>
    </xdr:from>
    <xdr:ext cx="599010" cy="259045"/>
    <xdr:sp macro="" textlink="">
      <xdr:nvSpPr>
        <xdr:cNvPr id="373" name="テキスト ボックス 372"/>
        <xdr:cNvSpPr txBox="1"/>
      </xdr:nvSpPr>
      <xdr:spPr>
        <a:xfrm>
          <a:off x="6672795" y="972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86297</xdr:rowOff>
    </xdr:from>
    <xdr:to>
      <xdr:col>55</xdr:col>
      <xdr:colOff>0</xdr:colOff>
      <xdr:row>79</xdr:row>
      <xdr:rowOff>97501</xdr:rowOff>
    </xdr:to>
    <xdr:cxnSp macro="">
      <xdr:nvCxnSpPr>
        <xdr:cNvPr id="404" name="直線コネクタ 403"/>
        <xdr:cNvCxnSpPr/>
      </xdr:nvCxnSpPr>
      <xdr:spPr>
        <a:xfrm flipV="1">
          <a:off x="9639300" y="13630847"/>
          <a:ext cx="8382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88733</xdr:rowOff>
    </xdr:from>
    <xdr:to>
      <xdr:col>50</xdr:col>
      <xdr:colOff>114300</xdr:colOff>
      <xdr:row>79</xdr:row>
      <xdr:rowOff>97501</xdr:rowOff>
    </xdr:to>
    <xdr:cxnSp macro="">
      <xdr:nvCxnSpPr>
        <xdr:cNvPr id="407" name="直線コネクタ 406"/>
        <xdr:cNvCxnSpPr/>
      </xdr:nvCxnSpPr>
      <xdr:spPr>
        <a:xfrm>
          <a:off x="8750300" y="13633283"/>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83734</xdr:rowOff>
    </xdr:from>
    <xdr:to>
      <xdr:col>45</xdr:col>
      <xdr:colOff>177800</xdr:colOff>
      <xdr:row>79</xdr:row>
      <xdr:rowOff>88733</xdr:rowOff>
    </xdr:to>
    <xdr:cxnSp macro="">
      <xdr:nvCxnSpPr>
        <xdr:cNvPr id="410" name="直線コネクタ 409"/>
        <xdr:cNvCxnSpPr/>
      </xdr:nvCxnSpPr>
      <xdr:spPr>
        <a:xfrm>
          <a:off x="7861300" y="13628284"/>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32775</xdr:rowOff>
    </xdr:from>
    <xdr:to>
      <xdr:col>41</xdr:col>
      <xdr:colOff>50800</xdr:colOff>
      <xdr:row>79</xdr:row>
      <xdr:rowOff>83734</xdr:rowOff>
    </xdr:to>
    <xdr:cxnSp macro="">
      <xdr:nvCxnSpPr>
        <xdr:cNvPr id="413" name="直線コネクタ 412"/>
        <xdr:cNvCxnSpPr/>
      </xdr:nvCxnSpPr>
      <xdr:spPr>
        <a:xfrm>
          <a:off x="6972300" y="13577325"/>
          <a:ext cx="889000" cy="5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35497</xdr:rowOff>
    </xdr:from>
    <xdr:to>
      <xdr:col>55</xdr:col>
      <xdr:colOff>50800</xdr:colOff>
      <xdr:row>79</xdr:row>
      <xdr:rowOff>137097</xdr:rowOff>
    </xdr:to>
    <xdr:sp macro="" textlink="">
      <xdr:nvSpPr>
        <xdr:cNvPr id="423" name="楕円 422"/>
        <xdr:cNvSpPr/>
      </xdr:nvSpPr>
      <xdr:spPr>
        <a:xfrm>
          <a:off x="10426700" y="135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46701</xdr:rowOff>
    </xdr:from>
    <xdr:to>
      <xdr:col>50</xdr:col>
      <xdr:colOff>165100</xdr:colOff>
      <xdr:row>79</xdr:row>
      <xdr:rowOff>148301</xdr:rowOff>
    </xdr:to>
    <xdr:sp macro="" textlink="">
      <xdr:nvSpPr>
        <xdr:cNvPr id="425" name="楕円 424"/>
        <xdr:cNvSpPr/>
      </xdr:nvSpPr>
      <xdr:spPr>
        <a:xfrm>
          <a:off x="9588500" y="135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139428</xdr:rowOff>
    </xdr:from>
    <xdr:ext cx="469744" cy="259045"/>
    <xdr:sp macro="" textlink="">
      <xdr:nvSpPr>
        <xdr:cNvPr id="426" name="テキスト ボックス 425"/>
        <xdr:cNvSpPr txBox="1"/>
      </xdr:nvSpPr>
      <xdr:spPr>
        <a:xfrm>
          <a:off x="9404428" y="1368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37933</xdr:rowOff>
    </xdr:from>
    <xdr:to>
      <xdr:col>46</xdr:col>
      <xdr:colOff>38100</xdr:colOff>
      <xdr:row>79</xdr:row>
      <xdr:rowOff>139533</xdr:rowOff>
    </xdr:to>
    <xdr:sp macro="" textlink="">
      <xdr:nvSpPr>
        <xdr:cNvPr id="427" name="楕円 426"/>
        <xdr:cNvSpPr/>
      </xdr:nvSpPr>
      <xdr:spPr>
        <a:xfrm>
          <a:off x="8699500" y="1358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130660</xdr:rowOff>
    </xdr:from>
    <xdr:ext cx="469744" cy="259045"/>
    <xdr:sp macro="" textlink="">
      <xdr:nvSpPr>
        <xdr:cNvPr id="428" name="テキスト ボックス 427"/>
        <xdr:cNvSpPr txBox="1"/>
      </xdr:nvSpPr>
      <xdr:spPr>
        <a:xfrm>
          <a:off x="8515428" y="1367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32934</xdr:rowOff>
    </xdr:from>
    <xdr:to>
      <xdr:col>41</xdr:col>
      <xdr:colOff>101600</xdr:colOff>
      <xdr:row>79</xdr:row>
      <xdr:rowOff>134534</xdr:rowOff>
    </xdr:to>
    <xdr:sp macro="" textlink="">
      <xdr:nvSpPr>
        <xdr:cNvPr id="429" name="楕円 428"/>
        <xdr:cNvSpPr/>
      </xdr:nvSpPr>
      <xdr:spPr>
        <a:xfrm>
          <a:off x="7810500" y="135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125661</xdr:rowOff>
    </xdr:from>
    <xdr:ext cx="534377" cy="259045"/>
    <xdr:sp macro="" textlink="">
      <xdr:nvSpPr>
        <xdr:cNvPr id="430" name="テキスト ボックス 429"/>
        <xdr:cNvSpPr txBox="1"/>
      </xdr:nvSpPr>
      <xdr:spPr>
        <a:xfrm>
          <a:off x="7594111" y="1367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153425</xdr:rowOff>
    </xdr:from>
    <xdr:to>
      <xdr:col>36</xdr:col>
      <xdr:colOff>165100</xdr:colOff>
      <xdr:row>79</xdr:row>
      <xdr:rowOff>83575</xdr:rowOff>
    </xdr:to>
    <xdr:sp macro="" textlink="">
      <xdr:nvSpPr>
        <xdr:cNvPr id="431" name="楕円 430"/>
        <xdr:cNvSpPr/>
      </xdr:nvSpPr>
      <xdr:spPr>
        <a:xfrm>
          <a:off x="6921500" y="135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100102</xdr:rowOff>
    </xdr:from>
    <xdr:ext cx="534377" cy="259045"/>
    <xdr:sp macro="" textlink="">
      <xdr:nvSpPr>
        <xdr:cNvPr id="432" name="テキスト ボックス 431"/>
        <xdr:cNvSpPr txBox="1"/>
      </xdr:nvSpPr>
      <xdr:spPr>
        <a:xfrm>
          <a:off x="6705111" y="133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109790</xdr:rowOff>
    </xdr:from>
    <xdr:to>
      <xdr:col>55</xdr:col>
      <xdr:colOff>0</xdr:colOff>
      <xdr:row>94</xdr:row>
      <xdr:rowOff>135851</xdr:rowOff>
    </xdr:to>
    <xdr:cxnSp macro="">
      <xdr:nvCxnSpPr>
        <xdr:cNvPr id="459" name="直線コネクタ 458"/>
        <xdr:cNvCxnSpPr/>
      </xdr:nvCxnSpPr>
      <xdr:spPr>
        <a:xfrm flipV="1">
          <a:off x="9639300" y="16226090"/>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160905</xdr:rowOff>
    </xdr:from>
    <xdr:to>
      <xdr:col>50</xdr:col>
      <xdr:colOff>114300</xdr:colOff>
      <xdr:row>94</xdr:row>
      <xdr:rowOff>135851</xdr:rowOff>
    </xdr:to>
    <xdr:cxnSp macro="">
      <xdr:nvCxnSpPr>
        <xdr:cNvPr id="462" name="直線コネクタ 461"/>
        <xdr:cNvCxnSpPr/>
      </xdr:nvCxnSpPr>
      <xdr:spPr>
        <a:xfrm>
          <a:off x="8750300" y="16105755"/>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160905</xdr:rowOff>
    </xdr:from>
    <xdr:to>
      <xdr:col>45</xdr:col>
      <xdr:colOff>177800</xdr:colOff>
      <xdr:row>94</xdr:row>
      <xdr:rowOff>66137</xdr:rowOff>
    </xdr:to>
    <xdr:cxnSp macro="">
      <xdr:nvCxnSpPr>
        <xdr:cNvPr id="465" name="直線コネクタ 464"/>
        <xdr:cNvCxnSpPr/>
      </xdr:nvCxnSpPr>
      <xdr:spPr>
        <a:xfrm flipV="1">
          <a:off x="7861300" y="16105755"/>
          <a:ext cx="889000" cy="7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66137</xdr:rowOff>
    </xdr:from>
    <xdr:to>
      <xdr:col>41</xdr:col>
      <xdr:colOff>50800</xdr:colOff>
      <xdr:row>95</xdr:row>
      <xdr:rowOff>29305</xdr:rowOff>
    </xdr:to>
    <xdr:cxnSp macro="">
      <xdr:nvCxnSpPr>
        <xdr:cNvPr id="468" name="直線コネクタ 467"/>
        <xdr:cNvCxnSpPr/>
      </xdr:nvCxnSpPr>
      <xdr:spPr>
        <a:xfrm flipV="1">
          <a:off x="6972300" y="16182437"/>
          <a:ext cx="889000" cy="1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58990</xdr:rowOff>
    </xdr:from>
    <xdr:to>
      <xdr:col>55</xdr:col>
      <xdr:colOff>50800</xdr:colOff>
      <xdr:row>94</xdr:row>
      <xdr:rowOff>160590</xdr:rowOff>
    </xdr:to>
    <xdr:sp macro="" textlink="">
      <xdr:nvSpPr>
        <xdr:cNvPr id="478" name="楕円 477"/>
        <xdr:cNvSpPr/>
      </xdr:nvSpPr>
      <xdr:spPr>
        <a:xfrm>
          <a:off x="10426700" y="161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81867</xdr:rowOff>
    </xdr:from>
    <xdr:ext cx="599010" cy="259045"/>
    <xdr:sp macro="" textlink="">
      <xdr:nvSpPr>
        <xdr:cNvPr id="479" name="普通建設事業費 （ うち更新整備　）該当値テキスト"/>
        <xdr:cNvSpPr txBox="1"/>
      </xdr:nvSpPr>
      <xdr:spPr>
        <a:xfrm>
          <a:off x="10528300" y="16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85051</xdr:rowOff>
    </xdr:from>
    <xdr:to>
      <xdr:col>50</xdr:col>
      <xdr:colOff>165100</xdr:colOff>
      <xdr:row>95</xdr:row>
      <xdr:rowOff>15201</xdr:rowOff>
    </xdr:to>
    <xdr:sp macro="" textlink="">
      <xdr:nvSpPr>
        <xdr:cNvPr id="480" name="楕円 479"/>
        <xdr:cNvSpPr/>
      </xdr:nvSpPr>
      <xdr:spPr>
        <a:xfrm>
          <a:off x="9588500" y="16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31728</xdr:rowOff>
    </xdr:from>
    <xdr:ext cx="599010" cy="259045"/>
    <xdr:sp macro="" textlink="">
      <xdr:nvSpPr>
        <xdr:cNvPr id="481" name="テキスト ボックス 480"/>
        <xdr:cNvSpPr txBox="1"/>
      </xdr:nvSpPr>
      <xdr:spPr>
        <a:xfrm>
          <a:off x="9339795" y="1597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110105</xdr:rowOff>
    </xdr:from>
    <xdr:to>
      <xdr:col>46</xdr:col>
      <xdr:colOff>38100</xdr:colOff>
      <xdr:row>94</xdr:row>
      <xdr:rowOff>40255</xdr:rowOff>
    </xdr:to>
    <xdr:sp macro="" textlink="">
      <xdr:nvSpPr>
        <xdr:cNvPr id="482" name="楕円 481"/>
        <xdr:cNvSpPr/>
      </xdr:nvSpPr>
      <xdr:spPr>
        <a:xfrm>
          <a:off x="8699500" y="1605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56782</xdr:rowOff>
    </xdr:from>
    <xdr:ext cx="599010" cy="259045"/>
    <xdr:sp macro="" textlink="">
      <xdr:nvSpPr>
        <xdr:cNvPr id="483" name="テキスト ボックス 482"/>
        <xdr:cNvSpPr txBox="1"/>
      </xdr:nvSpPr>
      <xdr:spPr>
        <a:xfrm>
          <a:off x="8450795" y="1583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15337</xdr:rowOff>
    </xdr:from>
    <xdr:to>
      <xdr:col>41</xdr:col>
      <xdr:colOff>101600</xdr:colOff>
      <xdr:row>94</xdr:row>
      <xdr:rowOff>116937</xdr:rowOff>
    </xdr:to>
    <xdr:sp macro="" textlink="">
      <xdr:nvSpPr>
        <xdr:cNvPr id="484" name="楕円 483"/>
        <xdr:cNvSpPr/>
      </xdr:nvSpPr>
      <xdr:spPr>
        <a:xfrm>
          <a:off x="7810500" y="161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133464</xdr:rowOff>
    </xdr:from>
    <xdr:ext cx="599010" cy="259045"/>
    <xdr:sp macro="" textlink="">
      <xdr:nvSpPr>
        <xdr:cNvPr id="485" name="テキスト ボックス 484"/>
        <xdr:cNvSpPr txBox="1"/>
      </xdr:nvSpPr>
      <xdr:spPr>
        <a:xfrm>
          <a:off x="7561795" y="15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149955</xdr:rowOff>
    </xdr:from>
    <xdr:to>
      <xdr:col>36</xdr:col>
      <xdr:colOff>165100</xdr:colOff>
      <xdr:row>95</xdr:row>
      <xdr:rowOff>80105</xdr:rowOff>
    </xdr:to>
    <xdr:sp macro="" textlink="">
      <xdr:nvSpPr>
        <xdr:cNvPr id="486" name="楕円 485"/>
        <xdr:cNvSpPr/>
      </xdr:nvSpPr>
      <xdr:spPr>
        <a:xfrm>
          <a:off x="6921500" y="162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96632</xdr:rowOff>
    </xdr:from>
    <xdr:ext cx="599010" cy="259045"/>
    <xdr:sp macro="" textlink="">
      <xdr:nvSpPr>
        <xdr:cNvPr id="487" name="テキスト ボックス 486"/>
        <xdr:cNvSpPr txBox="1"/>
      </xdr:nvSpPr>
      <xdr:spPr>
        <a:xfrm>
          <a:off x="6672795" y="1604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119983</xdr:rowOff>
    </xdr:from>
    <xdr:to>
      <xdr:col>85</xdr:col>
      <xdr:colOff>127000</xdr:colOff>
      <xdr:row>39</xdr:row>
      <xdr:rowOff>41135</xdr:rowOff>
    </xdr:to>
    <xdr:cxnSp macro="">
      <xdr:nvCxnSpPr>
        <xdr:cNvPr id="516" name="直線コネクタ 515"/>
        <xdr:cNvCxnSpPr/>
      </xdr:nvCxnSpPr>
      <xdr:spPr>
        <a:xfrm flipV="1">
          <a:off x="15481300" y="6635083"/>
          <a:ext cx="8382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117316</xdr:rowOff>
    </xdr:from>
    <xdr:to>
      <xdr:col>81</xdr:col>
      <xdr:colOff>50800</xdr:colOff>
      <xdr:row>39</xdr:row>
      <xdr:rowOff>41135</xdr:rowOff>
    </xdr:to>
    <xdr:cxnSp macro="">
      <xdr:nvCxnSpPr>
        <xdr:cNvPr id="519" name="直線コネクタ 518"/>
        <xdr:cNvCxnSpPr/>
      </xdr:nvCxnSpPr>
      <xdr:spPr>
        <a:xfrm>
          <a:off x="14592300" y="6632416"/>
          <a:ext cx="889000" cy="9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117316</xdr:rowOff>
    </xdr:from>
    <xdr:to>
      <xdr:col>76</xdr:col>
      <xdr:colOff>114300</xdr:colOff>
      <xdr:row>38</xdr:row>
      <xdr:rowOff>163817</xdr:rowOff>
    </xdr:to>
    <xdr:cxnSp macro="">
      <xdr:nvCxnSpPr>
        <xdr:cNvPr id="522" name="直線コネクタ 521"/>
        <xdr:cNvCxnSpPr/>
      </xdr:nvCxnSpPr>
      <xdr:spPr>
        <a:xfrm flipV="1">
          <a:off x="13703300" y="6632416"/>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159226</xdr:rowOff>
    </xdr:from>
    <xdr:to>
      <xdr:col>71</xdr:col>
      <xdr:colOff>177800</xdr:colOff>
      <xdr:row>38</xdr:row>
      <xdr:rowOff>163817</xdr:rowOff>
    </xdr:to>
    <xdr:cxnSp macro="">
      <xdr:nvCxnSpPr>
        <xdr:cNvPr id="525" name="直線コネクタ 524"/>
        <xdr:cNvCxnSpPr/>
      </xdr:nvCxnSpPr>
      <xdr:spPr>
        <a:xfrm>
          <a:off x="12814300" y="6674326"/>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69183</xdr:rowOff>
    </xdr:from>
    <xdr:to>
      <xdr:col>85</xdr:col>
      <xdr:colOff>177800</xdr:colOff>
      <xdr:row>38</xdr:row>
      <xdr:rowOff>170783</xdr:rowOff>
    </xdr:to>
    <xdr:sp macro="" textlink="">
      <xdr:nvSpPr>
        <xdr:cNvPr id="535" name="楕円 534"/>
        <xdr:cNvSpPr/>
      </xdr:nvSpPr>
      <xdr:spPr>
        <a:xfrm>
          <a:off x="16268700" y="65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155560</xdr:rowOff>
    </xdr:from>
    <xdr:ext cx="469744" cy="259045"/>
    <xdr:sp macro="" textlink="">
      <xdr:nvSpPr>
        <xdr:cNvPr id="536" name="災害復旧事業費該当値テキスト"/>
        <xdr:cNvSpPr txBox="1"/>
      </xdr:nvSpPr>
      <xdr:spPr>
        <a:xfrm>
          <a:off x="16370300" y="649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161785</xdr:rowOff>
    </xdr:from>
    <xdr:to>
      <xdr:col>81</xdr:col>
      <xdr:colOff>101600</xdr:colOff>
      <xdr:row>39</xdr:row>
      <xdr:rowOff>91935</xdr:rowOff>
    </xdr:to>
    <xdr:sp macro="" textlink="">
      <xdr:nvSpPr>
        <xdr:cNvPr id="537" name="楕円 536"/>
        <xdr:cNvSpPr/>
      </xdr:nvSpPr>
      <xdr:spPr>
        <a:xfrm>
          <a:off x="15430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83062</xdr:rowOff>
    </xdr:from>
    <xdr:ext cx="378565" cy="259045"/>
    <xdr:sp macro="" textlink="">
      <xdr:nvSpPr>
        <xdr:cNvPr id="538" name="テキスト ボックス 537"/>
        <xdr:cNvSpPr txBox="1"/>
      </xdr:nvSpPr>
      <xdr:spPr>
        <a:xfrm>
          <a:off x="15292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66516</xdr:rowOff>
    </xdr:from>
    <xdr:to>
      <xdr:col>76</xdr:col>
      <xdr:colOff>165100</xdr:colOff>
      <xdr:row>38</xdr:row>
      <xdr:rowOff>168116</xdr:rowOff>
    </xdr:to>
    <xdr:sp macro="" textlink="">
      <xdr:nvSpPr>
        <xdr:cNvPr id="539" name="楕円 538"/>
        <xdr:cNvSpPr/>
      </xdr:nvSpPr>
      <xdr:spPr>
        <a:xfrm>
          <a:off x="14541500" y="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159243</xdr:rowOff>
    </xdr:from>
    <xdr:ext cx="469744" cy="259045"/>
    <xdr:sp macro="" textlink="">
      <xdr:nvSpPr>
        <xdr:cNvPr id="540" name="テキスト ボックス 539"/>
        <xdr:cNvSpPr txBox="1"/>
      </xdr:nvSpPr>
      <xdr:spPr>
        <a:xfrm>
          <a:off x="14357428" y="667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113017</xdr:rowOff>
    </xdr:from>
    <xdr:to>
      <xdr:col>72</xdr:col>
      <xdr:colOff>38100</xdr:colOff>
      <xdr:row>39</xdr:row>
      <xdr:rowOff>43167</xdr:rowOff>
    </xdr:to>
    <xdr:sp macro="" textlink="">
      <xdr:nvSpPr>
        <xdr:cNvPr id="541" name="楕円 540"/>
        <xdr:cNvSpPr/>
      </xdr:nvSpPr>
      <xdr:spPr>
        <a:xfrm>
          <a:off x="13652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34294</xdr:rowOff>
    </xdr:from>
    <xdr:ext cx="469744" cy="259045"/>
    <xdr:sp macro="" textlink="">
      <xdr:nvSpPr>
        <xdr:cNvPr id="542" name="テキスト ボックス 541"/>
        <xdr:cNvSpPr txBox="1"/>
      </xdr:nvSpPr>
      <xdr:spPr>
        <a:xfrm>
          <a:off x="13468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108426</xdr:rowOff>
    </xdr:from>
    <xdr:to>
      <xdr:col>67</xdr:col>
      <xdr:colOff>101600</xdr:colOff>
      <xdr:row>39</xdr:row>
      <xdr:rowOff>38576</xdr:rowOff>
    </xdr:to>
    <xdr:sp macro="" textlink="">
      <xdr:nvSpPr>
        <xdr:cNvPr id="543" name="楕円 542"/>
        <xdr:cNvSpPr/>
      </xdr:nvSpPr>
      <xdr:spPr>
        <a:xfrm>
          <a:off x="12763500" y="66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29703</xdr:rowOff>
    </xdr:from>
    <xdr:ext cx="469744" cy="259045"/>
    <xdr:sp macro="" textlink="">
      <xdr:nvSpPr>
        <xdr:cNvPr id="544" name="テキスト ボックス 543"/>
        <xdr:cNvSpPr txBox="1"/>
      </xdr:nvSpPr>
      <xdr:spPr>
        <a:xfrm>
          <a:off x="12579428" y="67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23242</xdr:rowOff>
    </xdr:from>
    <xdr:to>
      <xdr:col>85</xdr:col>
      <xdr:colOff>127000</xdr:colOff>
      <xdr:row>76</xdr:row>
      <xdr:rowOff>44231</xdr:rowOff>
    </xdr:to>
    <xdr:cxnSp macro="">
      <xdr:nvCxnSpPr>
        <xdr:cNvPr id="620" name="直線コネクタ 619"/>
        <xdr:cNvCxnSpPr/>
      </xdr:nvCxnSpPr>
      <xdr:spPr>
        <a:xfrm flipV="1">
          <a:off x="15481300" y="13053442"/>
          <a:ext cx="8382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32742</xdr:rowOff>
    </xdr:from>
    <xdr:to>
      <xdr:col>81</xdr:col>
      <xdr:colOff>50800</xdr:colOff>
      <xdr:row>76</xdr:row>
      <xdr:rowOff>44231</xdr:rowOff>
    </xdr:to>
    <xdr:cxnSp macro="">
      <xdr:nvCxnSpPr>
        <xdr:cNvPr id="623" name="直線コネクタ 622"/>
        <xdr:cNvCxnSpPr/>
      </xdr:nvCxnSpPr>
      <xdr:spPr>
        <a:xfrm>
          <a:off x="14592300" y="13062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25958</xdr:rowOff>
    </xdr:from>
    <xdr:to>
      <xdr:col>76</xdr:col>
      <xdr:colOff>114300</xdr:colOff>
      <xdr:row>76</xdr:row>
      <xdr:rowOff>32742</xdr:rowOff>
    </xdr:to>
    <xdr:cxnSp macro="">
      <xdr:nvCxnSpPr>
        <xdr:cNvPr id="626" name="直線コネクタ 625"/>
        <xdr:cNvCxnSpPr/>
      </xdr:nvCxnSpPr>
      <xdr:spPr>
        <a:xfrm>
          <a:off x="13703300" y="13056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25958</xdr:rowOff>
    </xdr:from>
    <xdr:to>
      <xdr:col>71</xdr:col>
      <xdr:colOff>177800</xdr:colOff>
      <xdr:row>76</xdr:row>
      <xdr:rowOff>34069</xdr:rowOff>
    </xdr:to>
    <xdr:cxnSp macro="">
      <xdr:nvCxnSpPr>
        <xdr:cNvPr id="629" name="直線コネクタ 628"/>
        <xdr:cNvCxnSpPr/>
      </xdr:nvCxnSpPr>
      <xdr:spPr>
        <a:xfrm flipV="1">
          <a:off x="12814300" y="13056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143892</xdr:rowOff>
    </xdr:from>
    <xdr:to>
      <xdr:col>85</xdr:col>
      <xdr:colOff>177800</xdr:colOff>
      <xdr:row>76</xdr:row>
      <xdr:rowOff>74042</xdr:rowOff>
    </xdr:to>
    <xdr:sp macro="" textlink="">
      <xdr:nvSpPr>
        <xdr:cNvPr id="639" name="楕円 638"/>
        <xdr:cNvSpPr/>
      </xdr:nvSpPr>
      <xdr:spPr>
        <a:xfrm>
          <a:off x="16268700" y="13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166769</xdr:rowOff>
    </xdr:from>
    <xdr:ext cx="599010" cy="259045"/>
    <xdr:sp macro="" textlink="">
      <xdr:nvSpPr>
        <xdr:cNvPr id="640" name="公債費該当値テキスト"/>
        <xdr:cNvSpPr txBox="1"/>
      </xdr:nvSpPr>
      <xdr:spPr>
        <a:xfrm>
          <a:off x="16370300" y="1285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164881</xdr:rowOff>
    </xdr:from>
    <xdr:to>
      <xdr:col>81</xdr:col>
      <xdr:colOff>101600</xdr:colOff>
      <xdr:row>76</xdr:row>
      <xdr:rowOff>95031</xdr:rowOff>
    </xdr:to>
    <xdr:sp macro="" textlink="">
      <xdr:nvSpPr>
        <xdr:cNvPr id="641" name="楕円 640"/>
        <xdr:cNvSpPr/>
      </xdr:nvSpPr>
      <xdr:spPr>
        <a:xfrm>
          <a:off x="15430500" y="130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111559</xdr:rowOff>
    </xdr:from>
    <xdr:ext cx="534377" cy="259045"/>
    <xdr:sp macro="" textlink="">
      <xdr:nvSpPr>
        <xdr:cNvPr id="642" name="テキスト ボックス 641"/>
        <xdr:cNvSpPr txBox="1"/>
      </xdr:nvSpPr>
      <xdr:spPr>
        <a:xfrm>
          <a:off x="15214111" y="127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153392</xdr:rowOff>
    </xdr:from>
    <xdr:to>
      <xdr:col>76</xdr:col>
      <xdr:colOff>165100</xdr:colOff>
      <xdr:row>76</xdr:row>
      <xdr:rowOff>83542</xdr:rowOff>
    </xdr:to>
    <xdr:sp macro="" textlink="">
      <xdr:nvSpPr>
        <xdr:cNvPr id="643" name="楕円 642"/>
        <xdr:cNvSpPr/>
      </xdr:nvSpPr>
      <xdr:spPr>
        <a:xfrm>
          <a:off x="14541500" y="130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100070</xdr:rowOff>
    </xdr:from>
    <xdr:ext cx="534377" cy="259045"/>
    <xdr:sp macro="" textlink="">
      <xdr:nvSpPr>
        <xdr:cNvPr id="644" name="テキスト ボックス 643"/>
        <xdr:cNvSpPr txBox="1"/>
      </xdr:nvSpPr>
      <xdr:spPr>
        <a:xfrm>
          <a:off x="14325111" y="1278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146608</xdr:rowOff>
    </xdr:from>
    <xdr:to>
      <xdr:col>72</xdr:col>
      <xdr:colOff>38100</xdr:colOff>
      <xdr:row>76</xdr:row>
      <xdr:rowOff>76758</xdr:rowOff>
    </xdr:to>
    <xdr:sp macro="" textlink="">
      <xdr:nvSpPr>
        <xdr:cNvPr id="645" name="楕円 644"/>
        <xdr:cNvSpPr/>
      </xdr:nvSpPr>
      <xdr:spPr>
        <a:xfrm>
          <a:off x="13652500" y="130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93285</xdr:rowOff>
    </xdr:from>
    <xdr:ext cx="534377" cy="259045"/>
    <xdr:sp macro="" textlink="">
      <xdr:nvSpPr>
        <xdr:cNvPr id="646" name="テキスト ボックス 645"/>
        <xdr:cNvSpPr txBox="1"/>
      </xdr:nvSpPr>
      <xdr:spPr>
        <a:xfrm>
          <a:off x="13436111" y="12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154719</xdr:rowOff>
    </xdr:from>
    <xdr:to>
      <xdr:col>67</xdr:col>
      <xdr:colOff>101600</xdr:colOff>
      <xdr:row>76</xdr:row>
      <xdr:rowOff>84869</xdr:rowOff>
    </xdr:to>
    <xdr:sp macro="" textlink="">
      <xdr:nvSpPr>
        <xdr:cNvPr id="647" name="楕円 646"/>
        <xdr:cNvSpPr/>
      </xdr:nvSpPr>
      <xdr:spPr>
        <a:xfrm>
          <a:off x="12763500" y="130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101395</xdr:rowOff>
    </xdr:from>
    <xdr:ext cx="534377" cy="259045"/>
    <xdr:sp macro="" textlink="">
      <xdr:nvSpPr>
        <xdr:cNvPr id="648" name="テキスト ボックス 647"/>
        <xdr:cNvSpPr txBox="1"/>
      </xdr:nvSpPr>
      <xdr:spPr>
        <a:xfrm>
          <a:off x="12547111" y="127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673</xdr:rowOff>
    </xdr:from>
    <xdr:to>
      <xdr:col>85</xdr:col>
      <xdr:colOff>127000</xdr:colOff>
      <xdr:row>98</xdr:row>
      <xdr:rowOff>89461</xdr:rowOff>
    </xdr:to>
    <xdr:cxnSp macro="">
      <xdr:nvCxnSpPr>
        <xdr:cNvPr id="675" name="直線コネクタ 674"/>
        <xdr:cNvCxnSpPr/>
      </xdr:nvCxnSpPr>
      <xdr:spPr>
        <a:xfrm>
          <a:off x="15481300" y="16802773"/>
          <a:ext cx="8382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673</xdr:rowOff>
    </xdr:from>
    <xdr:to>
      <xdr:col>81</xdr:col>
      <xdr:colOff>50800</xdr:colOff>
      <xdr:row>98</xdr:row>
      <xdr:rowOff>10722</xdr:rowOff>
    </xdr:to>
    <xdr:cxnSp macro="">
      <xdr:nvCxnSpPr>
        <xdr:cNvPr id="678" name="直線コネクタ 677"/>
        <xdr:cNvCxnSpPr/>
      </xdr:nvCxnSpPr>
      <xdr:spPr>
        <a:xfrm flipV="1">
          <a:off x="14592300" y="16802773"/>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10722</xdr:rowOff>
    </xdr:from>
    <xdr:to>
      <xdr:col>76</xdr:col>
      <xdr:colOff>114300</xdr:colOff>
      <xdr:row>98</xdr:row>
      <xdr:rowOff>91210</xdr:rowOff>
    </xdr:to>
    <xdr:cxnSp macro="">
      <xdr:nvCxnSpPr>
        <xdr:cNvPr id="681" name="直線コネクタ 680"/>
        <xdr:cNvCxnSpPr/>
      </xdr:nvCxnSpPr>
      <xdr:spPr>
        <a:xfrm flipV="1">
          <a:off x="13703300" y="16812822"/>
          <a:ext cx="889000" cy="8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89801</xdr:rowOff>
    </xdr:from>
    <xdr:to>
      <xdr:col>71</xdr:col>
      <xdr:colOff>177800</xdr:colOff>
      <xdr:row>98</xdr:row>
      <xdr:rowOff>91210</xdr:rowOff>
    </xdr:to>
    <xdr:cxnSp macro="">
      <xdr:nvCxnSpPr>
        <xdr:cNvPr id="684" name="直線コネクタ 683"/>
        <xdr:cNvCxnSpPr/>
      </xdr:nvCxnSpPr>
      <xdr:spPr>
        <a:xfrm>
          <a:off x="12814300" y="16891901"/>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38661</xdr:rowOff>
    </xdr:from>
    <xdr:to>
      <xdr:col>85</xdr:col>
      <xdr:colOff>177800</xdr:colOff>
      <xdr:row>98</xdr:row>
      <xdr:rowOff>140261</xdr:rowOff>
    </xdr:to>
    <xdr:sp macro="" textlink="">
      <xdr:nvSpPr>
        <xdr:cNvPr id="694" name="楕円 693"/>
        <xdr:cNvSpPr/>
      </xdr:nvSpPr>
      <xdr:spPr>
        <a:xfrm>
          <a:off x="16268700" y="168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121323</xdr:rowOff>
    </xdr:from>
    <xdr:to>
      <xdr:col>81</xdr:col>
      <xdr:colOff>101600</xdr:colOff>
      <xdr:row>98</xdr:row>
      <xdr:rowOff>51473</xdr:rowOff>
    </xdr:to>
    <xdr:sp macro="" textlink="">
      <xdr:nvSpPr>
        <xdr:cNvPr id="696" name="楕円 695"/>
        <xdr:cNvSpPr/>
      </xdr:nvSpPr>
      <xdr:spPr>
        <a:xfrm>
          <a:off x="15430500" y="167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68000</xdr:rowOff>
    </xdr:from>
    <xdr:ext cx="534377" cy="259045"/>
    <xdr:sp macro="" textlink="">
      <xdr:nvSpPr>
        <xdr:cNvPr id="697" name="テキスト ボックス 696"/>
        <xdr:cNvSpPr txBox="1"/>
      </xdr:nvSpPr>
      <xdr:spPr>
        <a:xfrm>
          <a:off x="15214111" y="1652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131372</xdr:rowOff>
    </xdr:from>
    <xdr:to>
      <xdr:col>76</xdr:col>
      <xdr:colOff>165100</xdr:colOff>
      <xdr:row>98</xdr:row>
      <xdr:rowOff>61522</xdr:rowOff>
    </xdr:to>
    <xdr:sp macro="" textlink="">
      <xdr:nvSpPr>
        <xdr:cNvPr id="698" name="楕円 697"/>
        <xdr:cNvSpPr/>
      </xdr:nvSpPr>
      <xdr:spPr>
        <a:xfrm>
          <a:off x="14541500" y="167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78049</xdr:rowOff>
    </xdr:from>
    <xdr:ext cx="534377" cy="259045"/>
    <xdr:sp macro="" textlink="">
      <xdr:nvSpPr>
        <xdr:cNvPr id="699" name="テキスト ボックス 698"/>
        <xdr:cNvSpPr txBox="1"/>
      </xdr:nvSpPr>
      <xdr:spPr>
        <a:xfrm>
          <a:off x="14325111" y="165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40410</xdr:rowOff>
    </xdr:from>
    <xdr:to>
      <xdr:col>72</xdr:col>
      <xdr:colOff>38100</xdr:colOff>
      <xdr:row>98</xdr:row>
      <xdr:rowOff>142010</xdr:rowOff>
    </xdr:to>
    <xdr:sp macro="" textlink="">
      <xdr:nvSpPr>
        <xdr:cNvPr id="700" name="楕円 699"/>
        <xdr:cNvSpPr/>
      </xdr:nvSpPr>
      <xdr:spPr>
        <a:xfrm>
          <a:off x="136525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133137</xdr:rowOff>
    </xdr:from>
    <xdr:ext cx="534377" cy="259045"/>
    <xdr:sp macro="" textlink="">
      <xdr:nvSpPr>
        <xdr:cNvPr id="701" name="テキスト ボックス 700"/>
        <xdr:cNvSpPr txBox="1"/>
      </xdr:nvSpPr>
      <xdr:spPr>
        <a:xfrm>
          <a:off x="13436111" y="1693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39001</xdr:rowOff>
    </xdr:from>
    <xdr:to>
      <xdr:col>67</xdr:col>
      <xdr:colOff>101600</xdr:colOff>
      <xdr:row>98</xdr:row>
      <xdr:rowOff>140601</xdr:rowOff>
    </xdr:to>
    <xdr:sp macro="" textlink="">
      <xdr:nvSpPr>
        <xdr:cNvPr id="702" name="楕円 701"/>
        <xdr:cNvSpPr/>
      </xdr:nvSpPr>
      <xdr:spPr>
        <a:xfrm>
          <a:off x="12763500" y="168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131728</xdr:rowOff>
    </xdr:from>
    <xdr:ext cx="534377" cy="259045"/>
    <xdr:sp macro="" textlink="">
      <xdr:nvSpPr>
        <xdr:cNvPr id="703" name="テキスト ボックス 702"/>
        <xdr:cNvSpPr txBox="1"/>
      </xdr:nvSpPr>
      <xdr:spPr>
        <a:xfrm>
          <a:off x="12547111" y="169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153546</xdr:rowOff>
    </xdr:from>
    <xdr:to>
      <xdr:col>116</xdr:col>
      <xdr:colOff>63500</xdr:colOff>
      <xdr:row>58</xdr:row>
      <xdr:rowOff>155702</xdr:rowOff>
    </xdr:to>
    <xdr:cxnSp macro="">
      <xdr:nvCxnSpPr>
        <xdr:cNvPr id="789" name="直線コネクタ 788"/>
        <xdr:cNvCxnSpPr/>
      </xdr:nvCxnSpPr>
      <xdr:spPr>
        <a:xfrm flipV="1">
          <a:off x="21323300" y="10097646"/>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155702</xdr:rowOff>
    </xdr:from>
    <xdr:to>
      <xdr:col>111</xdr:col>
      <xdr:colOff>177800</xdr:colOff>
      <xdr:row>58</xdr:row>
      <xdr:rowOff>157139</xdr:rowOff>
    </xdr:to>
    <xdr:cxnSp macro="">
      <xdr:nvCxnSpPr>
        <xdr:cNvPr id="792" name="直線コネクタ 791"/>
        <xdr:cNvCxnSpPr/>
      </xdr:nvCxnSpPr>
      <xdr:spPr>
        <a:xfrm flipV="1">
          <a:off x="20434300" y="1009980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157139</xdr:rowOff>
    </xdr:from>
    <xdr:to>
      <xdr:col>107</xdr:col>
      <xdr:colOff>50800</xdr:colOff>
      <xdr:row>58</xdr:row>
      <xdr:rowOff>159294</xdr:rowOff>
    </xdr:to>
    <xdr:cxnSp macro="">
      <xdr:nvCxnSpPr>
        <xdr:cNvPr id="795" name="直線コネクタ 794"/>
        <xdr:cNvCxnSpPr/>
      </xdr:nvCxnSpPr>
      <xdr:spPr>
        <a:xfrm flipV="1">
          <a:off x="19545300" y="10101239"/>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156094</xdr:rowOff>
    </xdr:from>
    <xdr:to>
      <xdr:col>102</xdr:col>
      <xdr:colOff>114300</xdr:colOff>
      <xdr:row>58</xdr:row>
      <xdr:rowOff>159294</xdr:rowOff>
    </xdr:to>
    <xdr:cxnSp macro="">
      <xdr:nvCxnSpPr>
        <xdr:cNvPr id="798" name="直線コネクタ 797"/>
        <xdr:cNvCxnSpPr/>
      </xdr:nvCxnSpPr>
      <xdr:spPr>
        <a:xfrm>
          <a:off x="18656300" y="1010019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102746</xdr:rowOff>
    </xdr:from>
    <xdr:to>
      <xdr:col>116</xdr:col>
      <xdr:colOff>114300</xdr:colOff>
      <xdr:row>59</xdr:row>
      <xdr:rowOff>32896</xdr:rowOff>
    </xdr:to>
    <xdr:sp macro="" textlink="">
      <xdr:nvSpPr>
        <xdr:cNvPr id="808" name="楕円 807"/>
        <xdr:cNvSpPr/>
      </xdr:nvSpPr>
      <xdr:spPr>
        <a:xfrm>
          <a:off x="22110700" y="100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62123</xdr:rowOff>
    </xdr:from>
    <xdr:ext cx="469744" cy="259045"/>
    <xdr:sp macro="" textlink="">
      <xdr:nvSpPr>
        <xdr:cNvPr id="809" name="貸付金該当値テキスト"/>
        <xdr:cNvSpPr txBox="1"/>
      </xdr:nvSpPr>
      <xdr:spPr>
        <a:xfrm>
          <a:off x="22212300" y="983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104902</xdr:rowOff>
    </xdr:from>
    <xdr:to>
      <xdr:col>112</xdr:col>
      <xdr:colOff>38100</xdr:colOff>
      <xdr:row>59</xdr:row>
      <xdr:rowOff>35052</xdr:rowOff>
    </xdr:to>
    <xdr:sp macro="" textlink="">
      <xdr:nvSpPr>
        <xdr:cNvPr id="810" name="楕円 809"/>
        <xdr:cNvSpPr/>
      </xdr:nvSpPr>
      <xdr:spPr>
        <a:xfrm>
          <a:off x="21272500" y="100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51579</xdr:rowOff>
    </xdr:from>
    <xdr:ext cx="469744" cy="259045"/>
    <xdr:sp macro="" textlink="">
      <xdr:nvSpPr>
        <xdr:cNvPr id="811" name="テキスト ボックス 810"/>
        <xdr:cNvSpPr txBox="1"/>
      </xdr:nvSpPr>
      <xdr:spPr>
        <a:xfrm>
          <a:off x="21088428" y="982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106339</xdr:rowOff>
    </xdr:from>
    <xdr:to>
      <xdr:col>107</xdr:col>
      <xdr:colOff>101600</xdr:colOff>
      <xdr:row>59</xdr:row>
      <xdr:rowOff>36489</xdr:rowOff>
    </xdr:to>
    <xdr:sp macro="" textlink="">
      <xdr:nvSpPr>
        <xdr:cNvPr id="812" name="楕円 811"/>
        <xdr:cNvSpPr/>
      </xdr:nvSpPr>
      <xdr:spPr>
        <a:xfrm>
          <a:off x="20383500" y="100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53016</xdr:rowOff>
    </xdr:from>
    <xdr:ext cx="469744" cy="259045"/>
    <xdr:sp macro="" textlink="">
      <xdr:nvSpPr>
        <xdr:cNvPr id="813" name="テキスト ボックス 812"/>
        <xdr:cNvSpPr txBox="1"/>
      </xdr:nvSpPr>
      <xdr:spPr>
        <a:xfrm>
          <a:off x="20199428" y="98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108494</xdr:rowOff>
    </xdr:from>
    <xdr:to>
      <xdr:col>102</xdr:col>
      <xdr:colOff>165100</xdr:colOff>
      <xdr:row>59</xdr:row>
      <xdr:rowOff>38644</xdr:rowOff>
    </xdr:to>
    <xdr:sp macro="" textlink="">
      <xdr:nvSpPr>
        <xdr:cNvPr id="814" name="楕円 813"/>
        <xdr:cNvSpPr/>
      </xdr:nvSpPr>
      <xdr:spPr>
        <a:xfrm>
          <a:off x="19494500" y="100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55171</xdr:rowOff>
    </xdr:from>
    <xdr:ext cx="469744" cy="259045"/>
    <xdr:sp macro="" textlink="">
      <xdr:nvSpPr>
        <xdr:cNvPr id="815" name="テキスト ボックス 814"/>
        <xdr:cNvSpPr txBox="1"/>
      </xdr:nvSpPr>
      <xdr:spPr>
        <a:xfrm>
          <a:off x="19310428" y="98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105294</xdr:rowOff>
    </xdr:from>
    <xdr:to>
      <xdr:col>98</xdr:col>
      <xdr:colOff>38100</xdr:colOff>
      <xdr:row>59</xdr:row>
      <xdr:rowOff>35444</xdr:rowOff>
    </xdr:to>
    <xdr:sp macro="" textlink="">
      <xdr:nvSpPr>
        <xdr:cNvPr id="816" name="楕円 815"/>
        <xdr:cNvSpPr/>
      </xdr:nvSpPr>
      <xdr:spPr>
        <a:xfrm>
          <a:off x="18605500" y="100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51971</xdr:rowOff>
    </xdr:from>
    <xdr:ext cx="469744" cy="259045"/>
    <xdr:sp macro="" textlink="">
      <xdr:nvSpPr>
        <xdr:cNvPr id="817" name="テキスト ボックス 816"/>
        <xdr:cNvSpPr txBox="1"/>
      </xdr:nvSpPr>
      <xdr:spPr>
        <a:xfrm>
          <a:off x="18421428" y="982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57545</xdr:rowOff>
    </xdr:from>
    <xdr:to>
      <xdr:col>116</xdr:col>
      <xdr:colOff>63500</xdr:colOff>
      <xdr:row>77</xdr:row>
      <xdr:rowOff>79600</xdr:rowOff>
    </xdr:to>
    <xdr:cxnSp macro="">
      <xdr:nvCxnSpPr>
        <xdr:cNvPr id="849" name="直線コネクタ 848"/>
        <xdr:cNvCxnSpPr/>
      </xdr:nvCxnSpPr>
      <xdr:spPr>
        <a:xfrm flipV="1">
          <a:off x="21323300" y="13259195"/>
          <a:ext cx="8382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79600</xdr:rowOff>
    </xdr:from>
    <xdr:to>
      <xdr:col>111</xdr:col>
      <xdr:colOff>177800</xdr:colOff>
      <xdr:row>77</xdr:row>
      <xdr:rowOff>94416</xdr:rowOff>
    </xdr:to>
    <xdr:cxnSp macro="">
      <xdr:nvCxnSpPr>
        <xdr:cNvPr id="852" name="直線コネクタ 851"/>
        <xdr:cNvCxnSpPr/>
      </xdr:nvCxnSpPr>
      <xdr:spPr>
        <a:xfrm flipV="1">
          <a:off x="20434300" y="13281250"/>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129674</xdr:rowOff>
    </xdr:from>
    <xdr:to>
      <xdr:col>107</xdr:col>
      <xdr:colOff>50800</xdr:colOff>
      <xdr:row>77</xdr:row>
      <xdr:rowOff>94416</xdr:rowOff>
    </xdr:to>
    <xdr:cxnSp macro="">
      <xdr:nvCxnSpPr>
        <xdr:cNvPr id="855" name="直線コネクタ 854"/>
        <xdr:cNvCxnSpPr/>
      </xdr:nvCxnSpPr>
      <xdr:spPr>
        <a:xfrm>
          <a:off x="19545300" y="13159874"/>
          <a:ext cx="889000" cy="1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90388</xdr:rowOff>
    </xdr:from>
    <xdr:to>
      <xdr:col>102</xdr:col>
      <xdr:colOff>114300</xdr:colOff>
      <xdr:row>76</xdr:row>
      <xdr:rowOff>129674</xdr:rowOff>
    </xdr:to>
    <xdr:cxnSp macro="">
      <xdr:nvCxnSpPr>
        <xdr:cNvPr id="858" name="直線コネクタ 857"/>
        <xdr:cNvCxnSpPr/>
      </xdr:nvCxnSpPr>
      <xdr:spPr>
        <a:xfrm>
          <a:off x="18656300" y="13120588"/>
          <a:ext cx="889000" cy="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2" name="テキスト ボックス 861"/>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6745</xdr:rowOff>
    </xdr:from>
    <xdr:to>
      <xdr:col>116</xdr:col>
      <xdr:colOff>114300</xdr:colOff>
      <xdr:row>77</xdr:row>
      <xdr:rowOff>108345</xdr:rowOff>
    </xdr:to>
    <xdr:sp macro="" textlink="">
      <xdr:nvSpPr>
        <xdr:cNvPr id="868" name="楕円 867"/>
        <xdr:cNvSpPr/>
      </xdr:nvSpPr>
      <xdr:spPr>
        <a:xfrm>
          <a:off x="22110700" y="13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156622</xdr:rowOff>
    </xdr:from>
    <xdr:ext cx="534377" cy="259045"/>
    <xdr:sp macro="" textlink="">
      <xdr:nvSpPr>
        <xdr:cNvPr id="869" name="繰出金該当値テキスト"/>
        <xdr:cNvSpPr txBox="1"/>
      </xdr:nvSpPr>
      <xdr:spPr>
        <a:xfrm>
          <a:off x="22212300" y="131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28800</xdr:rowOff>
    </xdr:from>
    <xdr:to>
      <xdr:col>112</xdr:col>
      <xdr:colOff>38100</xdr:colOff>
      <xdr:row>77</xdr:row>
      <xdr:rowOff>130400</xdr:rowOff>
    </xdr:to>
    <xdr:sp macro="" textlink="">
      <xdr:nvSpPr>
        <xdr:cNvPr id="870" name="楕円 869"/>
        <xdr:cNvSpPr/>
      </xdr:nvSpPr>
      <xdr:spPr>
        <a:xfrm>
          <a:off x="21272500" y="132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121527</xdr:rowOff>
    </xdr:from>
    <xdr:ext cx="534377" cy="259045"/>
    <xdr:sp macro="" textlink="">
      <xdr:nvSpPr>
        <xdr:cNvPr id="871" name="テキスト ボックス 870"/>
        <xdr:cNvSpPr txBox="1"/>
      </xdr:nvSpPr>
      <xdr:spPr>
        <a:xfrm>
          <a:off x="21056111" y="133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43616</xdr:rowOff>
    </xdr:from>
    <xdr:to>
      <xdr:col>107</xdr:col>
      <xdr:colOff>101600</xdr:colOff>
      <xdr:row>77</xdr:row>
      <xdr:rowOff>145216</xdr:rowOff>
    </xdr:to>
    <xdr:sp macro="" textlink="">
      <xdr:nvSpPr>
        <xdr:cNvPr id="872" name="楕円 871"/>
        <xdr:cNvSpPr/>
      </xdr:nvSpPr>
      <xdr:spPr>
        <a:xfrm>
          <a:off x="20383500" y="132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136343</xdr:rowOff>
    </xdr:from>
    <xdr:ext cx="534377" cy="259045"/>
    <xdr:sp macro="" textlink="">
      <xdr:nvSpPr>
        <xdr:cNvPr id="873" name="テキスト ボックス 872"/>
        <xdr:cNvSpPr txBox="1"/>
      </xdr:nvSpPr>
      <xdr:spPr>
        <a:xfrm>
          <a:off x="20167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78874</xdr:rowOff>
    </xdr:from>
    <xdr:to>
      <xdr:col>102</xdr:col>
      <xdr:colOff>165100</xdr:colOff>
      <xdr:row>77</xdr:row>
      <xdr:rowOff>9024</xdr:rowOff>
    </xdr:to>
    <xdr:sp macro="" textlink="">
      <xdr:nvSpPr>
        <xdr:cNvPr id="874" name="楕円 873"/>
        <xdr:cNvSpPr/>
      </xdr:nvSpPr>
      <xdr:spPr>
        <a:xfrm>
          <a:off x="19494500" y="131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151</xdr:rowOff>
    </xdr:from>
    <xdr:ext cx="534377" cy="259045"/>
    <xdr:sp macro="" textlink="">
      <xdr:nvSpPr>
        <xdr:cNvPr id="875" name="テキスト ボックス 874"/>
        <xdr:cNvSpPr txBox="1"/>
      </xdr:nvSpPr>
      <xdr:spPr>
        <a:xfrm>
          <a:off x="19278111" y="132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39588</xdr:rowOff>
    </xdr:from>
    <xdr:to>
      <xdr:col>98</xdr:col>
      <xdr:colOff>38100</xdr:colOff>
      <xdr:row>76</xdr:row>
      <xdr:rowOff>141188</xdr:rowOff>
    </xdr:to>
    <xdr:sp macro="" textlink="">
      <xdr:nvSpPr>
        <xdr:cNvPr id="876" name="楕円 875"/>
        <xdr:cNvSpPr/>
      </xdr:nvSpPr>
      <xdr:spPr>
        <a:xfrm>
          <a:off x="18605500" y="13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157715</xdr:rowOff>
    </xdr:from>
    <xdr:ext cx="534377" cy="259045"/>
    <xdr:sp macro="" textlink="">
      <xdr:nvSpPr>
        <xdr:cNvPr id="877" name="テキスト ボックス 876"/>
        <xdr:cNvSpPr txBox="1"/>
      </xdr:nvSpPr>
      <xdr:spPr>
        <a:xfrm>
          <a:off x="18389111" y="128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項目において類似団体と比較して高くなってしまう要因としては離島であり、地理的要因により島内各所に点在する各施設に人員配置をし、施設維持管理及び行政サービスをしていかなければいけないためである。</a:t>
          </a:r>
        </a:p>
        <a:p>
          <a:r>
            <a:rPr kumimoji="1" lang="ja-JP" altLang="en-US" sz="1300">
              <a:latin typeface="ＭＳ Ｐゴシック" panose="020B0600070205080204" pitchFamily="50" charset="-128"/>
              <a:ea typeface="ＭＳ Ｐゴシック" panose="020B0600070205080204" pitchFamily="50" charset="-128"/>
            </a:rPr>
            <a:t>歳出総額は７３億７７，８４１千円で住民一人当たりコストは１，００７千円となっている。人口減少に伴い上がっていくことが懸念されるが、現状で施設の合併や統合は防災上の問題もあり、難しいためコスト削減を図りつつ継続して運営していく。</a:t>
          </a:r>
        </a:p>
        <a:p>
          <a:r>
            <a:rPr kumimoji="1" lang="ja-JP" altLang="en-US" sz="1300">
              <a:latin typeface="ＭＳ Ｐゴシック" panose="020B0600070205080204" pitchFamily="50" charset="-128"/>
              <a:ea typeface="ＭＳ Ｐゴシック" panose="020B0600070205080204" pitchFamily="50" charset="-128"/>
            </a:rPr>
            <a:t>　物件費については、長寿命化計画や農業関係の基本設計等により前年度と比較し１５．２％（２億１，５００万円）増となったため住民一人当たり３３，０７６円の増となった。来年度より焼却場建設事業や防災行政無線デジタル化事業に着手し複数年の継続事業となるため、今後は普通建設事業に係るコストが増加する見込み。</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7,326
7,218
72.23
7,553,626
7,377,841
80,850
3,548,440
6,453,534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150749</xdr:rowOff>
    </xdr:from>
    <xdr:to>
      <xdr:col>24</xdr:col>
      <xdr:colOff>63500</xdr:colOff>
      <xdr:row>35</xdr:row>
      <xdr:rowOff>43434</xdr:rowOff>
    </xdr:to>
    <xdr:cxnSp macro="">
      <xdr:nvCxnSpPr>
        <xdr:cNvPr id="61" name="直線コネクタ 60"/>
        <xdr:cNvCxnSpPr/>
      </xdr:nvCxnSpPr>
      <xdr:spPr>
        <a:xfrm flipV="1">
          <a:off x="3797300" y="5980049"/>
          <a:ext cx="8382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43434</xdr:rowOff>
    </xdr:from>
    <xdr:to>
      <xdr:col>19</xdr:col>
      <xdr:colOff>177800</xdr:colOff>
      <xdr:row>35</xdr:row>
      <xdr:rowOff>90170</xdr:rowOff>
    </xdr:to>
    <xdr:cxnSp macro="">
      <xdr:nvCxnSpPr>
        <xdr:cNvPr id="64" name="直線コネクタ 63"/>
        <xdr:cNvCxnSpPr/>
      </xdr:nvCxnSpPr>
      <xdr:spPr>
        <a:xfrm flipV="1">
          <a:off x="2908300" y="6044184"/>
          <a:ext cx="889000" cy="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14351</xdr:rowOff>
    </xdr:from>
    <xdr:to>
      <xdr:col>15</xdr:col>
      <xdr:colOff>50800</xdr:colOff>
      <xdr:row>35</xdr:row>
      <xdr:rowOff>90170</xdr:rowOff>
    </xdr:to>
    <xdr:cxnSp macro="">
      <xdr:nvCxnSpPr>
        <xdr:cNvPr id="67" name="直線コネクタ 66"/>
        <xdr:cNvCxnSpPr/>
      </xdr:nvCxnSpPr>
      <xdr:spPr>
        <a:xfrm>
          <a:off x="2019300" y="6015101"/>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45974</xdr:rowOff>
    </xdr:from>
    <xdr:to>
      <xdr:col>10</xdr:col>
      <xdr:colOff>114300</xdr:colOff>
      <xdr:row>35</xdr:row>
      <xdr:rowOff>14351</xdr:rowOff>
    </xdr:to>
    <xdr:cxnSp macro="">
      <xdr:nvCxnSpPr>
        <xdr:cNvPr id="70" name="直線コネクタ 69"/>
        <xdr:cNvCxnSpPr/>
      </xdr:nvCxnSpPr>
      <xdr:spPr>
        <a:xfrm>
          <a:off x="1130300" y="5875274"/>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80" name="楕円 79"/>
        <xdr:cNvSpPr/>
      </xdr:nvSpPr>
      <xdr:spPr>
        <a:xfrm>
          <a:off x="45847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122826</xdr:rowOff>
    </xdr:from>
    <xdr:ext cx="534377" cy="259045"/>
    <xdr:sp macro="" textlink="">
      <xdr:nvSpPr>
        <xdr:cNvPr id="81" name="議会費該当値テキスト"/>
        <xdr:cNvSpPr txBox="1"/>
      </xdr:nvSpPr>
      <xdr:spPr>
        <a:xfrm>
          <a:off x="4686300" y="578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164084</xdr:rowOff>
    </xdr:from>
    <xdr:to>
      <xdr:col>20</xdr:col>
      <xdr:colOff>38100</xdr:colOff>
      <xdr:row>35</xdr:row>
      <xdr:rowOff>94234</xdr:rowOff>
    </xdr:to>
    <xdr:sp macro="" textlink="">
      <xdr:nvSpPr>
        <xdr:cNvPr id="82" name="楕円 81"/>
        <xdr:cNvSpPr/>
      </xdr:nvSpPr>
      <xdr:spPr>
        <a:xfrm>
          <a:off x="3746500" y="59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110761</xdr:rowOff>
    </xdr:from>
    <xdr:ext cx="534377" cy="259045"/>
    <xdr:sp macro="" textlink="">
      <xdr:nvSpPr>
        <xdr:cNvPr id="83" name="テキスト ボックス 82"/>
        <xdr:cNvSpPr txBox="1"/>
      </xdr:nvSpPr>
      <xdr:spPr>
        <a:xfrm>
          <a:off x="3530111" y="57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39370</xdr:rowOff>
    </xdr:from>
    <xdr:to>
      <xdr:col>15</xdr:col>
      <xdr:colOff>101600</xdr:colOff>
      <xdr:row>35</xdr:row>
      <xdr:rowOff>140970</xdr:rowOff>
    </xdr:to>
    <xdr:sp macro="" textlink="">
      <xdr:nvSpPr>
        <xdr:cNvPr id="84" name="楕円 83"/>
        <xdr:cNvSpPr/>
      </xdr:nvSpPr>
      <xdr:spPr>
        <a:xfrm>
          <a:off x="2857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157497</xdr:rowOff>
    </xdr:from>
    <xdr:ext cx="534377" cy="259045"/>
    <xdr:sp macro="" textlink="">
      <xdr:nvSpPr>
        <xdr:cNvPr id="85" name="テキスト ボックス 84"/>
        <xdr:cNvSpPr txBox="1"/>
      </xdr:nvSpPr>
      <xdr:spPr>
        <a:xfrm>
          <a:off x="2641111" y="58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135001</xdr:rowOff>
    </xdr:from>
    <xdr:to>
      <xdr:col>10</xdr:col>
      <xdr:colOff>165100</xdr:colOff>
      <xdr:row>35</xdr:row>
      <xdr:rowOff>65151</xdr:rowOff>
    </xdr:to>
    <xdr:sp macro="" textlink="">
      <xdr:nvSpPr>
        <xdr:cNvPr id="86" name="楕円 85"/>
        <xdr:cNvSpPr/>
      </xdr:nvSpPr>
      <xdr:spPr>
        <a:xfrm>
          <a:off x="1968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81678</xdr:rowOff>
    </xdr:from>
    <xdr:ext cx="534377" cy="259045"/>
    <xdr:sp macro="" textlink="">
      <xdr:nvSpPr>
        <xdr:cNvPr id="87" name="テキスト ボックス 86"/>
        <xdr:cNvSpPr txBox="1"/>
      </xdr:nvSpPr>
      <xdr:spPr>
        <a:xfrm>
          <a:off x="1752111" y="57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166624</xdr:rowOff>
    </xdr:from>
    <xdr:to>
      <xdr:col>6</xdr:col>
      <xdr:colOff>38100</xdr:colOff>
      <xdr:row>34</xdr:row>
      <xdr:rowOff>96774</xdr:rowOff>
    </xdr:to>
    <xdr:sp macro="" textlink="">
      <xdr:nvSpPr>
        <xdr:cNvPr id="88" name="楕円 87"/>
        <xdr:cNvSpPr/>
      </xdr:nvSpPr>
      <xdr:spPr>
        <a:xfrm>
          <a:off x="1079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113301</xdr:rowOff>
    </xdr:from>
    <xdr:ext cx="534377" cy="259045"/>
    <xdr:sp macro="" textlink="">
      <xdr:nvSpPr>
        <xdr:cNvPr id="89" name="テキスト ボックス 88"/>
        <xdr:cNvSpPr txBox="1"/>
      </xdr:nvSpPr>
      <xdr:spPr>
        <a:xfrm>
          <a:off x="863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5143</xdr:rowOff>
    </xdr:from>
    <xdr:to>
      <xdr:col>24</xdr:col>
      <xdr:colOff>63500</xdr:colOff>
      <xdr:row>58</xdr:row>
      <xdr:rowOff>54777</xdr:rowOff>
    </xdr:to>
    <xdr:cxnSp macro="">
      <xdr:nvCxnSpPr>
        <xdr:cNvPr id="120" name="直線コネクタ 119"/>
        <xdr:cNvCxnSpPr/>
      </xdr:nvCxnSpPr>
      <xdr:spPr>
        <a:xfrm>
          <a:off x="3797300" y="9949243"/>
          <a:ext cx="838200" cy="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xdr:rowOff>
    </xdr:from>
    <xdr:to>
      <xdr:col>19</xdr:col>
      <xdr:colOff>177800</xdr:colOff>
      <xdr:row>58</xdr:row>
      <xdr:rowOff>12597</xdr:rowOff>
    </xdr:to>
    <xdr:cxnSp macro="">
      <xdr:nvCxnSpPr>
        <xdr:cNvPr id="123" name="直線コネクタ 122"/>
        <xdr:cNvCxnSpPr/>
      </xdr:nvCxnSpPr>
      <xdr:spPr>
        <a:xfrm flipV="1">
          <a:off x="2908300" y="9949243"/>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12597</xdr:rowOff>
    </xdr:from>
    <xdr:to>
      <xdr:col>15</xdr:col>
      <xdr:colOff>50800</xdr:colOff>
      <xdr:row>58</xdr:row>
      <xdr:rowOff>67799</xdr:rowOff>
    </xdr:to>
    <xdr:cxnSp macro="">
      <xdr:nvCxnSpPr>
        <xdr:cNvPr id="126" name="直線コネクタ 125"/>
        <xdr:cNvCxnSpPr/>
      </xdr:nvCxnSpPr>
      <xdr:spPr>
        <a:xfrm flipV="1">
          <a:off x="2019300" y="9956697"/>
          <a:ext cx="889000" cy="5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67799</xdr:rowOff>
    </xdr:from>
    <xdr:to>
      <xdr:col>10</xdr:col>
      <xdr:colOff>114300</xdr:colOff>
      <xdr:row>58</xdr:row>
      <xdr:rowOff>74536</xdr:rowOff>
    </xdr:to>
    <xdr:cxnSp macro="">
      <xdr:nvCxnSpPr>
        <xdr:cNvPr id="129" name="直線コネクタ 128"/>
        <xdr:cNvCxnSpPr/>
      </xdr:nvCxnSpPr>
      <xdr:spPr>
        <a:xfrm flipV="1">
          <a:off x="1130300" y="10011899"/>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3977</xdr:rowOff>
    </xdr:from>
    <xdr:to>
      <xdr:col>24</xdr:col>
      <xdr:colOff>114300</xdr:colOff>
      <xdr:row>58</xdr:row>
      <xdr:rowOff>105577</xdr:rowOff>
    </xdr:to>
    <xdr:sp macro="" textlink="">
      <xdr:nvSpPr>
        <xdr:cNvPr id="139" name="楕円 138"/>
        <xdr:cNvSpPr/>
      </xdr:nvSpPr>
      <xdr:spPr>
        <a:xfrm>
          <a:off x="4584700" y="99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95923</xdr:rowOff>
    </xdr:from>
    <xdr:ext cx="599010" cy="259045"/>
    <xdr:sp macro="" textlink="">
      <xdr:nvSpPr>
        <xdr:cNvPr id="140" name="総務費該当値テキスト"/>
        <xdr:cNvSpPr txBox="1"/>
      </xdr:nvSpPr>
      <xdr:spPr>
        <a:xfrm>
          <a:off x="4686300" y="986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125793</xdr:rowOff>
    </xdr:from>
    <xdr:to>
      <xdr:col>20</xdr:col>
      <xdr:colOff>38100</xdr:colOff>
      <xdr:row>58</xdr:row>
      <xdr:rowOff>55943</xdr:rowOff>
    </xdr:to>
    <xdr:sp macro="" textlink="">
      <xdr:nvSpPr>
        <xdr:cNvPr id="141" name="楕円 140"/>
        <xdr:cNvSpPr/>
      </xdr:nvSpPr>
      <xdr:spPr>
        <a:xfrm>
          <a:off x="3746500" y="98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47070</xdr:rowOff>
    </xdr:from>
    <xdr:ext cx="599010" cy="259045"/>
    <xdr:sp macro="" textlink="">
      <xdr:nvSpPr>
        <xdr:cNvPr id="142" name="テキスト ボックス 141"/>
        <xdr:cNvSpPr txBox="1"/>
      </xdr:nvSpPr>
      <xdr:spPr>
        <a:xfrm>
          <a:off x="3497795" y="999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133247</xdr:rowOff>
    </xdr:from>
    <xdr:to>
      <xdr:col>15</xdr:col>
      <xdr:colOff>101600</xdr:colOff>
      <xdr:row>58</xdr:row>
      <xdr:rowOff>63397</xdr:rowOff>
    </xdr:to>
    <xdr:sp macro="" textlink="">
      <xdr:nvSpPr>
        <xdr:cNvPr id="143" name="楕円 142"/>
        <xdr:cNvSpPr/>
      </xdr:nvSpPr>
      <xdr:spPr>
        <a:xfrm>
          <a:off x="2857500" y="99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54524</xdr:rowOff>
    </xdr:from>
    <xdr:ext cx="599010" cy="259045"/>
    <xdr:sp macro="" textlink="">
      <xdr:nvSpPr>
        <xdr:cNvPr id="144" name="テキスト ボックス 143"/>
        <xdr:cNvSpPr txBox="1"/>
      </xdr:nvSpPr>
      <xdr:spPr>
        <a:xfrm>
          <a:off x="2608795" y="99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16999</xdr:rowOff>
    </xdr:from>
    <xdr:to>
      <xdr:col>10</xdr:col>
      <xdr:colOff>165100</xdr:colOff>
      <xdr:row>58</xdr:row>
      <xdr:rowOff>118599</xdr:rowOff>
    </xdr:to>
    <xdr:sp macro="" textlink="">
      <xdr:nvSpPr>
        <xdr:cNvPr id="145" name="楕円 144"/>
        <xdr:cNvSpPr/>
      </xdr:nvSpPr>
      <xdr:spPr>
        <a:xfrm>
          <a:off x="1968500" y="99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109726</xdr:rowOff>
    </xdr:from>
    <xdr:ext cx="599010" cy="259045"/>
    <xdr:sp macro="" textlink="">
      <xdr:nvSpPr>
        <xdr:cNvPr id="146" name="テキスト ボックス 145"/>
        <xdr:cNvSpPr txBox="1"/>
      </xdr:nvSpPr>
      <xdr:spPr>
        <a:xfrm>
          <a:off x="1719795" y="100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23736</xdr:rowOff>
    </xdr:from>
    <xdr:to>
      <xdr:col>6</xdr:col>
      <xdr:colOff>38100</xdr:colOff>
      <xdr:row>58</xdr:row>
      <xdr:rowOff>125336</xdr:rowOff>
    </xdr:to>
    <xdr:sp macro="" textlink="">
      <xdr:nvSpPr>
        <xdr:cNvPr id="147" name="楕円 146"/>
        <xdr:cNvSpPr/>
      </xdr:nvSpPr>
      <xdr:spPr>
        <a:xfrm>
          <a:off x="1079500" y="99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116463</xdr:rowOff>
    </xdr:from>
    <xdr:ext cx="599010" cy="259045"/>
    <xdr:sp macro="" textlink="">
      <xdr:nvSpPr>
        <xdr:cNvPr id="148" name="テキスト ボックス 147"/>
        <xdr:cNvSpPr txBox="1"/>
      </xdr:nvSpPr>
      <xdr:spPr>
        <a:xfrm>
          <a:off x="830795" y="100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102362</xdr:rowOff>
    </xdr:from>
    <xdr:to>
      <xdr:col>24</xdr:col>
      <xdr:colOff>63500</xdr:colOff>
      <xdr:row>75</xdr:row>
      <xdr:rowOff>116763</xdr:rowOff>
    </xdr:to>
    <xdr:cxnSp macro="">
      <xdr:nvCxnSpPr>
        <xdr:cNvPr id="178" name="直線コネクタ 177"/>
        <xdr:cNvCxnSpPr/>
      </xdr:nvCxnSpPr>
      <xdr:spPr>
        <a:xfrm flipV="1">
          <a:off x="3797300" y="12961112"/>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106561</xdr:rowOff>
    </xdr:from>
    <xdr:to>
      <xdr:col>19</xdr:col>
      <xdr:colOff>177800</xdr:colOff>
      <xdr:row>75</xdr:row>
      <xdr:rowOff>116763</xdr:rowOff>
    </xdr:to>
    <xdr:cxnSp macro="">
      <xdr:nvCxnSpPr>
        <xdr:cNvPr id="181" name="直線コネクタ 180"/>
        <xdr:cNvCxnSpPr/>
      </xdr:nvCxnSpPr>
      <xdr:spPr>
        <a:xfrm>
          <a:off x="2908300" y="12965311"/>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5733</xdr:rowOff>
    </xdr:from>
    <xdr:to>
      <xdr:col>15</xdr:col>
      <xdr:colOff>50800</xdr:colOff>
      <xdr:row>75</xdr:row>
      <xdr:rowOff>106561</xdr:rowOff>
    </xdr:to>
    <xdr:cxnSp macro="">
      <xdr:nvCxnSpPr>
        <xdr:cNvPr id="184" name="直線コネクタ 183"/>
        <xdr:cNvCxnSpPr/>
      </xdr:nvCxnSpPr>
      <xdr:spPr>
        <a:xfrm>
          <a:off x="2019300" y="12864483"/>
          <a:ext cx="889000" cy="10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3462</xdr:rowOff>
    </xdr:from>
    <xdr:to>
      <xdr:col>10</xdr:col>
      <xdr:colOff>114300</xdr:colOff>
      <xdr:row>75</xdr:row>
      <xdr:rowOff>5733</xdr:rowOff>
    </xdr:to>
    <xdr:cxnSp macro="">
      <xdr:nvCxnSpPr>
        <xdr:cNvPr id="187" name="直線コネクタ 186"/>
        <xdr:cNvCxnSpPr/>
      </xdr:nvCxnSpPr>
      <xdr:spPr>
        <a:xfrm>
          <a:off x="1130300" y="12862212"/>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51562</xdr:rowOff>
    </xdr:from>
    <xdr:to>
      <xdr:col>24</xdr:col>
      <xdr:colOff>114300</xdr:colOff>
      <xdr:row>75</xdr:row>
      <xdr:rowOff>153163</xdr:rowOff>
    </xdr:to>
    <xdr:sp macro="" textlink="">
      <xdr:nvSpPr>
        <xdr:cNvPr id="197" name="楕円 196"/>
        <xdr:cNvSpPr/>
      </xdr:nvSpPr>
      <xdr:spPr>
        <a:xfrm>
          <a:off x="4584700" y="129103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74439</xdr:rowOff>
    </xdr:from>
    <xdr:ext cx="599010" cy="259045"/>
    <xdr:sp macro="" textlink="">
      <xdr:nvSpPr>
        <xdr:cNvPr id="198" name="民生費該当値テキスト"/>
        <xdr:cNvSpPr txBox="1"/>
      </xdr:nvSpPr>
      <xdr:spPr>
        <a:xfrm>
          <a:off x="4686300" y="1276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65963</xdr:rowOff>
    </xdr:from>
    <xdr:to>
      <xdr:col>20</xdr:col>
      <xdr:colOff>38100</xdr:colOff>
      <xdr:row>75</xdr:row>
      <xdr:rowOff>167563</xdr:rowOff>
    </xdr:to>
    <xdr:sp macro="" textlink="">
      <xdr:nvSpPr>
        <xdr:cNvPr id="199" name="楕円 198"/>
        <xdr:cNvSpPr/>
      </xdr:nvSpPr>
      <xdr:spPr>
        <a:xfrm>
          <a:off x="3746500" y="129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12640</xdr:rowOff>
    </xdr:from>
    <xdr:ext cx="599010" cy="259045"/>
    <xdr:sp macro="" textlink="">
      <xdr:nvSpPr>
        <xdr:cNvPr id="200" name="テキスト ボックス 199"/>
        <xdr:cNvSpPr txBox="1"/>
      </xdr:nvSpPr>
      <xdr:spPr>
        <a:xfrm>
          <a:off x="3497795" y="126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55761</xdr:rowOff>
    </xdr:from>
    <xdr:to>
      <xdr:col>15</xdr:col>
      <xdr:colOff>101600</xdr:colOff>
      <xdr:row>75</xdr:row>
      <xdr:rowOff>157361</xdr:rowOff>
    </xdr:to>
    <xdr:sp macro="" textlink="">
      <xdr:nvSpPr>
        <xdr:cNvPr id="201" name="楕円 200"/>
        <xdr:cNvSpPr/>
      </xdr:nvSpPr>
      <xdr:spPr>
        <a:xfrm>
          <a:off x="2857500" y="1291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2438</xdr:rowOff>
    </xdr:from>
    <xdr:ext cx="599010" cy="259045"/>
    <xdr:sp macro="" textlink="">
      <xdr:nvSpPr>
        <xdr:cNvPr id="202" name="テキスト ボックス 201"/>
        <xdr:cNvSpPr txBox="1"/>
      </xdr:nvSpPr>
      <xdr:spPr>
        <a:xfrm>
          <a:off x="2608795" y="126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126383</xdr:rowOff>
    </xdr:from>
    <xdr:to>
      <xdr:col>10</xdr:col>
      <xdr:colOff>165100</xdr:colOff>
      <xdr:row>75</xdr:row>
      <xdr:rowOff>56533</xdr:rowOff>
    </xdr:to>
    <xdr:sp macro="" textlink="">
      <xdr:nvSpPr>
        <xdr:cNvPr id="203" name="楕円 202"/>
        <xdr:cNvSpPr/>
      </xdr:nvSpPr>
      <xdr:spPr>
        <a:xfrm>
          <a:off x="1968500" y="128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73060</xdr:rowOff>
    </xdr:from>
    <xdr:ext cx="599010" cy="259045"/>
    <xdr:sp macro="" textlink="">
      <xdr:nvSpPr>
        <xdr:cNvPr id="204" name="テキスト ボックス 203"/>
        <xdr:cNvSpPr txBox="1"/>
      </xdr:nvSpPr>
      <xdr:spPr>
        <a:xfrm>
          <a:off x="1719795" y="1258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124112</xdr:rowOff>
    </xdr:from>
    <xdr:to>
      <xdr:col>6</xdr:col>
      <xdr:colOff>38100</xdr:colOff>
      <xdr:row>75</xdr:row>
      <xdr:rowOff>54262</xdr:rowOff>
    </xdr:to>
    <xdr:sp macro="" textlink="">
      <xdr:nvSpPr>
        <xdr:cNvPr id="205" name="楕円 204"/>
        <xdr:cNvSpPr/>
      </xdr:nvSpPr>
      <xdr:spPr>
        <a:xfrm>
          <a:off x="1079500" y="128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70789</xdr:rowOff>
    </xdr:from>
    <xdr:ext cx="599010" cy="259045"/>
    <xdr:sp macro="" textlink="">
      <xdr:nvSpPr>
        <xdr:cNvPr id="206" name="テキスト ボックス 205"/>
        <xdr:cNvSpPr txBox="1"/>
      </xdr:nvSpPr>
      <xdr:spPr>
        <a:xfrm>
          <a:off x="830795" y="1258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165165</xdr:rowOff>
    </xdr:from>
    <xdr:to>
      <xdr:col>24</xdr:col>
      <xdr:colOff>63500</xdr:colOff>
      <xdr:row>98</xdr:row>
      <xdr:rowOff>18709</xdr:rowOff>
    </xdr:to>
    <xdr:cxnSp macro="">
      <xdr:nvCxnSpPr>
        <xdr:cNvPr id="235" name="直線コネクタ 234"/>
        <xdr:cNvCxnSpPr/>
      </xdr:nvCxnSpPr>
      <xdr:spPr>
        <a:xfrm flipV="1">
          <a:off x="3797300" y="16795815"/>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18709</xdr:rowOff>
    </xdr:from>
    <xdr:to>
      <xdr:col>19</xdr:col>
      <xdr:colOff>177800</xdr:colOff>
      <xdr:row>98</xdr:row>
      <xdr:rowOff>28394</xdr:rowOff>
    </xdr:to>
    <xdr:cxnSp macro="">
      <xdr:nvCxnSpPr>
        <xdr:cNvPr id="238" name="直線コネクタ 237"/>
        <xdr:cNvCxnSpPr/>
      </xdr:nvCxnSpPr>
      <xdr:spPr>
        <a:xfrm flipV="1">
          <a:off x="2908300" y="16820809"/>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11342</xdr:rowOff>
    </xdr:from>
    <xdr:to>
      <xdr:col>15</xdr:col>
      <xdr:colOff>50800</xdr:colOff>
      <xdr:row>98</xdr:row>
      <xdr:rowOff>28394</xdr:rowOff>
    </xdr:to>
    <xdr:cxnSp macro="">
      <xdr:nvCxnSpPr>
        <xdr:cNvPr id="241" name="直線コネクタ 240"/>
        <xdr:cNvCxnSpPr/>
      </xdr:nvCxnSpPr>
      <xdr:spPr>
        <a:xfrm>
          <a:off x="2019300" y="16813442"/>
          <a:ext cx="889000" cy="1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11342</xdr:rowOff>
    </xdr:from>
    <xdr:to>
      <xdr:col>10</xdr:col>
      <xdr:colOff>114300</xdr:colOff>
      <xdr:row>98</xdr:row>
      <xdr:rowOff>16906</xdr:rowOff>
    </xdr:to>
    <xdr:cxnSp macro="">
      <xdr:nvCxnSpPr>
        <xdr:cNvPr id="244" name="直線コネクタ 243"/>
        <xdr:cNvCxnSpPr/>
      </xdr:nvCxnSpPr>
      <xdr:spPr>
        <a:xfrm flipV="1">
          <a:off x="1130300" y="16813442"/>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114365</xdr:rowOff>
    </xdr:from>
    <xdr:to>
      <xdr:col>24</xdr:col>
      <xdr:colOff>114300</xdr:colOff>
      <xdr:row>98</xdr:row>
      <xdr:rowOff>44515</xdr:rowOff>
    </xdr:to>
    <xdr:sp macro="" textlink="">
      <xdr:nvSpPr>
        <xdr:cNvPr id="254" name="楕円 253"/>
        <xdr:cNvSpPr/>
      </xdr:nvSpPr>
      <xdr:spPr>
        <a:xfrm>
          <a:off x="4584700" y="167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137242</xdr:rowOff>
    </xdr:from>
    <xdr:ext cx="599010" cy="259045"/>
    <xdr:sp macro="" textlink="">
      <xdr:nvSpPr>
        <xdr:cNvPr id="255" name="衛生費該当値テキスト"/>
        <xdr:cNvSpPr txBox="1"/>
      </xdr:nvSpPr>
      <xdr:spPr>
        <a:xfrm>
          <a:off x="4686300" y="165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139359</xdr:rowOff>
    </xdr:from>
    <xdr:to>
      <xdr:col>20</xdr:col>
      <xdr:colOff>38100</xdr:colOff>
      <xdr:row>98</xdr:row>
      <xdr:rowOff>69509</xdr:rowOff>
    </xdr:to>
    <xdr:sp macro="" textlink="">
      <xdr:nvSpPr>
        <xdr:cNvPr id="256" name="楕円 255"/>
        <xdr:cNvSpPr/>
      </xdr:nvSpPr>
      <xdr:spPr>
        <a:xfrm>
          <a:off x="3746500" y="167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86036</xdr:rowOff>
    </xdr:from>
    <xdr:ext cx="599010" cy="259045"/>
    <xdr:sp macro="" textlink="">
      <xdr:nvSpPr>
        <xdr:cNvPr id="257" name="テキスト ボックス 256"/>
        <xdr:cNvSpPr txBox="1"/>
      </xdr:nvSpPr>
      <xdr:spPr>
        <a:xfrm>
          <a:off x="3497795" y="1654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149044</xdr:rowOff>
    </xdr:from>
    <xdr:to>
      <xdr:col>15</xdr:col>
      <xdr:colOff>101600</xdr:colOff>
      <xdr:row>98</xdr:row>
      <xdr:rowOff>79194</xdr:rowOff>
    </xdr:to>
    <xdr:sp macro="" textlink="">
      <xdr:nvSpPr>
        <xdr:cNvPr id="258" name="楕円 257"/>
        <xdr:cNvSpPr/>
      </xdr:nvSpPr>
      <xdr:spPr>
        <a:xfrm>
          <a:off x="2857500" y="167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95721</xdr:rowOff>
    </xdr:from>
    <xdr:ext cx="599010" cy="259045"/>
    <xdr:sp macro="" textlink="">
      <xdr:nvSpPr>
        <xdr:cNvPr id="259" name="テキスト ボックス 258"/>
        <xdr:cNvSpPr txBox="1"/>
      </xdr:nvSpPr>
      <xdr:spPr>
        <a:xfrm>
          <a:off x="2608795" y="1655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131992</xdr:rowOff>
    </xdr:from>
    <xdr:to>
      <xdr:col>10</xdr:col>
      <xdr:colOff>165100</xdr:colOff>
      <xdr:row>98</xdr:row>
      <xdr:rowOff>62142</xdr:rowOff>
    </xdr:to>
    <xdr:sp macro="" textlink="">
      <xdr:nvSpPr>
        <xdr:cNvPr id="260" name="楕円 259"/>
        <xdr:cNvSpPr/>
      </xdr:nvSpPr>
      <xdr:spPr>
        <a:xfrm>
          <a:off x="1968500" y="167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78669</xdr:rowOff>
    </xdr:from>
    <xdr:ext cx="599010" cy="259045"/>
    <xdr:sp macro="" textlink="">
      <xdr:nvSpPr>
        <xdr:cNvPr id="261" name="テキスト ボックス 260"/>
        <xdr:cNvSpPr txBox="1"/>
      </xdr:nvSpPr>
      <xdr:spPr>
        <a:xfrm>
          <a:off x="1719795" y="1653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137556</xdr:rowOff>
    </xdr:from>
    <xdr:to>
      <xdr:col>6</xdr:col>
      <xdr:colOff>38100</xdr:colOff>
      <xdr:row>98</xdr:row>
      <xdr:rowOff>67706</xdr:rowOff>
    </xdr:to>
    <xdr:sp macro="" textlink="">
      <xdr:nvSpPr>
        <xdr:cNvPr id="262" name="楕円 261"/>
        <xdr:cNvSpPr/>
      </xdr:nvSpPr>
      <xdr:spPr>
        <a:xfrm>
          <a:off x="1079500" y="167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84233</xdr:rowOff>
    </xdr:from>
    <xdr:ext cx="599010" cy="259045"/>
    <xdr:sp macro="" textlink="">
      <xdr:nvSpPr>
        <xdr:cNvPr id="263" name="テキスト ボックス 262"/>
        <xdr:cNvSpPr txBox="1"/>
      </xdr:nvSpPr>
      <xdr:spPr>
        <a:xfrm>
          <a:off x="830795" y="165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100686</xdr:rowOff>
    </xdr:from>
    <xdr:to>
      <xdr:col>55</xdr:col>
      <xdr:colOff>0</xdr:colOff>
      <xdr:row>31</xdr:row>
      <xdr:rowOff>126898</xdr:rowOff>
    </xdr:to>
    <xdr:cxnSp macro="">
      <xdr:nvCxnSpPr>
        <xdr:cNvPr id="292" name="直線コネクタ 291"/>
        <xdr:cNvCxnSpPr/>
      </xdr:nvCxnSpPr>
      <xdr:spPr>
        <a:xfrm flipV="1">
          <a:off x="9639300" y="5244186"/>
          <a:ext cx="838200" cy="19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126898</xdr:rowOff>
    </xdr:from>
    <xdr:to>
      <xdr:col>50</xdr:col>
      <xdr:colOff>114300</xdr:colOff>
      <xdr:row>31</xdr:row>
      <xdr:rowOff>171018</xdr:rowOff>
    </xdr:to>
    <xdr:cxnSp macro="">
      <xdr:nvCxnSpPr>
        <xdr:cNvPr id="295" name="直線コネクタ 294"/>
        <xdr:cNvCxnSpPr/>
      </xdr:nvCxnSpPr>
      <xdr:spPr>
        <a:xfrm flipV="1">
          <a:off x="8750300" y="544184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104419</xdr:rowOff>
    </xdr:from>
    <xdr:to>
      <xdr:col>45</xdr:col>
      <xdr:colOff>177800</xdr:colOff>
      <xdr:row>31</xdr:row>
      <xdr:rowOff>171018</xdr:rowOff>
    </xdr:to>
    <xdr:cxnSp macro="">
      <xdr:nvCxnSpPr>
        <xdr:cNvPr id="298" name="直線コネクタ 297"/>
        <xdr:cNvCxnSpPr/>
      </xdr:nvCxnSpPr>
      <xdr:spPr>
        <a:xfrm>
          <a:off x="7861300" y="5419369"/>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131166</xdr:rowOff>
    </xdr:from>
    <xdr:to>
      <xdr:col>41</xdr:col>
      <xdr:colOff>50800</xdr:colOff>
      <xdr:row>31</xdr:row>
      <xdr:rowOff>104419</xdr:rowOff>
    </xdr:to>
    <xdr:cxnSp macro="">
      <xdr:nvCxnSpPr>
        <xdr:cNvPr id="301" name="直線コネクタ 300"/>
        <xdr:cNvCxnSpPr/>
      </xdr:nvCxnSpPr>
      <xdr:spPr>
        <a:xfrm>
          <a:off x="6972300" y="5274666"/>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49886</xdr:rowOff>
    </xdr:from>
    <xdr:to>
      <xdr:col>55</xdr:col>
      <xdr:colOff>50800</xdr:colOff>
      <xdr:row>30</xdr:row>
      <xdr:rowOff>151486</xdr:rowOff>
    </xdr:to>
    <xdr:sp macro="" textlink="">
      <xdr:nvSpPr>
        <xdr:cNvPr id="311" name="楕円 310"/>
        <xdr:cNvSpPr/>
      </xdr:nvSpPr>
      <xdr:spPr>
        <a:xfrm>
          <a:off x="10426700" y="5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2913</xdr:rowOff>
    </xdr:from>
    <xdr:ext cx="534377" cy="259045"/>
    <xdr:sp macro="" textlink="">
      <xdr:nvSpPr>
        <xdr:cNvPr id="312" name="労働費該当値テキスト"/>
        <xdr:cNvSpPr txBox="1"/>
      </xdr:nvSpPr>
      <xdr:spPr>
        <a:xfrm>
          <a:off x="10528300" y="514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76098</xdr:rowOff>
    </xdr:from>
    <xdr:to>
      <xdr:col>50</xdr:col>
      <xdr:colOff>165100</xdr:colOff>
      <xdr:row>32</xdr:row>
      <xdr:rowOff>6248</xdr:rowOff>
    </xdr:to>
    <xdr:sp macro="" textlink="">
      <xdr:nvSpPr>
        <xdr:cNvPr id="313" name="楕円 312"/>
        <xdr:cNvSpPr/>
      </xdr:nvSpPr>
      <xdr:spPr>
        <a:xfrm>
          <a:off x="9588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22775</xdr:rowOff>
    </xdr:from>
    <xdr:ext cx="534377" cy="259045"/>
    <xdr:sp macro="" textlink="">
      <xdr:nvSpPr>
        <xdr:cNvPr id="314" name="テキスト ボックス 313"/>
        <xdr:cNvSpPr txBox="1"/>
      </xdr:nvSpPr>
      <xdr:spPr>
        <a:xfrm>
          <a:off x="9372111" y="51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120218</xdr:rowOff>
    </xdr:from>
    <xdr:to>
      <xdr:col>46</xdr:col>
      <xdr:colOff>38100</xdr:colOff>
      <xdr:row>32</xdr:row>
      <xdr:rowOff>50368</xdr:rowOff>
    </xdr:to>
    <xdr:sp macro="" textlink="">
      <xdr:nvSpPr>
        <xdr:cNvPr id="315" name="楕円 314"/>
        <xdr:cNvSpPr/>
      </xdr:nvSpPr>
      <xdr:spPr>
        <a:xfrm>
          <a:off x="8699500" y="54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66895</xdr:rowOff>
    </xdr:from>
    <xdr:ext cx="534377" cy="259045"/>
    <xdr:sp macro="" textlink="">
      <xdr:nvSpPr>
        <xdr:cNvPr id="316" name="テキスト ボックス 315"/>
        <xdr:cNvSpPr txBox="1"/>
      </xdr:nvSpPr>
      <xdr:spPr>
        <a:xfrm>
          <a:off x="8483111" y="521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53619</xdr:rowOff>
    </xdr:from>
    <xdr:to>
      <xdr:col>41</xdr:col>
      <xdr:colOff>101600</xdr:colOff>
      <xdr:row>31</xdr:row>
      <xdr:rowOff>155219</xdr:rowOff>
    </xdr:to>
    <xdr:sp macro="" textlink="">
      <xdr:nvSpPr>
        <xdr:cNvPr id="317" name="楕円 316"/>
        <xdr:cNvSpPr/>
      </xdr:nvSpPr>
      <xdr:spPr>
        <a:xfrm>
          <a:off x="78105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296</xdr:rowOff>
    </xdr:from>
    <xdr:ext cx="534377" cy="259045"/>
    <xdr:sp macro="" textlink="">
      <xdr:nvSpPr>
        <xdr:cNvPr id="318" name="テキスト ボックス 317"/>
        <xdr:cNvSpPr txBox="1"/>
      </xdr:nvSpPr>
      <xdr:spPr>
        <a:xfrm>
          <a:off x="7594111" y="51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80366</xdr:rowOff>
    </xdr:from>
    <xdr:to>
      <xdr:col>36</xdr:col>
      <xdr:colOff>165100</xdr:colOff>
      <xdr:row>31</xdr:row>
      <xdr:rowOff>10516</xdr:rowOff>
    </xdr:to>
    <xdr:sp macro="" textlink="">
      <xdr:nvSpPr>
        <xdr:cNvPr id="319" name="楕円 318"/>
        <xdr:cNvSpPr/>
      </xdr:nvSpPr>
      <xdr:spPr>
        <a:xfrm>
          <a:off x="69215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27043</xdr:rowOff>
    </xdr:from>
    <xdr:ext cx="534377" cy="259045"/>
    <xdr:sp macro="" textlink="">
      <xdr:nvSpPr>
        <xdr:cNvPr id="320" name="テキスト ボックス 319"/>
        <xdr:cNvSpPr txBox="1"/>
      </xdr:nvSpPr>
      <xdr:spPr>
        <a:xfrm>
          <a:off x="6705111" y="49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100364</xdr:rowOff>
    </xdr:from>
    <xdr:to>
      <xdr:col>55</xdr:col>
      <xdr:colOff>0</xdr:colOff>
      <xdr:row>55</xdr:row>
      <xdr:rowOff>159600</xdr:rowOff>
    </xdr:to>
    <xdr:cxnSp macro="">
      <xdr:nvCxnSpPr>
        <xdr:cNvPr id="345" name="直線コネクタ 344"/>
        <xdr:cNvCxnSpPr/>
      </xdr:nvCxnSpPr>
      <xdr:spPr>
        <a:xfrm flipV="1">
          <a:off x="9639300" y="9530114"/>
          <a:ext cx="838200" cy="5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33561</xdr:rowOff>
    </xdr:from>
    <xdr:to>
      <xdr:col>50</xdr:col>
      <xdr:colOff>114300</xdr:colOff>
      <xdr:row>55</xdr:row>
      <xdr:rowOff>159600</xdr:rowOff>
    </xdr:to>
    <xdr:cxnSp macro="">
      <xdr:nvCxnSpPr>
        <xdr:cNvPr id="348" name="直線コネクタ 347"/>
        <xdr:cNvCxnSpPr/>
      </xdr:nvCxnSpPr>
      <xdr:spPr>
        <a:xfrm>
          <a:off x="8750300" y="9291861"/>
          <a:ext cx="889000" cy="2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33561</xdr:rowOff>
    </xdr:from>
    <xdr:to>
      <xdr:col>45</xdr:col>
      <xdr:colOff>177800</xdr:colOff>
      <xdr:row>56</xdr:row>
      <xdr:rowOff>87654</xdr:rowOff>
    </xdr:to>
    <xdr:cxnSp macro="">
      <xdr:nvCxnSpPr>
        <xdr:cNvPr id="351" name="直線コネクタ 350"/>
        <xdr:cNvCxnSpPr/>
      </xdr:nvCxnSpPr>
      <xdr:spPr>
        <a:xfrm flipV="1">
          <a:off x="7861300" y="9291861"/>
          <a:ext cx="889000" cy="39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87654</xdr:rowOff>
    </xdr:from>
    <xdr:to>
      <xdr:col>41</xdr:col>
      <xdr:colOff>50800</xdr:colOff>
      <xdr:row>56</xdr:row>
      <xdr:rowOff>127704</xdr:rowOff>
    </xdr:to>
    <xdr:cxnSp macro="">
      <xdr:nvCxnSpPr>
        <xdr:cNvPr id="354" name="直線コネクタ 353"/>
        <xdr:cNvCxnSpPr/>
      </xdr:nvCxnSpPr>
      <xdr:spPr>
        <a:xfrm flipV="1">
          <a:off x="6972300" y="9688854"/>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49564</xdr:rowOff>
    </xdr:from>
    <xdr:to>
      <xdr:col>55</xdr:col>
      <xdr:colOff>50800</xdr:colOff>
      <xdr:row>55</xdr:row>
      <xdr:rowOff>151164</xdr:rowOff>
    </xdr:to>
    <xdr:sp macro="" textlink="">
      <xdr:nvSpPr>
        <xdr:cNvPr id="364" name="楕円 363"/>
        <xdr:cNvSpPr/>
      </xdr:nvSpPr>
      <xdr:spPr>
        <a:xfrm>
          <a:off x="10426700" y="9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72441</xdr:rowOff>
    </xdr:from>
    <xdr:ext cx="534377" cy="259045"/>
    <xdr:sp macro="" textlink="">
      <xdr:nvSpPr>
        <xdr:cNvPr id="365" name="農林水産業費該当値テキスト"/>
        <xdr:cNvSpPr txBox="1"/>
      </xdr:nvSpPr>
      <xdr:spPr>
        <a:xfrm>
          <a:off x="10528300" y="93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108800</xdr:rowOff>
    </xdr:from>
    <xdr:to>
      <xdr:col>50</xdr:col>
      <xdr:colOff>165100</xdr:colOff>
      <xdr:row>56</xdr:row>
      <xdr:rowOff>38950</xdr:rowOff>
    </xdr:to>
    <xdr:sp macro="" textlink="">
      <xdr:nvSpPr>
        <xdr:cNvPr id="366" name="楕円 365"/>
        <xdr:cNvSpPr/>
      </xdr:nvSpPr>
      <xdr:spPr>
        <a:xfrm>
          <a:off x="9588500" y="95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55477</xdr:rowOff>
    </xdr:from>
    <xdr:ext cx="534377" cy="259045"/>
    <xdr:sp macro="" textlink="">
      <xdr:nvSpPr>
        <xdr:cNvPr id="367" name="テキスト ボックス 366"/>
        <xdr:cNvSpPr txBox="1"/>
      </xdr:nvSpPr>
      <xdr:spPr>
        <a:xfrm>
          <a:off x="9372111" y="93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154211</xdr:rowOff>
    </xdr:from>
    <xdr:to>
      <xdr:col>46</xdr:col>
      <xdr:colOff>38100</xdr:colOff>
      <xdr:row>54</xdr:row>
      <xdr:rowOff>84361</xdr:rowOff>
    </xdr:to>
    <xdr:sp macro="" textlink="">
      <xdr:nvSpPr>
        <xdr:cNvPr id="368" name="楕円 367"/>
        <xdr:cNvSpPr/>
      </xdr:nvSpPr>
      <xdr:spPr>
        <a:xfrm>
          <a:off x="8699500" y="92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100888</xdr:rowOff>
    </xdr:from>
    <xdr:ext cx="599010" cy="259045"/>
    <xdr:sp macro="" textlink="">
      <xdr:nvSpPr>
        <xdr:cNvPr id="369" name="テキスト ボックス 368"/>
        <xdr:cNvSpPr txBox="1"/>
      </xdr:nvSpPr>
      <xdr:spPr>
        <a:xfrm>
          <a:off x="8450795" y="90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36854</xdr:rowOff>
    </xdr:from>
    <xdr:to>
      <xdr:col>41</xdr:col>
      <xdr:colOff>101600</xdr:colOff>
      <xdr:row>56</xdr:row>
      <xdr:rowOff>138454</xdr:rowOff>
    </xdr:to>
    <xdr:sp macro="" textlink="">
      <xdr:nvSpPr>
        <xdr:cNvPr id="370" name="楕円 369"/>
        <xdr:cNvSpPr/>
      </xdr:nvSpPr>
      <xdr:spPr>
        <a:xfrm>
          <a:off x="7810500" y="9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154981</xdr:rowOff>
    </xdr:from>
    <xdr:ext cx="534377" cy="259045"/>
    <xdr:sp macro="" textlink="">
      <xdr:nvSpPr>
        <xdr:cNvPr id="371" name="テキスト ボックス 370"/>
        <xdr:cNvSpPr txBox="1"/>
      </xdr:nvSpPr>
      <xdr:spPr>
        <a:xfrm>
          <a:off x="7594111" y="9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76904</xdr:rowOff>
    </xdr:from>
    <xdr:to>
      <xdr:col>36</xdr:col>
      <xdr:colOff>165100</xdr:colOff>
      <xdr:row>57</xdr:row>
      <xdr:rowOff>7054</xdr:rowOff>
    </xdr:to>
    <xdr:sp macro="" textlink="">
      <xdr:nvSpPr>
        <xdr:cNvPr id="372" name="楕円 371"/>
        <xdr:cNvSpPr/>
      </xdr:nvSpPr>
      <xdr:spPr>
        <a:xfrm>
          <a:off x="6921500" y="9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23581</xdr:rowOff>
    </xdr:from>
    <xdr:ext cx="534377" cy="259045"/>
    <xdr:sp macro="" textlink="">
      <xdr:nvSpPr>
        <xdr:cNvPr id="373" name="テキスト ボックス 372"/>
        <xdr:cNvSpPr txBox="1"/>
      </xdr:nvSpPr>
      <xdr:spPr>
        <a:xfrm>
          <a:off x="6705111" y="94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160541</xdr:rowOff>
    </xdr:from>
    <xdr:to>
      <xdr:col>55</xdr:col>
      <xdr:colOff>0</xdr:colOff>
      <xdr:row>78</xdr:row>
      <xdr:rowOff>164205</xdr:rowOff>
    </xdr:to>
    <xdr:cxnSp macro="">
      <xdr:nvCxnSpPr>
        <xdr:cNvPr id="402" name="直線コネクタ 401"/>
        <xdr:cNvCxnSpPr/>
      </xdr:nvCxnSpPr>
      <xdr:spPr>
        <a:xfrm flipV="1">
          <a:off x="9639300" y="13533641"/>
          <a:ext cx="8382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155828</xdr:rowOff>
    </xdr:from>
    <xdr:to>
      <xdr:col>50</xdr:col>
      <xdr:colOff>114300</xdr:colOff>
      <xdr:row>78</xdr:row>
      <xdr:rowOff>164205</xdr:rowOff>
    </xdr:to>
    <xdr:cxnSp macro="">
      <xdr:nvCxnSpPr>
        <xdr:cNvPr id="405" name="直線コネクタ 404"/>
        <xdr:cNvCxnSpPr/>
      </xdr:nvCxnSpPr>
      <xdr:spPr>
        <a:xfrm>
          <a:off x="8750300" y="13528928"/>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155828</xdr:rowOff>
    </xdr:from>
    <xdr:to>
      <xdr:col>45</xdr:col>
      <xdr:colOff>177800</xdr:colOff>
      <xdr:row>78</xdr:row>
      <xdr:rowOff>166233</xdr:rowOff>
    </xdr:to>
    <xdr:cxnSp macro="">
      <xdr:nvCxnSpPr>
        <xdr:cNvPr id="408" name="直線コネクタ 407"/>
        <xdr:cNvCxnSpPr/>
      </xdr:nvCxnSpPr>
      <xdr:spPr>
        <a:xfrm flipV="1">
          <a:off x="7861300" y="13528928"/>
          <a:ext cx="889000" cy="1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164001</xdr:rowOff>
    </xdr:from>
    <xdr:to>
      <xdr:col>41</xdr:col>
      <xdr:colOff>50800</xdr:colOff>
      <xdr:row>78</xdr:row>
      <xdr:rowOff>166233</xdr:rowOff>
    </xdr:to>
    <xdr:cxnSp macro="">
      <xdr:nvCxnSpPr>
        <xdr:cNvPr id="411" name="直線コネクタ 410"/>
        <xdr:cNvCxnSpPr/>
      </xdr:nvCxnSpPr>
      <xdr:spPr>
        <a:xfrm>
          <a:off x="6972300" y="13537101"/>
          <a:ext cx="889000" cy="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109741</xdr:rowOff>
    </xdr:from>
    <xdr:to>
      <xdr:col>55</xdr:col>
      <xdr:colOff>50800</xdr:colOff>
      <xdr:row>79</xdr:row>
      <xdr:rowOff>39891</xdr:rowOff>
    </xdr:to>
    <xdr:sp macro="" textlink="">
      <xdr:nvSpPr>
        <xdr:cNvPr id="421" name="楕円 420"/>
        <xdr:cNvSpPr/>
      </xdr:nvSpPr>
      <xdr:spPr>
        <a:xfrm>
          <a:off x="10426700" y="13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113405</xdr:rowOff>
    </xdr:from>
    <xdr:to>
      <xdr:col>50</xdr:col>
      <xdr:colOff>165100</xdr:colOff>
      <xdr:row>79</xdr:row>
      <xdr:rowOff>43555</xdr:rowOff>
    </xdr:to>
    <xdr:sp macro="" textlink="">
      <xdr:nvSpPr>
        <xdr:cNvPr id="423" name="楕円 422"/>
        <xdr:cNvSpPr/>
      </xdr:nvSpPr>
      <xdr:spPr>
        <a:xfrm>
          <a:off x="9588500" y="13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34682</xdr:rowOff>
    </xdr:from>
    <xdr:ext cx="534377" cy="259045"/>
    <xdr:sp macro="" textlink="">
      <xdr:nvSpPr>
        <xdr:cNvPr id="424" name="テキスト ボックス 423"/>
        <xdr:cNvSpPr txBox="1"/>
      </xdr:nvSpPr>
      <xdr:spPr>
        <a:xfrm>
          <a:off x="9372111" y="135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105028</xdr:rowOff>
    </xdr:from>
    <xdr:to>
      <xdr:col>46</xdr:col>
      <xdr:colOff>38100</xdr:colOff>
      <xdr:row>79</xdr:row>
      <xdr:rowOff>35178</xdr:rowOff>
    </xdr:to>
    <xdr:sp macro="" textlink="">
      <xdr:nvSpPr>
        <xdr:cNvPr id="425" name="楕円 424"/>
        <xdr:cNvSpPr/>
      </xdr:nvSpPr>
      <xdr:spPr>
        <a:xfrm>
          <a:off x="8699500" y="134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51705</xdr:rowOff>
    </xdr:from>
    <xdr:ext cx="534377" cy="259045"/>
    <xdr:sp macro="" textlink="">
      <xdr:nvSpPr>
        <xdr:cNvPr id="426" name="テキスト ボックス 425"/>
        <xdr:cNvSpPr txBox="1"/>
      </xdr:nvSpPr>
      <xdr:spPr>
        <a:xfrm>
          <a:off x="8483111" y="132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115433</xdr:rowOff>
    </xdr:from>
    <xdr:to>
      <xdr:col>41</xdr:col>
      <xdr:colOff>101600</xdr:colOff>
      <xdr:row>79</xdr:row>
      <xdr:rowOff>45583</xdr:rowOff>
    </xdr:to>
    <xdr:sp macro="" textlink="">
      <xdr:nvSpPr>
        <xdr:cNvPr id="427" name="楕円 426"/>
        <xdr:cNvSpPr/>
      </xdr:nvSpPr>
      <xdr:spPr>
        <a:xfrm>
          <a:off x="7810500" y="13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62110</xdr:rowOff>
    </xdr:from>
    <xdr:ext cx="534377" cy="259045"/>
    <xdr:sp macro="" textlink="">
      <xdr:nvSpPr>
        <xdr:cNvPr id="428" name="テキスト ボックス 427"/>
        <xdr:cNvSpPr txBox="1"/>
      </xdr:nvSpPr>
      <xdr:spPr>
        <a:xfrm>
          <a:off x="7594111" y="132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113201</xdr:rowOff>
    </xdr:from>
    <xdr:to>
      <xdr:col>36</xdr:col>
      <xdr:colOff>165100</xdr:colOff>
      <xdr:row>79</xdr:row>
      <xdr:rowOff>43351</xdr:rowOff>
    </xdr:to>
    <xdr:sp macro="" textlink="">
      <xdr:nvSpPr>
        <xdr:cNvPr id="429" name="楕円 428"/>
        <xdr:cNvSpPr/>
      </xdr:nvSpPr>
      <xdr:spPr>
        <a:xfrm>
          <a:off x="6921500" y="134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59878</xdr:rowOff>
    </xdr:from>
    <xdr:ext cx="534377" cy="259045"/>
    <xdr:sp macro="" textlink="">
      <xdr:nvSpPr>
        <xdr:cNvPr id="430" name="テキスト ボックス 429"/>
        <xdr:cNvSpPr txBox="1"/>
      </xdr:nvSpPr>
      <xdr:spPr>
        <a:xfrm>
          <a:off x="6705111" y="132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5274</xdr:rowOff>
    </xdr:from>
    <xdr:to>
      <xdr:col>55</xdr:col>
      <xdr:colOff>0</xdr:colOff>
      <xdr:row>97</xdr:row>
      <xdr:rowOff>74000</xdr:rowOff>
    </xdr:to>
    <xdr:cxnSp macro="">
      <xdr:nvCxnSpPr>
        <xdr:cNvPr id="461" name="直線コネクタ 460"/>
        <xdr:cNvCxnSpPr/>
      </xdr:nvCxnSpPr>
      <xdr:spPr>
        <a:xfrm>
          <a:off x="9639300" y="16635924"/>
          <a:ext cx="838200" cy="6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5274</xdr:rowOff>
    </xdr:from>
    <xdr:to>
      <xdr:col>50</xdr:col>
      <xdr:colOff>114300</xdr:colOff>
      <xdr:row>97</xdr:row>
      <xdr:rowOff>77498</xdr:rowOff>
    </xdr:to>
    <xdr:cxnSp macro="">
      <xdr:nvCxnSpPr>
        <xdr:cNvPr id="464" name="直線コネクタ 463"/>
        <xdr:cNvCxnSpPr/>
      </xdr:nvCxnSpPr>
      <xdr:spPr>
        <a:xfrm flipV="1">
          <a:off x="8750300" y="16635924"/>
          <a:ext cx="889000" cy="7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77498</xdr:rowOff>
    </xdr:from>
    <xdr:to>
      <xdr:col>45</xdr:col>
      <xdr:colOff>177800</xdr:colOff>
      <xdr:row>97</xdr:row>
      <xdr:rowOff>89639</xdr:rowOff>
    </xdr:to>
    <xdr:cxnSp macro="">
      <xdr:nvCxnSpPr>
        <xdr:cNvPr id="467" name="直線コネクタ 466"/>
        <xdr:cNvCxnSpPr/>
      </xdr:nvCxnSpPr>
      <xdr:spPr>
        <a:xfrm flipV="1">
          <a:off x="7861300" y="16708148"/>
          <a:ext cx="889000" cy="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74295</xdr:rowOff>
    </xdr:from>
    <xdr:to>
      <xdr:col>41</xdr:col>
      <xdr:colOff>50800</xdr:colOff>
      <xdr:row>97</xdr:row>
      <xdr:rowOff>89639</xdr:rowOff>
    </xdr:to>
    <xdr:cxnSp macro="">
      <xdr:nvCxnSpPr>
        <xdr:cNvPr id="470" name="直線コネクタ 469"/>
        <xdr:cNvCxnSpPr/>
      </xdr:nvCxnSpPr>
      <xdr:spPr>
        <a:xfrm>
          <a:off x="6972300" y="16704945"/>
          <a:ext cx="8890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23200</xdr:rowOff>
    </xdr:from>
    <xdr:to>
      <xdr:col>55</xdr:col>
      <xdr:colOff>50800</xdr:colOff>
      <xdr:row>97</xdr:row>
      <xdr:rowOff>124800</xdr:rowOff>
    </xdr:to>
    <xdr:sp macro="" textlink="">
      <xdr:nvSpPr>
        <xdr:cNvPr id="480" name="楕円 479"/>
        <xdr:cNvSpPr/>
      </xdr:nvSpPr>
      <xdr:spPr>
        <a:xfrm>
          <a:off x="10426700" y="166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46077</xdr:rowOff>
    </xdr:from>
    <xdr:ext cx="599010" cy="259045"/>
    <xdr:sp macro="" textlink="">
      <xdr:nvSpPr>
        <xdr:cNvPr id="481" name="土木費該当値テキスト"/>
        <xdr:cNvSpPr txBox="1"/>
      </xdr:nvSpPr>
      <xdr:spPr>
        <a:xfrm>
          <a:off x="10528300" y="1650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125924</xdr:rowOff>
    </xdr:from>
    <xdr:to>
      <xdr:col>50</xdr:col>
      <xdr:colOff>165100</xdr:colOff>
      <xdr:row>97</xdr:row>
      <xdr:rowOff>56074</xdr:rowOff>
    </xdr:to>
    <xdr:sp macro="" textlink="">
      <xdr:nvSpPr>
        <xdr:cNvPr id="482" name="楕円 481"/>
        <xdr:cNvSpPr/>
      </xdr:nvSpPr>
      <xdr:spPr>
        <a:xfrm>
          <a:off x="9588500" y="165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72601</xdr:rowOff>
    </xdr:from>
    <xdr:ext cx="599010" cy="259045"/>
    <xdr:sp macro="" textlink="">
      <xdr:nvSpPr>
        <xdr:cNvPr id="483" name="テキスト ボックス 482"/>
        <xdr:cNvSpPr txBox="1"/>
      </xdr:nvSpPr>
      <xdr:spPr>
        <a:xfrm>
          <a:off x="9339795" y="1636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26698</xdr:rowOff>
    </xdr:from>
    <xdr:to>
      <xdr:col>46</xdr:col>
      <xdr:colOff>38100</xdr:colOff>
      <xdr:row>97</xdr:row>
      <xdr:rowOff>128298</xdr:rowOff>
    </xdr:to>
    <xdr:sp macro="" textlink="">
      <xdr:nvSpPr>
        <xdr:cNvPr id="484" name="楕円 483"/>
        <xdr:cNvSpPr/>
      </xdr:nvSpPr>
      <xdr:spPr>
        <a:xfrm>
          <a:off x="8699500" y="166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144825</xdr:rowOff>
    </xdr:from>
    <xdr:ext cx="599010" cy="259045"/>
    <xdr:sp macro="" textlink="">
      <xdr:nvSpPr>
        <xdr:cNvPr id="485" name="テキスト ボックス 484"/>
        <xdr:cNvSpPr txBox="1"/>
      </xdr:nvSpPr>
      <xdr:spPr>
        <a:xfrm>
          <a:off x="8450795" y="16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38839</xdr:rowOff>
    </xdr:from>
    <xdr:to>
      <xdr:col>41</xdr:col>
      <xdr:colOff>101600</xdr:colOff>
      <xdr:row>97</xdr:row>
      <xdr:rowOff>140439</xdr:rowOff>
    </xdr:to>
    <xdr:sp macro="" textlink="">
      <xdr:nvSpPr>
        <xdr:cNvPr id="486" name="楕円 485"/>
        <xdr:cNvSpPr/>
      </xdr:nvSpPr>
      <xdr:spPr>
        <a:xfrm>
          <a:off x="7810500" y="166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156966</xdr:rowOff>
    </xdr:from>
    <xdr:ext cx="599010" cy="259045"/>
    <xdr:sp macro="" textlink="">
      <xdr:nvSpPr>
        <xdr:cNvPr id="487" name="テキスト ボックス 486"/>
        <xdr:cNvSpPr txBox="1"/>
      </xdr:nvSpPr>
      <xdr:spPr>
        <a:xfrm>
          <a:off x="7561795" y="1644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23495</xdr:rowOff>
    </xdr:from>
    <xdr:to>
      <xdr:col>36</xdr:col>
      <xdr:colOff>165100</xdr:colOff>
      <xdr:row>97</xdr:row>
      <xdr:rowOff>125095</xdr:rowOff>
    </xdr:to>
    <xdr:sp macro="" textlink="">
      <xdr:nvSpPr>
        <xdr:cNvPr id="488" name="楕円 487"/>
        <xdr:cNvSpPr/>
      </xdr:nvSpPr>
      <xdr:spPr>
        <a:xfrm>
          <a:off x="6921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141622</xdr:rowOff>
    </xdr:from>
    <xdr:ext cx="599010" cy="259045"/>
    <xdr:sp macro="" textlink="">
      <xdr:nvSpPr>
        <xdr:cNvPr id="489" name="テキスト ボックス 488"/>
        <xdr:cNvSpPr txBox="1"/>
      </xdr:nvSpPr>
      <xdr:spPr>
        <a:xfrm>
          <a:off x="6672795" y="164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147625</xdr:rowOff>
    </xdr:from>
    <xdr:to>
      <xdr:col>85</xdr:col>
      <xdr:colOff>127000</xdr:colOff>
      <xdr:row>36</xdr:row>
      <xdr:rowOff>14275</xdr:rowOff>
    </xdr:to>
    <xdr:cxnSp macro="">
      <xdr:nvCxnSpPr>
        <xdr:cNvPr id="519" name="直線コネクタ 518"/>
        <xdr:cNvCxnSpPr/>
      </xdr:nvCxnSpPr>
      <xdr:spPr>
        <a:xfrm flipV="1">
          <a:off x="15481300" y="6148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14275</xdr:rowOff>
    </xdr:from>
    <xdr:to>
      <xdr:col>81</xdr:col>
      <xdr:colOff>50800</xdr:colOff>
      <xdr:row>36</xdr:row>
      <xdr:rowOff>128689</xdr:rowOff>
    </xdr:to>
    <xdr:cxnSp macro="">
      <xdr:nvCxnSpPr>
        <xdr:cNvPr id="522" name="直線コネクタ 521"/>
        <xdr:cNvCxnSpPr/>
      </xdr:nvCxnSpPr>
      <xdr:spPr>
        <a:xfrm flipV="1">
          <a:off x="14592300" y="6186475"/>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159569</xdr:rowOff>
    </xdr:from>
    <xdr:to>
      <xdr:col>76</xdr:col>
      <xdr:colOff>114300</xdr:colOff>
      <xdr:row>36</xdr:row>
      <xdr:rowOff>128689</xdr:rowOff>
    </xdr:to>
    <xdr:cxnSp macro="">
      <xdr:nvCxnSpPr>
        <xdr:cNvPr id="525" name="直線コネクタ 524"/>
        <xdr:cNvCxnSpPr/>
      </xdr:nvCxnSpPr>
      <xdr:spPr>
        <a:xfrm>
          <a:off x="13703300" y="6160319"/>
          <a:ext cx="889000" cy="1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124765</xdr:rowOff>
    </xdr:from>
    <xdr:to>
      <xdr:col>71</xdr:col>
      <xdr:colOff>177800</xdr:colOff>
      <xdr:row>35</xdr:row>
      <xdr:rowOff>159569</xdr:rowOff>
    </xdr:to>
    <xdr:cxnSp macro="">
      <xdr:nvCxnSpPr>
        <xdr:cNvPr id="528" name="直線コネクタ 527"/>
        <xdr:cNvCxnSpPr/>
      </xdr:nvCxnSpPr>
      <xdr:spPr>
        <a:xfrm>
          <a:off x="12814300" y="5268265"/>
          <a:ext cx="889000" cy="8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96825</xdr:rowOff>
    </xdr:from>
    <xdr:to>
      <xdr:col>85</xdr:col>
      <xdr:colOff>177800</xdr:colOff>
      <xdr:row>36</xdr:row>
      <xdr:rowOff>26975</xdr:rowOff>
    </xdr:to>
    <xdr:sp macro="" textlink="">
      <xdr:nvSpPr>
        <xdr:cNvPr id="538" name="楕円 537"/>
        <xdr:cNvSpPr/>
      </xdr:nvSpPr>
      <xdr:spPr>
        <a:xfrm>
          <a:off x="16268700" y="60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119702</xdr:rowOff>
    </xdr:from>
    <xdr:ext cx="534377" cy="259045"/>
    <xdr:sp macro="" textlink="">
      <xdr:nvSpPr>
        <xdr:cNvPr id="539" name="消防費該当値テキスト"/>
        <xdr:cNvSpPr txBox="1"/>
      </xdr:nvSpPr>
      <xdr:spPr>
        <a:xfrm>
          <a:off x="16370300" y="59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134925</xdr:rowOff>
    </xdr:from>
    <xdr:to>
      <xdr:col>81</xdr:col>
      <xdr:colOff>101600</xdr:colOff>
      <xdr:row>36</xdr:row>
      <xdr:rowOff>65075</xdr:rowOff>
    </xdr:to>
    <xdr:sp macro="" textlink="">
      <xdr:nvSpPr>
        <xdr:cNvPr id="540" name="楕円 539"/>
        <xdr:cNvSpPr/>
      </xdr:nvSpPr>
      <xdr:spPr>
        <a:xfrm>
          <a:off x="15430500" y="61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81602</xdr:rowOff>
    </xdr:from>
    <xdr:ext cx="534377" cy="259045"/>
    <xdr:sp macro="" textlink="">
      <xdr:nvSpPr>
        <xdr:cNvPr id="541" name="テキスト ボックス 540"/>
        <xdr:cNvSpPr txBox="1"/>
      </xdr:nvSpPr>
      <xdr:spPr>
        <a:xfrm>
          <a:off x="15214111" y="5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77889</xdr:rowOff>
    </xdr:from>
    <xdr:to>
      <xdr:col>76</xdr:col>
      <xdr:colOff>165100</xdr:colOff>
      <xdr:row>37</xdr:row>
      <xdr:rowOff>8039</xdr:rowOff>
    </xdr:to>
    <xdr:sp macro="" textlink="">
      <xdr:nvSpPr>
        <xdr:cNvPr id="542" name="楕円 541"/>
        <xdr:cNvSpPr/>
      </xdr:nvSpPr>
      <xdr:spPr>
        <a:xfrm>
          <a:off x="14541500" y="62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24566</xdr:rowOff>
    </xdr:from>
    <xdr:ext cx="534377" cy="259045"/>
    <xdr:sp macro="" textlink="">
      <xdr:nvSpPr>
        <xdr:cNvPr id="543" name="テキスト ボックス 542"/>
        <xdr:cNvSpPr txBox="1"/>
      </xdr:nvSpPr>
      <xdr:spPr>
        <a:xfrm>
          <a:off x="14325111" y="602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108769</xdr:rowOff>
    </xdr:from>
    <xdr:to>
      <xdr:col>72</xdr:col>
      <xdr:colOff>38100</xdr:colOff>
      <xdr:row>36</xdr:row>
      <xdr:rowOff>38919</xdr:rowOff>
    </xdr:to>
    <xdr:sp macro="" textlink="">
      <xdr:nvSpPr>
        <xdr:cNvPr id="544" name="楕円 543"/>
        <xdr:cNvSpPr/>
      </xdr:nvSpPr>
      <xdr:spPr>
        <a:xfrm>
          <a:off x="136525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55446</xdr:rowOff>
    </xdr:from>
    <xdr:ext cx="534377" cy="259045"/>
    <xdr:sp macro="" textlink="">
      <xdr:nvSpPr>
        <xdr:cNvPr id="545" name="テキスト ボックス 544"/>
        <xdr:cNvSpPr txBox="1"/>
      </xdr:nvSpPr>
      <xdr:spPr>
        <a:xfrm>
          <a:off x="13436111" y="58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73965</xdr:rowOff>
    </xdr:from>
    <xdr:to>
      <xdr:col>67</xdr:col>
      <xdr:colOff>101600</xdr:colOff>
      <xdr:row>31</xdr:row>
      <xdr:rowOff>4115</xdr:rowOff>
    </xdr:to>
    <xdr:sp macro="" textlink="">
      <xdr:nvSpPr>
        <xdr:cNvPr id="546" name="楕円 545"/>
        <xdr:cNvSpPr/>
      </xdr:nvSpPr>
      <xdr:spPr>
        <a:xfrm>
          <a:off x="127635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20642</xdr:rowOff>
    </xdr:from>
    <xdr:ext cx="534377" cy="259045"/>
    <xdr:sp macro="" textlink="">
      <xdr:nvSpPr>
        <xdr:cNvPr id="547" name="テキスト ボックス 546"/>
        <xdr:cNvSpPr txBox="1"/>
      </xdr:nvSpPr>
      <xdr:spPr>
        <a:xfrm>
          <a:off x="12547111" y="4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1001</xdr:rowOff>
    </xdr:from>
    <xdr:to>
      <xdr:col>85</xdr:col>
      <xdr:colOff>127000</xdr:colOff>
      <xdr:row>57</xdr:row>
      <xdr:rowOff>95725</xdr:rowOff>
    </xdr:to>
    <xdr:cxnSp macro="">
      <xdr:nvCxnSpPr>
        <xdr:cNvPr id="576" name="直線コネクタ 575"/>
        <xdr:cNvCxnSpPr/>
      </xdr:nvCxnSpPr>
      <xdr:spPr>
        <a:xfrm flipV="1">
          <a:off x="15481300" y="9773651"/>
          <a:ext cx="838200" cy="9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82569</xdr:rowOff>
    </xdr:from>
    <xdr:to>
      <xdr:col>81</xdr:col>
      <xdr:colOff>50800</xdr:colOff>
      <xdr:row>57</xdr:row>
      <xdr:rowOff>95725</xdr:rowOff>
    </xdr:to>
    <xdr:cxnSp macro="">
      <xdr:nvCxnSpPr>
        <xdr:cNvPr id="579" name="直線コネクタ 578"/>
        <xdr:cNvCxnSpPr/>
      </xdr:nvCxnSpPr>
      <xdr:spPr>
        <a:xfrm>
          <a:off x="14592300" y="9683769"/>
          <a:ext cx="889000" cy="18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82569</xdr:rowOff>
    </xdr:from>
    <xdr:to>
      <xdr:col>76</xdr:col>
      <xdr:colOff>114300</xdr:colOff>
      <xdr:row>57</xdr:row>
      <xdr:rowOff>6952</xdr:rowOff>
    </xdr:to>
    <xdr:cxnSp macro="">
      <xdr:nvCxnSpPr>
        <xdr:cNvPr id="582" name="直線コネクタ 581"/>
        <xdr:cNvCxnSpPr/>
      </xdr:nvCxnSpPr>
      <xdr:spPr>
        <a:xfrm flipV="1">
          <a:off x="13703300" y="9683769"/>
          <a:ext cx="889000" cy="9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6952</xdr:rowOff>
    </xdr:from>
    <xdr:to>
      <xdr:col>71</xdr:col>
      <xdr:colOff>177800</xdr:colOff>
      <xdr:row>57</xdr:row>
      <xdr:rowOff>124197</xdr:rowOff>
    </xdr:to>
    <xdr:cxnSp macro="">
      <xdr:nvCxnSpPr>
        <xdr:cNvPr id="585" name="直線コネクタ 584"/>
        <xdr:cNvCxnSpPr/>
      </xdr:nvCxnSpPr>
      <xdr:spPr>
        <a:xfrm flipV="1">
          <a:off x="12814300" y="9779602"/>
          <a:ext cx="889000" cy="11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121651</xdr:rowOff>
    </xdr:from>
    <xdr:to>
      <xdr:col>85</xdr:col>
      <xdr:colOff>177800</xdr:colOff>
      <xdr:row>57</xdr:row>
      <xdr:rowOff>51801</xdr:rowOff>
    </xdr:to>
    <xdr:sp macro="" textlink="">
      <xdr:nvSpPr>
        <xdr:cNvPr id="595" name="楕円 594"/>
        <xdr:cNvSpPr/>
      </xdr:nvSpPr>
      <xdr:spPr>
        <a:xfrm>
          <a:off x="16268700" y="97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144528</xdr:rowOff>
    </xdr:from>
    <xdr:ext cx="599010" cy="259045"/>
    <xdr:sp macro="" textlink="">
      <xdr:nvSpPr>
        <xdr:cNvPr id="596" name="教育費該当値テキスト"/>
        <xdr:cNvSpPr txBox="1"/>
      </xdr:nvSpPr>
      <xdr:spPr>
        <a:xfrm>
          <a:off x="16370300" y="957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44925</xdr:rowOff>
    </xdr:from>
    <xdr:to>
      <xdr:col>81</xdr:col>
      <xdr:colOff>101600</xdr:colOff>
      <xdr:row>57</xdr:row>
      <xdr:rowOff>146525</xdr:rowOff>
    </xdr:to>
    <xdr:sp macro="" textlink="">
      <xdr:nvSpPr>
        <xdr:cNvPr id="597" name="楕円 596"/>
        <xdr:cNvSpPr/>
      </xdr:nvSpPr>
      <xdr:spPr>
        <a:xfrm>
          <a:off x="15430500" y="98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163052</xdr:rowOff>
    </xdr:from>
    <xdr:ext cx="534377" cy="259045"/>
    <xdr:sp macro="" textlink="">
      <xdr:nvSpPr>
        <xdr:cNvPr id="598" name="テキスト ボックス 597"/>
        <xdr:cNvSpPr txBox="1"/>
      </xdr:nvSpPr>
      <xdr:spPr>
        <a:xfrm>
          <a:off x="15214111" y="959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31769</xdr:rowOff>
    </xdr:from>
    <xdr:to>
      <xdr:col>76</xdr:col>
      <xdr:colOff>165100</xdr:colOff>
      <xdr:row>56</xdr:row>
      <xdr:rowOff>133369</xdr:rowOff>
    </xdr:to>
    <xdr:sp macro="" textlink="">
      <xdr:nvSpPr>
        <xdr:cNvPr id="599" name="楕円 598"/>
        <xdr:cNvSpPr/>
      </xdr:nvSpPr>
      <xdr:spPr>
        <a:xfrm>
          <a:off x="14541500" y="96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149896</xdr:rowOff>
    </xdr:from>
    <xdr:ext cx="599010" cy="259045"/>
    <xdr:sp macro="" textlink="">
      <xdr:nvSpPr>
        <xdr:cNvPr id="600" name="テキスト ボックス 599"/>
        <xdr:cNvSpPr txBox="1"/>
      </xdr:nvSpPr>
      <xdr:spPr>
        <a:xfrm>
          <a:off x="14292795" y="94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127602</xdr:rowOff>
    </xdr:from>
    <xdr:to>
      <xdr:col>72</xdr:col>
      <xdr:colOff>38100</xdr:colOff>
      <xdr:row>57</xdr:row>
      <xdr:rowOff>57752</xdr:rowOff>
    </xdr:to>
    <xdr:sp macro="" textlink="">
      <xdr:nvSpPr>
        <xdr:cNvPr id="601" name="楕円 600"/>
        <xdr:cNvSpPr/>
      </xdr:nvSpPr>
      <xdr:spPr>
        <a:xfrm>
          <a:off x="13652500" y="97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74279</xdr:rowOff>
    </xdr:from>
    <xdr:ext cx="534377" cy="259045"/>
    <xdr:sp macro="" textlink="">
      <xdr:nvSpPr>
        <xdr:cNvPr id="602" name="テキスト ボックス 601"/>
        <xdr:cNvSpPr txBox="1"/>
      </xdr:nvSpPr>
      <xdr:spPr>
        <a:xfrm>
          <a:off x="13436111" y="950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73397</xdr:rowOff>
    </xdr:from>
    <xdr:to>
      <xdr:col>67</xdr:col>
      <xdr:colOff>101600</xdr:colOff>
      <xdr:row>58</xdr:row>
      <xdr:rowOff>3547</xdr:rowOff>
    </xdr:to>
    <xdr:sp macro="" textlink="">
      <xdr:nvSpPr>
        <xdr:cNvPr id="603" name="楕円 602"/>
        <xdr:cNvSpPr/>
      </xdr:nvSpPr>
      <xdr:spPr>
        <a:xfrm>
          <a:off x="12763500" y="98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166124</xdr:rowOff>
    </xdr:from>
    <xdr:ext cx="534377" cy="259045"/>
    <xdr:sp macro="" textlink="">
      <xdr:nvSpPr>
        <xdr:cNvPr id="604" name="テキスト ボックス 603"/>
        <xdr:cNvSpPr txBox="1"/>
      </xdr:nvSpPr>
      <xdr:spPr>
        <a:xfrm>
          <a:off x="12547111" y="993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119983</xdr:rowOff>
    </xdr:from>
    <xdr:to>
      <xdr:col>85</xdr:col>
      <xdr:colOff>127000</xdr:colOff>
      <xdr:row>79</xdr:row>
      <xdr:rowOff>41135</xdr:rowOff>
    </xdr:to>
    <xdr:cxnSp macro="">
      <xdr:nvCxnSpPr>
        <xdr:cNvPr id="633" name="直線コネクタ 632"/>
        <xdr:cNvCxnSpPr/>
      </xdr:nvCxnSpPr>
      <xdr:spPr>
        <a:xfrm flipV="1">
          <a:off x="15481300" y="13493083"/>
          <a:ext cx="8382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117317</xdr:rowOff>
    </xdr:from>
    <xdr:to>
      <xdr:col>81</xdr:col>
      <xdr:colOff>50800</xdr:colOff>
      <xdr:row>79</xdr:row>
      <xdr:rowOff>41135</xdr:rowOff>
    </xdr:to>
    <xdr:cxnSp macro="">
      <xdr:nvCxnSpPr>
        <xdr:cNvPr id="636" name="直線コネクタ 635"/>
        <xdr:cNvCxnSpPr/>
      </xdr:nvCxnSpPr>
      <xdr:spPr>
        <a:xfrm>
          <a:off x="14592300" y="13490417"/>
          <a:ext cx="889000" cy="9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117317</xdr:rowOff>
    </xdr:from>
    <xdr:to>
      <xdr:col>76</xdr:col>
      <xdr:colOff>114300</xdr:colOff>
      <xdr:row>78</xdr:row>
      <xdr:rowOff>163818</xdr:rowOff>
    </xdr:to>
    <xdr:cxnSp macro="">
      <xdr:nvCxnSpPr>
        <xdr:cNvPr id="639" name="直線コネクタ 638"/>
        <xdr:cNvCxnSpPr/>
      </xdr:nvCxnSpPr>
      <xdr:spPr>
        <a:xfrm flipV="1">
          <a:off x="13703300" y="13490417"/>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159226</xdr:rowOff>
    </xdr:from>
    <xdr:to>
      <xdr:col>71</xdr:col>
      <xdr:colOff>177800</xdr:colOff>
      <xdr:row>78</xdr:row>
      <xdr:rowOff>163818</xdr:rowOff>
    </xdr:to>
    <xdr:cxnSp macro="">
      <xdr:nvCxnSpPr>
        <xdr:cNvPr id="642" name="直線コネクタ 641"/>
        <xdr:cNvCxnSpPr/>
      </xdr:nvCxnSpPr>
      <xdr:spPr>
        <a:xfrm>
          <a:off x="12814300" y="13532326"/>
          <a:ext cx="889000" cy="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69183</xdr:rowOff>
    </xdr:from>
    <xdr:to>
      <xdr:col>85</xdr:col>
      <xdr:colOff>177800</xdr:colOff>
      <xdr:row>78</xdr:row>
      <xdr:rowOff>170783</xdr:rowOff>
    </xdr:to>
    <xdr:sp macro="" textlink="">
      <xdr:nvSpPr>
        <xdr:cNvPr id="652" name="楕円 651"/>
        <xdr:cNvSpPr/>
      </xdr:nvSpPr>
      <xdr:spPr>
        <a:xfrm>
          <a:off x="16268700" y="134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155560</xdr:rowOff>
    </xdr:from>
    <xdr:ext cx="469744" cy="259045"/>
    <xdr:sp macro="" textlink="">
      <xdr:nvSpPr>
        <xdr:cNvPr id="653" name="災害復旧費該当値テキスト"/>
        <xdr:cNvSpPr txBox="1"/>
      </xdr:nvSpPr>
      <xdr:spPr>
        <a:xfrm>
          <a:off x="16370300" y="1335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161785</xdr:rowOff>
    </xdr:from>
    <xdr:to>
      <xdr:col>81</xdr:col>
      <xdr:colOff>101600</xdr:colOff>
      <xdr:row>79</xdr:row>
      <xdr:rowOff>91935</xdr:rowOff>
    </xdr:to>
    <xdr:sp macro="" textlink="">
      <xdr:nvSpPr>
        <xdr:cNvPr id="654" name="楕円 653"/>
        <xdr:cNvSpPr/>
      </xdr:nvSpPr>
      <xdr:spPr>
        <a:xfrm>
          <a:off x="15430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83062</xdr:rowOff>
    </xdr:from>
    <xdr:ext cx="378565" cy="259045"/>
    <xdr:sp macro="" textlink="">
      <xdr:nvSpPr>
        <xdr:cNvPr id="655" name="テキスト ボックス 654"/>
        <xdr:cNvSpPr txBox="1"/>
      </xdr:nvSpPr>
      <xdr:spPr>
        <a:xfrm>
          <a:off x="15292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66517</xdr:rowOff>
    </xdr:from>
    <xdr:to>
      <xdr:col>76</xdr:col>
      <xdr:colOff>165100</xdr:colOff>
      <xdr:row>78</xdr:row>
      <xdr:rowOff>168117</xdr:rowOff>
    </xdr:to>
    <xdr:sp macro="" textlink="">
      <xdr:nvSpPr>
        <xdr:cNvPr id="656" name="楕円 655"/>
        <xdr:cNvSpPr/>
      </xdr:nvSpPr>
      <xdr:spPr>
        <a:xfrm>
          <a:off x="14541500" y="134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159244</xdr:rowOff>
    </xdr:from>
    <xdr:ext cx="469744" cy="259045"/>
    <xdr:sp macro="" textlink="">
      <xdr:nvSpPr>
        <xdr:cNvPr id="657" name="テキスト ボックス 656"/>
        <xdr:cNvSpPr txBox="1"/>
      </xdr:nvSpPr>
      <xdr:spPr>
        <a:xfrm>
          <a:off x="14357428" y="13532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113018</xdr:rowOff>
    </xdr:from>
    <xdr:to>
      <xdr:col>72</xdr:col>
      <xdr:colOff>38100</xdr:colOff>
      <xdr:row>79</xdr:row>
      <xdr:rowOff>43168</xdr:rowOff>
    </xdr:to>
    <xdr:sp macro="" textlink="">
      <xdr:nvSpPr>
        <xdr:cNvPr id="658" name="楕円 657"/>
        <xdr:cNvSpPr/>
      </xdr:nvSpPr>
      <xdr:spPr>
        <a:xfrm>
          <a:off x="13652500" y="134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34295</xdr:rowOff>
    </xdr:from>
    <xdr:ext cx="469744" cy="259045"/>
    <xdr:sp macro="" textlink="">
      <xdr:nvSpPr>
        <xdr:cNvPr id="659" name="テキスト ボックス 658"/>
        <xdr:cNvSpPr txBox="1"/>
      </xdr:nvSpPr>
      <xdr:spPr>
        <a:xfrm>
          <a:off x="13468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108426</xdr:rowOff>
    </xdr:from>
    <xdr:to>
      <xdr:col>67</xdr:col>
      <xdr:colOff>101600</xdr:colOff>
      <xdr:row>79</xdr:row>
      <xdr:rowOff>38576</xdr:rowOff>
    </xdr:to>
    <xdr:sp macro="" textlink="">
      <xdr:nvSpPr>
        <xdr:cNvPr id="660" name="楕円 659"/>
        <xdr:cNvSpPr/>
      </xdr:nvSpPr>
      <xdr:spPr>
        <a:xfrm>
          <a:off x="12763500" y="134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29703</xdr:rowOff>
    </xdr:from>
    <xdr:ext cx="469744" cy="259045"/>
    <xdr:sp macro="" textlink="">
      <xdr:nvSpPr>
        <xdr:cNvPr id="661" name="テキスト ボックス 660"/>
        <xdr:cNvSpPr txBox="1"/>
      </xdr:nvSpPr>
      <xdr:spPr>
        <a:xfrm>
          <a:off x="12579428" y="1357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23242</xdr:rowOff>
    </xdr:from>
    <xdr:to>
      <xdr:col>85</xdr:col>
      <xdr:colOff>127000</xdr:colOff>
      <xdr:row>96</xdr:row>
      <xdr:rowOff>44231</xdr:rowOff>
    </xdr:to>
    <xdr:cxnSp macro="">
      <xdr:nvCxnSpPr>
        <xdr:cNvPr id="688" name="直線コネクタ 687"/>
        <xdr:cNvCxnSpPr/>
      </xdr:nvCxnSpPr>
      <xdr:spPr>
        <a:xfrm flipV="1">
          <a:off x="15481300" y="16482442"/>
          <a:ext cx="8382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32742</xdr:rowOff>
    </xdr:from>
    <xdr:to>
      <xdr:col>81</xdr:col>
      <xdr:colOff>50800</xdr:colOff>
      <xdr:row>96</xdr:row>
      <xdr:rowOff>44231</xdr:rowOff>
    </xdr:to>
    <xdr:cxnSp macro="">
      <xdr:nvCxnSpPr>
        <xdr:cNvPr id="691" name="直線コネクタ 690"/>
        <xdr:cNvCxnSpPr/>
      </xdr:nvCxnSpPr>
      <xdr:spPr>
        <a:xfrm>
          <a:off x="14592300" y="1649194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25958</xdr:rowOff>
    </xdr:from>
    <xdr:to>
      <xdr:col>76</xdr:col>
      <xdr:colOff>114300</xdr:colOff>
      <xdr:row>96</xdr:row>
      <xdr:rowOff>32742</xdr:rowOff>
    </xdr:to>
    <xdr:cxnSp macro="">
      <xdr:nvCxnSpPr>
        <xdr:cNvPr id="694" name="直線コネクタ 693"/>
        <xdr:cNvCxnSpPr/>
      </xdr:nvCxnSpPr>
      <xdr:spPr>
        <a:xfrm>
          <a:off x="13703300" y="1648515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25958</xdr:rowOff>
    </xdr:from>
    <xdr:to>
      <xdr:col>71</xdr:col>
      <xdr:colOff>177800</xdr:colOff>
      <xdr:row>96</xdr:row>
      <xdr:rowOff>34069</xdr:rowOff>
    </xdr:to>
    <xdr:cxnSp macro="">
      <xdr:nvCxnSpPr>
        <xdr:cNvPr id="697" name="直線コネクタ 696"/>
        <xdr:cNvCxnSpPr/>
      </xdr:nvCxnSpPr>
      <xdr:spPr>
        <a:xfrm flipV="1">
          <a:off x="12814300" y="16485158"/>
          <a:ext cx="8890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143892</xdr:rowOff>
    </xdr:from>
    <xdr:to>
      <xdr:col>85</xdr:col>
      <xdr:colOff>177800</xdr:colOff>
      <xdr:row>96</xdr:row>
      <xdr:rowOff>74042</xdr:rowOff>
    </xdr:to>
    <xdr:sp macro="" textlink="">
      <xdr:nvSpPr>
        <xdr:cNvPr id="707" name="楕円 706"/>
        <xdr:cNvSpPr/>
      </xdr:nvSpPr>
      <xdr:spPr>
        <a:xfrm>
          <a:off x="16268700" y="16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166769</xdr:rowOff>
    </xdr:from>
    <xdr:ext cx="599010" cy="259045"/>
    <xdr:sp macro="" textlink="">
      <xdr:nvSpPr>
        <xdr:cNvPr id="708" name="公債費該当値テキスト"/>
        <xdr:cNvSpPr txBox="1"/>
      </xdr:nvSpPr>
      <xdr:spPr>
        <a:xfrm>
          <a:off x="16370300" y="162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164881</xdr:rowOff>
    </xdr:from>
    <xdr:to>
      <xdr:col>81</xdr:col>
      <xdr:colOff>101600</xdr:colOff>
      <xdr:row>96</xdr:row>
      <xdr:rowOff>95031</xdr:rowOff>
    </xdr:to>
    <xdr:sp macro="" textlink="">
      <xdr:nvSpPr>
        <xdr:cNvPr id="709" name="楕円 708"/>
        <xdr:cNvSpPr/>
      </xdr:nvSpPr>
      <xdr:spPr>
        <a:xfrm>
          <a:off x="15430500" y="1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111558</xdr:rowOff>
    </xdr:from>
    <xdr:ext cx="534377" cy="259045"/>
    <xdr:sp macro="" textlink="">
      <xdr:nvSpPr>
        <xdr:cNvPr id="710" name="テキスト ボックス 709"/>
        <xdr:cNvSpPr txBox="1"/>
      </xdr:nvSpPr>
      <xdr:spPr>
        <a:xfrm>
          <a:off x="15214111" y="162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153392</xdr:rowOff>
    </xdr:from>
    <xdr:to>
      <xdr:col>76</xdr:col>
      <xdr:colOff>165100</xdr:colOff>
      <xdr:row>96</xdr:row>
      <xdr:rowOff>83542</xdr:rowOff>
    </xdr:to>
    <xdr:sp macro="" textlink="">
      <xdr:nvSpPr>
        <xdr:cNvPr id="711" name="楕円 710"/>
        <xdr:cNvSpPr/>
      </xdr:nvSpPr>
      <xdr:spPr>
        <a:xfrm>
          <a:off x="14541500" y="164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100069</xdr:rowOff>
    </xdr:from>
    <xdr:ext cx="534377" cy="259045"/>
    <xdr:sp macro="" textlink="">
      <xdr:nvSpPr>
        <xdr:cNvPr id="712" name="テキスト ボックス 711"/>
        <xdr:cNvSpPr txBox="1"/>
      </xdr:nvSpPr>
      <xdr:spPr>
        <a:xfrm>
          <a:off x="14325111" y="162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146608</xdr:rowOff>
    </xdr:from>
    <xdr:to>
      <xdr:col>72</xdr:col>
      <xdr:colOff>38100</xdr:colOff>
      <xdr:row>96</xdr:row>
      <xdr:rowOff>76758</xdr:rowOff>
    </xdr:to>
    <xdr:sp macro="" textlink="">
      <xdr:nvSpPr>
        <xdr:cNvPr id="713" name="楕円 712"/>
        <xdr:cNvSpPr/>
      </xdr:nvSpPr>
      <xdr:spPr>
        <a:xfrm>
          <a:off x="13652500" y="164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93285</xdr:rowOff>
    </xdr:from>
    <xdr:ext cx="534377" cy="259045"/>
    <xdr:sp macro="" textlink="">
      <xdr:nvSpPr>
        <xdr:cNvPr id="714" name="テキスト ボックス 713"/>
        <xdr:cNvSpPr txBox="1"/>
      </xdr:nvSpPr>
      <xdr:spPr>
        <a:xfrm>
          <a:off x="13436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154719</xdr:rowOff>
    </xdr:from>
    <xdr:to>
      <xdr:col>67</xdr:col>
      <xdr:colOff>101600</xdr:colOff>
      <xdr:row>96</xdr:row>
      <xdr:rowOff>84869</xdr:rowOff>
    </xdr:to>
    <xdr:sp macro="" textlink="">
      <xdr:nvSpPr>
        <xdr:cNvPr id="715" name="楕円 714"/>
        <xdr:cNvSpPr/>
      </xdr:nvSpPr>
      <xdr:spPr>
        <a:xfrm>
          <a:off x="12763500" y="164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101396</xdr:rowOff>
    </xdr:from>
    <xdr:ext cx="534377" cy="259045"/>
    <xdr:sp macro="" textlink="">
      <xdr:nvSpPr>
        <xdr:cNvPr id="716" name="テキスト ボックス 715"/>
        <xdr:cNvSpPr txBox="1"/>
      </xdr:nvSpPr>
      <xdr:spPr>
        <a:xfrm>
          <a:off x="12547111" y="162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115824</xdr:rowOff>
    </xdr:from>
    <xdr:to>
      <xdr:col>116</xdr:col>
      <xdr:colOff>63500</xdr:colOff>
      <xdr:row>32</xdr:row>
      <xdr:rowOff>138811</xdr:rowOff>
    </xdr:to>
    <xdr:cxnSp macro="">
      <xdr:nvCxnSpPr>
        <xdr:cNvPr id="745" name="直線コネクタ 744"/>
        <xdr:cNvCxnSpPr/>
      </xdr:nvCxnSpPr>
      <xdr:spPr>
        <a:xfrm flipV="1">
          <a:off x="21323300" y="5430774"/>
          <a:ext cx="838200" cy="1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99966</xdr:rowOff>
    </xdr:from>
    <xdr:ext cx="378565" cy="259045"/>
    <xdr:sp macro="" textlink="">
      <xdr:nvSpPr>
        <xdr:cNvPr id="746" name="諸支出金平均値テキスト"/>
        <xdr:cNvSpPr txBox="1"/>
      </xdr:nvSpPr>
      <xdr:spPr>
        <a:xfrm>
          <a:off x="22212300" y="6615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138811</xdr:rowOff>
    </xdr:from>
    <xdr:to>
      <xdr:col>111</xdr:col>
      <xdr:colOff>177800</xdr:colOff>
      <xdr:row>33</xdr:row>
      <xdr:rowOff>149225</xdr:rowOff>
    </xdr:to>
    <xdr:cxnSp macro="">
      <xdr:nvCxnSpPr>
        <xdr:cNvPr id="748" name="直線コネクタ 747"/>
        <xdr:cNvCxnSpPr/>
      </xdr:nvCxnSpPr>
      <xdr:spPr>
        <a:xfrm flipV="1">
          <a:off x="20434300" y="5625211"/>
          <a:ext cx="8890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41165</xdr:rowOff>
    </xdr:from>
    <xdr:ext cx="378565" cy="259045"/>
    <xdr:sp macro="" textlink="">
      <xdr:nvSpPr>
        <xdr:cNvPr id="750" name="テキスト ボックス 749"/>
        <xdr:cNvSpPr txBox="1"/>
      </xdr:nvSpPr>
      <xdr:spPr>
        <a:xfrm>
          <a:off x="21134017" y="672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67818</xdr:rowOff>
    </xdr:from>
    <xdr:to>
      <xdr:col>107</xdr:col>
      <xdr:colOff>50800</xdr:colOff>
      <xdr:row>33</xdr:row>
      <xdr:rowOff>149225</xdr:rowOff>
    </xdr:to>
    <xdr:cxnSp macro="">
      <xdr:nvCxnSpPr>
        <xdr:cNvPr id="751" name="直線コネクタ 750"/>
        <xdr:cNvCxnSpPr/>
      </xdr:nvCxnSpPr>
      <xdr:spPr>
        <a:xfrm>
          <a:off x="19545300" y="5725668"/>
          <a:ext cx="8890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8907</xdr:rowOff>
    </xdr:from>
    <xdr:ext cx="378565" cy="259045"/>
    <xdr:sp macro="" textlink="">
      <xdr:nvSpPr>
        <xdr:cNvPr id="753" name="テキスト ボックス 752"/>
        <xdr:cNvSpPr txBox="1"/>
      </xdr:nvSpPr>
      <xdr:spPr>
        <a:xfrm>
          <a:off x="20245017" y="66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67818</xdr:rowOff>
    </xdr:from>
    <xdr:to>
      <xdr:col>102</xdr:col>
      <xdr:colOff>114300</xdr:colOff>
      <xdr:row>33</xdr:row>
      <xdr:rowOff>68072</xdr:rowOff>
    </xdr:to>
    <xdr:cxnSp macro="">
      <xdr:nvCxnSpPr>
        <xdr:cNvPr id="754" name="直線コネクタ 753"/>
        <xdr:cNvCxnSpPr/>
      </xdr:nvCxnSpPr>
      <xdr:spPr>
        <a:xfrm flipV="1">
          <a:off x="18656300" y="57256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158259</xdr:rowOff>
    </xdr:from>
    <xdr:ext cx="378565" cy="259045"/>
    <xdr:sp macro="" textlink="">
      <xdr:nvSpPr>
        <xdr:cNvPr id="756" name="テキスト ボックス 755"/>
        <xdr:cNvSpPr txBox="1"/>
      </xdr:nvSpPr>
      <xdr:spPr>
        <a:xfrm>
          <a:off x="19356017" y="6673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145686</xdr:rowOff>
    </xdr:from>
    <xdr:ext cx="378565" cy="259045"/>
    <xdr:sp macro="" textlink="">
      <xdr:nvSpPr>
        <xdr:cNvPr id="758" name="テキスト ボックス 757"/>
        <xdr:cNvSpPr txBox="1"/>
      </xdr:nvSpPr>
      <xdr:spPr>
        <a:xfrm>
          <a:off x="18467017" y="6660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65024</xdr:rowOff>
    </xdr:from>
    <xdr:to>
      <xdr:col>116</xdr:col>
      <xdr:colOff>114300</xdr:colOff>
      <xdr:row>31</xdr:row>
      <xdr:rowOff>166624</xdr:rowOff>
    </xdr:to>
    <xdr:sp macro="" textlink="">
      <xdr:nvSpPr>
        <xdr:cNvPr id="764" name="楕円 763"/>
        <xdr:cNvSpPr/>
      </xdr:nvSpPr>
      <xdr:spPr>
        <a:xfrm>
          <a:off x="22110700" y="53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18051</xdr:rowOff>
    </xdr:from>
    <xdr:ext cx="534377" cy="259045"/>
    <xdr:sp macro="" textlink="">
      <xdr:nvSpPr>
        <xdr:cNvPr id="765" name="諸支出金該当値テキスト"/>
        <xdr:cNvSpPr txBox="1"/>
      </xdr:nvSpPr>
      <xdr:spPr>
        <a:xfrm>
          <a:off x="22212300" y="533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88011</xdr:rowOff>
    </xdr:from>
    <xdr:to>
      <xdr:col>112</xdr:col>
      <xdr:colOff>38100</xdr:colOff>
      <xdr:row>33</xdr:row>
      <xdr:rowOff>18161</xdr:rowOff>
    </xdr:to>
    <xdr:sp macro="" textlink="">
      <xdr:nvSpPr>
        <xdr:cNvPr id="766" name="楕円 765"/>
        <xdr:cNvSpPr/>
      </xdr:nvSpPr>
      <xdr:spPr>
        <a:xfrm>
          <a:off x="21272500" y="55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34688</xdr:rowOff>
    </xdr:from>
    <xdr:ext cx="469744" cy="259045"/>
    <xdr:sp macro="" textlink="">
      <xdr:nvSpPr>
        <xdr:cNvPr id="767" name="テキスト ボックス 766"/>
        <xdr:cNvSpPr txBox="1"/>
      </xdr:nvSpPr>
      <xdr:spPr>
        <a:xfrm>
          <a:off x="21088428" y="53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98425</xdr:rowOff>
    </xdr:from>
    <xdr:to>
      <xdr:col>107</xdr:col>
      <xdr:colOff>101600</xdr:colOff>
      <xdr:row>34</xdr:row>
      <xdr:rowOff>28575</xdr:rowOff>
    </xdr:to>
    <xdr:sp macro="" textlink="">
      <xdr:nvSpPr>
        <xdr:cNvPr id="768" name="楕円 767"/>
        <xdr:cNvSpPr/>
      </xdr:nvSpPr>
      <xdr:spPr>
        <a:xfrm>
          <a:off x="20383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45102</xdr:rowOff>
    </xdr:from>
    <xdr:ext cx="469744" cy="259045"/>
    <xdr:sp macro="" textlink="">
      <xdr:nvSpPr>
        <xdr:cNvPr id="769" name="テキスト ボックス 768"/>
        <xdr:cNvSpPr txBox="1"/>
      </xdr:nvSpPr>
      <xdr:spPr>
        <a:xfrm>
          <a:off x="20199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17018</xdr:rowOff>
    </xdr:from>
    <xdr:to>
      <xdr:col>102</xdr:col>
      <xdr:colOff>165100</xdr:colOff>
      <xdr:row>33</xdr:row>
      <xdr:rowOff>118618</xdr:rowOff>
    </xdr:to>
    <xdr:sp macro="" textlink="">
      <xdr:nvSpPr>
        <xdr:cNvPr id="770" name="楕円 769"/>
        <xdr:cNvSpPr/>
      </xdr:nvSpPr>
      <xdr:spPr>
        <a:xfrm>
          <a:off x="19494500" y="567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135145</xdr:rowOff>
    </xdr:from>
    <xdr:ext cx="469744" cy="259045"/>
    <xdr:sp macro="" textlink="">
      <xdr:nvSpPr>
        <xdr:cNvPr id="771" name="テキスト ボックス 770"/>
        <xdr:cNvSpPr txBox="1"/>
      </xdr:nvSpPr>
      <xdr:spPr>
        <a:xfrm>
          <a:off x="19310428" y="54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17272</xdr:rowOff>
    </xdr:from>
    <xdr:to>
      <xdr:col>98</xdr:col>
      <xdr:colOff>38100</xdr:colOff>
      <xdr:row>33</xdr:row>
      <xdr:rowOff>118872</xdr:rowOff>
    </xdr:to>
    <xdr:sp macro="" textlink="">
      <xdr:nvSpPr>
        <xdr:cNvPr id="772" name="楕円 771"/>
        <xdr:cNvSpPr/>
      </xdr:nvSpPr>
      <xdr:spPr>
        <a:xfrm>
          <a:off x="18605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135399</xdr:rowOff>
    </xdr:from>
    <xdr:ext cx="469744" cy="259045"/>
    <xdr:sp macro="" textlink="">
      <xdr:nvSpPr>
        <xdr:cNvPr id="773" name="テキスト ボックス 772"/>
        <xdr:cNvSpPr txBox="1"/>
      </xdr:nvSpPr>
      <xdr:spPr>
        <a:xfrm>
          <a:off x="18421428" y="54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大きく増となったものは、教育施設の長寿命化計画により教育費が住民一人当たり３２．５％（１０１，４０４円）増、次いで焼却場建設事業の環境影響調査により衛生費が住民一人当たり１２．７％（１７４，９４９円）増となっている。また、労働費はボーリング場やテニスコート等の管理運営を行っているため類似団体を大きく上回っている。諸支出金は一般旅客自動車運送事業会計への繰出金となっており、経営改善に努めているが繰出金は増加傾向となっており、類似団体を大きく上まわる状況は続く。</a:t>
          </a:r>
        </a:p>
        <a:p>
          <a:r>
            <a:rPr kumimoji="1" lang="ja-JP" altLang="en-US" sz="1300">
              <a:latin typeface="ＭＳ Ｐゴシック" panose="020B0600070205080204" pitchFamily="50" charset="-128"/>
              <a:ea typeface="ＭＳ Ｐゴシック" panose="020B0600070205080204" pitchFamily="50" charset="-128"/>
            </a:rPr>
            <a:t>　一方、土木費については、公営住宅建設や道路新設改良事業の減により、住民一人当たり１５．７％（１１２，６１８円）減となった。　</a:t>
          </a:r>
        </a:p>
        <a:p>
          <a:r>
            <a:rPr kumimoji="1" lang="ja-JP" altLang="en-US" sz="1300">
              <a:latin typeface="ＭＳ Ｐゴシック" panose="020B0600070205080204" pitchFamily="50" charset="-128"/>
              <a:ea typeface="ＭＳ Ｐゴシック" panose="020B0600070205080204" pitchFamily="50" charset="-128"/>
            </a:rPr>
            <a:t>　今後も人口減少に伴い住民一人当たりのコストの増加傾向は避けられないが、歳入確保、歳出抑制を図り健全な財政運営を行うよう努める。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財政調整基金残高は取り崩しもなく、前年と同額となり同水準となっている。実質収支額が２，４００万円減ったことにより標準財政規模比は０．７％の減となった。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決算剰余金を公共施設整備基金、ふるさと創生基金へ１億６，１００万円積み立てしたため、実質単年度収支については赤字となった。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事業において赤字はないが、国民健康保険特別会計、公営企業会計（病院、水道、一般旅客自動車運送）は赤字が続いているため、一般会計からの操出により赤字にならないようにしている現状。経営改善に取り組んでいるが、いずれも一般会計からの操出金に依存性が高く、今後、一般会計の財政をも圧迫していくことが懸念されるため、料金改定も含めた自主財源の確保、経費節減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7553626</v>
      </c>
      <c r="BO4" s="431"/>
      <c r="BP4" s="431"/>
      <c r="BQ4" s="431"/>
      <c r="BR4" s="431"/>
      <c r="BS4" s="431"/>
      <c r="BT4" s="431"/>
      <c r="BU4" s="432"/>
      <c r="BV4" s="430">
        <v>
7473946</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2.2999999999999998</v>
      </c>
      <c r="CU4" s="437"/>
      <c r="CV4" s="437"/>
      <c r="CW4" s="437"/>
      <c r="CX4" s="437"/>
      <c r="CY4" s="437"/>
      <c r="CZ4" s="437"/>
      <c r="DA4" s="438"/>
      <c r="DB4" s="436">
        <v>
3</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7377841</v>
      </c>
      <c r="BO5" s="468"/>
      <c r="BP5" s="468"/>
      <c r="BQ5" s="468"/>
      <c r="BR5" s="468"/>
      <c r="BS5" s="468"/>
      <c r="BT5" s="468"/>
      <c r="BU5" s="469"/>
      <c r="BV5" s="467">
        <v>
7343434</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90.7</v>
      </c>
      <c r="CU5" s="465"/>
      <c r="CV5" s="465"/>
      <c r="CW5" s="465"/>
      <c r="CX5" s="465"/>
      <c r="CY5" s="465"/>
      <c r="CZ5" s="465"/>
      <c r="DA5" s="466"/>
      <c r="DB5" s="464">
        <v>
87.2</v>
      </c>
      <c r="DC5" s="465"/>
      <c r="DD5" s="465"/>
      <c r="DE5" s="465"/>
      <c r="DF5" s="465"/>
      <c r="DG5" s="465"/>
      <c r="DH5" s="465"/>
      <c r="DI5" s="466"/>
      <c r="DJ5" s="186"/>
      <c r="DK5" s="186"/>
      <c r="DL5" s="186"/>
      <c r="DM5" s="186"/>
      <c r="DN5" s="186"/>
      <c r="DO5" s="186"/>
    </row>
    <row r="6" spans="1:119" ht="18.75" customHeight="1" x14ac:dyDescent="0.2">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94</v>
      </c>
      <c r="AV6" s="500"/>
      <c r="AW6" s="500"/>
      <c r="AX6" s="500"/>
      <c r="AY6" s="501" t="s">
        <v>
102</v>
      </c>
      <c r="AZ6" s="502"/>
      <c r="BA6" s="502"/>
      <c r="BB6" s="502"/>
      <c r="BC6" s="502"/>
      <c r="BD6" s="502"/>
      <c r="BE6" s="502"/>
      <c r="BF6" s="502"/>
      <c r="BG6" s="502"/>
      <c r="BH6" s="502"/>
      <c r="BI6" s="502"/>
      <c r="BJ6" s="502"/>
      <c r="BK6" s="502"/>
      <c r="BL6" s="502"/>
      <c r="BM6" s="503"/>
      <c r="BN6" s="467">
        <v>
175785</v>
      </c>
      <c r="BO6" s="468"/>
      <c r="BP6" s="468"/>
      <c r="BQ6" s="468"/>
      <c r="BR6" s="468"/>
      <c r="BS6" s="468"/>
      <c r="BT6" s="468"/>
      <c r="BU6" s="469"/>
      <c r="BV6" s="467">
        <v>
130512</v>
      </c>
      <c r="BW6" s="468"/>
      <c r="BX6" s="468"/>
      <c r="BY6" s="468"/>
      <c r="BZ6" s="468"/>
      <c r="CA6" s="468"/>
      <c r="CB6" s="468"/>
      <c r="CC6" s="469"/>
      <c r="CD6" s="470" t="s">
        <v>
103</v>
      </c>
      <c r="CE6" s="471"/>
      <c r="CF6" s="471"/>
      <c r="CG6" s="471"/>
      <c r="CH6" s="471"/>
      <c r="CI6" s="471"/>
      <c r="CJ6" s="471"/>
      <c r="CK6" s="471"/>
      <c r="CL6" s="471"/>
      <c r="CM6" s="471"/>
      <c r="CN6" s="471"/>
      <c r="CO6" s="471"/>
      <c r="CP6" s="471"/>
      <c r="CQ6" s="471"/>
      <c r="CR6" s="471"/>
      <c r="CS6" s="472"/>
      <c r="CT6" s="504">
        <v>
93.9</v>
      </c>
      <c r="CU6" s="505"/>
      <c r="CV6" s="505"/>
      <c r="CW6" s="505"/>
      <c r="CX6" s="505"/>
      <c r="CY6" s="505"/>
      <c r="CZ6" s="505"/>
      <c r="DA6" s="506"/>
      <c r="DB6" s="504">
        <v>
91.4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104</v>
      </c>
      <c r="AN7" s="497"/>
      <c r="AO7" s="497"/>
      <c r="AP7" s="497"/>
      <c r="AQ7" s="497"/>
      <c r="AR7" s="497"/>
      <c r="AS7" s="497"/>
      <c r="AT7" s="498"/>
      <c r="AU7" s="499" t="s">
        <v>
105</v>
      </c>
      <c r="AV7" s="500"/>
      <c r="AW7" s="500"/>
      <c r="AX7" s="500"/>
      <c r="AY7" s="501" t="s">
        <v>
106</v>
      </c>
      <c r="AZ7" s="502"/>
      <c r="BA7" s="502"/>
      <c r="BB7" s="502"/>
      <c r="BC7" s="502"/>
      <c r="BD7" s="502"/>
      <c r="BE7" s="502"/>
      <c r="BF7" s="502"/>
      <c r="BG7" s="502"/>
      <c r="BH7" s="502"/>
      <c r="BI7" s="502"/>
      <c r="BJ7" s="502"/>
      <c r="BK7" s="502"/>
      <c r="BL7" s="502"/>
      <c r="BM7" s="503"/>
      <c r="BN7" s="467">
        <v>
94935</v>
      </c>
      <c r="BO7" s="468"/>
      <c r="BP7" s="468"/>
      <c r="BQ7" s="468"/>
      <c r="BR7" s="468"/>
      <c r="BS7" s="468"/>
      <c r="BT7" s="468"/>
      <c r="BU7" s="469"/>
      <c r="BV7" s="467">
        <v>
25238</v>
      </c>
      <c r="BW7" s="468"/>
      <c r="BX7" s="468"/>
      <c r="BY7" s="468"/>
      <c r="BZ7" s="468"/>
      <c r="CA7" s="468"/>
      <c r="CB7" s="468"/>
      <c r="CC7" s="469"/>
      <c r="CD7" s="470" t="s">
        <v>
107</v>
      </c>
      <c r="CE7" s="471"/>
      <c r="CF7" s="471"/>
      <c r="CG7" s="471"/>
      <c r="CH7" s="471"/>
      <c r="CI7" s="471"/>
      <c r="CJ7" s="471"/>
      <c r="CK7" s="471"/>
      <c r="CL7" s="471"/>
      <c r="CM7" s="471"/>
      <c r="CN7" s="471"/>
      <c r="CO7" s="471"/>
      <c r="CP7" s="471"/>
      <c r="CQ7" s="471"/>
      <c r="CR7" s="471"/>
      <c r="CS7" s="472"/>
      <c r="CT7" s="467">
        <v>
3548440</v>
      </c>
      <c r="CU7" s="468"/>
      <c r="CV7" s="468"/>
      <c r="CW7" s="468"/>
      <c r="CX7" s="468"/>
      <c r="CY7" s="468"/>
      <c r="CZ7" s="468"/>
      <c r="DA7" s="469"/>
      <c r="DB7" s="467">
        <v>
3556166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108</v>
      </c>
      <c r="AN8" s="497"/>
      <c r="AO8" s="497"/>
      <c r="AP8" s="497"/>
      <c r="AQ8" s="497"/>
      <c r="AR8" s="497"/>
      <c r="AS8" s="497"/>
      <c r="AT8" s="498"/>
      <c r="AU8" s="499" t="s">
        <v>
94</v>
      </c>
      <c r="AV8" s="500"/>
      <c r="AW8" s="500"/>
      <c r="AX8" s="500"/>
      <c r="AY8" s="501" t="s">
        <v>
109</v>
      </c>
      <c r="AZ8" s="502"/>
      <c r="BA8" s="502"/>
      <c r="BB8" s="502"/>
      <c r="BC8" s="502"/>
      <c r="BD8" s="502"/>
      <c r="BE8" s="502"/>
      <c r="BF8" s="502"/>
      <c r="BG8" s="502"/>
      <c r="BH8" s="502"/>
      <c r="BI8" s="502"/>
      <c r="BJ8" s="502"/>
      <c r="BK8" s="502"/>
      <c r="BL8" s="502"/>
      <c r="BM8" s="503"/>
      <c r="BN8" s="467">
        <v>
80850</v>
      </c>
      <c r="BO8" s="468"/>
      <c r="BP8" s="468"/>
      <c r="BQ8" s="468"/>
      <c r="BR8" s="468"/>
      <c r="BS8" s="468"/>
      <c r="BT8" s="468"/>
      <c r="BU8" s="469"/>
      <c r="BV8" s="467">
        <v>
105274</v>
      </c>
      <c r="BW8" s="468"/>
      <c r="BX8" s="468"/>
      <c r="BY8" s="468"/>
      <c r="BZ8" s="468"/>
      <c r="CA8" s="468"/>
      <c r="CB8" s="468"/>
      <c r="CC8" s="469"/>
      <c r="CD8" s="470" t="s">
        <v>
110</v>
      </c>
      <c r="CE8" s="471"/>
      <c r="CF8" s="471"/>
      <c r="CG8" s="471"/>
      <c r="CH8" s="471"/>
      <c r="CI8" s="471"/>
      <c r="CJ8" s="471"/>
      <c r="CK8" s="471"/>
      <c r="CL8" s="471"/>
      <c r="CM8" s="471"/>
      <c r="CN8" s="471"/>
      <c r="CO8" s="471"/>
      <c r="CP8" s="471"/>
      <c r="CQ8" s="471"/>
      <c r="CR8" s="471"/>
      <c r="CS8" s="472"/>
      <c r="CT8" s="507">
        <v>
0.3</v>
      </c>
      <c r="CU8" s="508"/>
      <c r="CV8" s="508"/>
      <c r="CW8" s="508"/>
      <c r="CX8" s="508"/>
      <c r="CY8" s="508"/>
      <c r="CZ8" s="508"/>
      <c r="DA8" s="509"/>
      <c r="DB8" s="507">
        <v>
0.3</v>
      </c>
      <c r="DC8" s="508"/>
      <c r="DD8" s="508"/>
      <c r="DE8" s="508"/>
      <c r="DF8" s="508"/>
      <c r="DG8" s="508"/>
      <c r="DH8" s="508"/>
      <c r="DI8" s="509"/>
      <c r="DJ8" s="186"/>
      <c r="DK8" s="186"/>
      <c r="DL8" s="186"/>
      <c r="DM8" s="186"/>
      <c r="DN8" s="186"/>
      <c r="DO8" s="186"/>
    </row>
    <row r="9" spans="1:119" ht="18.75" customHeight="1" thickBot="1" x14ac:dyDescent="0.25">
      <c r="A9" s="187"/>
      <c r="B9" s="461" t="s">
        <v>
111</v>
      </c>
      <c r="C9" s="462"/>
      <c r="D9" s="462"/>
      <c r="E9" s="462"/>
      <c r="F9" s="462"/>
      <c r="G9" s="462"/>
      <c r="H9" s="462"/>
      <c r="I9" s="462"/>
      <c r="J9" s="462"/>
      <c r="K9" s="510"/>
      <c r="L9" s="511" t="s">
        <v>
112</v>
      </c>
      <c r="M9" s="512"/>
      <c r="N9" s="512"/>
      <c r="O9" s="512"/>
      <c r="P9" s="512"/>
      <c r="Q9" s="513"/>
      <c r="R9" s="514">
        <v>
7613</v>
      </c>
      <c r="S9" s="515"/>
      <c r="T9" s="515"/>
      <c r="U9" s="515"/>
      <c r="V9" s="516"/>
      <c r="W9" s="424" t="s">
        <v>
113</v>
      </c>
      <c r="X9" s="425"/>
      <c r="Y9" s="425"/>
      <c r="Z9" s="425"/>
      <c r="AA9" s="425"/>
      <c r="AB9" s="425"/>
      <c r="AC9" s="425"/>
      <c r="AD9" s="425"/>
      <c r="AE9" s="425"/>
      <c r="AF9" s="425"/>
      <c r="AG9" s="425"/>
      <c r="AH9" s="425"/>
      <c r="AI9" s="425"/>
      <c r="AJ9" s="425"/>
      <c r="AK9" s="425"/>
      <c r="AL9" s="426"/>
      <c r="AM9" s="496" t="s">
        <v>
114</v>
      </c>
      <c r="AN9" s="497"/>
      <c r="AO9" s="497"/>
      <c r="AP9" s="497"/>
      <c r="AQ9" s="497"/>
      <c r="AR9" s="497"/>
      <c r="AS9" s="497"/>
      <c r="AT9" s="498"/>
      <c r="AU9" s="499" t="s">
        <v>
94</v>
      </c>
      <c r="AV9" s="500"/>
      <c r="AW9" s="500"/>
      <c r="AX9" s="500"/>
      <c r="AY9" s="501" t="s">
        <v>
115</v>
      </c>
      <c r="AZ9" s="502"/>
      <c r="BA9" s="502"/>
      <c r="BB9" s="502"/>
      <c r="BC9" s="502"/>
      <c r="BD9" s="502"/>
      <c r="BE9" s="502"/>
      <c r="BF9" s="502"/>
      <c r="BG9" s="502"/>
      <c r="BH9" s="502"/>
      <c r="BI9" s="502"/>
      <c r="BJ9" s="502"/>
      <c r="BK9" s="502"/>
      <c r="BL9" s="502"/>
      <c r="BM9" s="503"/>
      <c r="BN9" s="467">
        <v>
-26023</v>
      </c>
      <c r="BO9" s="468"/>
      <c r="BP9" s="468"/>
      <c r="BQ9" s="468"/>
      <c r="BR9" s="468"/>
      <c r="BS9" s="468"/>
      <c r="BT9" s="468"/>
      <c r="BU9" s="469"/>
      <c r="BV9" s="467">
        <v>
-2843</v>
      </c>
      <c r="BW9" s="468"/>
      <c r="BX9" s="468"/>
      <c r="BY9" s="468"/>
      <c r="BZ9" s="468"/>
      <c r="CA9" s="468"/>
      <c r="CB9" s="468"/>
      <c r="CC9" s="469"/>
      <c r="CD9" s="470" t="s">
        <v>
116</v>
      </c>
      <c r="CE9" s="471"/>
      <c r="CF9" s="471"/>
      <c r="CG9" s="471"/>
      <c r="CH9" s="471"/>
      <c r="CI9" s="471"/>
      <c r="CJ9" s="471"/>
      <c r="CK9" s="471"/>
      <c r="CL9" s="471"/>
      <c r="CM9" s="471"/>
      <c r="CN9" s="471"/>
      <c r="CO9" s="471"/>
      <c r="CP9" s="471"/>
      <c r="CQ9" s="471"/>
      <c r="CR9" s="471"/>
      <c r="CS9" s="472"/>
      <c r="CT9" s="464">
        <v>
15.7</v>
      </c>
      <c r="CU9" s="465"/>
      <c r="CV9" s="465"/>
      <c r="CW9" s="465"/>
      <c r="CX9" s="465"/>
      <c r="CY9" s="465"/>
      <c r="CZ9" s="465"/>
      <c r="DA9" s="466"/>
      <c r="DB9" s="464">
        <v>
15.8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
117</v>
      </c>
      <c r="M10" s="497"/>
      <c r="N10" s="497"/>
      <c r="O10" s="497"/>
      <c r="P10" s="497"/>
      <c r="Q10" s="498"/>
      <c r="R10" s="518">
        <v>
8231</v>
      </c>
      <c r="S10" s="519"/>
      <c r="T10" s="519"/>
      <c r="U10" s="519"/>
      <c r="V10" s="520"/>
      <c r="W10" s="455"/>
      <c r="X10" s="456"/>
      <c r="Y10" s="456"/>
      <c r="Z10" s="456"/>
      <c r="AA10" s="456"/>
      <c r="AB10" s="456"/>
      <c r="AC10" s="456"/>
      <c r="AD10" s="456"/>
      <c r="AE10" s="456"/>
      <c r="AF10" s="456"/>
      <c r="AG10" s="456"/>
      <c r="AH10" s="456"/>
      <c r="AI10" s="456"/>
      <c r="AJ10" s="456"/>
      <c r="AK10" s="456"/>
      <c r="AL10" s="459"/>
      <c r="AM10" s="496" t="s">
        <v>
118</v>
      </c>
      <c r="AN10" s="497"/>
      <c r="AO10" s="497"/>
      <c r="AP10" s="497"/>
      <c r="AQ10" s="497"/>
      <c r="AR10" s="497"/>
      <c r="AS10" s="497"/>
      <c r="AT10" s="498"/>
      <c r="AU10" s="499" t="s">
        <v>
119</v>
      </c>
      <c r="AV10" s="500"/>
      <c r="AW10" s="500"/>
      <c r="AX10" s="500"/>
      <c r="AY10" s="501" t="s">
        <v>
120</v>
      </c>
      <c r="AZ10" s="502"/>
      <c r="BA10" s="502"/>
      <c r="BB10" s="502"/>
      <c r="BC10" s="502"/>
      <c r="BD10" s="502"/>
      <c r="BE10" s="502"/>
      <c r="BF10" s="502"/>
      <c r="BG10" s="502"/>
      <c r="BH10" s="502"/>
      <c r="BI10" s="502"/>
      <c r="BJ10" s="502"/>
      <c r="BK10" s="502"/>
      <c r="BL10" s="502"/>
      <c r="BM10" s="503"/>
      <c r="BN10" s="467">
        <v>
0</v>
      </c>
      <c r="BO10" s="468"/>
      <c r="BP10" s="468"/>
      <c r="BQ10" s="468"/>
      <c r="BR10" s="468"/>
      <c r="BS10" s="468"/>
      <c r="BT10" s="468"/>
      <c r="BU10" s="469"/>
      <c r="BV10" s="467">
        <v>
104000</v>
      </c>
      <c r="BW10" s="468"/>
      <c r="BX10" s="468"/>
      <c r="BY10" s="468"/>
      <c r="BZ10" s="468"/>
      <c r="CA10" s="468"/>
      <c r="CB10" s="468"/>
      <c r="CC10" s="469"/>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
122</v>
      </c>
      <c r="M11" s="522"/>
      <c r="N11" s="522"/>
      <c r="O11" s="522"/>
      <c r="P11" s="522"/>
      <c r="Q11" s="523"/>
      <c r="R11" s="524" t="s">
        <v>
123</v>
      </c>
      <c r="S11" s="525"/>
      <c r="T11" s="525"/>
      <c r="U11" s="525"/>
      <c r="V11" s="526"/>
      <c r="W11" s="455"/>
      <c r="X11" s="456"/>
      <c r="Y11" s="456"/>
      <c r="Z11" s="456"/>
      <c r="AA11" s="456"/>
      <c r="AB11" s="456"/>
      <c r="AC11" s="456"/>
      <c r="AD11" s="456"/>
      <c r="AE11" s="456"/>
      <c r="AF11" s="456"/>
      <c r="AG11" s="456"/>
      <c r="AH11" s="456"/>
      <c r="AI11" s="456"/>
      <c r="AJ11" s="456"/>
      <c r="AK11" s="456"/>
      <c r="AL11" s="459"/>
      <c r="AM11" s="496" t="s">
        <v>
124</v>
      </c>
      <c r="AN11" s="497"/>
      <c r="AO11" s="497"/>
      <c r="AP11" s="497"/>
      <c r="AQ11" s="497"/>
      <c r="AR11" s="497"/>
      <c r="AS11" s="497"/>
      <c r="AT11" s="498"/>
      <c r="AU11" s="499" t="s">
        <v>
125</v>
      </c>
      <c r="AV11" s="500"/>
      <c r="AW11" s="500"/>
      <c r="AX11" s="500"/>
      <c r="AY11" s="501" t="s">
        <v>
126</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0</v>
      </c>
      <c r="BW11" s="468"/>
      <c r="BX11" s="468"/>
      <c r="BY11" s="468"/>
      <c r="BZ11" s="468"/>
      <c r="CA11" s="468"/>
      <c r="CB11" s="468"/>
      <c r="CC11" s="469"/>
      <c r="CD11" s="470" t="s">
        <v>
127</v>
      </c>
      <c r="CE11" s="471"/>
      <c r="CF11" s="471"/>
      <c r="CG11" s="471"/>
      <c r="CH11" s="471"/>
      <c r="CI11" s="471"/>
      <c r="CJ11" s="471"/>
      <c r="CK11" s="471"/>
      <c r="CL11" s="471"/>
      <c r="CM11" s="471"/>
      <c r="CN11" s="471"/>
      <c r="CO11" s="471"/>
      <c r="CP11" s="471"/>
      <c r="CQ11" s="471"/>
      <c r="CR11" s="471"/>
      <c r="CS11" s="472"/>
      <c r="CT11" s="507" t="s">
        <v>
128</v>
      </c>
      <c r="CU11" s="508"/>
      <c r="CV11" s="508"/>
      <c r="CW11" s="508"/>
      <c r="CX11" s="508"/>
      <c r="CY11" s="508"/>
      <c r="CZ11" s="508"/>
      <c r="DA11" s="509"/>
      <c r="DB11" s="507" t="s">
        <v>
129</v>
      </c>
      <c r="DC11" s="508"/>
      <c r="DD11" s="508"/>
      <c r="DE11" s="508"/>
      <c r="DF11" s="508"/>
      <c r="DG11" s="508"/>
      <c r="DH11" s="508"/>
      <c r="DI11" s="509"/>
      <c r="DJ11" s="186"/>
      <c r="DK11" s="186"/>
      <c r="DL11" s="186"/>
      <c r="DM11" s="186"/>
      <c r="DN11" s="186"/>
      <c r="DO11" s="186"/>
    </row>
    <row r="12" spans="1:119" ht="18.75" customHeight="1" x14ac:dyDescent="0.2">
      <c r="A12" s="187"/>
      <c r="B12" s="527" t="s">
        <v>
130</v>
      </c>
      <c r="C12" s="528"/>
      <c r="D12" s="528"/>
      <c r="E12" s="528"/>
      <c r="F12" s="528"/>
      <c r="G12" s="528"/>
      <c r="H12" s="528"/>
      <c r="I12" s="528"/>
      <c r="J12" s="528"/>
      <c r="K12" s="529"/>
      <c r="L12" s="536" t="s">
        <v>
131</v>
      </c>
      <c r="M12" s="537"/>
      <c r="N12" s="537"/>
      <c r="O12" s="537"/>
      <c r="P12" s="537"/>
      <c r="Q12" s="538"/>
      <c r="R12" s="539">
        <v>
7326</v>
      </c>
      <c r="S12" s="540"/>
      <c r="T12" s="540"/>
      <c r="U12" s="540"/>
      <c r="V12" s="541"/>
      <c r="W12" s="542" t="s">
        <v>
1</v>
      </c>
      <c r="X12" s="500"/>
      <c r="Y12" s="500"/>
      <c r="Z12" s="500"/>
      <c r="AA12" s="500"/>
      <c r="AB12" s="543"/>
      <c r="AC12" s="544" t="s">
        <v>
132</v>
      </c>
      <c r="AD12" s="545"/>
      <c r="AE12" s="545"/>
      <c r="AF12" s="545"/>
      <c r="AG12" s="546"/>
      <c r="AH12" s="544" t="s">
        <v>
133</v>
      </c>
      <c r="AI12" s="545"/>
      <c r="AJ12" s="545"/>
      <c r="AK12" s="545"/>
      <c r="AL12" s="547"/>
      <c r="AM12" s="496" t="s">
        <v>
134</v>
      </c>
      <c r="AN12" s="497"/>
      <c r="AO12" s="497"/>
      <c r="AP12" s="497"/>
      <c r="AQ12" s="497"/>
      <c r="AR12" s="497"/>
      <c r="AS12" s="497"/>
      <c r="AT12" s="498"/>
      <c r="AU12" s="499" t="s">
        <v>
94</v>
      </c>
      <c r="AV12" s="500"/>
      <c r="AW12" s="500"/>
      <c r="AX12" s="500"/>
      <c r="AY12" s="501" t="s">
        <v>
135</v>
      </c>
      <c r="AZ12" s="502"/>
      <c r="BA12" s="502"/>
      <c r="BB12" s="502"/>
      <c r="BC12" s="502"/>
      <c r="BD12" s="502"/>
      <c r="BE12" s="502"/>
      <c r="BF12" s="502"/>
      <c r="BG12" s="502"/>
      <c r="BH12" s="502"/>
      <c r="BI12" s="502"/>
      <c r="BJ12" s="502"/>
      <c r="BK12" s="502"/>
      <c r="BL12" s="502"/>
      <c r="BM12" s="503"/>
      <c r="BN12" s="467">
        <v>
0</v>
      </c>
      <c r="BO12" s="468"/>
      <c r="BP12" s="468"/>
      <c r="BQ12" s="468"/>
      <c r="BR12" s="468"/>
      <c r="BS12" s="468"/>
      <c r="BT12" s="468"/>
      <c r="BU12" s="469"/>
      <c r="BV12" s="467">
        <v>
0</v>
      </c>
      <c r="BW12" s="468"/>
      <c r="BX12" s="468"/>
      <c r="BY12" s="468"/>
      <c r="BZ12" s="468"/>
      <c r="CA12" s="468"/>
      <c r="CB12" s="468"/>
      <c r="CC12" s="469"/>
      <c r="CD12" s="470" t="s">
        <v>
136</v>
      </c>
      <c r="CE12" s="471"/>
      <c r="CF12" s="471"/>
      <c r="CG12" s="471"/>
      <c r="CH12" s="471"/>
      <c r="CI12" s="471"/>
      <c r="CJ12" s="471"/>
      <c r="CK12" s="471"/>
      <c r="CL12" s="471"/>
      <c r="CM12" s="471"/>
      <c r="CN12" s="471"/>
      <c r="CO12" s="471"/>
      <c r="CP12" s="471"/>
      <c r="CQ12" s="471"/>
      <c r="CR12" s="471"/>
      <c r="CS12" s="472"/>
      <c r="CT12" s="507" t="s">
        <v>
137</v>
      </c>
      <c r="CU12" s="508"/>
      <c r="CV12" s="508"/>
      <c r="CW12" s="508"/>
      <c r="CX12" s="508"/>
      <c r="CY12" s="508"/>
      <c r="CZ12" s="508"/>
      <c r="DA12" s="509"/>
      <c r="DB12" s="507" t="s">
        <v>
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
139</v>
      </c>
      <c r="N13" s="559"/>
      <c r="O13" s="559"/>
      <c r="P13" s="559"/>
      <c r="Q13" s="560"/>
      <c r="R13" s="551">
        <v>
7218</v>
      </c>
      <c r="S13" s="552"/>
      <c r="T13" s="552"/>
      <c r="U13" s="552"/>
      <c r="V13" s="553"/>
      <c r="W13" s="483" t="s">
        <v>
140</v>
      </c>
      <c r="X13" s="484"/>
      <c r="Y13" s="484"/>
      <c r="Z13" s="484"/>
      <c r="AA13" s="484"/>
      <c r="AB13" s="474"/>
      <c r="AC13" s="518">
        <v>
639</v>
      </c>
      <c r="AD13" s="519"/>
      <c r="AE13" s="519"/>
      <c r="AF13" s="519"/>
      <c r="AG13" s="561"/>
      <c r="AH13" s="518">
        <v>
720</v>
      </c>
      <c r="AI13" s="519"/>
      <c r="AJ13" s="519"/>
      <c r="AK13" s="519"/>
      <c r="AL13" s="520"/>
      <c r="AM13" s="496" t="s">
        <v>
141</v>
      </c>
      <c r="AN13" s="497"/>
      <c r="AO13" s="497"/>
      <c r="AP13" s="497"/>
      <c r="AQ13" s="497"/>
      <c r="AR13" s="497"/>
      <c r="AS13" s="497"/>
      <c r="AT13" s="498"/>
      <c r="AU13" s="499" t="s">
        <v>
142</v>
      </c>
      <c r="AV13" s="500"/>
      <c r="AW13" s="500"/>
      <c r="AX13" s="500"/>
      <c r="AY13" s="501" t="s">
        <v>
143</v>
      </c>
      <c r="AZ13" s="502"/>
      <c r="BA13" s="502"/>
      <c r="BB13" s="502"/>
      <c r="BC13" s="502"/>
      <c r="BD13" s="502"/>
      <c r="BE13" s="502"/>
      <c r="BF13" s="502"/>
      <c r="BG13" s="502"/>
      <c r="BH13" s="502"/>
      <c r="BI13" s="502"/>
      <c r="BJ13" s="502"/>
      <c r="BK13" s="502"/>
      <c r="BL13" s="502"/>
      <c r="BM13" s="503"/>
      <c r="BN13" s="467">
        <v>
-26023</v>
      </c>
      <c r="BO13" s="468"/>
      <c r="BP13" s="468"/>
      <c r="BQ13" s="468"/>
      <c r="BR13" s="468"/>
      <c r="BS13" s="468"/>
      <c r="BT13" s="468"/>
      <c r="BU13" s="469"/>
      <c r="BV13" s="467">
        <v>
101157</v>
      </c>
      <c r="BW13" s="468"/>
      <c r="BX13" s="468"/>
      <c r="BY13" s="468"/>
      <c r="BZ13" s="468"/>
      <c r="CA13" s="468"/>
      <c r="CB13" s="468"/>
      <c r="CC13" s="469"/>
      <c r="CD13" s="470" t="s">
        <v>
144</v>
      </c>
      <c r="CE13" s="471"/>
      <c r="CF13" s="471"/>
      <c r="CG13" s="471"/>
      <c r="CH13" s="471"/>
      <c r="CI13" s="471"/>
      <c r="CJ13" s="471"/>
      <c r="CK13" s="471"/>
      <c r="CL13" s="471"/>
      <c r="CM13" s="471"/>
      <c r="CN13" s="471"/>
      <c r="CO13" s="471"/>
      <c r="CP13" s="471"/>
      <c r="CQ13" s="471"/>
      <c r="CR13" s="471"/>
      <c r="CS13" s="472"/>
      <c r="CT13" s="464">
        <v>
12.3</v>
      </c>
      <c r="CU13" s="465"/>
      <c r="CV13" s="465"/>
      <c r="CW13" s="465"/>
      <c r="CX13" s="465"/>
      <c r="CY13" s="465"/>
      <c r="CZ13" s="465"/>
      <c r="DA13" s="466"/>
      <c r="DB13" s="464">
        <v>
12.5</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
145</v>
      </c>
      <c r="M14" s="549"/>
      <c r="N14" s="549"/>
      <c r="O14" s="549"/>
      <c r="P14" s="549"/>
      <c r="Q14" s="550"/>
      <c r="R14" s="551">
        <v>
7465</v>
      </c>
      <c r="S14" s="552"/>
      <c r="T14" s="552"/>
      <c r="U14" s="552"/>
      <c r="V14" s="553"/>
      <c r="W14" s="457"/>
      <c r="X14" s="458"/>
      <c r="Y14" s="458"/>
      <c r="Z14" s="458"/>
      <c r="AA14" s="458"/>
      <c r="AB14" s="447"/>
      <c r="AC14" s="554">
        <v>
15.8</v>
      </c>
      <c r="AD14" s="555"/>
      <c r="AE14" s="555"/>
      <c r="AF14" s="555"/>
      <c r="AG14" s="556"/>
      <c r="AH14" s="554">
        <v>
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146</v>
      </c>
      <c r="CE14" s="563"/>
      <c r="CF14" s="563"/>
      <c r="CG14" s="563"/>
      <c r="CH14" s="563"/>
      <c r="CI14" s="563"/>
      <c r="CJ14" s="563"/>
      <c r="CK14" s="563"/>
      <c r="CL14" s="563"/>
      <c r="CM14" s="563"/>
      <c r="CN14" s="563"/>
      <c r="CO14" s="563"/>
      <c r="CP14" s="563"/>
      <c r="CQ14" s="563"/>
      <c r="CR14" s="563"/>
      <c r="CS14" s="564"/>
      <c r="CT14" s="565">
        <v>
6.6</v>
      </c>
      <c r="CU14" s="566"/>
      <c r="CV14" s="566"/>
      <c r="CW14" s="566"/>
      <c r="CX14" s="566"/>
      <c r="CY14" s="566"/>
      <c r="CZ14" s="566"/>
      <c r="DA14" s="567"/>
      <c r="DB14" s="565">
        <v>
17.5</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
147</v>
      </c>
      <c r="N15" s="559"/>
      <c r="O15" s="559"/>
      <c r="P15" s="559"/>
      <c r="Q15" s="560"/>
      <c r="R15" s="551">
        <v>
7353</v>
      </c>
      <c r="S15" s="552"/>
      <c r="T15" s="552"/>
      <c r="U15" s="552"/>
      <c r="V15" s="553"/>
      <c r="W15" s="483" t="s">
        <v>
148</v>
      </c>
      <c r="X15" s="484"/>
      <c r="Y15" s="484"/>
      <c r="Z15" s="484"/>
      <c r="AA15" s="484"/>
      <c r="AB15" s="474"/>
      <c r="AC15" s="518">
        <v>
629</v>
      </c>
      <c r="AD15" s="519"/>
      <c r="AE15" s="519"/>
      <c r="AF15" s="519"/>
      <c r="AG15" s="561"/>
      <c r="AH15" s="518">
        <v>
767</v>
      </c>
      <c r="AI15" s="519"/>
      <c r="AJ15" s="519"/>
      <c r="AK15" s="519"/>
      <c r="AL15" s="520"/>
      <c r="AM15" s="496"/>
      <c r="AN15" s="497"/>
      <c r="AO15" s="497"/>
      <c r="AP15" s="497"/>
      <c r="AQ15" s="497"/>
      <c r="AR15" s="497"/>
      <c r="AS15" s="497"/>
      <c r="AT15" s="498"/>
      <c r="AU15" s="499"/>
      <c r="AV15" s="500"/>
      <c r="AW15" s="500"/>
      <c r="AX15" s="500"/>
      <c r="AY15" s="427" t="s">
        <v>
149</v>
      </c>
      <c r="AZ15" s="428"/>
      <c r="BA15" s="428"/>
      <c r="BB15" s="428"/>
      <c r="BC15" s="428"/>
      <c r="BD15" s="428"/>
      <c r="BE15" s="428"/>
      <c r="BF15" s="428"/>
      <c r="BG15" s="428"/>
      <c r="BH15" s="428"/>
      <c r="BI15" s="428"/>
      <c r="BJ15" s="428"/>
      <c r="BK15" s="428"/>
      <c r="BL15" s="428"/>
      <c r="BM15" s="429"/>
      <c r="BN15" s="430">
        <v>
949040</v>
      </c>
      <c r="BO15" s="431"/>
      <c r="BP15" s="431"/>
      <c r="BQ15" s="431"/>
      <c r="BR15" s="431"/>
      <c r="BS15" s="431"/>
      <c r="BT15" s="431"/>
      <c r="BU15" s="432"/>
      <c r="BV15" s="430">
        <v>
943380</v>
      </c>
      <c r="BW15" s="431"/>
      <c r="BX15" s="431"/>
      <c r="BY15" s="431"/>
      <c r="BZ15" s="431"/>
      <c r="CA15" s="431"/>
      <c r="CB15" s="431"/>
      <c r="CC15" s="432"/>
      <c r="CD15" s="568" t="s">
        <v>
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
151</v>
      </c>
      <c r="M16" s="579"/>
      <c r="N16" s="579"/>
      <c r="O16" s="579"/>
      <c r="P16" s="579"/>
      <c r="Q16" s="580"/>
      <c r="R16" s="571" t="s">
        <v>
152</v>
      </c>
      <c r="S16" s="572"/>
      <c r="T16" s="572"/>
      <c r="U16" s="572"/>
      <c r="V16" s="573"/>
      <c r="W16" s="457"/>
      <c r="X16" s="458"/>
      <c r="Y16" s="458"/>
      <c r="Z16" s="458"/>
      <c r="AA16" s="458"/>
      <c r="AB16" s="447"/>
      <c r="AC16" s="554">
        <v>
15.6</v>
      </c>
      <c r="AD16" s="555"/>
      <c r="AE16" s="555"/>
      <c r="AF16" s="555"/>
      <c r="AG16" s="556"/>
      <c r="AH16" s="554">
        <v>
18.100000000000001</v>
      </c>
      <c r="AI16" s="555"/>
      <c r="AJ16" s="555"/>
      <c r="AK16" s="555"/>
      <c r="AL16" s="557"/>
      <c r="AM16" s="496"/>
      <c r="AN16" s="497"/>
      <c r="AO16" s="497"/>
      <c r="AP16" s="497"/>
      <c r="AQ16" s="497"/>
      <c r="AR16" s="497"/>
      <c r="AS16" s="497"/>
      <c r="AT16" s="498"/>
      <c r="AU16" s="499"/>
      <c r="AV16" s="500"/>
      <c r="AW16" s="500"/>
      <c r="AX16" s="500"/>
      <c r="AY16" s="501" t="s">
        <v>
153</v>
      </c>
      <c r="AZ16" s="502"/>
      <c r="BA16" s="502"/>
      <c r="BB16" s="502"/>
      <c r="BC16" s="502"/>
      <c r="BD16" s="502"/>
      <c r="BE16" s="502"/>
      <c r="BF16" s="502"/>
      <c r="BG16" s="502"/>
      <c r="BH16" s="502"/>
      <c r="BI16" s="502"/>
      <c r="BJ16" s="502"/>
      <c r="BK16" s="502"/>
      <c r="BL16" s="502"/>
      <c r="BM16" s="503"/>
      <c r="BN16" s="467">
        <v>
3178807</v>
      </c>
      <c r="BO16" s="468"/>
      <c r="BP16" s="468"/>
      <c r="BQ16" s="468"/>
      <c r="BR16" s="468"/>
      <c r="BS16" s="468"/>
      <c r="BT16" s="468"/>
      <c r="BU16" s="469"/>
      <c r="BV16" s="467">
        <v>
3145066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
154</v>
      </c>
      <c r="N17" s="575"/>
      <c r="O17" s="575"/>
      <c r="P17" s="575"/>
      <c r="Q17" s="576"/>
      <c r="R17" s="571" t="s">
        <v>
155</v>
      </c>
      <c r="S17" s="572"/>
      <c r="T17" s="572"/>
      <c r="U17" s="572"/>
      <c r="V17" s="573"/>
      <c r="W17" s="483" t="s">
        <v>
156</v>
      </c>
      <c r="X17" s="484"/>
      <c r="Y17" s="484"/>
      <c r="Z17" s="484"/>
      <c r="AA17" s="484"/>
      <c r="AB17" s="474"/>
      <c r="AC17" s="518">
        <v>
2771</v>
      </c>
      <c r="AD17" s="519"/>
      <c r="AE17" s="519"/>
      <c r="AF17" s="519"/>
      <c r="AG17" s="561"/>
      <c r="AH17" s="518">
        <v>
2740</v>
      </c>
      <c r="AI17" s="519"/>
      <c r="AJ17" s="519"/>
      <c r="AK17" s="519"/>
      <c r="AL17" s="520"/>
      <c r="AM17" s="496"/>
      <c r="AN17" s="497"/>
      <c r="AO17" s="497"/>
      <c r="AP17" s="497"/>
      <c r="AQ17" s="497"/>
      <c r="AR17" s="497"/>
      <c r="AS17" s="497"/>
      <c r="AT17" s="498"/>
      <c r="AU17" s="499"/>
      <c r="AV17" s="500"/>
      <c r="AW17" s="500"/>
      <c r="AX17" s="500"/>
      <c r="AY17" s="501" t="s">
        <v>
157</v>
      </c>
      <c r="AZ17" s="502"/>
      <c r="BA17" s="502"/>
      <c r="BB17" s="502"/>
      <c r="BC17" s="502"/>
      <c r="BD17" s="502"/>
      <c r="BE17" s="502"/>
      <c r="BF17" s="502"/>
      <c r="BG17" s="502"/>
      <c r="BH17" s="502"/>
      <c r="BI17" s="502"/>
      <c r="BJ17" s="502"/>
      <c r="BK17" s="502"/>
      <c r="BL17" s="502"/>
      <c r="BM17" s="503"/>
      <c r="BN17" s="467">
        <v>
1198478</v>
      </c>
      <c r="BO17" s="468"/>
      <c r="BP17" s="468"/>
      <c r="BQ17" s="468"/>
      <c r="BR17" s="468"/>
      <c r="BS17" s="468"/>
      <c r="BT17" s="468"/>
      <c r="BU17" s="469"/>
      <c r="BV17" s="467">
        <v>
1190306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
158</v>
      </c>
      <c r="C18" s="510"/>
      <c r="D18" s="510"/>
      <c r="E18" s="582"/>
      <c r="F18" s="582"/>
      <c r="G18" s="582"/>
      <c r="H18" s="582"/>
      <c r="I18" s="582"/>
      <c r="J18" s="582"/>
      <c r="K18" s="582"/>
      <c r="L18" s="583">
        <v>
72.23</v>
      </c>
      <c r="M18" s="583"/>
      <c r="N18" s="583"/>
      <c r="O18" s="583"/>
      <c r="P18" s="583"/>
      <c r="Q18" s="583"/>
      <c r="R18" s="584"/>
      <c r="S18" s="584"/>
      <c r="T18" s="584"/>
      <c r="U18" s="584"/>
      <c r="V18" s="585"/>
      <c r="W18" s="485"/>
      <c r="X18" s="486"/>
      <c r="Y18" s="486"/>
      <c r="Z18" s="486"/>
      <c r="AA18" s="486"/>
      <c r="AB18" s="477"/>
      <c r="AC18" s="586">
        <v>
68.599999999999994</v>
      </c>
      <c r="AD18" s="587"/>
      <c r="AE18" s="587"/>
      <c r="AF18" s="587"/>
      <c r="AG18" s="588"/>
      <c r="AH18" s="586">
        <v>
64.8</v>
      </c>
      <c r="AI18" s="587"/>
      <c r="AJ18" s="587"/>
      <c r="AK18" s="587"/>
      <c r="AL18" s="589"/>
      <c r="AM18" s="496"/>
      <c r="AN18" s="497"/>
      <c r="AO18" s="497"/>
      <c r="AP18" s="497"/>
      <c r="AQ18" s="497"/>
      <c r="AR18" s="497"/>
      <c r="AS18" s="497"/>
      <c r="AT18" s="498"/>
      <c r="AU18" s="499"/>
      <c r="AV18" s="500"/>
      <c r="AW18" s="500"/>
      <c r="AX18" s="500"/>
      <c r="AY18" s="501" t="s">
        <v>
159</v>
      </c>
      <c r="AZ18" s="502"/>
      <c r="BA18" s="502"/>
      <c r="BB18" s="502"/>
      <c r="BC18" s="502"/>
      <c r="BD18" s="502"/>
      <c r="BE18" s="502"/>
      <c r="BF18" s="502"/>
      <c r="BG18" s="502"/>
      <c r="BH18" s="502"/>
      <c r="BI18" s="502"/>
      <c r="BJ18" s="502"/>
      <c r="BK18" s="502"/>
      <c r="BL18" s="502"/>
      <c r="BM18" s="503"/>
      <c r="BN18" s="467">
        <v>
3258959</v>
      </c>
      <c r="BO18" s="468"/>
      <c r="BP18" s="468"/>
      <c r="BQ18" s="468"/>
      <c r="BR18" s="468"/>
      <c r="BS18" s="468"/>
      <c r="BT18" s="468"/>
      <c r="BU18" s="469"/>
      <c r="BV18" s="467">
        <v>
3106602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
160</v>
      </c>
      <c r="C19" s="510"/>
      <c r="D19" s="510"/>
      <c r="E19" s="582"/>
      <c r="F19" s="582"/>
      <c r="G19" s="582"/>
      <c r="H19" s="582"/>
      <c r="I19" s="582"/>
      <c r="J19" s="582"/>
      <c r="K19" s="582"/>
      <c r="L19" s="590">
        <v>
105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161</v>
      </c>
      <c r="AZ19" s="502"/>
      <c r="BA19" s="502"/>
      <c r="BB19" s="502"/>
      <c r="BC19" s="502"/>
      <c r="BD19" s="502"/>
      <c r="BE19" s="502"/>
      <c r="BF19" s="502"/>
      <c r="BG19" s="502"/>
      <c r="BH19" s="502"/>
      <c r="BI19" s="502"/>
      <c r="BJ19" s="502"/>
      <c r="BK19" s="502"/>
      <c r="BL19" s="502"/>
      <c r="BM19" s="503"/>
      <c r="BN19" s="467">
        <v>
4181671</v>
      </c>
      <c r="BO19" s="468"/>
      <c r="BP19" s="468"/>
      <c r="BQ19" s="468"/>
      <c r="BR19" s="468"/>
      <c r="BS19" s="468"/>
      <c r="BT19" s="468"/>
      <c r="BU19" s="469"/>
      <c r="BV19" s="467">
        <v>
4100383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
162</v>
      </c>
      <c r="C20" s="510"/>
      <c r="D20" s="510"/>
      <c r="E20" s="582"/>
      <c r="F20" s="582"/>
      <c r="G20" s="582"/>
      <c r="H20" s="582"/>
      <c r="I20" s="582"/>
      <c r="J20" s="582"/>
      <c r="K20" s="582"/>
      <c r="L20" s="590">
        <v>
3913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
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
164</v>
      </c>
      <c r="C22" s="605"/>
      <c r="D22" s="606"/>
      <c r="E22" s="479" t="s">
        <v>
1</v>
      </c>
      <c r="F22" s="484"/>
      <c r="G22" s="484"/>
      <c r="H22" s="484"/>
      <c r="I22" s="484"/>
      <c r="J22" s="484"/>
      <c r="K22" s="474"/>
      <c r="L22" s="479" t="s">
        <v>
165</v>
      </c>
      <c r="M22" s="484"/>
      <c r="N22" s="484"/>
      <c r="O22" s="484"/>
      <c r="P22" s="474"/>
      <c r="Q22" s="613" t="s">
        <v>
166</v>
      </c>
      <c r="R22" s="614"/>
      <c r="S22" s="614"/>
      <c r="T22" s="614"/>
      <c r="U22" s="614"/>
      <c r="V22" s="615"/>
      <c r="W22" s="619" t="s">
        <v>
167</v>
      </c>
      <c r="X22" s="605"/>
      <c r="Y22" s="606"/>
      <c r="Z22" s="479" t="s">
        <v>
1</v>
      </c>
      <c r="AA22" s="484"/>
      <c r="AB22" s="484"/>
      <c r="AC22" s="484"/>
      <c r="AD22" s="484"/>
      <c r="AE22" s="484"/>
      <c r="AF22" s="484"/>
      <c r="AG22" s="474"/>
      <c r="AH22" s="632" t="s">
        <v>
168</v>
      </c>
      <c r="AI22" s="484"/>
      <c r="AJ22" s="484"/>
      <c r="AK22" s="484"/>
      <c r="AL22" s="474"/>
      <c r="AM22" s="632" t="s">
        <v>
169</v>
      </c>
      <c r="AN22" s="633"/>
      <c r="AO22" s="633"/>
      <c r="AP22" s="633"/>
      <c r="AQ22" s="633"/>
      <c r="AR22" s="634"/>
      <c r="AS22" s="613" t="s">
        <v>
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170</v>
      </c>
      <c r="AZ23" s="428"/>
      <c r="BA23" s="428"/>
      <c r="BB23" s="428"/>
      <c r="BC23" s="428"/>
      <c r="BD23" s="428"/>
      <c r="BE23" s="428"/>
      <c r="BF23" s="428"/>
      <c r="BG23" s="428"/>
      <c r="BH23" s="428"/>
      <c r="BI23" s="428"/>
      <c r="BJ23" s="428"/>
      <c r="BK23" s="428"/>
      <c r="BL23" s="428"/>
      <c r="BM23" s="429"/>
      <c r="BN23" s="467">
        <v>
6453534</v>
      </c>
      <c r="BO23" s="468"/>
      <c r="BP23" s="468"/>
      <c r="BQ23" s="468"/>
      <c r="BR23" s="468"/>
      <c r="BS23" s="468"/>
      <c r="BT23" s="468"/>
      <c r="BU23" s="469"/>
      <c r="BV23" s="467">
        <v>
6822030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
171</v>
      </c>
      <c r="F24" s="497"/>
      <c r="G24" s="497"/>
      <c r="H24" s="497"/>
      <c r="I24" s="497"/>
      <c r="J24" s="497"/>
      <c r="K24" s="498"/>
      <c r="L24" s="518">
        <v>
1</v>
      </c>
      <c r="M24" s="519"/>
      <c r="N24" s="519"/>
      <c r="O24" s="519"/>
      <c r="P24" s="561"/>
      <c r="Q24" s="518">
        <v>
7760</v>
      </c>
      <c r="R24" s="519"/>
      <c r="S24" s="519"/>
      <c r="T24" s="519"/>
      <c r="U24" s="519"/>
      <c r="V24" s="561"/>
      <c r="W24" s="620"/>
      <c r="X24" s="608"/>
      <c r="Y24" s="609"/>
      <c r="Z24" s="517" t="s">
        <v>
172</v>
      </c>
      <c r="AA24" s="497"/>
      <c r="AB24" s="497"/>
      <c r="AC24" s="497"/>
      <c r="AD24" s="497"/>
      <c r="AE24" s="497"/>
      <c r="AF24" s="497"/>
      <c r="AG24" s="498"/>
      <c r="AH24" s="518">
        <v>
175</v>
      </c>
      <c r="AI24" s="519"/>
      <c r="AJ24" s="519"/>
      <c r="AK24" s="519"/>
      <c r="AL24" s="561"/>
      <c r="AM24" s="518">
        <v>
472500</v>
      </c>
      <c r="AN24" s="519"/>
      <c r="AO24" s="519"/>
      <c r="AP24" s="519"/>
      <c r="AQ24" s="519"/>
      <c r="AR24" s="561"/>
      <c r="AS24" s="518">
        <v>
2700</v>
      </c>
      <c r="AT24" s="519"/>
      <c r="AU24" s="519"/>
      <c r="AV24" s="519"/>
      <c r="AW24" s="519"/>
      <c r="AX24" s="520"/>
      <c r="AY24" s="640" t="s">
        <v>
173</v>
      </c>
      <c r="AZ24" s="641"/>
      <c r="BA24" s="641"/>
      <c r="BB24" s="641"/>
      <c r="BC24" s="641"/>
      <c r="BD24" s="641"/>
      <c r="BE24" s="641"/>
      <c r="BF24" s="641"/>
      <c r="BG24" s="641"/>
      <c r="BH24" s="641"/>
      <c r="BI24" s="641"/>
      <c r="BJ24" s="641"/>
      <c r="BK24" s="641"/>
      <c r="BL24" s="641"/>
      <c r="BM24" s="642"/>
      <c r="BN24" s="467">
        <v>
4725377</v>
      </c>
      <c r="BO24" s="468"/>
      <c r="BP24" s="468"/>
      <c r="BQ24" s="468"/>
      <c r="BR24" s="468"/>
      <c r="BS24" s="468"/>
      <c r="BT24" s="468"/>
      <c r="BU24" s="469"/>
      <c r="BV24" s="467">
        <v>
4915054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
174</v>
      </c>
      <c r="F25" s="497"/>
      <c r="G25" s="497"/>
      <c r="H25" s="497"/>
      <c r="I25" s="497"/>
      <c r="J25" s="497"/>
      <c r="K25" s="498"/>
      <c r="L25" s="518">
        <v>
1</v>
      </c>
      <c r="M25" s="519"/>
      <c r="N25" s="519"/>
      <c r="O25" s="519"/>
      <c r="P25" s="561"/>
      <c r="Q25" s="518">
        <v>
6590</v>
      </c>
      <c r="R25" s="519"/>
      <c r="S25" s="519"/>
      <c r="T25" s="519"/>
      <c r="U25" s="519"/>
      <c r="V25" s="561"/>
      <c r="W25" s="620"/>
      <c r="X25" s="608"/>
      <c r="Y25" s="609"/>
      <c r="Z25" s="517" t="s">
        <v>
175</v>
      </c>
      <c r="AA25" s="497"/>
      <c r="AB25" s="497"/>
      <c r="AC25" s="497"/>
      <c r="AD25" s="497"/>
      <c r="AE25" s="497"/>
      <c r="AF25" s="497"/>
      <c r="AG25" s="498"/>
      <c r="AH25" s="518">
        <v>
25</v>
      </c>
      <c r="AI25" s="519"/>
      <c r="AJ25" s="519"/>
      <c r="AK25" s="519"/>
      <c r="AL25" s="561"/>
      <c r="AM25" s="518">
        <v>
70875</v>
      </c>
      <c r="AN25" s="519"/>
      <c r="AO25" s="519"/>
      <c r="AP25" s="519"/>
      <c r="AQ25" s="519"/>
      <c r="AR25" s="561"/>
      <c r="AS25" s="518">
        <v>
2835</v>
      </c>
      <c r="AT25" s="519"/>
      <c r="AU25" s="519"/>
      <c r="AV25" s="519"/>
      <c r="AW25" s="519"/>
      <c r="AX25" s="520"/>
      <c r="AY25" s="427" t="s">
        <v>
176</v>
      </c>
      <c r="AZ25" s="428"/>
      <c r="BA25" s="428"/>
      <c r="BB25" s="428"/>
      <c r="BC25" s="428"/>
      <c r="BD25" s="428"/>
      <c r="BE25" s="428"/>
      <c r="BF25" s="428"/>
      <c r="BG25" s="428"/>
      <c r="BH25" s="428"/>
      <c r="BI25" s="428"/>
      <c r="BJ25" s="428"/>
      <c r="BK25" s="428"/>
      <c r="BL25" s="428"/>
      <c r="BM25" s="429"/>
      <c r="BN25" s="430">
        <v>
38564</v>
      </c>
      <c r="BO25" s="431"/>
      <c r="BP25" s="431"/>
      <c r="BQ25" s="431"/>
      <c r="BR25" s="431"/>
      <c r="BS25" s="431"/>
      <c r="BT25" s="431"/>
      <c r="BU25" s="432"/>
      <c r="BV25" s="430">
        <v>
58820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
177</v>
      </c>
      <c r="F26" s="497"/>
      <c r="G26" s="497"/>
      <c r="H26" s="497"/>
      <c r="I26" s="497"/>
      <c r="J26" s="497"/>
      <c r="K26" s="498"/>
      <c r="L26" s="518">
        <v>
1</v>
      </c>
      <c r="M26" s="519"/>
      <c r="N26" s="519"/>
      <c r="O26" s="519"/>
      <c r="P26" s="561"/>
      <c r="Q26" s="518">
        <v>
6590</v>
      </c>
      <c r="R26" s="519"/>
      <c r="S26" s="519"/>
      <c r="T26" s="519"/>
      <c r="U26" s="519"/>
      <c r="V26" s="561"/>
      <c r="W26" s="620"/>
      <c r="X26" s="608"/>
      <c r="Y26" s="609"/>
      <c r="Z26" s="517" t="s">
        <v>
178</v>
      </c>
      <c r="AA26" s="630"/>
      <c r="AB26" s="630"/>
      <c r="AC26" s="630"/>
      <c r="AD26" s="630"/>
      <c r="AE26" s="630"/>
      <c r="AF26" s="630"/>
      <c r="AG26" s="631"/>
      <c r="AH26" s="518">
        <v>
9</v>
      </c>
      <c r="AI26" s="519"/>
      <c r="AJ26" s="519"/>
      <c r="AK26" s="519"/>
      <c r="AL26" s="561"/>
      <c r="AM26" s="518">
        <v>
21987</v>
      </c>
      <c r="AN26" s="519"/>
      <c r="AO26" s="519"/>
      <c r="AP26" s="519"/>
      <c r="AQ26" s="519"/>
      <c r="AR26" s="561"/>
      <c r="AS26" s="518">
        <v>
2443</v>
      </c>
      <c r="AT26" s="519"/>
      <c r="AU26" s="519"/>
      <c r="AV26" s="519"/>
      <c r="AW26" s="519"/>
      <c r="AX26" s="520"/>
      <c r="AY26" s="470" t="s">
        <v>
179</v>
      </c>
      <c r="AZ26" s="471"/>
      <c r="BA26" s="471"/>
      <c r="BB26" s="471"/>
      <c r="BC26" s="471"/>
      <c r="BD26" s="471"/>
      <c r="BE26" s="471"/>
      <c r="BF26" s="471"/>
      <c r="BG26" s="471"/>
      <c r="BH26" s="471"/>
      <c r="BI26" s="471"/>
      <c r="BJ26" s="471"/>
      <c r="BK26" s="471"/>
      <c r="BL26" s="471"/>
      <c r="BM26" s="472"/>
      <c r="BN26" s="467" t="s">
        <v>
138</v>
      </c>
      <c r="BO26" s="468"/>
      <c r="BP26" s="468"/>
      <c r="BQ26" s="468"/>
      <c r="BR26" s="468"/>
      <c r="BS26" s="468"/>
      <c r="BT26" s="468"/>
      <c r="BU26" s="469"/>
      <c r="BV26" s="467" t="s">
        <v>
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
180</v>
      </c>
      <c r="F27" s="497"/>
      <c r="G27" s="497"/>
      <c r="H27" s="497"/>
      <c r="I27" s="497"/>
      <c r="J27" s="497"/>
      <c r="K27" s="498"/>
      <c r="L27" s="518">
        <v>
1</v>
      </c>
      <c r="M27" s="519"/>
      <c r="N27" s="519"/>
      <c r="O27" s="519"/>
      <c r="P27" s="561"/>
      <c r="Q27" s="518">
        <v>
3000</v>
      </c>
      <c r="R27" s="519"/>
      <c r="S27" s="519"/>
      <c r="T27" s="519"/>
      <c r="U27" s="519"/>
      <c r="V27" s="561"/>
      <c r="W27" s="620"/>
      <c r="X27" s="608"/>
      <c r="Y27" s="609"/>
      <c r="Z27" s="517" t="s">
        <v>
181</v>
      </c>
      <c r="AA27" s="497"/>
      <c r="AB27" s="497"/>
      <c r="AC27" s="497"/>
      <c r="AD27" s="497"/>
      <c r="AE27" s="497"/>
      <c r="AF27" s="497"/>
      <c r="AG27" s="498"/>
      <c r="AH27" s="518" t="s">
        <v>
138</v>
      </c>
      <c r="AI27" s="519"/>
      <c r="AJ27" s="519"/>
      <c r="AK27" s="519"/>
      <c r="AL27" s="561"/>
      <c r="AM27" s="518" t="s">
        <v>
138</v>
      </c>
      <c r="AN27" s="519"/>
      <c r="AO27" s="519"/>
      <c r="AP27" s="519"/>
      <c r="AQ27" s="519"/>
      <c r="AR27" s="561"/>
      <c r="AS27" s="518" t="s">
        <v>
138</v>
      </c>
      <c r="AT27" s="519"/>
      <c r="AU27" s="519"/>
      <c r="AV27" s="519"/>
      <c r="AW27" s="519"/>
      <c r="AX27" s="520"/>
      <c r="AY27" s="562" t="s">
        <v>
182</v>
      </c>
      <c r="AZ27" s="563"/>
      <c r="BA27" s="563"/>
      <c r="BB27" s="563"/>
      <c r="BC27" s="563"/>
      <c r="BD27" s="563"/>
      <c r="BE27" s="563"/>
      <c r="BF27" s="563"/>
      <c r="BG27" s="563"/>
      <c r="BH27" s="563"/>
      <c r="BI27" s="563"/>
      <c r="BJ27" s="563"/>
      <c r="BK27" s="563"/>
      <c r="BL27" s="563"/>
      <c r="BM27" s="564"/>
      <c r="BN27" s="643">
        <v>
402307</v>
      </c>
      <c r="BO27" s="644"/>
      <c r="BP27" s="644"/>
      <c r="BQ27" s="644"/>
      <c r="BR27" s="644"/>
      <c r="BS27" s="644"/>
      <c r="BT27" s="644"/>
      <c r="BU27" s="645"/>
      <c r="BV27" s="643">
        <v>
402307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
183</v>
      </c>
      <c r="F28" s="497"/>
      <c r="G28" s="497"/>
      <c r="H28" s="497"/>
      <c r="I28" s="497"/>
      <c r="J28" s="497"/>
      <c r="K28" s="498"/>
      <c r="L28" s="518">
        <v>
1</v>
      </c>
      <c r="M28" s="519"/>
      <c r="N28" s="519"/>
      <c r="O28" s="519"/>
      <c r="P28" s="561"/>
      <c r="Q28" s="518">
        <v>
2200</v>
      </c>
      <c r="R28" s="519"/>
      <c r="S28" s="519"/>
      <c r="T28" s="519"/>
      <c r="U28" s="519"/>
      <c r="V28" s="561"/>
      <c r="W28" s="620"/>
      <c r="X28" s="608"/>
      <c r="Y28" s="609"/>
      <c r="Z28" s="517" t="s">
        <v>
184</v>
      </c>
      <c r="AA28" s="497"/>
      <c r="AB28" s="497"/>
      <c r="AC28" s="497"/>
      <c r="AD28" s="497"/>
      <c r="AE28" s="497"/>
      <c r="AF28" s="497"/>
      <c r="AG28" s="498"/>
      <c r="AH28" s="518" t="s">
        <v>
138</v>
      </c>
      <c r="AI28" s="519"/>
      <c r="AJ28" s="519"/>
      <c r="AK28" s="519"/>
      <c r="AL28" s="561"/>
      <c r="AM28" s="518" t="s">
        <v>
185</v>
      </c>
      <c r="AN28" s="519"/>
      <c r="AO28" s="519"/>
      <c r="AP28" s="519"/>
      <c r="AQ28" s="519"/>
      <c r="AR28" s="561"/>
      <c r="AS28" s="518" t="s">
        <v>
138</v>
      </c>
      <c r="AT28" s="519"/>
      <c r="AU28" s="519"/>
      <c r="AV28" s="519"/>
      <c r="AW28" s="519"/>
      <c r="AX28" s="520"/>
      <c r="AY28" s="646" t="s">
        <v>
186</v>
      </c>
      <c r="AZ28" s="647"/>
      <c r="BA28" s="647"/>
      <c r="BB28" s="648"/>
      <c r="BC28" s="427" t="s">
        <v>
48</v>
      </c>
      <c r="BD28" s="428"/>
      <c r="BE28" s="428"/>
      <c r="BF28" s="428"/>
      <c r="BG28" s="428"/>
      <c r="BH28" s="428"/>
      <c r="BI28" s="428"/>
      <c r="BJ28" s="428"/>
      <c r="BK28" s="428"/>
      <c r="BL28" s="428"/>
      <c r="BM28" s="429"/>
      <c r="BN28" s="430">
        <v>
1304000</v>
      </c>
      <c r="BO28" s="431"/>
      <c r="BP28" s="431"/>
      <c r="BQ28" s="431"/>
      <c r="BR28" s="431"/>
      <c r="BS28" s="431"/>
      <c r="BT28" s="431"/>
      <c r="BU28" s="432"/>
      <c r="BV28" s="430">
        <v>
1304000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
187</v>
      </c>
      <c r="F29" s="497"/>
      <c r="G29" s="497"/>
      <c r="H29" s="497"/>
      <c r="I29" s="497"/>
      <c r="J29" s="497"/>
      <c r="K29" s="498"/>
      <c r="L29" s="518">
        <v>
12</v>
      </c>
      <c r="M29" s="519"/>
      <c r="N29" s="519"/>
      <c r="O29" s="519"/>
      <c r="P29" s="561"/>
      <c r="Q29" s="518">
        <v>
2000</v>
      </c>
      <c r="R29" s="519"/>
      <c r="S29" s="519"/>
      <c r="T29" s="519"/>
      <c r="U29" s="519"/>
      <c r="V29" s="561"/>
      <c r="W29" s="621"/>
      <c r="X29" s="622"/>
      <c r="Y29" s="623"/>
      <c r="Z29" s="517" t="s">
        <v>
188</v>
      </c>
      <c r="AA29" s="497"/>
      <c r="AB29" s="497"/>
      <c r="AC29" s="497"/>
      <c r="AD29" s="497"/>
      <c r="AE29" s="497"/>
      <c r="AF29" s="497"/>
      <c r="AG29" s="498"/>
      <c r="AH29" s="518">
        <v>
175</v>
      </c>
      <c r="AI29" s="519"/>
      <c r="AJ29" s="519"/>
      <c r="AK29" s="519"/>
      <c r="AL29" s="561"/>
      <c r="AM29" s="518">
        <v>
472500</v>
      </c>
      <c r="AN29" s="519"/>
      <c r="AO29" s="519"/>
      <c r="AP29" s="519"/>
      <c r="AQ29" s="519"/>
      <c r="AR29" s="561"/>
      <c r="AS29" s="518">
        <v>
2700</v>
      </c>
      <c r="AT29" s="519"/>
      <c r="AU29" s="519"/>
      <c r="AV29" s="519"/>
      <c r="AW29" s="519"/>
      <c r="AX29" s="520"/>
      <c r="AY29" s="649"/>
      <c r="AZ29" s="650"/>
      <c r="BA29" s="650"/>
      <c r="BB29" s="651"/>
      <c r="BC29" s="501" t="s">
        <v>
189</v>
      </c>
      <c r="BD29" s="502"/>
      <c r="BE29" s="502"/>
      <c r="BF29" s="502"/>
      <c r="BG29" s="502"/>
      <c r="BH29" s="502"/>
      <c r="BI29" s="502"/>
      <c r="BJ29" s="502"/>
      <c r="BK29" s="502"/>
      <c r="BL29" s="502"/>
      <c r="BM29" s="503"/>
      <c r="BN29" s="467">
        <v>
211500</v>
      </c>
      <c r="BO29" s="468"/>
      <c r="BP29" s="468"/>
      <c r="BQ29" s="468"/>
      <c r="BR29" s="468"/>
      <c r="BS29" s="468"/>
      <c r="BT29" s="468"/>
      <c r="BU29" s="469"/>
      <c r="BV29" s="467">
        <v>
211500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190</v>
      </c>
      <c r="X30" s="628"/>
      <c r="Y30" s="628"/>
      <c r="Z30" s="628"/>
      <c r="AA30" s="628"/>
      <c r="AB30" s="628"/>
      <c r="AC30" s="628"/>
      <c r="AD30" s="628"/>
      <c r="AE30" s="628"/>
      <c r="AF30" s="628"/>
      <c r="AG30" s="629"/>
      <c r="AH30" s="586">
        <v>
88.7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1967550</v>
      </c>
      <c r="BO30" s="644"/>
      <c r="BP30" s="644"/>
      <c r="BQ30" s="644"/>
      <c r="BR30" s="644"/>
      <c r="BS30" s="644"/>
      <c r="BT30" s="644"/>
      <c r="BU30" s="645"/>
      <c r="BV30" s="643">
        <v>
1856550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191</v>
      </c>
      <c r="D32" s="214"/>
      <c r="E32" s="214"/>
      <c r="F32" s="211"/>
      <c r="G32" s="211"/>
      <c r="H32" s="211"/>
      <c r="I32" s="211"/>
      <c r="J32" s="211"/>
      <c r="K32" s="211"/>
      <c r="L32" s="211"/>
      <c r="M32" s="211"/>
      <c r="N32" s="211"/>
      <c r="O32" s="211"/>
      <c r="P32" s="211"/>
      <c r="Q32" s="211"/>
      <c r="R32" s="211"/>
      <c r="S32" s="211"/>
      <c r="T32" s="211"/>
      <c r="U32" s="211" t="s">
        <v>
192</v>
      </c>
      <c r="V32" s="211"/>
      <c r="W32" s="211"/>
      <c r="X32" s="211"/>
      <c r="Y32" s="211"/>
      <c r="Z32" s="211"/>
      <c r="AA32" s="211"/>
      <c r="AB32" s="211"/>
      <c r="AC32" s="211"/>
      <c r="AD32" s="211"/>
      <c r="AE32" s="211"/>
      <c r="AF32" s="211"/>
      <c r="AG32" s="211"/>
      <c r="AH32" s="211"/>
      <c r="AI32" s="211"/>
      <c r="AJ32" s="211"/>
      <c r="AK32" s="211"/>
      <c r="AL32" s="211"/>
      <c r="AM32" s="215" t="s">
        <v>
193</v>
      </c>
      <c r="AN32" s="211"/>
      <c r="AO32" s="211"/>
      <c r="AP32" s="211"/>
      <c r="AQ32" s="211"/>
      <c r="AR32" s="211"/>
      <c r="AS32" s="215"/>
      <c r="AT32" s="215"/>
      <c r="AU32" s="215"/>
      <c r="AV32" s="215"/>
      <c r="AW32" s="215"/>
      <c r="AX32" s="215"/>
      <c r="AY32" s="215"/>
      <c r="AZ32" s="215"/>
      <c r="BA32" s="215"/>
      <c r="BB32" s="211"/>
      <c r="BC32" s="215"/>
      <c r="BD32" s="211"/>
      <c r="BE32" s="215" t="s">
        <v>
194</v>
      </c>
      <c r="BF32" s="211"/>
      <c r="BG32" s="211"/>
      <c r="BH32" s="211"/>
      <c r="BI32" s="211"/>
      <c r="BJ32" s="215"/>
      <c r="BK32" s="215"/>
      <c r="BL32" s="215"/>
      <c r="BM32" s="215"/>
      <c r="BN32" s="215"/>
      <c r="BO32" s="215"/>
      <c r="BP32" s="215"/>
      <c r="BQ32" s="215"/>
      <c r="BR32" s="211"/>
      <c r="BS32" s="211"/>
      <c r="BT32" s="211"/>
      <c r="BU32" s="211"/>
      <c r="BV32" s="211"/>
      <c r="BW32" s="211" t="s">
        <v>
195</v>
      </c>
      <c r="BX32" s="211"/>
      <c r="BY32" s="211"/>
      <c r="BZ32" s="211"/>
      <c r="CA32" s="211"/>
      <c r="CB32" s="215"/>
      <c r="CC32" s="215"/>
      <c r="CD32" s="215"/>
      <c r="CE32" s="215"/>
      <c r="CF32" s="215"/>
      <c r="CG32" s="215"/>
      <c r="CH32" s="215"/>
      <c r="CI32" s="215"/>
      <c r="CJ32" s="215"/>
      <c r="CK32" s="215"/>
      <c r="CL32" s="215"/>
      <c r="CM32" s="215"/>
      <c r="CN32" s="215"/>
      <c r="CO32" s="215" t="s">
        <v>
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
197</v>
      </c>
      <c r="D33" s="491"/>
      <c r="E33" s="456" t="s">
        <v>
198</v>
      </c>
      <c r="F33" s="456"/>
      <c r="G33" s="456"/>
      <c r="H33" s="456"/>
      <c r="I33" s="456"/>
      <c r="J33" s="456"/>
      <c r="K33" s="456"/>
      <c r="L33" s="456"/>
      <c r="M33" s="456"/>
      <c r="N33" s="456"/>
      <c r="O33" s="456"/>
      <c r="P33" s="456"/>
      <c r="Q33" s="456"/>
      <c r="R33" s="456"/>
      <c r="S33" s="456"/>
      <c r="T33" s="216"/>
      <c r="U33" s="491" t="s">
        <v>
197</v>
      </c>
      <c r="V33" s="491"/>
      <c r="W33" s="456" t="s">
        <v>
198</v>
      </c>
      <c r="X33" s="456"/>
      <c r="Y33" s="456"/>
      <c r="Z33" s="456"/>
      <c r="AA33" s="456"/>
      <c r="AB33" s="456"/>
      <c r="AC33" s="456"/>
      <c r="AD33" s="456"/>
      <c r="AE33" s="456"/>
      <c r="AF33" s="456"/>
      <c r="AG33" s="456"/>
      <c r="AH33" s="456"/>
      <c r="AI33" s="456"/>
      <c r="AJ33" s="456"/>
      <c r="AK33" s="456"/>
      <c r="AL33" s="216"/>
      <c r="AM33" s="491" t="s">
        <v>
197</v>
      </c>
      <c r="AN33" s="491"/>
      <c r="AO33" s="456" t="s">
        <v>
199</v>
      </c>
      <c r="AP33" s="456"/>
      <c r="AQ33" s="456"/>
      <c r="AR33" s="456"/>
      <c r="AS33" s="456"/>
      <c r="AT33" s="456"/>
      <c r="AU33" s="456"/>
      <c r="AV33" s="456"/>
      <c r="AW33" s="456"/>
      <c r="AX33" s="456"/>
      <c r="AY33" s="456"/>
      <c r="AZ33" s="456"/>
      <c r="BA33" s="456"/>
      <c r="BB33" s="456"/>
      <c r="BC33" s="456"/>
      <c r="BD33" s="217"/>
      <c r="BE33" s="456" t="s">
        <v>
200</v>
      </c>
      <c r="BF33" s="456"/>
      <c r="BG33" s="456" t="s">
        <v>
201</v>
      </c>
      <c r="BH33" s="456"/>
      <c r="BI33" s="456"/>
      <c r="BJ33" s="456"/>
      <c r="BK33" s="456"/>
      <c r="BL33" s="456"/>
      <c r="BM33" s="456"/>
      <c r="BN33" s="456"/>
      <c r="BO33" s="456"/>
      <c r="BP33" s="456"/>
      <c r="BQ33" s="456"/>
      <c r="BR33" s="456"/>
      <c r="BS33" s="456"/>
      <c r="BT33" s="456"/>
      <c r="BU33" s="456"/>
      <c r="BV33" s="217"/>
      <c r="BW33" s="491" t="s">
        <v>
200</v>
      </c>
      <c r="BX33" s="491"/>
      <c r="BY33" s="456" t="s">
        <v>
202</v>
      </c>
      <c r="BZ33" s="456"/>
      <c r="CA33" s="456"/>
      <c r="CB33" s="456"/>
      <c r="CC33" s="456"/>
      <c r="CD33" s="456"/>
      <c r="CE33" s="456"/>
      <c r="CF33" s="456"/>
      <c r="CG33" s="456"/>
      <c r="CH33" s="456"/>
      <c r="CI33" s="456"/>
      <c r="CJ33" s="456"/>
      <c r="CK33" s="456"/>
      <c r="CL33" s="456"/>
      <c r="CM33" s="456"/>
      <c r="CN33" s="216"/>
      <c r="CO33" s="491" t="s">
        <v>
197</v>
      </c>
      <c r="CP33" s="491"/>
      <c r="CQ33" s="456" t="s">
        <v>
203</v>
      </c>
      <c r="CR33" s="456"/>
      <c r="CS33" s="456"/>
      <c r="CT33" s="456"/>
      <c r="CU33" s="456"/>
      <c r="CV33" s="456"/>
      <c r="CW33" s="456"/>
      <c r="CX33" s="456"/>
      <c r="CY33" s="456"/>
      <c r="CZ33" s="456"/>
      <c r="DA33" s="456"/>
      <c r="DB33" s="456"/>
      <c r="DC33" s="456"/>
      <c r="DD33" s="456"/>
      <c r="DE33" s="456"/>
      <c r="DF33" s="216"/>
      <c r="DG33" s="655" t="s">
        <v>
204</v>
      </c>
      <c r="DH33" s="655"/>
      <c r="DI33" s="218"/>
      <c r="DJ33" s="186"/>
      <c r="DK33" s="186"/>
      <c r="DL33" s="186"/>
      <c r="DM33" s="186"/>
      <c r="DN33" s="186"/>
      <c r="DO33" s="186"/>
    </row>
    <row r="34" spans="1:119" ht="32.25" customHeight="1" x14ac:dyDescent="0.2">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2</v>
      </c>
      <c r="V34" s="656"/>
      <c r="W34" s="657" t="str">
        <f>
IF('各会計、関係団体の財政状況及び健全化判断比率'!B28="","",'各会計、関係団体の財政状況及び健全化判断比率'!B28)</f>
        <v>
国民健康保険特別会計</v>
      </c>
      <c r="X34" s="657"/>
      <c r="Y34" s="657"/>
      <c r="Z34" s="657"/>
      <c r="AA34" s="657"/>
      <c r="AB34" s="657"/>
      <c r="AC34" s="657"/>
      <c r="AD34" s="657"/>
      <c r="AE34" s="657"/>
      <c r="AF34" s="657"/>
      <c r="AG34" s="657"/>
      <c r="AH34" s="657"/>
      <c r="AI34" s="657"/>
      <c r="AJ34" s="657"/>
      <c r="AK34" s="657"/>
      <c r="AL34" s="214"/>
      <c r="AM34" s="656">
        <f>
IF(AO34="","",MAX(C34:D43,U34:V43)+1)</f>
        <v>
5</v>
      </c>
      <c r="AN34" s="656"/>
      <c r="AO34" s="657" t="str">
        <f>
IF('各会計、関係団体の財政状況及び健全化判断比率'!B31="","",'各会計、関係団体の財政状況及び健全化判断比率'!B31)</f>
        <v>
水道事業会計</v>
      </c>
      <c r="AP34" s="657"/>
      <c r="AQ34" s="657"/>
      <c r="AR34" s="657"/>
      <c r="AS34" s="657"/>
      <c r="AT34" s="657"/>
      <c r="AU34" s="657"/>
      <c r="AV34" s="657"/>
      <c r="AW34" s="657"/>
      <c r="AX34" s="657"/>
      <c r="AY34" s="657"/>
      <c r="AZ34" s="657"/>
      <c r="BA34" s="657"/>
      <c r="BB34" s="657"/>
      <c r="BC34" s="657"/>
      <c r="BD34" s="214"/>
      <c r="BE34" s="656">
        <f>
IF(BG34="","",MAX(C34:D43,U34:V43,AM34:AN43)+1)</f>
        <v>
8</v>
      </c>
      <c r="BF34" s="656"/>
      <c r="BG34" s="657" t="str">
        <f>
IF('各会計、関係団体の財政状況及び健全化判断比率'!B34="","",'各会計、関係団体の財政状況及び健全化判断比率'!B34)</f>
        <v>
浄化槽設置管理事業特別会計</v>
      </c>
      <c r="BH34" s="657"/>
      <c r="BI34" s="657"/>
      <c r="BJ34" s="657"/>
      <c r="BK34" s="657"/>
      <c r="BL34" s="657"/>
      <c r="BM34" s="657"/>
      <c r="BN34" s="657"/>
      <c r="BO34" s="657"/>
      <c r="BP34" s="657"/>
      <c r="BQ34" s="657"/>
      <c r="BR34" s="657"/>
      <c r="BS34" s="657"/>
      <c r="BT34" s="657"/>
      <c r="BU34" s="657"/>
      <c r="BV34" s="214"/>
      <c r="BW34" s="656">
        <f>
IF(BY34="","",MAX(C34:D43,U34:V43,AM34:AN43,BE34:BF43)+1)</f>
        <v>
9</v>
      </c>
      <c r="BX34" s="656"/>
      <c r="BY34" s="657" t="str">
        <f>
IF('各会計、関係団体の財政状況及び健全化判断比率'!B68="","",'各会計、関係団体の財政状況及び健全化判断比率'!B68)</f>
        <v>
東京都議会議員公務災害補償等組合</v>
      </c>
      <c r="BZ34" s="657"/>
      <c r="CA34" s="657"/>
      <c r="CB34" s="657"/>
      <c r="CC34" s="657"/>
      <c r="CD34" s="657"/>
      <c r="CE34" s="657"/>
      <c r="CF34" s="657"/>
      <c r="CG34" s="657"/>
      <c r="CH34" s="657"/>
      <c r="CI34" s="657"/>
      <c r="CJ34" s="657"/>
      <c r="CK34" s="657"/>
      <c r="CL34" s="657"/>
      <c r="CM34" s="657"/>
      <c r="CN34" s="214"/>
      <c r="CO34" s="656" t="str">
        <f>
IF(CQ34="","",MAX(C34:D43,U34:V43,AM34:AN43,BE34:BF43,BW34:BX43)+1)</f>
        <v/>
      </c>
      <c r="CP34" s="656"/>
      <c r="CQ34" s="657" t="str">
        <f>
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
IF(E35="","",C34+1)</f>
        <v/>
      </c>
      <c r="D35" s="656"/>
      <c r="E35" s="657" t="str">
        <f>
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
IF(W35="","",U34+1)</f>
        <v>
3</v>
      </c>
      <c r="V35" s="656"/>
      <c r="W35" s="657" t="str">
        <f>
IF('各会計、関係団体の財政状況及び健全化判断比率'!B29="","",'各会計、関係団体の財政状況及び健全化判断比率'!B29)</f>
        <v>
介護保険特別会計</v>
      </c>
      <c r="X35" s="657"/>
      <c r="Y35" s="657"/>
      <c r="Z35" s="657"/>
      <c r="AA35" s="657"/>
      <c r="AB35" s="657"/>
      <c r="AC35" s="657"/>
      <c r="AD35" s="657"/>
      <c r="AE35" s="657"/>
      <c r="AF35" s="657"/>
      <c r="AG35" s="657"/>
      <c r="AH35" s="657"/>
      <c r="AI35" s="657"/>
      <c r="AJ35" s="657"/>
      <c r="AK35" s="657"/>
      <c r="AL35" s="214"/>
      <c r="AM35" s="656">
        <f t="shared" ref="AM35:AM43" si="0">
IF(AO35="","",AM34+1)</f>
        <v>
6</v>
      </c>
      <c r="AN35" s="656"/>
      <c r="AO35" s="657" t="str">
        <f>
IF('各会計、関係団体の財政状況及び健全化判断比率'!B32="","",'各会計、関係団体の財政状況及び健全化判断比率'!B32)</f>
        <v>
一般旅客自動車運送事業会計</v>
      </c>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10</v>
      </c>
      <c r="BX35" s="656"/>
      <c r="BY35" s="657" t="str">
        <f>
IF('各会計、関係団体の財政状況及び健全化判断比率'!B69="","",'各会計、関係団体の財政状況及び健全化判断比率'!B69)</f>
        <v>
東京都市町村職員退職手当組合</v>
      </c>
      <c r="BZ35" s="657"/>
      <c r="CA35" s="657"/>
      <c r="CB35" s="657"/>
      <c r="CC35" s="657"/>
      <c r="CD35" s="657"/>
      <c r="CE35" s="657"/>
      <c r="CF35" s="657"/>
      <c r="CG35" s="657"/>
      <c r="CH35" s="657"/>
      <c r="CI35" s="657"/>
      <c r="CJ35" s="657"/>
      <c r="CK35" s="657"/>
      <c r="CL35" s="657"/>
      <c r="CM35" s="657"/>
      <c r="CN35" s="214"/>
      <c r="CO35" s="656" t="str">
        <f t="shared" ref="CO35:CO43" si="3">
IF(CQ35="","",CO34+1)</f>
        <v/>
      </c>
      <c r="CP35" s="656"/>
      <c r="CQ35" s="657" t="str">
        <f>
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
IF(E36="","",C35+1)</f>
        <v/>
      </c>
      <c r="D36" s="656"/>
      <c r="E36" s="657" t="str">
        <f>
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
IF(W36="","",U35+1)</f>
        <v>
4</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f t="shared" si="0"/>
        <v>
7</v>
      </c>
      <c r="AN36" s="656"/>
      <c r="AO36" s="657" t="str">
        <f>
IF('各会計、関係団体の財政状況及び健全化判断比率'!B33="","",'各会計、関係団体の財政状況及び健全化判断比率'!B33)</f>
        <v>
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11</v>
      </c>
      <c r="BX36" s="656"/>
      <c r="BY36" s="657" t="str">
        <f>
IF('各会計、関係団体の財政状況及び健全化判断比率'!B70="","",'各会計、関係団体の財政状況及び健全化判断比率'!B70)</f>
        <v>
東京都島嶼町村一部事務組合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
IF(E37="","",C36+1)</f>
        <v/>
      </c>
      <c r="D37" s="656"/>
      <c r="E37" s="657" t="str">
        <f>
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12</v>
      </c>
      <c r="BX37" s="656"/>
      <c r="BY37" s="657" t="str">
        <f>
IF('各会計、関係団体の財政状況及び健全化判断比率'!B71="","",'各会計、関係団体の財政状況及び健全化判断比率'!B71)</f>
        <v>
東京市町村総合事務組合（一般会計）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13</v>
      </c>
      <c r="BX38" s="656"/>
      <c r="BY38" s="657" t="str">
        <f>
IF('各会計、関係団体の財政状況及び健全化判断比率'!B72="","",'各会計、関係団体の財政状況及び健全化判断比率'!B72)</f>
        <v>
東京市町村総合事務組合（交通災害共済事業特別会計）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14</v>
      </c>
      <c r="BX39" s="656"/>
      <c r="BY39" s="657" t="str">
        <f>
IF('各会計、関係団体の財政状況及び健全化判断比率'!B73="","",'各会計、関係団体の財政状況及び健全化判断比率'!B73)</f>
        <v>
東京都後期高齢者医療広域連合（一般会計）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15</v>
      </c>
      <c r="BX40" s="656"/>
      <c r="BY40" s="657" t="str">
        <f>
IF('各会計、関係団体の財政状況及び健全化判断比率'!B74="","",'各会計、関係団体の財政状況及び健全化判断比率'!B74)</f>
        <v>
東京都後期高齢者医療広域連合
（後期高齢者医療特別会計）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
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
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205</v>
      </c>
      <c r="C46" s="186"/>
      <c r="D46" s="186"/>
      <c r="E46" s="186" t="s">
        <v>
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209</v>
      </c>
    </row>
    <row r="50" spans="5:5" x14ac:dyDescent="0.2">
      <c r="E50" s="188" t="s">
        <v>
210</v>
      </c>
    </row>
    <row r="51" spans="5:5" x14ac:dyDescent="0.2">
      <c r="E51" s="188" t="s">
        <v>
211</v>
      </c>
    </row>
    <row r="52" spans="5:5" x14ac:dyDescent="0.2">
      <c r="E52" s="188" t="s">
        <v>
212</v>
      </c>
    </row>
    <row r="53" spans="5:5" x14ac:dyDescent="0.2"/>
    <row r="54" spans="5:5" x14ac:dyDescent="0.2"/>
    <row r="55" spans="5:5" x14ac:dyDescent="0.2"/>
    <row r="56" spans="5:5" x14ac:dyDescent="0.2"/>
  </sheetData>
  <sheetProtection algorithmName="SHA-512" hashValue="C1i+tSjdQqEsoWHIfa+NMqYfMb3acyYf07zbz8P6RywO/lurhUk6q2x0tmfF7kCAH0qvO2UdRD3wt14xfTW4tg==" saltValue="f/29UmR+y6mT16y4nDVS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564</v>
      </c>
      <c r="G33" s="29" t="s">
        <v>
565</v>
      </c>
      <c r="H33" s="29" t="s">
        <v>
566</v>
      </c>
      <c r="I33" s="29" t="s">
        <v>
567</v>
      </c>
      <c r="J33" s="30" t="s">
        <v>
568</v>
      </c>
      <c r="K33" s="22"/>
      <c r="L33" s="22"/>
      <c r="M33" s="22"/>
      <c r="N33" s="22"/>
      <c r="O33" s="22"/>
      <c r="P33" s="22"/>
    </row>
    <row r="34" spans="1:16" ht="39" customHeight="1" x14ac:dyDescent="0.2">
      <c r="A34" s="22"/>
      <c r="B34" s="31"/>
      <c r="C34" s="1248" t="s">
        <v>
570</v>
      </c>
      <c r="D34" s="1248"/>
      <c r="E34" s="1249"/>
      <c r="F34" s="32">
        <v>
22.34</v>
      </c>
      <c r="G34" s="33">
        <v>
22.16</v>
      </c>
      <c r="H34" s="33">
        <v>
19.28</v>
      </c>
      <c r="I34" s="33">
        <v>
14.92</v>
      </c>
      <c r="J34" s="34">
        <v>
13.3</v>
      </c>
      <c r="K34" s="22"/>
      <c r="L34" s="22"/>
      <c r="M34" s="22"/>
      <c r="N34" s="22"/>
      <c r="O34" s="22"/>
      <c r="P34" s="22"/>
    </row>
    <row r="35" spans="1:16" ht="39" customHeight="1" x14ac:dyDescent="0.2">
      <c r="A35" s="22"/>
      <c r="B35" s="35"/>
      <c r="C35" s="1242" t="s">
        <v>
571</v>
      </c>
      <c r="D35" s="1243"/>
      <c r="E35" s="1244"/>
      <c r="F35" s="36">
        <v>
3.47</v>
      </c>
      <c r="G35" s="37">
        <v>
3.64</v>
      </c>
      <c r="H35" s="37">
        <v>
3.58</v>
      </c>
      <c r="I35" s="37">
        <v>
3.78</v>
      </c>
      <c r="J35" s="38">
        <v>
3.88</v>
      </c>
      <c r="K35" s="22"/>
      <c r="L35" s="22"/>
      <c r="M35" s="22"/>
      <c r="N35" s="22"/>
      <c r="O35" s="22"/>
      <c r="P35" s="22"/>
    </row>
    <row r="36" spans="1:16" ht="39" customHeight="1" x14ac:dyDescent="0.2">
      <c r="A36" s="22"/>
      <c r="B36" s="35"/>
      <c r="C36" s="1242" t="s">
        <v>
572</v>
      </c>
      <c r="D36" s="1243"/>
      <c r="E36" s="1244"/>
      <c r="F36" s="36">
        <v>
2.2200000000000002</v>
      </c>
      <c r="G36" s="37">
        <v>
2.4700000000000002</v>
      </c>
      <c r="H36" s="37">
        <v>
3</v>
      </c>
      <c r="I36" s="37">
        <v>
2.96</v>
      </c>
      <c r="J36" s="38">
        <v>
2.27</v>
      </c>
      <c r="K36" s="22"/>
      <c r="L36" s="22"/>
      <c r="M36" s="22"/>
      <c r="N36" s="22"/>
      <c r="O36" s="22"/>
      <c r="P36" s="22"/>
    </row>
    <row r="37" spans="1:16" ht="39" customHeight="1" x14ac:dyDescent="0.2">
      <c r="A37" s="22"/>
      <c r="B37" s="35"/>
      <c r="C37" s="1242" t="s">
        <v>
573</v>
      </c>
      <c r="D37" s="1243"/>
      <c r="E37" s="1244"/>
      <c r="F37" s="36">
        <v>
0.01</v>
      </c>
      <c r="G37" s="37">
        <v>
0.04</v>
      </c>
      <c r="H37" s="37">
        <v>
0.06</v>
      </c>
      <c r="I37" s="37">
        <v>
0.46</v>
      </c>
      <c r="J37" s="38">
        <v>
1.73</v>
      </c>
      <c r="K37" s="22"/>
      <c r="L37" s="22"/>
      <c r="M37" s="22"/>
      <c r="N37" s="22"/>
      <c r="O37" s="22"/>
      <c r="P37" s="22"/>
    </row>
    <row r="38" spans="1:16" ht="39" customHeight="1" x14ac:dyDescent="0.2">
      <c r="A38" s="22"/>
      <c r="B38" s="35"/>
      <c r="C38" s="1242" t="s">
        <v>
574</v>
      </c>
      <c r="D38" s="1243"/>
      <c r="E38" s="1244"/>
      <c r="F38" s="36">
        <v>
2.38</v>
      </c>
      <c r="G38" s="37">
        <v>
2.44</v>
      </c>
      <c r="H38" s="37">
        <v>
1.83</v>
      </c>
      <c r="I38" s="37">
        <v>
1.1399999999999999</v>
      </c>
      <c r="J38" s="38">
        <v>
1.22</v>
      </c>
      <c r="K38" s="22"/>
      <c r="L38" s="22"/>
      <c r="M38" s="22"/>
      <c r="N38" s="22"/>
      <c r="O38" s="22"/>
      <c r="P38" s="22"/>
    </row>
    <row r="39" spans="1:16" ht="39" customHeight="1" x14ac:dyDescent="0.2">
      <c r="A39" s="22"/>
      <c r="B39" s="35"/>
      <c r="C39" s="1242" t="s">
        <v>
575</v>
      </c>
      <c r="D39" s="1243"/>
      <c r="E39" s="1244"/>
      <c r="F39" s="36" t="s">
        <v>
576</v>
      </c>
      <c r="G39" s="37" t="s">
        <v>
577</v>
      </c>
      <c r="H39" s="37">
        <v>
0</v>
      </c>
      <c r="I39" s="37">
        <v>
1.45</v>
      </c>
      <c r="J39" s="38">
        <v>
1.06</v>
      </c>
      <c r="K39" s="22"/>
      <c r="L39" s="22"/>
      <c r="M39" s="22"/>
      <c r="N39" s="22"/>
      <c r="O39" s="22"/>
      <c r="P39" s="22"/>
    </row>
    <row r="40" spans="1:16" ht="39" customHeight="1" x14ac:dyDescent="0.2">
      <c r="A40" s="22"/>
      <c r="B40" s="35"/>
      <c r="C40" s="1242" t="s">
        <v>
578</v>
      </c>
      <c r="D40" s="1243"/>
      <c r="E40" s="1244"/>
      <c r="F40" s="36">
        <v>
0.25</v>
      </c>
      <c r="G40" s="37">
        <v>
0.81</v>
      </c>
      <c r="H40" s="37">
        <v>
1.08</v>
      </c>
      <c r="I40" s="37">
        <v>
0.57999999999999996</v>
      </c>
      <c r="J40" s="38">
        <v>
0.97</v>
      </c>
      <c r="K40" s="22"/>
      <c r="L40" s="22"/>
      <c r="M40" s="22"/>
      <c r="N40" s="22"/>
      <c r="O40" s="22"/>
      <c r="P40" s="22"/>
    </row>
    <row r="41" spans="1:16" ht="39" customHeight="1" x14ac:dyDescent="0.2">
      <c r="A41" s="22"/>
      <c r="B41" s="35"/>
      <c r="C41" s="1242" t="s">
        <v>
579</v>
      </c>
      <c r="D41" s="1243"/>
      <c r="E41" s="1244"/>
      <c r="F41" s="36">
        <v>
0.04</v>
      </c>
      <c r="G41" s="37">
        <v>
0</v>
      </c>
      <c r="H41" s="37">
        <v>
7.0000000000000007E-2</v>
      </c>
      <c r="I41" s="37">
        <v>
0</v>
      </c>
      <c r="J41" s="38">
        <v>
0</v>
      </c>
      <c r="K41" s="22"/>
      <c r="L41" s="22"/>
      <c r="M41" s="22"/>
      <c r="N41" s="22"/>
      <c r="O41" s="22"/>
      <c r="P41" s="22"/>
    </row>
    <row r="42" spans="1:16" ht="39" customHeight="1" x14ac:dyDescent="0.2">
      <c r="A42" s="22"/>
      <c r="B42" s="39"/>
      <c r="C42" s="1242" t="s">
        <v>
580</v>
      </c>
      <c r="D42" s="1243"/>
      <c r="E42" s="1244"/>
      <c r="F42" s="36" t="s">
        <v>
523</v>
      </c>
      <c r="G42" s="37" t="s">
        <v>
523</v>
      </c>
      <c r="H42" s="37" t="s">
        <v>
523</v>
      </c>
      <c r="I42" s="37" t="s">
        <v>
523</v>
      </c>
      <c r="J42" s="38" t="s">
        <v>
523</v>
      </c>
      <c r="K42" s="22"/>
      <c r="L42" s="22"/>
      <c r="M42" s="22"/>
      <c r="N42" s="22"/>
      <c r="O42" s="22"/>
      <c r="P42" s="22"/>
    </row>
    <row r="43" spans="1:16" ht="39" customHeight="1" thickBot="1" x14ac:dyDescent="0.25">
      <c r="A43" s="22"/>
      <c r="B43" s="40"/>
      <c r="C43" s="1245" t="s">
        <v>
581</v>
      </c>
      <c r="D43" s="1246"/>
      <c r="E43" s="1247"/>
      <c r="F43" s="41" t="s">
        <v>
523</v>
      </c>
      <c r="G43" s="42" t="s">
        <v>
523</v>
      </c>
      <c r="H43" s="42" t="s">
        <v>
523</v>
      </c>
      <c r="I43" s="42" t="s">
        <v>
523</v>
      </c>
      <c r="J43" s="43" t="s">
        <v>
523</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XGki3u0arTyjo/Kg3poGfeVWgagpJboqBmTLluOfjf4jxuvVsTJ19HIbzg0qwsEkCCXC0BIgF48WbH5nvk5qw==" saltValue="Imaxb+mrszCvI+I3uY4V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564</v>
      </c>
      <c r="L44" s="56" t="s">
        <v>
565</v>
      </c>
      <c r="M44" s="56" t="s">
        <v>
566</v>
      </c>
      <c r="N44" s="56" t="s">
        <v>
567</v>
      </c>
      <c r="O44" s="57" t="s">
        <v>
568</v>
      </c>
      <c r="P44" s="48"/>
      <c r="Q44" s="48"/>
      <c r="R44" s="48"/>
      <c r="S44" s="48"/>
      <c r="T44" s="48"/>
      <c r="U44" s="48"/>
    </row>
    <row r="45" spans="1:21" ht="30.75" customHeight="1" x14ac:dyDescent="0.2">
      <c r="A45" s="48"/>
      <c r="B45" s="1250" t="s">
        <v>
11</v>
      </c>
      <c r="C45" s="1251"/>
      <c r="D45" s="58"/>
      <c r="E45" s="1256" t="s">
        <v>
12</v>
      </c>
      <c r="F45" s="1256"/>
      <c r="G45" s="1256"/>
      <c r="H45" s="1256"/>
      <c r="I45" s="1256"/>
      <c r="J45" s="1257"/>
      <c r="K45" s="59">
        <v>
769</v>
      </c>
      <c r="L45" s="60">
        <v>
770</v>
      </c>
      <c r="M45" s="60">
        <v>
744</v>
      </c>
      <c r="N45" s="60">
        <v>
716</v>
      </c>
      <c r="O45" s="61">
        <v>
736</v>
      </c>
      <c r="P45" s="48"/>
      <c r="Q45" s="48"/>
      <c r="R45" s="48"/>
      <c r="S45" s="48"/>
      <c r="T45" s="48"/>
      <c r="U45" s="48"/>
    </row>
    <row r="46" spans="1:21" ht="30.75" customHeight="1" x14ac:dyDescent="0.2">
      <c r="A46" s="48"/>
      <c r="B46" s="1252"/>
      <c r="C46" s="1253"/>
      <c r="D46" s="62"/>
      <c r="E46" s="1258" t="s">
        <v>
13</v>
      </c>
      <c r="F46" s="1258"/>
      <c r="G46" s="1258"/>
      <c r="H46" s="1258"/>
      <c r="I46" s="1258"/>
      <c r="J46" s="1259"/>
      <c r="K46" s="63" t="s">
        <v>
523</v>
      </c>
      <c r="L46" s="64" t="s">
        <v>
523</v>
      </c>
      <c r="M46" s="64" t="s">
        <v>
523</v>
      </c>
      <c r="N46" s="64" t="s">
        <v>
523</v>
      </c>
      <c r="O46" s="65" t="s">
        <v>
523</v>
      </c>
      <c r="P46" s="48"/>
      <c r="Q46" s="48"/>
      <c r="R46" s="48"/>
      <c r="S46" s="48"/>
      <c r="T46" s="48"/>
      <c r="U46" s="48"/>
    </row>
    <row r="47" spans="1:21" ht="30.75" customHeight="1" x14ac:dyDescent="0.2">
      <c r="A47" s="48"/>
      <c r="B47" s="1252"/>
      <c r="C47" s="1253"/>
      <c r="D47" s="62"/>
      <c r="E47" s="1258" t="s">
        <v>
14</v>
      </c>
      <c r="F47" s="1258"/>
      <c r="G47" s="1258"/>
      <c r="H47" s="1258"/>
      <c r="I47" s="1258"/>
      <c r="J47" s="1259"/>
      <c r="K47" s="63" t="s">
        <v>
523</v>
      </c>
      <c r="L47" s="64" t="s">
        <v>
523</v>
      </c>
      <c r="M47" s="64" t="s">
        <v>
523</v>
      </c>
      <c r="N47" s="64" t="s">
        <v>
523</v>
      </c>
      <c r="O47" s="65" t="s">
        <v>
523</v>
      </c>
      <c r="P47" s="48"/>
      <c r="Q47" s="48"/>
      <c r="R47" s="48"/>
      <c r="S47" s="48"/>
      <c r="T47" s="48"/>
      <c r="U47" s="48"/>
    </row>
    <row r="48" spans="1:21" ht="30.75" customHeight="1" x14ac:dyDescent="0.2">
      <c r="A48" s="48"/>
      <c r="B48" s="1252"/>
      <c r="C48" s="1253"/>
      <c r="D48" s="62"/>
      <c r="E48" s="1258" t="s">
        <v>
15</v>
      </c>
      <c r="F48" s="1258"/>
      <c r="G48" s="1258"/>
      <c r="H48" s="1258"/>
      <c r="I48" s="1258"/>
      <c r="J48" s="1259"/>
      <c r="K48" s="63">
        <v>
163</v>
      </c>
      <c r="L48" s="64">
        <v>
159</v>
      </c>
      <c r="M48" s="64">
        <v>
148</v>
      </c>
      <c r="N48" s="64">
        <v>
142</v>
      </c>
      <c r="O48" s="65">
        <v>
137</v>
      </c>
      <c r="P48" s="48"/>
      <c r="Q48" s="48"/>
      <c r="R48" s="48"/>
      <c r="S48" s="48"/>
      <c r="T48" s="48"/>
      <c r="U48" s="48"/>
    </row>
    <row r="49" spans="1:21" ht="30.75" customHeight="1" x14ac:dyDescent="0.2">
      <c r="A49" s="48"/>
      <c r="B49" s="1252"/>
      <c r="C49" s="1253"/>
      <c r="D49" s="62"/>
      <c r="E49" s="1258" t="s">
        <v>
16</v>
      </c>
      <c r="F49" s="1258"/>
      <c r="G49" s="1258"/>
      <c r="H49" s="1258"/>
      <c r="I49" s="1258"/>
      <c r="J49" s="1259"/>
      <c r="K49" s="63">
        <v>
48</v>
      </c>
      <c r="L49" s="64">
        <v>
56</v>
      </c>
      <c r="M49" s="64">
        <v>
56</v>
      </c>
      <c r="N49" s="64">
        <v>
56</v>
      </c>
      <c r="O49" s="65">
        <v>
55</v>
      </c>
      <c r="P49" s="48"/>
      <c r="Q49" s="48"/>
      <c r="R49" s="48"/>
      <c r="S49" s="48"/>
      <c r="T49" s="48"/>
      <c r="U49" s="48"/>
    </row>
    <row r="50" spans="1:21" ht="30.75" customHeight="1" x14ac:dyDescent="0.2">
      <c r="A50" s="48"/>
      <c r="B50" s="1252"/>
      <c r="C50" s="1253"/>
      <c r="D50" s="62"/>
      <c r="E50" s="1258" t="s">
        <v>
17</v>
      </c>
      <c r="F50" s="1258"/>
      <c r="G50" s="1258"/>
      <c r="H50" s="1258"/>
      <c r="I50" s="1258"/>
      <c r="J50" s="1259"/>
      <c r="K50" s="63">
        <v>
16</v>
      </c>
      <c r="L50" s="64">
        <v>
16</v>
      </c>
      <c r="M50" s="64">
        <v>
16</v>
      </c>
      <c r="N50" s="64">
        <v>
16</v>
      </c>
      <c r="O50" s="65">
        <v>
16</v>
      </c>
      <c r="P50" s="48"/>
      <c r="Q50" s="48"/>
      <c r="R50" s="48"/>
      <c r="S50" s="48"/>
      <c r="T50" s="48"/>
      <c r="U50" s="48"/>
    </row>
    <row r="51" spans="1:21" ht="30.75" customHeight="1" x14ac:dyDescent="0.2">
      <c r="A51" s="48"/>
      <c r="B51" s="1254"/>
      <c r="C51" s="1255"/>
      <c r="D51" s="66"/>
      <c r="E51" s="1258" t="s">
        <v>
18</v>
      </c>
      <c r="F51" s="1258"/>
      <c r="G51" s="1258"/>
      <c r="H51" s="1258"/>
      <c r="I51" s="1258"/>
      <c r="J51" s="1259"/>
      <c r="K51" s="63" t="s">
        <v>
523</v>
      </c>
      <c r="L51" s="64" t="s">
        <v>
523</v>
      </c>
      <c r="M51" s="64" t="s">
        <v>
523</v>
      </c>
      <c r="N51" s="64" t="s">
        <v>
523</v>
      </c>
      <c r="O51" s="65" t="s">
        <v>
523</v>
      </c>
      <c r="P51" s="48"/>
      <c r="Q51" s="48"/>
      <c r="R51" s="48"/>
      <c r="S51" s="48"/>
      <c r="T51" s="48"/>
      <c r="U51" s="48"/>
    </row>
    <row r="52" spans="1:21" ht="30.75" customHeight="1" x14ac:dyDescent="0.2">
      <c r="A52" s="48"/>
      <c r="B52" s="1260" t="s">
        <v>
19</v>
      </c>
      <c r="C52" s="1261"/>
      <c r="D52" s="66"/>
      <c r="E52" s="1258" t="s">
        <v>
20</v>
      </c>
      <c r="F52" s="1258"/>
      <c r="G52" s="1258"/>
      <c r="H52" s="1258"/>
      <c r="I52" s="1258"/>
      <c r="J52" s="1259"/>
      <c r="K52" s="63">
        <v>
611</v>
      </c>
      <c r="L52" s="64">
        <v>
605</v>
      </c>
      <c r="M52" s="64">
        <v>
590</v>
      </c>
      <c r="N52" s="64">
        <v>
539</v>
      </c>
      <c r="O52" s="65">
        <v>
566</v>
      </c>
      <c r="P52" s="48"/>
      <c r="Q52" s="48"/>
      <c r="R52" s="48"/>
      <c r="S52" s="48"/>
      <c r="T52" s="48"/>
      <c r="U52" s="48"/>
    </row>
    <row r="53" spans="1:21" ht="30.75" customHeight="1" thickBot="1" x14ac:dyDescent="0.25">
      <c r="A53" s="48"/>
      <c r="B53" s="1262" t="s">
        <v>
21</v>
      </c>
      <c r="C53" s="1263"/>
      <c r="D53" s="67"/>
      <c r="E53" s="1264" t="s">
        <v>
22</v>
      </c>
      <c r="F53" s="1264"/>
      <c r="G53" s="1264"/>
      <c r="H53" s="1264"/>
      <c r="I53" s="1264"/>
      <c r="J53" s="1265"/>
      <c r="K53" s="68">
        <v>
385</v>
      </c>
      <c r="L53" s="69">
        <v>
396</v>
      </c>
      <c r="M53" s="69">
        <v>
374</v>
      </c>
      <c r="N53" s="69">
        <v>
391</v>
      </c>
      <c r="O53" s="70">
        <v>
378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582</v>
      </c>
      <c r="P55" s="48"/>
      <c r="Q55" s="48"/>
      <c r="R55" s="48"/>
      <c r="S55" s="48"/>
      <c r="T55" s="48"/>
      <c r="U55" s="48"/>
    </row>
    <row r="56" spans="1:21" ht="31.5" customHeight="1" thickBot="1" x14ac:dyDescent="0.25">
      <c r="A56" s="48"/>
      <c r="B56" s="76"/>
      <c r="C56" s="77"/>
      <c r="D56" s="77"/>
      <c r="E56" s="78"/>
      <c r="F56" s="78"/>
      <c r="G56" s="78"/>
      <c r="H56" s="78"/>
      <c r="I56" s="78"/>
      <c r="J56" s="79" t="s">
        <v>
2</v>
      </c>
      <c r="K56" s="80" t="s">
        <v>
583</v>
      </c>
      <c r="L56" s="81" t="s">
        <v>
584</v>
      </c>
      <c r="M56" s="81" t="s">
        <v>
585</v>
      </c>
      <c r="N56" s="81" t="s">
        <v>
586</v>
      </c>
      <c r="O56" s="82" t="s">
        <v>
587</v>
      </c>
      <c r="P56" s="48"/>
      <c r="Q56" s="48"/>
      <c r="R56" s="48"/>
      <c r="S56" s="48"/>
      <c r="T56" s="48"/>
      <c r="U56" s="48"/>
    </row>
    <row r="57" spans="1:21" ht="31.5" customHeight="1" x14ac:dyDescent="0.2">
      <c r="B57" s="1266" t="s">
        <v>
25</v>
      </c>
      <c r="C57" s="1267"/>
      <c r="D57" s="1270" t="s">
        <v>
26</v>
      </c>
      <c r="E57" s="1271"/>
      <c r="F57" s="1271"/>
      <c r="G57" s="1271"/>
      <c r="H57" s="1271"/>
      <c r="I57" s="1271"/>
      <c r="J57" s="1272"/>
      <c r="K57" s="83"/>
      <c r="L57" s="84"/>
      <c r="M57" s="84"/>
      <c r="N57" s="84"/>
      <c r="O57" s="85"/>
    </row>
    <row r="58" spans="1:21" ht="31.5" customHeight="1" thickBot="1" x14ac:dyDescent="0.25">
      <c r="B58" s="1268"/>
      <c r="C58" s="1269"/>
      <c r="D58" s="1273" t="s">
        <v>
27</v>
      </c>
      <c r="E58" s="1274"/>
      <c r="F58" s="1274"/>
      <c r="G58" s="1274"/>
      <c r="H58" s="1274"/>
      <c r="I58" s="1274"/>
      <c r="J58" s="1275"/>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U3AVgjDzCe1xZSPTS51HGG/Csiwf5EaTEQ+h3SXj84kbrWFWmcmMzNoYvMGKE71XWz8AqPda4M7wAsvI3+fg==" saltValue="DmdpX+sZmk2UpO7/GlSi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564</v>
      </c>
      <c r="J40" s="100" t="s">
        <v>
565</v>
      </c>
      <c r="K40" s="100" t="s">
        <v>
566</v>
      </c>
      <c r="L40" s="100" t="s">
        <v>
567</v>
      </c>
      <c r="M40" s="101" t="s">
        <v>
568</v>
      </c>
    </row>
    <row r="41" spans="2:13" ht="27.75" customHeight="1" x14ac:dyDescent="0.2">
      <c r="B41" s="1276" t="s">
        <v>
30</v>
      </c>
      <c r="C41" s="1277"/>
      <c r="D41" s="102"/>
      <c r="E41" s="1282" t="s">
        <v>
31</v>
      </c>
      <c r="F41" s="1282"/>
      <c r="G41" s="1282"/>
      <c r="H41" s="1283"/>
      <c r="I41" s="103">
        <v>
7376</v>
      </c>
      <c r="J41" s="104">
        <v>
7185</v>
      </c>
      <c r="K41" s="104">
        <v>
7065</v>
      </c>
      <c r="L41" s="104">
        <v>
6822</v>
      </c>
      <c r="M41" s="105">
        <v>
6454</v>
      </c>
    </row>
    <row r="42" spans="2:13" ht="27.75" customHeight="1" x14ac:dyDescent="0.2">
      <c r="B42" s="1278"/>
      <c r="C42" s="1279"/>
      <c r="D42" s="106"/>
      <c r="E42" s="1284" t="s">
        <v>
32</v>
      </c>
      <c r="F42" s="1284"/>
      <c r="G42" s="1284"/>
      <c r="H42" s="1285"/>
      <c r="I42" s="107">
        <v>
80</v>
      </c>
      <c r="J42" s="108">
        <v>
64</v>
      </c>
      <c r="K42" s="108">
        <v>
48</v>
      </c>
      <c r="L42" s="108">
        <v>
32</v>
      </c>
      <c r="M42" s="109">
        <v>
16</v>
      </c>
    </row>
    <row r="43" spans="2:13" ht="27.75" customHeight="1" x14ac:dyDescent="0.2">
      <c r="B43" s="1278"/>
      <c r="C43" s="1279"/>
      <c r="D43" s="106"/>
      <c r="E43" s="1284" t="s">
        <v>
33</v>
      </c>
      <c r="F43" s="1284"/>
      <c r="G43" s="1284"/>
      <c r="H43" s="1285"/>
      <c r="I43" s="107">
        <v>
1511</v>
      </c>
      <c r="J43" s="108">
        <v>
1435</v>
      </c>
      <c r="K43" s="108">
        <v>
1219</v>
      </c>
      <c r="L43" s="108">
        <v>
1221</v>
      </c>
      <c r="M43" s="109">
        <v>
1171</v>
      </c>
    </row>
    <row r="44" spans="2:13" ht="27.75" customHeight="1" x14ac:dyDescent="0.2">
      <c r="B44" s="1278"/>
      <c r="C44" s="1279"/>
      <c r="D44" s="106"/>
      <c r="E44" s="1284" t="s">
        <v>
34</v>
      </c>
      <c r="F44" s="1284"/>
      <c r="G44" s="1284"/>
      <c r="H44" s="1285"/>
      <c r="I44" s="107">
        <v>
449</v>
      </c>
      <c r="J44" s="108">
        <v>
396</v>
      </c>
      <c r="K44" s="108">
        <v>
343</v>
      </c>
      <c r="L44" s="108">
        <v>
289</v>
      </c>
      <c r="M44" s="109">
        <v>
237</v>
      </c>
    </row>
    <row r="45" spans="2:13" ht="27.75" customHeight="1" x14ac:dyDescent="0.2">
      <c r="B45" s="1278"/>
      <c r="C45" s="1279"/>
      <c r="D45" s="106"/>
      <c r="E45" s="1284" t="s">
        <v>
35</v>
      </c>
      <c r="F45" s="1284"/>
      <c r="G45" s="1284"/>
      <c r="H45" s="1285"/>
      <c r="I45" s="107">
        <v>
1204</v>
      </c>
      <c r="J45" s="108">
        <v>
1220</v>
      </c>
      <c r="K45" s="108">
        <v>
1176</v>
      </c>
      <c r="L45" s="108">
        <v>
1155</v>
      </c>
      <c r="M45" s="109">
        <v>
1228</v>
      </c>
    </row>
    <row r="46" spans="2:13" ht="27.75" customHeight="1" x14ac:dyDescent="0.2">
      <c r="B46" s="1278"/>
      <c r="C46" s="1279"/>
      <c r="D46" s="110"/>
      <c r="E46" s="1284" t="s">
        <v>
36</v>
      </c>
      <c r="F46" s="1284"/>
      <c r="G46" s="1284"/>
      <c r="H46" s="1285"/>
      <c r="I46" s="107" t="s">
        <v>
523</v>
      </c>
      <c r="J46" s="108" t="s">
        <v>
523</v>
      </c>
      <c r="K46" s="108" t="s">
        <v>
523</v>
      </c>
      <c r="L46" s="108" t="s">
        <v>
523</v>
      </c>
      <c r="M46" s="109" t="s">
        <v>
523</v>
      </c>
    </row>
    <row r="47" spans="2:13" ht="27.75" customHeight="1" x14ac:dyDescent="0.2">
      <c r="B47" s="1278"/>
      <c r="C47" s="1279"/>
      <c r="D47" s="111"/>
      <c r="E47" s="1286" t="s">
        <v>
37</v>
      </c>
      <c r="F47" s="1287"/>
      <c r="G47" s="1287"/>
      <c r="H47" s="1288"/>
      <c r="I47" s="107" t="s">
        <v>
523</v>
      </c>
      <c r="J47" s="108" t="s">
        <v>
523</v>
      </c>
      <c r="K47" s="108" t="s">
        <v>
523</v>
      </c>
      <c r="L47" s="108" t="s">
        <v>
523</v>
      </c>
      <c r="M47" s="109" t="s">
        <v>
523</v>
      </c>
    </row>
    <row r="48" spans="2:13" ht="27.75" customHeight="1" x14ac:dyDescent="0.2">
      <c r="B48" s="1278"/>
      <c r="C48" s="1279"/>
      <c r="D48" s="106"/>
      <c r="E48" s="1284" t="s">
        <v>
38</v>
      </c>
      <c r="F48" s="1284"/>
      <c r="G48" s="1284"/>
      <c r="H48" s="1285"/>
      <c r="I48" s="107" t="s">
        <v>
523</v>
      </c>
      <c r="J48" s="108" t="s">
        <v>
523</v>
      </c>
      <c r="K48" s="108" t="s">
        <v>
523</v>
      </c>
      <c r="L48" s="108" t="s">
        <v>
523</v>
      </c>
      <c r="M48" s="109" t="s">
        <v>
523</v>
      </c>
    </row>
    <row r="49" spans="2:13" ht="27.75" customHeight="1" x14ac:dyDescent="0.2">
      <c r="B49" s="1280"/>
      <c r="C49" s="1281"/>
      <c r="D49" s="106"/>
      <c r="E49" s="1284" t="s">
        <v>
39</v>
      </c>
      <c r="F49" s="1284"/>
      <c r="G49" s="1284"/>
      <c r="H49" s="1285"/>
      <c r="I49" s="107" t="s">
        <v>
523</v>
      </c>
      <c r="J49" s="108" t="s">
        <v>
523</v>
      </c>
      <c r="K49" s="108" t="s">
        <v>
523</v>
      </c>
      <c r="L49" s="108" t="s">
        <v>
523</v>
      </c>
      <c r="M49" s="109" t="s">
        <v>
523</v>
      </c>
    </row>
    <row r="50" spans="2:13" ht="27.75" customHeight="1" x14ac:dyDescent="0.2">
      <c r="B50" s="1289" t="s">
        <v>
40</v>
      </c>
      <c r="C50" s="1290"/>
      <c r="D50" s="112"/>
      <c r="E50" s="1284" t="s">
        <v>
41</v>
      </c>
      <c r="F50" s="1284"/>
      <c r="G50" s="1284"/>
      <c r="H50" s="1285"/>
      <c r="I50" s="107">
        <v>
2633</v>
      </c>
      <c r="J50" s="108">
        <v>
2812</v>
      </c>
      <c r="K50" s="108">
        <v>
3270</v>
      </c>
      <c r="L50" s="108">
        <v>
3723</v>
      </c>
      <c r="M50" s="109">
        <v>
3840</v>
      </c>
    </row>
    <row r="51" spans="2:13" ht="27.75" customHeight="1" x14ac:dyDescent="0.2">
      <c r="B51" s="1278"/>
      <c r="C51" s="1279"/>
      <c r="D51" s="106"/>
      <c r="E51" s="1284" t="s">
        <v>
42</v>
      </c>
      <c r="F51" s="1284"/>
      <c r="G51" s="1284"/>
      <c r="H51" s="1285"/>
      <c r="I51" s="107">
        <v>
1022</v>
      </c>
      <c r="J51" s="108">
        <v>
828</v>
      </c>
      <c r="K51" s="108">
        <v>
737</v>
      </c>
      <c r="L51" s="108">
        <v>
592</v>
      </c>
      <c r="M51" s="109">
        <v>
570</v>
      </c>
    </row>
    <row r="52" spans="2:13" ht="27.75" customHeight="1" x14ac:dyDescent="0.2">
      <c r="B52" s="1280"/>
      <c r="C52" s="1281"/>
      <c r="D52" s="106"/>
      <c r="E52" s="1284" t="s">
        <v>
43</v>
      </c>
      <c r="F52" s="1284"/>
      <c r="G52" s="1284"/>
      <c r="H52" s="1285"/>
      <c r="I52" s="107">
        <v>
4881</v>
      </c>
      <c r="J52" s="108">
        <v>
4735</v>
      </c>
      <c r="K52" s="108">
        <v>
4762</v>
      </c>
      <c r="L52" s="108">
        <v>
4664</v>
      </c>
      <c r="M52" s="109">
        <v>
4490</v>
      </c>
    </row>
    <row r="53" spans="2:13" ht="27.75" customHeight="1" thickBot="1" x14ac:dyDescent="0.25">
      <c r="B53" s="1291" t="s">
        <v>
44</v>
      </c>
      <c r="C53" s="1292"/>
      <c r="D53" s="113"/>
      <c r="E53" s="1293" t="s">
        <v>
45</v>
      </c>
      <c r="F53" s="1293"/>
      <c r="G53" s="1293"/>
      <c r="H53" s="1294"/>
      <c r="I53" s="114">
        <v>
2085</v>
      </c>
      <c r="J53" s="115">
        <v>
1924</v>
      </c>
      <c r="K53" s="115">
        <v>
1082</v>
      </c>
      <c r="L53" s="115">
        <v>
541</v>
      </c>
      <c r="M53" s="116">
        <v>
205</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BsfY56QNvd5I45b3n3J0nqCBCmiy2/TBAQDaBnV/cxFPb776RScZLQjRl+EjW6MM9Yaw+S9AptjOboEN9+Q/Q==" saltValue="RFxQlwVjhvbuHxvSSJQn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566</v>
      </c>
      <c r="G54" s="125" t="s">
        <v>
567</v>
      </c>
      <c r="H54" s="126" t="s">
        <v>
568</v>
      </c>
    </row>
    <row r="55" spans="2:8" ht="52.5" customHeight="1" x14ac:dyDescent="0.2">
      <c r="B55" s="127"/>
      <c r="C55" s="1303" t="s">
        <v>
48</v>
      </c>
      <c r="D55" s="1303"/>
      <c r="E55" s="1304"/>
      <c r="F55" s="128">
        <v>
1200</v>
      </c>
      <c r="G55" s="128">
        <v>
1304</v>
      </c>
      <c r="H55" s="129">
        <v>
1304</v>
      </c>
    </row>
    <row r="56" spans="2:8" ht="52.5" customHeight="1" x14ac:dyDescent="0.2">
      <c r="B56" s="130"/>
      <c r="C56" s="1305" t="s">
        <v>
49</v>
      </c>
      <c r="D56" s="1305"/>
      <c r="E56" s="1306"/>
      <c r="F56" s="131">
        <v>
212</v>
      </c>
      <c r="G56" s="131">
        <v>
212</v>
      </c>
      <c r="H56" s="132">
        <v>
212</v>
      </c>
    </row>
    <row r="57" spans="2:8" ht="53.25" customHeight="1" x14ac:dyDescent="0.2">
      <c r="B57" s="130"/>
      <c r="C57" s="1307" t="s">
        <v>
50</v>
      </c>
      <c r="D57" s="1307"/>
      <c r="E57" s="1308"/>
      <c r="F57" s="133">
        <v>
1507</v>
      </c>
      <c r="G57" s="133">
        <v>
1857</v>
      </c>
      <c r="H57" s="134">
        <v>
1968</v>
      </c>
    </row>
    <row r="58" spans="2:8" ht="45.75" customHeight="1" x14ac:dyDescent="0.2">
      <c r="B58" s="135"/>
      <c r="C58" s="1295" t="s">
        <v>
595</v>
      </c>
      <c r="D58" s="1296"/>
      <c r="E58" s="1297"/>
      <c r="F58" s="136">
        <v>
500</v>
      </c>
      <c r="G58" s="136">
        <v>
700</v>
      </c>
      <c r="H58" s="137">
        <v>
761</v>
      </c>
    </row>
    <row r="59" spans="2:8" ht="45.75" customHeight="1" x14ac:dyDescent="0.2">
      <c r="B59" s="135"/>
      <c r="C59" s="1295" t="s">
        <v>
596</v>
      </c>
      <c r="D59" s="1296"/>
      <c r="E59" s="1297"/>
      <c r="F59" s="136">
        <v>
281</v>
      </c>
      <c r="G59" s="136">
        <v>
381</v>
      </c>
      <c r="H59" s="137">
        <v>
431</v>
      </c>
    </row>
    <row r="60" spans="2:8" ht="45.75" customHeight="1" x14ac:dyDescent="0.2">
      <c r="B60" s="135"/>
      <c r="C60" s="1295" t="s">
        <v>
597</v>
      </c>
      <c r="D60" s="1296"/>
      <c r="E60" s="1297"/>
      <c r="F60" s="136">
        <v>
250</v>
      </c>
      <c r="G60" s="136">
        <v>
300</v>
      </c>
      <c r="H60" s="137">
        <v>
300</v>
      </c>
    </row>
    <row r="61" spans="2:8" ht="45.75" customHeight="1" x14ac:dyDescent="0.2">
      <c r="B61" s="135"/>
      <c r="C61" s="1295" t="s">
        <v>
598</v>
      </c>
      <c r="D61" s="1296"/>
      <c r="E61" s="1297"/>
      <c r="F61" s="136">
        <v>
283</v>
      </c>
      <c r="G61" s="136">
        <v>
283</v>
      </c>
      <c r="H61" s="137">
        <v>
283</v>
      </c>
    </row>
    <row r="62" spans="2:8" ht="45.75" customHeight="1" thickBot="1" x14ac:dyDescent="0.25">
      <c r="B62" s="138"/>
      <c r="C62" s="1298" t="s">
        <v>
599</v>
      </c>
      <c r="D62" s="1299"/>
      <c r="E62" s="1300"/>
      <c r="F62" s="139">
        <v>
172</v>
      </c>
      <c r="G62" s="139">
        <v>
172</v>
      </c>
      <c r="H62" s="140">
        <v>
172</v>
      </c>
    </row>
    <row r="63" spans="2:8" ht="52.5" customHeight="1" thickBot="1" x14ac:dyDescent="0.25">
      <c r="B63" s="141"/>
      <c r="C63" s="1301" t="s">
        <v>
51</v>
      </c>
      <c r="D63" s="1301"/>
      <c r="E63" s="1302"/>
      <c r="F63" s="142">
        <v>
2918</v>
      </c>
      <c r="G63" s="142">
        <v>
3372</v>
      </c>
      <c r="H63" s="143">
        <v>
3483</v>
      </c>
    </row>
    <row r="64" spans="2:8" ht="15" customHeight="1" x14ac:dyDescent="0.2"/>
  </sheetData>
  <sheetProtection algorithmName="SHA-512" hashValue="Aun/bpdNVxoCmq11uZmncT1596/UTeASGiVbTfxrXavZ4DFzpJ9sKqv8zSqH9FH9MOT/MSy/WhzWzg/ndjWLWA==" saltValue="hxJ14rw06oeuo8APSRoT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 zoomScaleNormal="100" zoomScaleSheetLayoutView="55" workbookViewId="0">
      <selection activeCell="BF1" sqref="BF1"/>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600</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600</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
611</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603</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564</v>
      </c>
      <c r="BQ50" s="1314"/>
      <c r="BR50" s="1314"/>
      <c r="BS50" s="1314"/>
      <c r="BT50" s="1314"/>
      <c r="BU50" s="1314"/>
      <c r="BV50" s="1314"/>
      <c r="BW50" s="1314"/>
      <c r="BX50" s="1314" t="s">
        <v>
565</v>
      </c>
      <c r="BY50" s="1314"/>
      <c r="BZ50" s="1314"/>
      <c r="CA50" s="1314"/>
      <c r="CB50" s="1314"/>
      <c r="CC50" s="1314"/>
      <c r="CD50" s="1314"/>
      <c r="CE50" s="1314"/>
      <c r="CF50" s="1314" t="s">
        <v>
566</v>
      </c>
      <c r="CG50" s="1314"/>
      <c r="CH50" s="1314"/>
      <c r="CI50" s="1314"/>
      <c r="CJ50" s="1314"/>
      <c r="CK50" s="1314"/>
      <c r="CL50" s="1314"/>
      <c r="CM50" s="1314"/>
      <c r="CN50" s="1314" t="s">
        <v>
567</v>
      </c>
      <c r="CO50" s="1314"/>
      <c r="CP50" s="1314"/>
      <c r="CQ50" s="1314"/>
      <c r="CR50" s="1314"/>
      <c r="CS50" s="1314"/>
      <c r="CT50" s="1314"/>
      <c r="CU50" s="1314"/>
      <c r="CV50" s="1314" t="s">
        <v>
568</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
604</v>
      </c>
      <c r="AO51" s="1312"/>
      <c r="AP51" s="1312"/>
      <c r="AQ51" s="1312"/>
      <c r="AR51" s="1312"/>
      <c r="AS51" s="1312"/>
      <c r="AT51" s="1312"/>
      <c r="AU51" s="1312"/>
      <c r="AV51" s="1312"/>
      <c r="AW51" s="1312"/>
      <c r="AX51" s="1312"/>
      <c r="AY51" s="1312"/>
      <c r="AZ51" s="1312"/>
      <c r="BA51" s="1312"/>
      <c r="BB51" s="1312" t="s">
        <v>
605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v>
34.799999999999997</v>
      </c>
      <c r="CG51" s="1309"/>
      <c r="CH51" s="1309"/>
      <c r="CI51" s="1309"/>
      <c r="CJ51" s="1309"/>
      <c r="CK51" s="1309"/>
      <c r="CL51" s="1309"/>
      <c r="CM51" s="1309"/>
      <c r="CN51" s="1309">
        <v>
17.5</v>
      </c>
      <c r="CO51" s="1309"/>
      <c r="CP51" s="1309"/>
      <c r="CQ51" s="1309"/>
      <c r="CR51" s="1309"/>
      <c r="CS51" s="1309"/>
      <c r="CT51" s="1309"/>
      <c r="CU51" s="1309"/>
      <c r="CV51" s="1309">
        <v>
6.6</v>
      </c>
      <c r="CW51" s="1309"/>
      <c r="CX51" s="1309"/>
      <c r="CY51" s="1309"/>
      <c r="CZ51" s="1309"/>
      <c r="DA51" s="1309"/>
      <c r="DB51" s="1309"/>
      <c r="DC51" s="1309"/>
    </row>
    <row r="52" spans="1:109" ht="13.2"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606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
61.3</v>
      </c>
      <c r="CG53" s="1309"/>
      <c r="CH53" s="1309"/>
      <c r="CI53" s="1309"/>
      <c r="CJ53" s="1309"/>
      <c r="CK53" s="1309"/>
      <c r="CL53" s="1309"/>
      <c r="CM53" s="1309"/>
      <c r="CN53" s="1309">
        <v>
62.1</v>
      </c>
      <c r="CO53" s="1309"/>
      <c r="CP53" s="1309"/>
      <c r="CQ53" s="1309"/>
      <c r="CR53" s="1309"/>
      <c r="CS53" s="1309"/>
      <c r="CT53" s="1309"/>
      <c r="CU53" s="1309"/>
      <c r="CV53" s="1309">
        <v>
62.7</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
607</v>
      </c>
      <c r="AO55" s="1314"/>
      <c r="AP55" s="1314"/>
      <c r="AQ55" s="1314"/>
      <c r="AR55" s="1314"/>
      <c r="AS55" s="1314"/>
      <c r="AT55" s="1314"/>
      <c r="AU55" s="1314"/>
      <c r="AV55" s="1314"/>
      <c r="AW55" s="1314"/>
      <c r="AX55" s="1314"/>
      <c r="AY55" s="1314"/>
      <c r="AZ55" s="1314"/>
      <c r="BA55" s="1314"/>
      <c r="BB55" s="1312" t="s">
        <v>
605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
23.4</v>
      </c>
      <c r="CG55" s="1309"/>
      <c r="CH55" s="1309"/>
      <c r="CI55" s="1309"/>
      <c r="CJ55" s="1309"/>
      <c r="CK55" s="1309"/>
      <c r="CL55" s="1309"/>
      <c r="CM55" s="1309"/>
      <c r="CN55" s="1309">
        <v>
7.7</v>
      </c>
      <c r="CO55" s="1309"/>
      <c r="CP55" s="1309"/>
      <c r="CQ55" s="1309"/>
      <c r="CR55" s="1309"/>
      <c r="CS55" s="1309"/>
      <c r="CT55" s="1309"/>
      <c r="CU55" s="1309"/>
      <c r="CV55" s="1309">
        <v>
3.2</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606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
59.2</v>
      </c>
      <c r="CG57" s="1309"/>
      <c r="CH57" s="1309"/>
      <c r="CI57" s="1309"/>
      <c r="CJ57" s="1309"/>
      <c r="CK57" s="1309"/>
      <c r="CL57" s="1309"/>
      <c r="CM57" s="1309"/>
      <c r="CN57" s="1309">
        <v>
63.4</v>
      </c>
      <c r="CO57" s="1309"/>
      <c r="CP57" s="1309"/>
      <c r="CQ57" s="1309"/>
      <c r="CR57" s="1309"/>
      <c r="CS57" s="1309"/>
      <c r="CT57" s="1309"/>
      <c r="CU57" s="1309"/>
      <c r="CV57" s="1309">
        <v>
63.1</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608</v>
      </c>
    </row>
    <row r="64" spans="1:109" ht="13.2" x14ac:dyDescent="0.2">
      <c r="B64" s="395"/>
      <c r="G64" s="402"/>
      <c r="I64" s="415"/>
      <c r="J64" s="415"/>
      <c r="K64" s="415"/>
      <c r="L64" s="415"/>
      <c r="M64" s="415"/>
      <c r="N64" s="416"/>
      <c r="AM64" s="402"/>
      <c r="AN64" s="402" t="s">
        <v>
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2" t="s">
        <v>
612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603</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564</v>
      </c>
      <c r="BQ72" s="1314"/>
      <c r="BR72" s="1314"/>
      <c r="BS72" s="1314"/>
      <c r="BT72" s="1314"/>
      <c r="BU72" s="1314"/>
      <c r="BV72" s="1314"/>
      <c r="BW72" s="1314"/>
      <c r="BX72" s="1314" t="s">
        <v>
565</v>
      </c>
      <c r="BY72" s="1314"/>
      <c r="BZ72" s="1314"/>
      <c r="CA72" s="1314"/>
      <c r="CB72" s="1314"/>
      <c r="CC72" s="1314"/>
      <c r="CD72" s="1314"/>
      <c r="CE72" s="1314"/>
      <c r="CF72" s="1314" t="s">
        <v>
566</v>
      </c>
      <c r="CG72" s="1314"/>
      <c r="CH72" s="1314"/>
      <c r="CI72" s="1314"/>
      <c r="CJ72" s="1314"/>
      <c r="CK72" s="1314"/>
      <c r="CL72" s="1314"/>
      <c r="CM72" s="1314"/>
      <c r="CN72" s="1314" t="s">
        <v>
567</v>
      </c>
      <c r="CO72" s="1314"/>
      <c r="CP72" s="1314"/>
      <c r="CQ72" s="1314"/>
      <c r="CR72" s="1314"/>
      <c r="CS72" s="1314"/>
      <c r="CT72" s="1314"/>
      <c r="CU72" s="1314"/>
      <c r="CV72" s="1314" t="s">
        <v>
568</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
604</v>
      </c>
      <c r="AO73" s="1312"/>
      <c r="AP73" s="1312"/>
      <c r="AQ73" s="1312"/>
      <c r="AR73" s="1312"/>
      <c r="AS73" s="1312"/>
      <c r="AT73" s="1312"/>
      <c r="AU73" s="1312"/>
      <c r="AV73" s="1312"/>
      <c r="AW73" s="1312"/>
      <c r="AX73" s="1312"/>
      <c r="AY73" s="1312"/>
      <c r="AZ73" s="1312"/>
      <c r="BA73" s="1312"/>
      <c r="BB73" s="1312" t="s">
        <v>
605</v>
      </c>
      <c r="BC73" s="1312"/>
      <c r="BD73" s="1312"/>
      <c r="BE73" s="1312"/>
      <c r="BF73" s="1312"/>
      <c r="BG73" s="1312"/>
      <c r="BH73" s="1312"/>
      <c r="BI73" s="1312"/>
      <c r="BJ73" s="1312"/>
      <c r="BK73" s="1312"/>
      <c r="BL73" s="1312"/>
      <c r="BM73" s="1312"/>
      <c r="BN73" s="1312"/>
      <c r="BO73" s="1312"/>
      <c r="BP73" s="1309">
        <v>
68.099999999999994</v>
      </c>
      <c r="BQ73" s="1309"/>
      <c r="BR73" s="1309"/>
      <c r="BS73" s="1309"/>
      <c r="BT73" s="1309"/>
      <c r="BU73" s="1309"/>
      <c r="BV73" s="1309"/>
      <c r="BW73" s="1309"/>
      <c r="BX73" s="1309">
        <v>
62.3</v>
      </c>
      <c r="BY73" s="1309"/>
      <c r="BZ73" s="1309"/>
      <c r="CA73" s="1309"/>
      <c r="CB73" s="1309"/>
      <c r="CC73" s="1309"/>
      <c r="CD73" s="1309"/>
      <c r="CE73" s="1309"/>
      <c r="CF73" s="1309">
        <v>
34.799999999999997</v>
      </c>
      <c r="CG73" s="1309"/>
      <c r="CH73" s="1309"/>
      <c r="CI73" s="1309"/>
      <c r="CJ73" s="1309"/>
      <c r="CK73" s="1309"/>
      <c r="CL73" s="1309"/>
      <c r="CM73" s="1309"/>
      <c r="CN73" s="1309">
        <v>
17.5</v>
      </c>
      <c r="CO73" s="1309"/>
      <c r="CP73" s="1309"/>
      <c r="CQ73" s="1309"/>
      <c r="CR73" s="1309"/>
      <c r="CS73" s="1309"/>
      <c r="CT73" s="1309"/>
      <c r="CU73" s="1309"/>
      <c r="CV73" s="1309">
        <v>
6.6</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609</v>
      </c>
      <c r="BC75" s="1312"/>
      <c r="BD75" s="1312"/>
      <c r="BE75" s="1312"/>
      <c r="BF75" s="1312"/>
      <c r="BG75" s="1312"/>
      <c r="BH75" s="1312"/>
      <c r="BI75" s="1312"/>
      <c r="BJ75" s="1312"/>
      <c r="BK75" s="1312"/>
      <c r="BL75" s="1312"/>
      <c r="BM75" s="1312"/>
      <c r="BN75" s="1312"/>
      <c r="BO75" s="1312"/>
      <c r="BP75" s="1309">
        <v>
11.3</v>
      </c>
      <c r="BQ75" s="1309"/>
      <c r="BR75" s="1309"/>
      <c r="BS75" s="1309"/>
      <c r="BT75" s="1309"/>
      <c r="BU75" s="1309"/>
      <c r="BV75" s="1309"/>
      <c r="BW75" s="1309"/>
      <c r="BX75" s="1309">
        <v>
12.3</v>
      </c>
      <c r="BY75" s="1309"/>
      <c r="BZ75" s="1309"/>
      <c r="CA75" s="1309"/>
      <c r="CB75" s="1309"/>
      <c r="CC75" s="1309"/>
      <c r="CD75" s="1309"/>
      <c r="CE75" s="1309"/>
      <c r="CF75" s="1309">
        <v>
12.4</v>
      </c>
      <c r="CG75" s="1309"/>
      <c r="CH75" s="1309"/>
      <c r="CI75" s="1309"/>
      <c r="CJ75" s="1309"/>
      <c r="CK75" s="1309"/>
      <c r="CL75" s="1309"/>
      <c r="CM75" s="1309"/>
      <c r="CN75" s="1309">
        <v>
12.5</v>
      </c>
      <c r="CO75" s="1309"/>
      <c r="CP75" s="1309"/>
      <c r="CQ75" s="1309"/>
      <c r="CR75" s="1309"/>
      <c r="CS75" s="1309"/>
      <c r="CT75" s="1309"/>
      <c r="CU75" s="1309"/>
      <c r="CV75" s="1309">
        <v>
12.3</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
607</v>
      </c>
      <c r="AO77" s="1314"/>
      <c r="AP77" s="1314"/>
      <c r="AQ77" s="1314"/>
      <c r="AR77" s="1314"/>
      <c r="AS77" s="1314"/>
      <c r="AT77" s="1314"/>
      <c r="AU77" s="1314"/>
      <c r="AV77" s="1314"/>
      <c r="AW77" s="1314"/>
      <c r="AX77" s="1314"/>
      <c r="AY77" s="1314"/>
      <c r="AZ77" s="1314"/>
      <c r="BA77" s="1314"/>
      <c r="BB77" s="1312" t="s">
        <v>
605</v>
      </c>
      <c r="BC77" s="1312"/>
      <c r="BD77" s="1312"/>
      <c r="BE77" s="1312"/>
      <c r="BF77" s="1312"/>
      <c r="BG77" s="1312"/>
      <c r="BH77" s="1312"/>
      <c r="BI77" s="1312"/>
      <c r="BJ77" s="1312"/>
      <c r="BK77" s="1312"/>
      <c r="BL77" s="1312"/>
      <c r="BM77" s="1312"/>
      <c r="BN77" s="1312"/>
      <c r="BO77" s="1312"/>
      <c r="BP77" s="1309">
        <v>
27</v>
      </c>
      <c r="BQ77" s="1309"/>
      <c r="BR77" s="1309"/>
      <c r="BS77" s="1309"/>
      <c r="BT77" s="1309"/>
      <c r="BU77" s="1309"/>
      <c r="BV77" s="1309"/>
      <c r="BW77" s="1309"/>
      <c r="BX77" s="1309">
        <v>
25.4</v>
      </c>
      <c r="BY77" s="1309"/>
      <c r="BZ77" s="1309"/>
      <c r="CA77" s="1309"/>
      <c r="CB77" s="1309"/>
      <c r="CC77" s="1309"/>
      <c r="CD77" s="1309"/>
      <c r="CE77" s="1309"/>
      <c r="CF77" s="1309">
        <v>
23.4</v>
      </c>
      <c r="CG77" s="1309"/>
      <c r="CH77" s="1309"/>
      <c r="CI77" s="1309"/>
      <c r="CJ77" s="1309"/>
      <c r="CK77" s="1309"/>
      <c r="CL77" s="1309"/>
      <c r="CM77" s="1309"/>
      <c r="CN77" s="1309">
        <v>
7.7</v>
      </c>
      <c r="CO77" s="1309"/>
      <c r="CP77" s="1309"/>
      <c r="CQ77" s="1309"/>
      <c r="CR77" s="1309"/>
      <c r="CS77" s="1309"/>
      <c r="CT77" s="1309"/>
      <c r="CU77" s="1309"/>
      <c r="CV77" s="1309">
        <v>
3.2</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609</v>
      </c>
      <c r="BC79" s="1312"/>
      <c r="BD79" s="1312"/>
      <c r="BE79" s="1312"/>
      <c r="BF79" s="1312"/>
      <c r="BG79" s="1312"/>
      <c r="BH79" s="1312"/>
      <c r="BI79" s="1312"/>
      <c r="BJ79" s="1312"/>
      <c r="BK79" s="1312"/>
      <c r="BL79" s="1312"/>
      <c r="BM79" s="1312"/>
      <c r="BN79" s="1312"/>
      <c r="BO79" s="1312"/>
      <c r="BP79" s="1309">
        <v>
8.6999999999999993</v>
      </c>
      <c r="BQ79" s="1309"/>
      <c r="BR79" s="1309"/>
      <c r="BS79" s="1309"/>
      <c r="BT79" s="1309"/>
      <c r="BU79" s="1309"/>
      <c r="BV79" s="1309"/>
      <c r="BW79" s="1309"/>
      <c r="BX79" s="1309">
        <v>
8.6</v>
      </c>
      <c r="BY79" s="1309"/>
      <c r="BZ79" s="1309"/>
      <c r="CA79" s="1309"/>
      <c r="CB79" s="1309"/>
      <c r="CC79" s="1309"/>
      <c r="CD79" s="1309"/>
      <c r="CE79" s="1309"/>
      <c r="CF79" s="1309">
        <v>
8.5</v>
      </c>
      <c r="CG79" s="1309"/>
      <c r="CH79" s="1309"/>
      <c r="CI79" s="1309"/>
      <c r="CJ79" s="1309"/>
      <c r="CK79" s="1309"/>
      <c r="CL79" s="1309"/>
      <c r="CM79" s="1309"/>
      <c r="CN79" s="1309">
        <v>
8.6</v>
      </c>
      <c r="CO79" s="1309"/>
      <c r="CP79" s="1309"/>
      <c r="CQ79" s="1309"/>
      <c r="CR79" s="1309"/>
      <c r="CS79" s="1309"/>
      <c r="CT79" s="1309"/>
      <c r="CU79" s="1309"/>
      <c r="CV79" s="1309">
        <v>
8.8000000000000007</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Z74yyCmOWcPcyd5XLX7WXUje5wRJekYF2q0d0s3vI889qsAjhwq8hB0qYznMLOPKi4JGsM/lk6kkB9U7bVuw3A==" saltValue="AgLwIbFIq2d+BMagroMm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CQ81" sqref="CQ81"/>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610</v>
      </c>
    </row>
  </sheetData>
  <sheetProtection algorithmName="SHA-512" hashValue="XU5VgSohm3C1qMIA7XZX5wx8QQEoiEBnuxiCrEcri3SxBov0SJZlWB4tlfxRYsk0s/dOkNQ1ypk/x//ofWaavw==" saltValue="W14kTbREqAojKBiQ0/trJ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K83" sqref="BK8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510</v>
      </c>
    </row>
  </sheetData>
  <sheetProtection algorithmName="SHA-512" hashValue="ZiKU5S3Ai58RLM9M+B5Zg2iEL+8xUd9Bev2FZjLhb6itd0CDllD7v9iuBbDJ4jOhfZd/43jD3YtitTMwafc3uQ==" saltValue="5oEuURBwQlYmttCifgUkU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561</v>
      </c>
      <c r="G2" s="157"/>
      <c r="H2" s="158"/>
    </row>
    <row r="3" spans="1:8" x14ac:dyDescent="0.2">
      <c r="A3" s="154" t="s">
        <v>
554</v>
      </c>
      <c r="B3" s="159"/>
      <c r="C3" s="160"/>
      <c r="D3" s="161">
        <v>
213986</v>
      </c>
      <c r="E3" s="162"/>
      <c r="F3" s="163">
        <v>
109920</v>
      </c>
      <c r="G3" s="164"/>
      <c r="H3" s="165"/>
    </row>
    <row r="4" spans="1:8" x14ac:dyDescent="0.2">
      <c r="A4" s="166"/>
      <c r="B4" s="167"/>
      <c r="C4" s="168"/>
      <c r="D4" s="169">
        <v>
191676</v>
      </c>
      <c r="E4" s="170"/>
      <c r="F4" s="171">
        <v>
62739</v>
      </c>
      <c r="G4" s="172"/>
      <c r="H4" s="173"/>
    </row>
    <row r="5" spans="1:8" x14ac:dyDescent="0.2">
      <c r="A5" s="154" t="s">
        <v>
556</v>
      </c>
      <c r="B5" s="159"/>
      <c r="C5" s="160"/>
      <c r="D5" s="161">
        <v>
195857</v>
      </c>
      <c r="E5" s="162"/>
      <c r="F5" s="163">
        <v>
119882</v>
      </c>
      <c r="G5" s="164"/>
      <c r="H5" s="165"/>
    </row>
    <row r="6" spans="1:8" x14ac:dyDescent="0.2">
      <c r="A6" s="166"/>
      <c r="B6" s="167"/>
      <c r="C6" s="168"/>
      <c r="D6" s="169">
        <v>
169346</v>
      </c>
      <c r="E6" s="170"/>
      <c r="F6" s="171">
        <v>
66481</v>
      </c>
      <c r="G6" s="172"/>
      <c r="H6" s="173"/>
    </row>
    <row r="7" spans="1:8" x14ac:dyDescent="0.2">
      <c r="A7" s="154" t="s">
        <v>
557</v>
      </c>
      <c r="B7" s="159"/>
      <c r="C7" s="160"/>
      <c r="D7" s="161">
        <v>
276536</v>
      </c>
      <c r="E7" s="162"/>
      <c r="F7" s="163">
        <v>
116162</v>
      </c>
      <c r="G7" s="164"/>
      <c r="H7" s="165"/>
    </row>
    <row r="8" spans="1:8" x14ac:dyDescent="0.2">
      <c r="A8" s="166"/>
      <c r="B8" s="167"/>
      <c r="C8" s="168"/>
      <c r="D8" s="169">
        <v>
251368</v>
      </c>
      <c r="E8" s="170"/>
      <c r="F8" s="171">
        <v>
61562</v>
      </c>
      <c r="G8" s="172"/>
      <c r="H8" s="173"/>
    </row>
    <row r="9" spans="1:8" x14ac:dyDescent="0.2">
      <c r="A9" s="154" t="s">
        <v>
558</v>
      </c>
      <c r="B9" s="159"/>
      <c r="C9" s="160"/>
      <c r="D9" s="161">
        <v>
186312</v>
      </c>
      <c r="E9" s="162"/>
      <c r="F9" s="163">
        <v>
121449</v>
      </c>
      <c r="G9" s="164"/>
      <c r="H9" s="165"/>
    </row>
    <row r="10" spans="1:8" x14ac:dyDescent="0.2">
      <c r="A10" s="166"/>
      <c r="B10" s="167"/>
      <c r="C10" s="168"/>
      <c r="D10" s="169">
        <v>
136910</v>
      </c>
      <c r="E10" s="170"/>
      <c r="F10" s="171">
        <v>
62922</v>
      </c>
      <c r="G10" s="172"/>
      <c r="H10" s="173"/>
    </row>
    <row r="11" spans="1:8" x14ac:dyDescent="0.2">
      <c r="A11" s="154" t="s">
        <v>
559</v>
      </c>
      <c r="B11" s="159"/>
      <c r="C11" s="160"/>
      <c r="D11" s="161">
        <v>
182351</v>
      </c>
      <c r="E11" s="162"/>
      <c r="F11" s="163">
        <v>
145139</v>
      </c>
      <c r="G11" s="164"/>
      <c r="H11" s="165"/>
    </row>
    <row r="12" spans="1:8" x14ac:dyDescent="0.2">
      <c r="A12" s="166"/>
      <c r="B12" s="167"/>
      <c r="C12" s="174"/>
      <c r="D12" s="169">
        <v>
144350</v>
      </c>
      <c r="E12" s="170"/>
      <c r="F12" s="171">
        <v>
83762</v>
      </c>
      <c r="G12" s="172"/>
      <c r="H12" s="173"/>
    </row>
    <row r="13" spans="1:8" x14ac:dyDescent="0.2">
      <c r="A13" s="154"/>
      <c r="B13" s="159"/>
      <c r="C13" s="175"/>
      <c r="D13" s="176">
        <v>
211008</v>
      </c>
      <c r="E13" s="177"/>
      <c r="F13" s="178">
        <v>
122510</v>
      </c>
      <c r="G13" s="179"/>
      <c r="H13" s="165"/>
    </row>
    <row r="14" spans="1:8" x14ac:dyDescent="0.2">
      <c r="A14" s="166"/>
      <c r="B14" s="167"/>
      <c r="C14" s="168"/>
      <c r="D14" s="169">
        <v>
178730</v>
      </c>
      <c r="E14" s="170"/>
      <c r="F14" s="171">
        <v>
67493</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2.2200000000000002</v>
      </c>
      <c r="C19" s="180">
        <f>
ROUND(VALUE(SUBSTITUTE(実質収支比率等に係る経年分析!G$48,"▲","-")),2)</f>
        <v>
2.48</v>
      </c>
      <c r="D19" s="180">
        <f>
ROUND(VALUE(SUBSTITUTE(実質収支比率等に係る経年分析!H$48,"▲","-")),2)</f>
        <v>
3.01</v>
      </c>
      <c r="E19" s="180">
        <f>
ROUND(VALUE(SUBSTITUTE(実質収支比率等に係る経年分析!I$48,"▲","-")),2)</f>
        <v>
2.96</v>
      </c>
      <c r="F19" s="180">
        <f>
ROUND(VALUE(SUBSTITUTE(実質収支比率等に係る経年分析!J$48,"▲","-")),2)</f>
        <v>
2.2799999999999998</v>
      </c>
    </row>
    <row r="20" spans="1:11" x14ac:dyDescent="0.2">
      <c r="A20" s="180" t="s">
        <v>
55</v>
      </c>
      <c r="B20" s="180">
        <f>
ROUND(VALUE(SUBSTITUTE(実質収支比率等に係る経年分析!F$47,"▲","-")),2)</f>
        <v>
25.23</v>
      </c>
      <c r="C20" s="180">
        <f>
ROUND(VALUE(SUBSTITUTE(実質収支比率等に係る経年分析!G$47,"▲","-")),2)</f>
        <v>
27.03</v>
      </c>
      <c r="D20" s="180">
        <f>
ROUND(VALUE(SUBSTITUTE(実質収支比率等に係る経年分析!H$47,"▲","-")),2)</f>
        <v>
33.380000000000003</v>
      </c>
      <c r="E20" s="180">
        <f>
ROUND(VALUE(SUBSTITUTE(実質収支比率等に係る経年分析!I$47,"▲","-")),2)</f>
        <v>
36.67</v>
      </c>
      <c r="F20" s="180">
        <f>
ROUND(VALUE(SUBSTITUTE(実質収支比率等に係る経年分析!J$47,"▲","-")),2)</f>
        <v>
36.75</v>
      </c>
    </row>
    <row r="21" spans="1:11" x14ac:dyDescent="0.2">
      <c r="A21" s="180" t="s">
        <v>
56</v>
      </c>
      <c r="B21" s="180">
        <f>
IF(ISNUMBER(VALUE(SUBSTITUTE(実質収支比率等に係る経年分析!F$49,"▲","-"))),ROUND(VALUE(SUBSTITUTE(実質収支比率等に係る経年分析!F$49,"▲","-")),2),NA())</f>
        <v>
3.27</v>
      </c>
      <c r="C21" s="180">
        <f>
IF(ISNUMBER(VALUE(SUBSTITUTE(実質収支比率等に係る経年分析!G$49,"▲","-"))),ROUND(VALUE(SUBSTITUTE(実質収支比率等に係る経年分析!G$49,"▲","-")),2),NA())</f>
        <v>
2.2200000000000002</v>
      </c>
      <c r="D21" s="180">
        <f>
IF(ISNUMBER(VALUE(SUBSTITUTE(実質収支比率等に係る経年分析!H$49,"▲","-"))),ROUND(VALUE(SUBSTITUTE(実質収支比率等に係る経年分析!H$49,"▲","-")),2),NA())</f>
        <v>
6.93</v>
      </c>
      <c r="E21" s="180">
        <f>
IF(ISNUMBER(VALUE(SUBSTITUTE(実質収支比率等に係る経年分析!I$49,"▲","-"))),ROUND(VALUE(SUBSTITUTE(実質収支比率等に係る経年分析!I$49,"▲","-")),2),NA())</f>
        <v>
2.84</v>
      </c>
      <c r="F21" s="180">
        <f>
IF(ISNUMBER(VALUE(SUBSTITUTE(実質収支比率等に係る経年分析!J$49,"▲","-"))),ROUND(VALUE(SUBSTITUTE(実質収支比率等に係る経年分析!J$49,"▲","-")),2),NA())</f>
        <v>
-0.73</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str">
        <f>
IF(連結実質赤字比率に係る赤字・黒字の構成分析!C$41="",NA(),連結実質赤字比率に係る赤字・黒字の構成分析!C$41)</f>
        <v>
後期高齢者医療特別会計</v>
      </c>
      <c r="B29" s="181" t="e">
        <f>
IF(ROUND(VALUE(SUBSTITUTE(連結実質赤字比率に係る赤字・黒字の構成分析!F$41,"▲", "-")), 2) &lt; 0, ABS(ROUND(VALUE(SUBSTITUTE(連結実質赤字比率に係る赤字・黒字の構成分析!F$41,"▲", "-")), 2)), NA())</f>
        <v>
#N/A</v>
      </c>
      <c r="C29" s="181">
        <f>
IF(ROUND(VALUE(SUBSTITUTE(連結実質赤字比率に係る赤字・黒字の構成分析!F$41,"▲", "-")), 2) &gt;= 0, ABS(ROUND(VALUE(SUBSTITUTE(連結実質赤字比率に係る赤字・黒字の構成分析!F$41,"▲", "-")), 2)), NA())</f>
        <v>
0.04</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7.0000000000000007E-2</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0</v>
      </c>
    </row>
    <row r="30" spans="1:11" x14ac:dyDescent="0.2">
      <c r="A30" s="181" t="str">
        <f>
IF(連結実質赤字比率に係る赤字・黒字の構成分析!C$40="",NA(),連結実質赤字比率に係る赤字・黒字の構成分析!C$40)</f>
        <v>
介護保険特別会計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0.25</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0.81</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1.08</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0.57999999999999996</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0.97</v>
      </c>
    </row>
    <row r="31" spans="1:11" x14ac:dyDescent="0.2">
      <c r="A31" s="181" t="str">
        <f>
IF(連結実質赤字比率に係る赤字・黒字の構成分析!C$39="",NA(),連結実質赤字比率に係る赤字・黒字の構成分析!C$39)</f>
        <v>
国民健康保険特別会計</v>
      </c>
      <c r="B31" s="181">
        <f>
IF(ROUND(VALUE(SUBSTITUTE(連結実質赤字比率に係る赤字・黒字の構成分析!F$39,"▲", "-")), 2) &lt; 0, ABS(ROUND(VALUE(SUBSTITUTE(連結実質赤字比率に係る赤字・黒字の構成分析!F$39,"▲", "-")), 2)), NA())</f>
        <v>
4.1500000000000004</v>
      </c>
      <c r="C31" s="181" t="e">
        <f>
IF(ROUND(VALUE(SUBSTITUTE(連結実質赤字比率に係る赤字・黒字の構成分析!F$39,"▲", "-")), 2) &gt;= 0, ABS(ROUND(VALUE(SUBSTITUTE(連結実質赤字比率に係る赤字・黒字の構成分析!F$39,"▲", "-")), 2)), NA())</f>
        <v>
#N/A</v>
      </c>
      <c r="D31" s="181">
        <f>
IF(ROUND(VALUE(SUBSTITUTE(連結実質赤字比率に係る赤字・黒字の構成分析!G$39,"▲", "-")), 2) &lt; 0, ABS(ROUND(VALUE(SUBSTITUTE(連結実質赤字比率に係る赤字・黒字の構成分析!G$39,"▲", "-")), 2)), NA())</f>
        <v>
0.37</v>
      </c>
      <c r="E31" s="181" t="e">
        <f>
IF(ROUND(VALUE(SUBSTITUTE(連結実質赤字比率に係る赤字・黒字の構成分析!G$39,"▲", "-")), 2) &gt;= 0, ABS(ROUND(VALUE(SUBSTITUTE(連結実質赤字比率に係る赤字・黒字の構成分析!G$39,"▲", "-")), 2)), NA())</f>
        <v>
#N/A</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1.45</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1.06</v>
      </c>
    </row>
    <row r="32" spans="1:11" x14ac:dyDescent="0.2">
      <c r="A32" s="181" t="str">
        <f>
IF(連結実質赤字比率に係る赤字・黒字の構成分析!C$38="",NA(),連結実質赤字比率に係る赤字・黒字の構成分析!C$38)</f>
        <v>
一般旅客自動車運送事業会計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2.38</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2.44</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1.83</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1.1399999999999999</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1.22</v>
      </c>
    </row>
    <row r="33" spans="1:16" x14ac:dyDescent="0.2">
      <c r="A33" s="181" t="str">
        <f>
IF(連結実質赤字比率に係る赤字・黒字の構成分析!C$37="",NA(),連結実質赤字比率に係る赤字・黒字の構成分析!C$37)</f>
        <v>
浄化槽設置管理事業特別会計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0.01</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0.04</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0.06</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0.46</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1.73</v>
      </c>
    </row>
    <row r="34" spans="1:16" x14ac:dyDescent="0.2">
      <c r="A34" s="181" t="str">
        <f>
IF(連結実質赤字比率に係る赤字・黒字の構成分析!C$36="",NA(),連結実質赤字比率に係る赤字・黒字の構成分析!C$36)</f>
        <v>
一般会計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2.2200000000000002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2.4700000000000002</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3</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2.96</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2.27</v>
      </c>
    </row>
    <row r="35" spans="1:16" x14ac:dyDescent="0.2">
      <c r="A35" s="181" t="str">
        <f>
IF(連結実質赤字比率に係る赤字・黒字の構成分析!C$35="",NA(),連結実質赤字比率に係る赤字・黒字の構成分析!C$35)</f>
        <v>
水道事業会計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3.47</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3.64</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3.58</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3.78</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3.88</v>
      </c>
    </row>
    <row r="36" spans="1:16" x14ac:dyDescent="0.2">
      <c r="A36" s="181" t="str">
        <f>
IF(連結実質赤字比率に係る赤字・黒字の構成分析!C$34="",NA(),連結実質赤字比率に係る赤字・黒字の構成分析!C$34)</f>
        <v>
病院事業会計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22.34</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22.16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19.28</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14.92</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13.3</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611</v>
      </c>
      <c r="E42" s="182"/>
      <c r="F42" s="182"/>
      <c r="G42" s="182">
        <f>
'実質公債費比率（分子）の構造'!L$52</f>
        <v>
605</v>
      </c>
      <c r="H42" s="182"/>
      <c r="I42" s="182"/>
      <c r="J42" s="182">
        <f>
'実質公債費比率（分子）の構造'!M$52</f>
        <v>
590</v>
      </c>
      <c r="K42" s="182"/>
      <c r="L42" s="182"/>
      <c r="M42" s="182">
        <f>
'実質公債費比率（分子）の構造'!N$52</f>
        <v>
539</v>
      </c>
      <c r="N42" s="182"/>
      <c r="O42" s="182"/>
      <c r="P42" s="182">
        <f>
'実質公債費比率（分子）の構造'!O$52</f>
        <v>
566</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16</v>
      </c>
      <c r="C44" s="182"/>
      <c r="D44" s="182"/>
      <c r="E44" s="182">
        <f>
'実質公債費比率（分子）の構造'!L$50</f>
        <v>
16</v>
      </c>
      <c r="F44" s="182"/>
      <c r="G44" s="182"/>
      <c r="H44" s="182">
        <f>
'実質公債費比率（分子）の構造'!M$50</f>
        <v>
16</v>
      </c>
      <c r="I44" s="182"/>
      <c r="J44" s="182"/>
      <c r="K44" s="182">
        <f>
'実質公債費比率（分子）の構造'!N$50</f>
        <v>
16</v>
      </c>
      <c r="L44" s="182"/>
      <c r="M44" s="182"/>
      <c r="N44" s="182">
        <f>
'実質公債費比率（分子）の構造'!O$50</f>
        <v>
16</v>
      </c>
      <c r="O44" s="182"/>
      <c r="P44" s="182"/>
    </row>
    <row r="45" spans="1:16" x14ac:dyDescent="0.2">
      <c r="A45" s="182" t="s">
        <v>
66</v>
      </c>
      <c r="B45" s="182">
        <f>
'実質公債費比率（分子）の構造'!K$49</f>
        <v>
48</v>
      </c>
      <c r="C45" s="182"/>
      <c r="D45" s="182"/>
      <c r="E45" s="182">
        <f>
'実質公債費比率（分子）の構造'!L$49</f>
        <v>
56</v>
      </c>
      <c r="F45" s="182"/>
      <c r="G45" s="182"/>
      <c r="H45" s="182">
        <f>
'実質公債費比率（分子）の構造'!M$49</f>
        <v>
56</v>
      </c>
      <c r="I45" s="182"/>
      <c r="J45" s="182"/>
      <c r="K45" s="182">
        <f>
'実質公債費比率（分子）の構造'!N$49</f>
        <v>
56</v>
      </c>
      <c r="L45" s="182"/>
      <c r="M45" s="182"/>
      <c r="N45" s="182">
        <f>
'実質公債費比率（分子）の構造'!O$49</f>
        <v>
55</v>
      </c>
      <c r="O45" s="182"/>
      <c r="P45" s="182"/>
    </row>
    <row r="46" spans="1:16" x14ac:dyDescent="0.2">
      <c r="A46" s="182" t="s">
        <v>
67</v>
      </c>
      <c r="B46" s="182">
        <f>
'実質公債費比率（分子）の構造'!K$48</f>
        <v>
163</v>
      </c>
      <c r="C46" s="182"/>
      <c r="D46" s="182"/>
      <c r="E46" s="182">
        <f>
'実質公債費比率（分子）の構造'!L$48</f>
        <v>
159</v>
      </c>
      <c r="F46" s="182"/>
      <c r="G46" s="182"/>
      <c r="H46" s="182">
        <f>
'実質公債費比率（分子）の構造'!M$48</f>
        <v>
148</v>
      </c>
      <c r="I46" s="182"/>
      <c r="J46" s="182"/>
      <c r="K46" s="182">
        <f>
'実質公債費比率（分子）の構造'!N$48</f>
        <v>
142</v>
      </c>
      <c r="L46" s="182"/>
      <c r="M46" s="182"/>
      <c r="N46" s="182">
        <f>
'実質公債費比率（分子）の構造'!O$48</f>
        <v>
137</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769</v>
      </c>
      <c r="C49" s="182"/>
      <c r="D49" s="182"/>
      <c r="E49" s="182">
        <f>
'実質公債費比率（分子）の構造'!L$45</f>
        <v>
770</v>
      </c>
      <c r="F49" s="182"/>
      <c r="G49" s="182"/>
      <c r="H49" s="182">
        <f>
'実質公債費比率（分子）の構造'!M$45</f>
        <v>
744</v>
      </c>
      <c r="I49" s="182"/>
      <c r="J49" s="182"/>
      <c r="K49" s="182">
        <f>
'実質公債費比率（分子）の構造'!N$45</f>
        <v>
716</v>
      </c>
      <c r="L49" s="182"/>
      <c r="M49" s="182"/>
      <c r="N49" s="182">
        <f>
'実質公債費比率（分子）の構造'!O$45</f>
        <v>
736</v>
      </c>
      <c r="O49" s="182"/>
      <c r="P49" s="182"/>
    </row>
    <row r="50" spans="1:16" x14ac:dyDescent="0.2">
      <c r="A50" s="182" t="s">
        <v>
71</v>
      </c>
      <c r="B50" s="182" t="e">
        <f>
NA()</f>
        <v>
#N/A</v>
      </c>
      <c r="C50" s="182">
        <f>
IF(ISNUMBER('実質公債費比率（分子）の構造'!K$53),'実質公債費比率（分子）の構造'!K$53,NA())</f>
        <v>
385</v>
      </c>
      <c r="D50" s="182" t="e">
        <f>
NA()</f>
        <v>
#N/A</v>
      </c>
      <c r="E50" s="182" t="e">
        <f>
NA()</f>
        <v>
#N/A</v>
      </c>
      <c r="F50" s="182">
        <f>
IF(ISNUMBER('実質公債費比率（分子）の構造'!L$53),'実質公債費比率（分子）の構造'!L$53,NA())</f>
        <v>
396</v>
      </c>
      <c r="G50" s="182" t="e">
        <f>
NA()</f>
        <v>
#N/A</v>
      </c>
      <c r="H50" s="182" t="e">
        <f>
NA()</f>
        <v>
#N/A</v>
      </c>
      <c r="I50" s="182">
        <f>
IF(ISNUMBER('実質公債費比率（分子）の構造'!M$53),'実質公債費比率（分子）の構造'!M$53,NA())</f>
        <v>
374</v>
      </c>
      <c r="J50" s="182" t="e">
        <f>
NA()</f>
        <v>
#N/A</v>
      </c>
      <c r="K50" s="182" t="e">
        <f>
NA()</f>
        <v>
#N/A</v>
      </c>
      <c r="L50" s="182">
        <f>
IF(ISNUMBER('実質公債費比率（分子）の構造'!N$53),'実質公債費比率（分子）の構造'!N$53,NA())</f>
        <v>
391</v>
      </c>
      <c r="M50" s="182" t="e">
        <f>
NA()</f>
        <v>
#N/A</v>
      </c>
      <c r="N50" s="182" t="e">
        <f>
NA()</f>
        <v>
#N/A</v>
      </c>
      <c r="O50" s="182">
        <f>
IF(ISNUMBER('実質公債費比率（分子）の構造'!O$53),'実質公債費比率（分子）の構造'!O$53,NA())</f>
        <v>
378</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4881</v>
      </c>
      <c r="E56" s="181"/>
      <c r="F56" s="181"/>
      <c r="G56" s="181">
        <f>
'将来負担比率（分子）の構造'!J$52</f>
        <v>
4735</v>
      </c>
      <c r="H56" s="181"/>
      <c r="I56" s="181"/>
      <c r="J56" s="181">
        <f>
'将来負担比率（分子）の構造'!K$52</f>
        <v>
4762</v>
      </c>
      <c r="K56" s="181"/>
      <c r="L56" s="181"/>
      <c r="M56" s="181">
        <f>
'将来負担比率（分子）の構造'!L$52</f>
        <v>
4664</v>
      </c>
      <c r="N56" s="181"/>
      <c r="O56" s="181"/>
      <c r="P56" s="181">
        <f>
'将来負担比率（分子）の構造'!M$52</f>
        <v>
4490</v>
      </c>
    </row>
    <row r="57" spans="1:16" x14ac:dyDescent="0.2">
      <c r="A57" s="181" t="s">
        <v>
42</v>
      </c>
      <c r="B57" s="181"/>
      <c r="C57" s="181"/>
      <c r="D57" s="181">
        <f>
'将来負担比率（分子）の構造'!I$51</f>
        <v>
1022</v>
      </c>
      <c r="E57" s="181"/>
      <c r="F57" s="181"/>
      <c r="G57" s="181">
        <f>
'将来負担比率（分子）の構造'!J$51</f>
        <v>
828</v>
      </c>
      <c r="H57" s="181"/>
      <c r="I57" s="181"/>
      <c r="J57" s="181">
        <f>
'将来負担比率（分子）の構造'!K$51</f>
        <v>
737</v>
      </c>
      <c r="K57" s="181"/>
      <c r="L57" s="181"/>
      <c r="M57" s="181">
        <f>
'将来負担比率（分子）の構造'!L$51</f>
        <v>
592</v>
      </c>
      <c r="N57" s="181"/>
      <c r="O57" s="181"/>
      <c r="P57" s="181">
        <f>
'将来負担比率（分子）の構造'!M$51</f>
        <v>
570</v>
      </c>
    </row>
    <row r="58" spans="1:16" x14ac:dyDescent="0.2">
      <c r="A58" s="181" t="s">
        <v>
41</v>
      </c>
      <c r="B58" s="181"/>
      <c r="C58" s="181"/>
      <c r="D58" s="181">
        <f>
'将来負担比率（分子）の構造'!I$50</f>
        <v>
2633</v>
      </c>
      <c r="E58" s="181"/>
      <c r="F58" s="181"/>
      <c r="G58" s="181">
        <f>
'将来負担比率（分子）の構造'!J$50</f>
        <v>
2812</v>
      </c>
      <c r="H58" s="181"/>
      <c r="I58" s="181"/>
      <c r="J58" s="181">
        <f>
'将来負担比率（分子）の構造'!K$50</f>
        <v>
3270</v>
      </c>
      <c r="K58" s="181"/>
      <c r="L58" s="181"/>
      <c r="M58" s="181">
        <f>
'将来負担比率（分子）の構造'!L$50</f>
        <v>
3723</v>
      </c>
      <c r="N58" s="181"/>
      <c r="O58" s="181"/>
      <c r="P58" s="181">
        <f>
'将来負担比率（分子）の構造'!M$50</f>
        <v>
3840</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1204</v>
      </c>
      <c r="C62" s="181"/>
      <c r="D62" s="181"/>
      <c r="E62" s="181">
        <f>
'将来負担比率（分子）の構造'!J$45</f>
        <v>
1220</v>
      </c>
      <c r="F62" s="181"/>
      <c r="G62" s="181"/>
      <c r="H62" s="181">
        <f>
'将来負担比率（分子）の構造'!K$45</f>
        <v>
1176</v>
      </c>
      <c r="I62" s="181"/>
      <c r="J62" s="181"/>
      <c r="K62" s="181">
        <f>
'将来負担比率（分子）の構造'!L$45</f>
        <v>
1155</v>
      </c>
      <c r="L62" s="181"/>
      <c r="M62" s="181"/>
      <c r="N62" s="181">
        <f>
'将来負担比率（分子）の構造'!M$45</f>
        <v>
1228</v>
      </c>
      <c r="O62" s="181"/>
      <c r="P62" s="181"/>
    </row>
    <row r="63" spans="1:16" x14ac:dyDescent="0.2">
      <c r="A63" s="181" t="s">
        <v>
34</v>
      </c>
      <c r="B63" s="181">
        <f>
'将来負担比率（分子）の構造'!I$44</f>
        <v>
449</v>
      </c>
      <c r="C63" s="181"/>
      <c r="D63" s="181"/>
      <c r="E63" s="181">
        <f>
'将来負担比率（分子）の構造'!J$44</f>
        <v>
396</v>
      </c>
      <c r="F63" s="181"/>
      <c r="G63" s="181"/>
      <c r="H63" s="181">
        <f>
'将来負担比率（分子）の構造'!K$44</f>
        <v>
343</v>
      </c>
      <c r="I63" s="181"/>
      <c r="J63" s="181"/>
      <c r="K63" s="181">
        <f>
'将来負担比率（分子）の構造'!L$44</f>
        <v>
289</v>
      </c>
      <c r="L63" s="181"/>
      <c r="M63" s="181"/>
      <c r="N63" s="181">
        <f>
'将来負担比率（分子）の構造'!M$44</f>
        <v>
237</v>
      </c>
      <c r="O63" s="181"/>
      <c r="P63" s="181"/>
    </row>
    <row r="64" spans="1:16" x14ac:dyDescent="0.2">
      <c r="A64" s="181" t="s">
        <v>
33</v>
      </c>
      <c r="B64" s="181">
        <f>
'将来負担比率（分子）の構造'!I$43</f>
        <v>
1511</v>
      </c>
      <c r="C64" s="181"/>
      <c r="D64" s="181"/>
      <c r="E64" s="181">
        <f>
'将来負担比率（分子）の構造'!J$43</f>
        <v>
1435</v>
      </c>
      <c r="F64" s="181"/>
      <c r="G64" s="181"/>
      <c r="H64" s="181">
        <f>
'将来負担比率（分子）の構造'!K$43</f>
        <v>
1219</v>
      </c>
      <c r="I64" s="181"/>
      <c r="J64" s="181"/>
      <c r="K64" s="181">
        <f>
'将来負担比率（分子）の構造'!L$43</f>
        <v>
1221</v>
      </c>
      <c r="L64" s="181"/>
      <c r="M64" s="181"/>
      <c r="N64" s="181">
        <f>
'将来負担比率（分子）の構造'!M$43</f>
        <v>
1171</v>
      </c>
      <c r="O64" s="181"/>
      <c r="P64" s="181"/>
    </row>
    <row r="65" spans="1:16" x14ac:dyDescent="0.2">
      <c r="A65" s="181" t="s">
        <v>
32</v>
      </c>
      <c r="B65" s="181">
        <f>
'将来負担比率（分子）の構造'!I$42</f>
        <v>
80</v>
      </c>
      <c r="C65" s="181"/>
      <c r="D65" s="181"/>
      <c r="E65" s="181">
        <f>
'将来負担比率（分子）の構造'!J$42</f>
        <v>
64</v>
      </c>
      <c r="F65" s="181"/>
      <c r="G65" s="181"/>
      <c r="H65" s="181">
        <f>
'将来負担比率（分子）の構造'!K$42</f>
        <v>
48</v>
      </c>
      <c r="I65" s="181"/>
      <c r="J65" s="181"/>
      <c r="K65" s="181">
        <f>
'将来負担比率（分子）の構造'!L$42</f>
        <v>
32</v>
      </c>
      <c r="L65" s="181"/>
      <c r="M65" s="181"/>
      <c r="N65" s="181">
        <f>
'将来負担比率（分子）の構造'!M$42</f>
        <v>
16</v>
      </c>
      <c r="O65" s="181"/>
      <c r="P65" s="181"/>
    </row>
    <row r="66" spans="1:16" x14ac:dyDescent="0.2">
      <c r="A66" s="181" t="s">
        <v>
31</v>
      </c>
      <c r="B66" s="181">
        <f>
'将来負担比率（分子）の構造'!I$41</f>
        <v>
7376</v>
      </c>
      <c r="C66" s="181"/>
      <c r="D66" s="181"/>
      <c r="E66" s="181">
        <f>
'将来負担比率（分子）の構造'!J$41</f>
        <v>
7185</v>
      </c>
      <c r="F66" s="181"/>
      <c r="G66" s="181"/>
      <c r="H66" s="181">
        <f>
'将来負担比率（分子）の構造'!K$41</f>
        <v>
7065</v>
      </c>
      <c r="I66" s="181"/>
      <c r="J66" s="181"/>
      <c r="K66" s="181">
        <f>
'将来負担比率（分子）の構造'!L$41</f>
        <v>
6822</v>
      </c>
      <c r="L66" s="181"/>
      <c r="M66" s="181"/>
      <c r="N66" s="181">
        <f>
'将来負担比率（分子）の構造'!M$41</f>
        <v>
6454</v>
      </c>
      <c r="O66" s="181"/>
      <c r="P66" s="181"/>
    </row>
    <row r="67" spans="1:16" x14ac:dyDescent="0.2">
      <c r="A67" s="181" t="s">
        <v>
75</v>
      </c>
      <c r="B67" s="181" t="e">
        <f>
NA()</f>
        <v>
#N/A</v>
      </c>
      <c r="C67" s="181">
        <f>
IF(ISNUMBER('将来負担比率（分子）の構造'!I$53), IF('将来負担比率（分子）の構造'!I$53 &lt; 0, 0, '将来負担比率（分子）の構造'!I$53), NA())</f>
        <v>
2085</v>
      </c>
      <c r="D67" s="181" t="e">
        <f>
NA()</f>
        <v>
#N/A</v>
      </c>
      <c r="E67" s="181" t="e">
        <f>
NA()</f>
        <v>
#N/A</v>
      </c>
      <c r="F67" s="181">
        <f>
IF(ISNUMBER('将来負担比率（分子）の構造'!J$53), IF('将来負担比率（分子）の構造'!J$53 &lt; 0, 0, '将来負担比率（分子）の構造'!J$53), NA())</f>
        <v>
1924</v>
      </c>
      <c r="G67" s="181" t="e">
        <f>
NA()</f>
        <v>
#N/A</v>
      </c>
      <c r="H67" s="181" t="e">
        <f>
NA()</f>
        <v>
#N/A</v>
      </c>
      <c r="I67" s="181">
        <f>
IF(ISNUMBER('将来負担比率（分子）の構造'!K$53), IF('将来負担比率（分子）の構造'!K$53 &lt; 0, 0, '将来負担比率（分子）の構造'!K$53), NA())</f>
        <v>
1082</v>
      </c>
      <c r="J67" s="181" t="e">
        <f>
NA()</f>
        <v>
#N/A</v>
      </c>
      <c r="K67" s="181" t="e">
        <f>
NA()</f>
        <v>
#N/A</v>
      </c>
      <c r="L67" s="181">
        <f>
IF(ISNUMBER('将来負担比率（分子）の構造'!L$53), IF('将来負担比率（分子）の構造'!L$53 &lt; 0, 0, '将来負担比率（分子）の構造'!L$53), NA())</f>
        <v>
541</v>
      </c>
      <c r="M67" s="181" t="e">
        <f>
NA()</f>
        <v>
#N/A</v>
      </c>
      <c r="N67" s="181" t="e">
        <f>
NA()</f>
        <v>
#N/A</v>
      </c>
      <c r="O67" s="181">
        <f>
IF(ISNUMBER('将来負担比率（分子）の構造'!M$53), IF('将来負担比率（分子）の構造'!M$53 &lt; 0, 0, '将来負担比率（分子）の構造'!M$53), NA())</f>
        <v>
205</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1200</v>
      </c>
      <c r="C72" s="185">
        <f>
基金残高に係る経年分析!G55</f>
        <v>
1304</v>
      </c>
      <c r="D72" s="185">
        <f>
基金残高に係る経年分析!H55</f>
        <v>
1304</v>
      </c>
    </row>
    <row r="73" spans="1:16" x14ac:dyDescent="0.2">
      <c r="A73" s="184" t="s">
        <v>
78</v>
      </c>
      <c r="B73" s="185">
        <f>
基金残高に係る経年分析!F56</f>
        <v>
212</v>
      </c>
      <c r="C73" s="185">
        <f>
基金残高に係る経年分析!G56</f>
        <v>
212</v>
      </c>
      <c r="D73" s="185">
        <f>
基金残高に係る経年分析!H56</f>
        <v>
212</v>
      </c>
    </row>
    <row r="74" spans="1:16" x14ac:dyDescent="0.2">
      <c r="A74" s="184" t="s">
        <v>
79</v>
      </c>
      <c r="B74" s="185">
        <f>
基金残高に係る経年分析!F57</f>
        <v>
1507</v>
      </c>
      <c r="C74" s="185">
        <f>
基金残高に係る経年分析!G57</f>
        <v>
1857</v>
      </c>
      <c r="D74" s="185">
        <f>
基金残高に係る経年分析!H57</f>
        <v>
1968</v>
      </c>
    </row>
  </sheetData>
  <sheetProtection algorithmName="SHA-512" hashValue="VFA9Kh2t/DK6ByOMvVgYmhMCGjU722TpkSfBPAN73jI8LMAhlweo81CO/RQUV85pvifEpPomXX0MgmlH3bZSZg==" saltValue="kRWJ8YO1RsmpdtpfUKAoP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213</v>
      </c>
      <c r="DI1" s="660"/>
      <c r="DJ1" s="660"/>
      <c r="DK1" s="660"/>
      <c r="DL1" s="660"/>
      <c r="DM1" s="660"/>
      <c r="DN1" s="661"/>
      <c r="DO1" s="226"/>
      <c r="DP1" s="659" t="s">
        <v>
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
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
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
1</v>
      </c>
      <c r="C4" s="663"/>
      <c r="D4" s="663"/>
      <c r="E4" s="663"/>
      <c r="F4" s="663"/>
      <c r="G4" s="663"/>
      <c r="H4" s="663"/>
      <c r="I4" s="663"/>
      <c r="J4" s="663"/>
      <c r="K4" s="663"/>
      <c r="L4" s="663"/>
      <c r="M4" s="663"/>
      <c r="N4" s="663"/>
      <c r="O4" s="663"/>
      <c r="P4" s="663"/>
      <c r="Q4" s="664"/>
      <c r="R4" s="662" t="s">
        <v>
219</v>
      </c>
      <c r="S4" s="663"/>
      <c r="T4" s="663"/>
      <c r="U4" s="663"/>
      <c r="V4" s="663"/>
      <c r="W4" s="663"/>
      <c r="X4" s="663"/>
      <c r="Y4" s="664"/>
      <c r="Z4" s="662" t="s">
        <v>
220</v>
      </c>
      <c r="AA4" s="663"/>
      <c r="AB4" s="663"/>
      <c r="AC4" s="664"/>
      <c r="AD4" s="662" t="s">
        <v>
221</v>
      </c>
      <c r="AE4" s="663"/>
      <c r="AF4" s="663"/>
      <c r="AG4" s="663"/>
      <c r="AH4" s="663"/>
      <c r="AI4" s="663"/>
      <c r="AJ4" s="663"/>
      <c r="AK4" s="664"/>
      <c r="AL4" s="662" t="s">
        <v>
220</v>
      </c>
      <c r="AM4" s="663"/>
      <c r="AN4" s="663"/>
      <c r="AO4" s="664"/>
      <c r="AP4" s="668" t="s">
        <v>
222</v>
      </c>
      <c r="AQ4" s="668"/>
      <c r="AR4" s="668"/>
      <c r="AS4" s="668"/>
      <c r="AT4" s="668"/>
      <c r="AU4" s="668"/>
      <c r="AV4" s="668"/>
      <c r="AW4" s="668"/>
      <c r="AX4" s="668"/>
      <c r="AY4" s="668"/>
      <c r="AZ4" s="668"/>
      <c r="BA4" s="668"/>
      <c r="BB4" s="668"/>
      <c r="BC4" s="668"/>
      <c r="BD4" s="668"/>
      <c r="BE4" s="668"/>
      <c r="BF4" s="668"/>
      <c r="BG4" s="668" t="s">
        <v>
223</v>
      </c>
      <c r="BH4" s="668"/>
      <c r="BI4" s="668"/>
      <c r="BJ4" s="668"/>
      <c r="BK4" s="668"/>
      <c r="BL4" s="668"/>
      <c r="BM4" s="668"/>
      <c r="BN4" s="668"/>
      <c r="BO4" s="668" t="s">
        <v>
220</v>
      </c>
      <c r="BP4" s="668"/>
      <c r="BQ4" s="668"/>
      <c r="BR4" s="668"/>
      <c r="BS4" s="668" t="s">
        <v>
224</v>
      </c>
      <c r="BT4" s="668"/>
      <c r="BU4" s="668"/>
      <c r="BV4" s="668"/>
      <c r="BW4" s="668"/>
      <c r="BX4" s="668"/>
      <c r="BY4" s="668"/>
      <c r="BZ4" s="668"/>
      <c r="CA4" s="668"/>
      <c r="CB4" s="668"/>
      <c r="CD4" s="665" t="s">
        <v>
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
226</v>
      </c>
      <c r="C5" s="670"/>
      <c r="D5" s="670"/>
      <c r="E5" s="670"/>
      <c r="F5" s="670"/>
      <c r="G5" s="670"/>
      <c r="H5" s="670"/>
      <c r="I5" s="670"/>
      <c r="J5" s="670"/>
      <c r="K5" s="670"/>
      <c r="L5" s="670"/>
      <c r="M5" s="670"/>
      <c r="N5" s="670"/>
      <c r="O5" s="670"/>
      <c r="P5" s="670"/>
      <c r="Q5" s="671"/>
      <c r="R5" s="672">
        <v>
961372</v>
      </c>
      <c r="S5" s="673"/>
      <c r="T5" s="673"/>
      <c r="U5" s="673"/>
      <c r="V5" s="673"/>
      <c r="W5" s="673"/>
      <c r="X5" s="673"/>
      <c r="Y5" s="674"/>
      <c r="Z5" s="675">
        <v>
12.7</v>
      </c>
      <c r="AA5" s="675"/>
      <c r="AB5" s="675"/>
      <c r="AC5" s="675"/>
      <c r="AD5" s="676">
        <v>
961372</v>
      </c>
      <c r="AE5" s="676"/>
      <c r="AF5" s="676"/>
      <c r="AG5" s="676"/>
      <c r="AH5" s="676"/>
      <c r="AI5" s="676"/>
      <c r="AJ5" s="676"/>
      <c r="AK5" s="676"/>
      <c r="AL5" s="677">
        <v>
27.7</v>
      </c>
      <c r="AM5" s="678"/>
      <c r="AN5" s="678"/>
      <c r="AO5" s="679"/>
      <c r="AP5" s="669" t="s">
        <v>
227</v>
      </c>
      <c r="AQ5" s="670"/>
      <c r="AR5" s="670"/>
      <c r="AS5" s="670"/>
      <c r="AT5" s="670"/>
      <c r="AU5" s="670"/>
      <c r="AV5" s="670"/>
      <c r="AW5" s="670"/>
      <c r="AX5" s="670"/>
      <c r="AY5" s="670"/>
      <c r="AZ5" s="670"/>
      <c r="BA5" s="670"/>
      <c r="BB5" s="670"/>
      <c r="BC5" s="670"/>
      <c r="BD5" s="670"/>
      <c r="BE5" s="670"/>
      <c r="BF5" s="671"/>
      <c r="BG5" s="683">
        <v>
961372</v>
      </c>
      <c r="BH5" s="684"/>
      <c r="BI5" s="684"/>
      <c r="BJ5" s="684"/>
      <c r="BK5" s="684"/>
      <c r="BL5" s="684"/>
      <c r="BM5" s="684"/>
      <c r="BN5" s="685"/>
      <c r="BO5" s="686">
        <v>
100</v>
      </c>
      <c r="BP5" s="686"/>
      <c r="BQ5" s="686"/>
      <c r="BR5" s="686"/>
      <c r="BS5" s="687" t="s">
        <v>
137</v>
      </c>
      <c r="BT5" s="687"/>
      <c r="BU5" s="687"/>
      <c r="BV5" s="687"/>
      <c r="BW5" s="687"/>
      <c r="BX5" s="687"/>
      <c r="BY5" s="687"/>
      <c r="BZ5" s="687"/>
      <c r="CA5" s="687"/>
      <c r="CB5" s="691"/>
      <c r="CD5" s="665" t="s">
        <v>
222</v>
      </c>
      <c r="CE5" s="666"/>
      <c r="CF5" s="666"/>
      <c r="CG5" s="666"/>
      <c r="CH5" s="666"/>
      <c r="CI5" s="666"/>
      <c r="CJ5" s="666"/>
      <c r="CK5" s="666"/>
      <c r="CL5" s="666"/>
      <c r="CM5" s="666"/>
      <c r="CN5" s="666"/>
      <c r="CO5" s="666"/>
      <c r="CP5" s="666"/>
      <c r="CQ5" s="667"/>
      <c r="CR5" s="665" t="s">
        <v>
228</v>
      </c>
      <c r="CS5" s="666"/>
      <c r="CT5" s="666"/>
      <c r="CU5" s="666"/>
      <c r="CV5" s="666"/>
      <c r="CW5" s="666"/>
      <c r="CX5" s="666"/>
      <c r="CY5" s="667"/>
      <c r="CZ5" s="665" t="s">
        <v>
220</v>
      </c>
      <c r="DA5" s="666"/>
      <c r="DB5" s="666"/>
      <c r="DC5" s="667"/>
      <c r="DD5" s="665" t="s">
        <v>
229</v>
      </c>
      <c r="DE5" s="666"/>
      <c r="DF5" s="666"/>
      <c r="DG5" s="666"/>
      <c r="DH5" s="666"/>
      <c r="DI5" s="666"/>
      <c r="DJ5" s="666"/>
      <c r="DK5" s="666"/>
      <c r="DL5" s="666"/>
      <c r="DM5" s="666"/>
      <c r="DN5" s="666"/>
      <c r="DO5" s="666"/>
      <c r="DP5" s="667"/>
      <c r="DQ5" s="665" t="s">
        <v>
230</v>
      </c>
      <c r="DR5" s="666"/>
      <c r="DS5" s="666"/>
      <c r="DT5" s="666"/>
      <c r="DU5" s="666"/>
      <c r="DV5" s="666"/>
      <c r="DW5" s="666"/>
      <c r="DX5" s="666"/>
      <c r="DY5" s="666"/>
      <c r="DZ5" s="666"/>
      <c r="EA5" s="666"/>
      <c r="EB5" s="666"/>
      <c r="EC5" s="667"/>
    </row>
    <row r="6" spans="2:143" ht="11.25" customHeight="1" x14ac:dyDescent="0.2">
      <c r="B6" s="680" t="s">
        <v>
231</v>
      </c>
      <c r="C6" s="681"/>
      <c r="D6" s="681"/>
      <c r="E6" s="681"/>
      <c r="F6" s="681"/>
      <c r="G6" s="681"/>
      <c r="H6" s="681"/>
      <c r="I6" s="681"/>
      <c r="J6" s="681"/>
      <c r="K6" s="681"/>
      <c r="L6" s="681"/>
      <c r="M6" s="681"/>
      <c r="N6" s="681"/>
      <c r="O6" s="681"/>
      <c r="P6" s="681"/>
      <c r="Q6" s="682"/>
      <c r="R6" s="683">
        <v>
73774</v>
      </c>
      <c r="S6" s="684"/>
      <c r="T6" s="684"/>
      <c r="U6" s="684"/>
      <c r="V6" s="684"/>
      <c r="W6" s="684"/>
      <c r="X6" s="684"/>
      <c r="Y6" s="685"/>
      <c r="Z6" s="686">
        <v>
1</v>
      </c>
      <c r="AA6" s="686"/>
      <c r="AB6" s="686"/>
      <c r="AC6" s="686"/>
      <c r="AD6" s="687">
        <v>
73774</v>
      </c>
      <c r="AE6" s="687"/>
      <c r="AF6" s="687"/>
      <c r="AG6" s="687"/>
      <c r="AH6" s="687"/>
      <c r="AI6" s="687"/>
      <c r="AJ6" s="687"/>
      <c r="AK6" s="687"/>
      <c r="AL6" s="688">
        <v>
2.1</v>
      </c>
      <c r="AM6" s="689"/>
      <c r="AN6" s="689"/>
      <c r="AO6" s="690"/>
      <c r="AP6" s="680" t="s">
        <v>
232</v>
      </c>
      <c r="AQ6" s="681"/>
      <c r="AR6" s="681"/>
      <c r="AS6" s="681"/>
      <c r="AT6" s="681"/>
      <c r="AU6" s="681"/>
      <c r="AV6" s="681"/>
      <c r="AW6" s="681"/>
      <c r="AX6" s="681"/>
      <c r="AY6" s="681"/>
      <c r="AZ6" s="681"/>
      <c r="BA6" s="681"/>
      <c r="BB6" s="681"/>
      <c r="BC6" s="681"/>
      <c r="BD6" s="681"/>
      <c r="BE6" s="681"/>
      <c r="BF6" s="682"/>
      <c r="BG6" s="683">
        <v>
961372</v>
      </c>
      <c r="BH6" s="684"/>
      <c r="BI6" s="684"/>
      <c r="BJ6" s="684"/>
      <c r="BK6" s="684"/>
      <c r="BL6" s="684"/>
      <c r="BM6" s="684"/>
      <c r="BN6" s="685"/>
      <c r="BO6" s="686">
        <v>
100</v>
      </c>
      <c r="BP6" s="686"/>
      <c r="BQ6" s="686"/>
      <c r="BR6" s="686"/>
      <c r="BS6" s="687" t="s">
        <v>
137</v>
      </c>
      <c r="BT6" s="687"/>
      <c r="BU6" s="687"/>
      <c r="BV6" s="687"/>
      <c r="BW6" s="687"/>
      <c r="BX6" s="687"/>
      <c r="BY6" s="687"/>
      <c r="BZ6" s="687"/>
      <c r="CA6" s="687"/>
      <c r="CB6" s="691"/>
      <c r="CD6" s="694" t="s">
        <v>
233</v>
      </c>
      <c r="CE6" s="695"/>
      <c r="CF6" s="695"/>
      <c r="CG6" s="695"/>
      <c r="CH6" s="695"/>
      <c r="CI6" s="695"/>
      <c r="CJ6" s="695"/>
      <c r="CK6" s="695"/>
      <c r="CL6" s="695"/>
      <c r="CM6" s="695"/>
      <c r="CN6" s="695"/>
      <c r="CO6" s="695"/>
      <c r="CP6" s="695"/>
      <c r="CQ6" s="696"/>
      <c r="CR6" s="683">
        <v>
87278</v>
      </c>
      <c r="CS6" s="684"/>
      <c r="CT6" s="684"/>
      <c r="CU6" s="684"/>
      <c r="CV6" s="684"/>
      <c r="CW6" s="684"/>
      <c r="CX6" s="684"/>
      <c r="CY6" s="685"/>
      <c r="CZ6" s="677">
        <v>
1.2</v>
      </c>
      <c r="DA6" s="678"/>
      <c r="DB6" s="678"/>
      <c r="DC6" s="697"/>
      <c r="DD6" s="692" t="s">
        <v>
234</v>
      </c>
      <c r="DE6" s="684"/>
      <c r="DF6" s="684"/>
      <c r="DG6" s="684"/>
      <c r="DH6" s="684"/>
      <c r="DI6" s="684"/>
      <c r="DJ6" s="684"/>
      <c r="DK6" s="684"/>
      <c r="DL6" s="684"/>
      <c r="DM6" s="684"/>
      <c r="DN6" s="684"/>
      <c r="DO6" s="684"/>
      <c r="DP6" s="685"/>
      <c r="DQ6" s="692">
        <v>
87278</v>
      </c>
      <c r="DR6" s="684"/>
      <c r="DS6" s="684"/>
      <c r="DT6" s="684"/>
      <c r="DU6" s="684"/>
      <c r="DV6" s="684"/>
      <c r="DW6" s="684"/>
      <c r="DX6" s="684"/>
      <c r="DY6" s="684"/>
      <c r="DZ6" s="684"/>
      <c r="EA6" s="684"/>
      <c r="EB6" s="684"/>
      <c r="EC6" s="693"/>
    </row>
    <row r="7" spans="2:143" ht="11.25" customHeight="1" x14ac:dyDescent="0.2">
      <c r="B7" s="680" t="s">
        <v>
235</v>
      </c>
      <c r="C7" s="681"/>
      <c r="D7" s="681"/>
      <c r="E7" s="681"/>
      <c r="F7" s="681"/>
      <c r="G7" s="681"/>
      <c r="H7" s="681"/>
      <c r="I7" s="681"/>
      <c r="J7" s="681"/>
      <c r="K7" s="681"/>
      <c r="L7" s="681"/>
      <c r="M7" s="681"/>
      <c r="N7" s="681"/>
      <c r="O7" s="681"/>
      <c r="P7" s="681"/>
      <c r="Q7" s="682"/>
      <c r="R7" s="683">
        <v>
1186</v>
      </c>
      <c r="S7" s="684"/>
      <c r="T7" s="684"/>
      <c r="U7" s="684"/>
      <c r="V7" s="684"/>
      <c r="W7" s="684"/>
      <c r="X7" s="684"/>
      <c r="Y7" s="685"/>
      <c r="Z7" s="686">
        <v>
0</v>
      </c>
      <c r="AA7" s="686"/>
      <c r="AB7" s="686"/>
      <c r="AC7" s="686"/>
      <c r="AD7" s="687">
        <v>
1186</v>
      </c>
      <c r="AE7" s="687"/>
      <c r="AF7" s="687"/>
      <c r="AG7" s="687"/>
      <c r="AH7" s="687"/>
      <c r="AI7" s="687"/>
      <c r="AJ7" s="687"/>
      <c r="AK7" s="687"/>
      <c r="AL7" s="688">
        <v>
0</v>
      </c>
      <c r="AM7" s="689"/>
      <c r="AN7" s="689"/>
      <c r="AO7" s="690"/>
      <c r="AP7" s="680" t="s">
        <v>
236</v>
      </c>
      <c r="AQ7" s="681"/>
      <c r="AR7" s="681"/>
      <c r="AS7" s="681"/>
      <c r="AT7" s="681"/>
      <c r="AU7" s="681"/>
      <c r="AV7" s="681"/>
      <c r="AW7" s="681"/>
      <c r="AX7" s="681"/>
      <c r="AY7" s="681"/>
      <c r="AZ7" s="681"/>
      <c r="BA7" s="681"/>
      <c r="BB7" s="681"/>
      <c r="BC7" s="681"/>
      <c r="BD7" s="681"/>
      <c r="BE7" s="681"/>
      <c r="BF7" s="682"/>
      <c r="BG7" s="683">
        <v>
404930</v>
      </c>
      <c r="BH7" s="684"/>
      <c r="BI7" s="684"/>
      <c r="BJ7" s="684"/>
      <c r="BK7" s="684"/>
      <c r="BL7" s="684"/>
      <c r="BM7" s="684"/>
      <c r="BN7" s="685"/>
      <c r="BO7" s="686">
        <v>
42.1</v>
      </c>
      <c r="BP7" s="686"/>
      <c r="BQ7" s="686"/>
      <c r="BR7" s="686"/>
      <c r="BS7" s="687" t="s">
        <v>
138</v>
      </c>
      <c r="BT7" s="687"/>
      <c r="BU7" s="687"/>
      <c r="BV7" s="687"/>
      <c r="BW7" s="687"/>
      <c r="BX7" s="687"/>
      <c r="BY7" s="687"/>
      <c r="BZ7" s="687"/>
      <c r="CA7" s="687"/>
      <c r="CB7" s="691"/>
      <c r="CD7" s="698" t="s">
        <v>
237</v>
      </c>
      <c r="CE7" s="699"/>
      <c r="CF7" s="699"/>
      <c r="CG7" s="699"/>
      <c r="CH7" s="699"/>
      <c r="CI7" s="699"/>
      <c r="CJ7" s="699"/>
      <c r="CK7" s="699"/>
      <c r="CL7" s="699"/>
      <c r="CM7" s="699"/>
      <c r="CN7" s="699"/>
      <c r="CO7" s="699"/>
      <c r="CP7" s="699"/>
      <c r="CQ7" s="700"/>
      <c r="CR7" s="683">
        <v>
967097</v>
      </c>
      <c r="CS7" s="684"/>
      <c r="CT7" s="684"/>
      <c r="CU7" s="684"/>
      <c r="CV7" s="684"/>
      <c r="CW7" s="684"/>
      <c r="CX7" s="684"/>
      <c r="CY7" s="685"/>
      <c r="CZ7" s="686">
        <v>
13.1</v>
      </c>
      <c r="DA7" s="686"/>
      <c r="DB7" s="686"/>
      <c r="DC7" s="686"/>
      <c r="DD7" s="692">
        <v>
9720</v>
      </c>
      <c r="DE7" s="684"/>
      <c r="DF7" s="684"/>
      <c r="DG7" s="684"/>
      <c r="DH7" s="684"/>
      <c r="DI7" s="684"/>
      <c r="DJ7" s="684"/>
      <c r="DK7" s="684"/>
      <c r="DL7" s="684"/>
      <c r="DM7" s="684"/>
      <c r="DN7" s="684"/>
      <c r="DO7" s="684"/>
      <c r="DP7" s="685"/>
      <c r="DQ7" s="692">
        <v>
771330</v>
      </c>
      <c r="DR7" s="684"/>
      <c r="DS7" s="684"/>
      <c r="DT7" s="684"/>
      <c r="DU7" s="684"/>
      <c r="DV7" s="684"/>
      <c r="DW7" s="684"/>
      <c r="DX7" s="684"/>
      <c r="DY7" s="684"/>
      <c r="DZ7" s="684"/>
      <c r="EA7" s="684"/>
      <c r="EB7" s="684"/>
      <c r="EC7" s="693"/>
    </row>
    <row r="8" spans="2:143" ht="11.25" customHeight="1" x14ac:dyDescent="0.2">
      <c r="B8" s="680" t="s">
        <v>
238</v>
      </c>
      <c r="C8" s="681"/>
      <c r="D8" s="681"/>
      <c r="E8" s="681"/>
      <c r="F8" s="681"/>
      <c r="G8" s="681"/>
      <c r="H8" s="681"/>
      <c r="I8" s="681"/>
      <c r="J8" s="681"/>
      <c r="K8" s="681"/>
      <c r="L8" s="681"/>
      <c r="M8" s="681"/>
      <c r="N8" s="681"/>
      <c r="O8" s="681"/>
      <c r="P8" s="681"/>
      <c r="Q8" s="682"/>
      <c r="R8" s="683">
        <v>
5887</v>
      </c>
      <c r="S8" s="684"/>
      <c r="T8" s="684"/>
      <c r="U8" s="684"/>
      <c r="V8" s="684"/>
      <c r="W8" s="684"/>
      <c r="X8" s="684"/>
      <c r="Y8" s="685"/>
      <c r="Z8" s="686">
        <v>
0.1</v>
      </c>
      <c r="AA8" s="686"/>
      <c r="AB8" s="686"/>
      <c r="AC8" s="686"/>
      <c r="AD8" s="687">
        <v>
5887</v>
      </c>
      <c r="AE8" s="687"/>
      <c r="AF8" s="687"/>
      <c r="AG8" s="687"/>
      <c r="AH8" s="687"/>
      <c r="AI8" s="687"/>
      <c r="AJ8" s="687"/>
      <c r="AK8" s="687"/>
      <c r="AL8" s="688">
        <v>
0.2</v>
      </c>
      <c r="AM8" s="689"/>
      <c r="AN8" s="689"/>
      <c r="AO8" s="690"/>
      <c r="AP8" s="680" t="s">
        <v>
239</v>
      </c>
      <c r="AQ8" s="681"/>
      <c r="AR8" s="681"/>
      <c r="AS8" s="681"/>
      <c r="AT8" s="681"/>
      <c r="AU8" s="681"/>
      <c r="AV8" s="681"/>
      <c r="AW8" s="681"/>
      <c r="AX8" s="681"/>
      <c r="AY8" s="681"/>
      <c r="AZ8" s="681"/>
      <c r="BA8" s="681"/>
      <c r="BB8" s="681"/>
      <c r="BC8" s="681"/>
      <c r="BD8" s="681"/>
      <c r="BE8" s="681"/>
      <c r="BF8" s="682"/>
      <c r="BG8" s="683">
        <v>
12990</v>
      </c>
      <c r="BH8" s="684"/>
      <c r="BI8" s="684"/>
      <c r="BJ8" s="684"/>
      <c r="BK8" s="684"/>
      <c r="BL8" s="684"/>
      <c r="BM8" s="684"/>
      <c r="BN8" s="685"/>
      <c r="BO8" s="686">
        <v>
1.4</v>
      </c>
      <c r="BP8" s="686"/>
      <c r="BQ8" s="686"/>
      <c r="BR8" s="686"/>
      <c r="BS8" s="692" t="s">
        <v>
137</v>
      </c>
      <c r="BT8" s="684"/>
      <c r="BU8" s="684"/>
      <c r="BV8" s="684"/>
      <c r="BW8" s="684"/>
      <c r="BX8" s="684"/>
      <c r="BY8" s="684"/>
      <c r="BZ8" s="684"/>
      <c r="CA8" s="684"/>
      <c r="CB8" s="693"/>
      <c r="CD8" s="698" t="s">
        <v>
240</v>
      </c>
      <c r="CE8" s="699"/>
      <c r="CF8" s="699"/>
      <c r="CG8" s="699"/>
      <c r="CH8" s="699"/>
      <c r="CI8" s="699"/>
      <c r="CJ8" s="699"/>
      <c r="CK8" s="699"/>
      <c r="CL8" s="699"/>
      <c r="CM8" s="699"/>
      <c r="CN8" s="699"/>
      <c r="CO8" s="699"/>
      <c r="CP8" s="699"/>
      <c r="CQ8" s="700"/>
      <c r="CR8" s="683">
        <v>
1336261</v>
      </c>
      <c r="CS8" s="684"/>
      <c r="CT8" s="684"/>
      <c r="CU8" s="684"/>
      <c r="CV8" s="684"/>
      <c r="CW8" s="684"/>
      <c r="CX8" s="684"/>
      <c r="CY8" s="685"/>
      <c r="CZ8" s="686">
        <v>
18.100000000000001</v>
      </c>
      <c r="DA8" s="686"/>
      <c r="DB8" s="686"/>
      <c r="DC8" s="686"/>
      <c r="DD8" s="692">
        <v>
4289</v>
      </c>
      <c r="DE8" s="684"/>
      <c r="DF8" s="684"/>
      <c r="DG8" s="684"/>
      <c r="DH8" s="684"/>
      <c r="DI8" s="684"/>
      <c r="DJ8" s="684"/>
      <c r="DK8" s="684"/>
      <c r="DL8" s="684"/>
      <c r="DM8" s="684"/>
      <c r="DN8" s="684"/>
      <c r="DO8" s="684"/>
      <c r="DP8" s="685"/>
      <c r="DQ8" s="692">
        <v>
589770</v>
      </c>
      <c r="DR8" s="684"/>
      <c r="DS8" s="684"/>
      <c r="DT8" s="684"/>
      <c r="DU8" s="684"/>
      <c r="DV8" s="684"/>
      <c r="DW8" s="684"/>
      <c r="DX8" s="684"/>
      <c r="DY8" s="684"/>
      <c r="DZ8" s="684"/>
      <c r="EA8" s="684"/>
      <c r="EB8" s="684"/>
      <c r="EC8" s="693"/>
    </row>
    <row r="9" spans="2:143" ht="11.25" customHeight="1" x14ac:dyDescent="0.2">
      <c r="B9" s="680" t="s">
        <v>
241</v>
      </c>
      <c r="C9" s="681"/>
      <c r="D9" s="681"/>
      <c r="E9" s="681"/>
      <c r="F9" s="681"/>
      <c r="G9" s="681"/>
      <c r="H9" s="681"/>
      <c r="I9" s="681"/>
      <c r="J9" s="681"/>
      <c r="K9" s="681"/>
      <c r="L9" s="681"/>
      <c r="M9" s="681"/>
      <c r="N9" s="681"/>
      <c r="O9" s="681"/>
      <c r="P9" s="681"/>
      <c r="Q9" s="682"/>
      <c r="R9" s="683">
        <v>
3617</v>
      </c>
      <c r="S9" s="684"/>
      <c r="T9" s="684"/>
      <c r="U9" s="684"/>
      <c r="V9" s="684"/>
      <c r="W9" s="684"/>
      <c r="X9" s="684"/>
      <c r="Y9" s="685"/>
      <c r="Z9" s="686">
        <v>
0</v>
      </c>
      <c r="AA9" s="686"/>
      <c r="AB9" s="686"/>
      <c r="AC9" s="686"/>
      <c r="AD9" s="687">
        <v>
3617</v>
      </c>
      <c r="AE9" s="687"/>
      <c r="AF9" s="687"/>
      <c r="AG9" s="687"/>
      <c r="AH9" s="687"/>
      <c r="AI9" s="687"/>
      <c r="AJ9" s="687"/>
      <c r="AK9" s="687"/>
      <c r="AL9" s="688">
        <v>
0.1</v>
      </c>
      <c r="AM9" s="689"/>
      <c r="AN9" s="689"/>
      <c r="AO9" s="690"/>
      <c r="AP9" s="680" t="s">
        <v>
242</v>
      </c>
      <c r="AQ9" s="681"/>
      <c r="AR9" s="681"/>
      <c r="AS9" s="681"/>
      <c r="AT9" s="681"/>
      <c r="AU9" s="681"/>
      <c r="AV9" s="681"/>
      <c r="AW9" s="681"/>
      <c r="AX9" s="681"/>
      <c r="AY9" s="681"/>
      <c r="AZ9" s="681"/>
      <c r="BA9" s="681"/>
      <c r="BB9" s="681"/>
      <c r="BC9" s="681"/>
      <c r="BD9" s="681"/>
      <c r="BE9" s="681"/>
      <c r="BF9" s="682"/>
      <c r="BG9" s="683">
        <v>
349981</v>
      </c>
      <c r="BH9" s="684"/>
      <c r="BI9" s="684"/>
      <c r="BJ9" s="684"/>
      <c r="BK9" s="684"/>
      <c r="BL9" s="684"/>
      <c r="BM9" s="684"/>
      <c r="BN9" s="685"/>
      <c r="BO9" s="686">
        <v>
36.4</v>
      </c>
      <c r="BP9" s="686"/>
      <c r="BQ9" s="686"/>
      <c r="BR9" s="686"/>
      <c r="BS9" s="692" t="s">
        <v>
234</v>
      </c>
      <c r="BT9" s="684"/>
      <c r="BU9" s="684"/>
      <c r="BV9" s="684"/>
      <c r="BW9" s="684"/>
      <c r="BX9" s="684"/>
      <c r="BY9" s="684"/>
      <c r="BZ9" s="684"/>
      <c r="CA9" s="684"/>
      <c r="CB9" s="693"/>
      <c r="CD9" s="698" t="s">
        <v>
243</v>
      </c>
      <c r="CE9" s="699"/>
      <c r="CF9" s="699"/>
      <c r="CG9" s="699"/>
      <c r="CH9" s="699"/>
      <c r="CI9" s="699"/>
      <c r="CJ9" s="699"/>
      <c r="CK9" s="699"/>
      <c r="CL9" s="699"/>
      <c r="CM9" s="699"/>
      <c r="CN9" s="699"/>
      <c r="CO9" s="699"/>
      <c r="CP9" s="699"/>
      <c r="CQ9" s="700"/>
      <c r="CR9" s="683">
        <v>
1281674</v>
      </c>
      <c r="CS9" s="684"/>
      <c r="CT9" s="684"/>
      <c r="CU9" s="684"/>
      <c r="CV9" s="684"/>
      <c r="CW9" s="684"/>
      <c r="CX9" s="684"/>
      <c r="CY9" s="685"/>
      <c r="CZ9" s="686">
        <v>
17.399999999999999</v>
      </c>
      <c r="DA9" s="686"/>
      <c r="DB9" s="686"/>
      <c r="DC9" s="686"/>
      <c r="DD9" s="692">
        <v>
139833</v>
      </c>
      <c r="DE9" s="684"/>
      <c r="DF9" s="684"/>
      <c r="DG9" s="684"/>
      <c r="DH9" s="684"/>
      <c r="DI9" s="684"/>
      <c r="DJ9" s="684"/>
      <c r="DK9" s="684"/>
      <c r="DL9" s="684"/>
      <c r="DM9" s="684"/>
      <c r="DN9" s="684"/>
      <c r="DO9" s="684"/>
      <c r="DP9" s="685"/>
      <c r="DQ9" s="692">
        <v>
727654</v>
      </c>
      <c r="DR9" s="684"/>
      <c r="DS9" s="684"/>
      <c r="DT9" s="684"/>
      <c r="DU9" s="684"/>
      <c r="DV9" s="684"/>
      <c r="DW9" s="684"/>
      <c r="DX9" s="684"/>
      <c r="DY9" s="684"/>
      <c r="DZ9" s="684"/>
      <c r="EA9" s="684"/>
      <c r="EB9" s="684"/>
      <c r="EC9" s="693"/>
    </row>
    <row r="10" spans="2:143" ht="11.25" customHeight="1" x14ac:dyDescent="0.2">
      <c r="B10" s="680" t="s">
        <v>
244</v>
      </c>
      <c r="C10" s="681"/>
      <c r="D10" s="681"/>
      <c r="E10" s="681"/>
      <c r="F10" s="681"/>
      <c r="G10" s="681"/>
      <c r="H10" s="681"/>
      <c r="I10" s="681"/>
      <c r="J10" s="681"/>
      <c r="K10" s="681"/>
      <c r="L10" s="681"/>
      <c r="M10" s="681"/>
      <c r="N10" s="681"/>
      <c r="O10" s="681"/>
      <c r="P10" s="681"/>
      <c r="Q10" s="682"/>
      <c r="R10" s="683" t="s">
        <v>
138</v>
      </c>
      <c r="S10" s="684"/>
      <c r="T10" s="684"/>
      <c r="U10" s="684"/>
      <c r="V10" s="684"/>
      <c r="W10" s="684"/>
      <c r="X10" s="684"/>
      <c r="Y10" s="685"/>
      <c r="Z10" s="686" t="s">
        <v>
234</v>
      </c>
      <c r="AA10" s="686"/>
      <c r="AB10" s="686"/>
      <c r="AC10" s="686"/>
      <c r="AD10" s="687" t="s">
        <v>
234</v>
      </c>
      <c r="AE10" s="687"/>
      <c r="AF10" s="687"/>
      <c r="AG10" s="687"/>
      <c r="AH10" s="687"/>
      <c r="AI10" s="687"/>
      <c r="AJ10" s="687"/>
      <c r="AK10" s="687"/>
      <c r="AL10" s="688" t="s">
        <v>
137</v>
      </c>
      <c r="AM10" s="689"/>
      <c r="AN10" s="689"/>
      <c r="AO10" s="690"/>
      <c r="AP10" s="680" t="s">
        <v>
245</v>
      </c>
      <c r="AQ10" s="681"/>
      <c r="AR10" s="681"/>
      <c r="AS10" s="681"/>
      <c r="AT10" s="681"/>
      <c r="AU10" s="681"/>
      <c r="AV10" s="681"/>
      <c r="AW10" s="681"/>
      <c r="AX10" s="681"/>
      <c r="AY10" s="681"/>
      <c r="AZ10" s="681"/>
      <c r="BA10" s="681"/>
      <c r="BB10" s="681"/>
      <c r="BC10" s="681"/>
      <c r="BD10" s="681"/>
      <c r="BE10" s="681"/>
      <c r="BF10" s="682"/>
      <c r="BG10" s="683">
        <v>
20063</v>
      </c>
      <c r="BH10" s="684"/>
      <c r="BI10" s="684"/>
      <c r="BJ10" s="684"/>
      <c r="BK10" s="684"/>
      <c r="BL10" s="684"/>
      <c r="BM10" s="684"/>
      <c r="BN10" s="685"/>
      <c r="BO10" s="686">
        <v>
2.1</v>
      </c>
      <c r="BP10" s="686"/>
      <c r="BQ10" s="686"/>
      <c r="BR10" s="686"/>
      <c r="BS10" s="692" t="s">
        <v>
137</v>
      </c>
      <c r="BT10" s="684"/>
      <c r="BU10" s="684"/>
      <c r="BV10" s="684"/>
      <c r="BW10" s="684"/>
      <c r="BX10" s="684"/>
      <c r="BY10" s="684"/>
      <c r="BZ10" s="684"/>
      <c r="CA10" s="684"/>
      <c r="CB10" s="693"/>
      <c r="CD10" s="698" t="s">
        <v>
246</v>
      </c>
      <c r="CE10" s="699"/>
      <c r="CF10" s="699"/>
      <c r="CG10" s="699"/>
      <c r="CH10" s="699"/>
      <c r="CI10" s="699"/>
      <c r="CJ10" s="699"/>
      <c r="CK10" s="699"/>
      <c r="CL10" s="699"/>
      <c r="CM10" s="699"/>
      <c r="CN10" s="699"/>
      <c r="CO10" s="699"/>
      <c r="CP10" s="699"/>
      <c r="CQ10" s="700"/>
      <c r="CR10" s="683">
        <v>
142942</v>
      </c>
      <c r="CS10" s="684"/>
      <c r="CT10" s="684"/>
      <c r="CU10" s="684"/>
      <c r="CV10" s="684"/>
      <c r="CW10" s="684"/>
      <c r="CX10" s="684"/>
      <c r="CY10" s="685"/>
      <c r="CZ10" s="686">
        <v>
1.9</v>
      </c>
      <c r="DA10" s="686"/>
      <c r="DB10" s="686"/>
      <c r="DC10" s="686"/>
      <c r="DD10" s="692">
        <v>
5131</v>
      </c>
      <c r="DE10" s="684"/>
      <c r="DF10" s="684"/>
      <c r="DG10" s="684"/>
      <c r="DH10" s="684"/>
      <c r="DI10" s="684"/>
      <c r="DJ10" s="684"/>
      <c r="DK10" s="684"/>
      <c r="DL10" s="684"/>
      <c r="DM10" s="684"/>
      <c r="DN10" s="684"/>
      <c r="DO10" s="684"/>
      <c r="DP10" s="685"/>
      <c r="DQ10" s="692">
        <v>
78511</v>
      </c>
      <c r="DR10" s="684"/>
      <c r="DS10" s="684"/>
      <c r="DT10" s="684"/>
      <c r="DU10" s="684"/>
      <c r="DV10" s="684"/>
      <c r="DW10" s="684"/>
      <c r="DX10" s="684"/>
      <c r="DY10" s="684"/>
      <c r="DZ10" s="684"/>
      <c r="EA10" s="684"/>
      <c r="EB10" s="684"/>
      <c r="EC10" s="693"/>
    </row>
    <row r="11" spans="2:143" ht="11.25" customHeight="1" x14ac:dyDescent="0.2">
      <c r="B11" s="680" t="s">
        <v>
247</v>
      </c>
      <c r="C11" s="681"/>
      <c r="D11" s="681"/>
      <c r="E11" s="681"/>
      <c r="F11" s="681"/>
      <c r="G11" s="681"/>
      <c r="H11" s="681"/>
      <c r="I11" s="681"/>
      <c r="J11" s="681"/>
      <c r="K11" s="681"/>
      <c r="L11" s="681"/>
      <c r="M11" s="681"/>
      <c r="N11" s="681"/>
      <c r="O11" s="681"/>
      <c r="P11" s="681"/>
      <c r="Q11" s="682"/>
      <c r="R11" s="683">
        <v>
133367</v>
      </c>
      <c r="S11" s="684"/>
      <c r="T11" s="684"/>
      <c r="U11" s="684"/>
      <c r="V11" s="684"/>
      <c r="W11" s="684"/>
      <c r="X11" s="684"/>
      <c r="Y11" s="685"/>
      <c r="Z11" s="688">
        <v>
1.8</v>
      </c>
      <c r="AA11" s="689"/>
      <c r="AB11" s="689"/>
      <c r="AC11" s="701"/>
      <c r="AD11" s="692">
        <v>
133367</v>
      </c>
      <c r="AE11" s="684"/>
      <c r="AF11" s="684"/>
      <c r="AG11" s="684"/>
      <c r="AH11" s="684"/>
      <c r="AI11" s="684"/>
      <c r="AJ11" s="684"/>
      <c r="AK11" s="685"/>
      <c r="AL11" s="688">
        <v>
3.8</v>
      </c>
      <c r="AM11" s="689"/>
      <c r="AN11" s="689"/>
      <c r="AO11" s="690"/>
      <c r="AP11" s="680" t="s">
        <v>
248</v>
      </c>
      <c r="AQ11" s="681"/>
      <c r="AR11" s="681"/>
      <c r="AS11" s="681"/>
      <c r="AT11" s="681"/>
      <c r="AU11" s="681"/>
      <c r="AV11" s="681"/>
      <c r="AW11" s="681"/>
      <c r="AX11" s="681"/>
      <c r="AY11" s="681"/>
      <c r="AZ11" s="681"/>
      <c r="BA11" s="681"/>
      <c r="BB11" s="681"/>
      <c r="BC11" s="681"/>
      <c r="BD11" s="681"/>
      <c r="BE11" s="681"/>
      <c r="BF11" s="682"/>
      <c r="BG11" s="683">
        <v>
21896</v>
      </c>
      <c r="BH11" s="684"/>
      <c r="BI11" s="684"/>
      <c r="BJ11" s="684"/>
      <c r="BK11" s="684"/>
      <c r="BL11" s="684"/>
      <c r="BM11" s="684"/>
      <c r="BN11" s="685"/>
      <c r="BO11" s="686">
        <v>
2.2999999999999998</v>
      </c>
      <c r="BP11" s="686"/>
      <c r="BQ11" s="686"/>
      <c r="BR11" s="686"/>
      <c r="BS11" s="692" t="s">
        <v>
137</v>
      </c>
      <c r="BT11" s="684"/>
      <c r="BU11" s="684"/>
      <c r="BV11" s="684"/>
      <c r="BW11" s="684"/>
      <c r="BX11" s="684"/>
      <c r="BY11" s="684"/>
      <c r="BZ11" s="684"/>
      <c r="CA11" s="684"/>
      <c r="CB11" s="693"/>
      <c r="CD11" s="698" t="s">
        <v>
249</v>
      </c>
      <c r="CE11" s="699"/>
      <c r="CF11" s="699"/>
      <c r="CG11" s="699"/>
      <c r="CH11" s="699"/>
      <c r="CI11" s="699"/>
      <c r="CJ11" s="699"/>
      <c r="CK11" s="699"/>
      <c r="CL11" s="699"/>
      <c r="CM11" s="699"/>
      <c r="CN11" s="699"/>
      <c r="CO11" s="699"/>
      <c r="CP11" s="699"/>
      <c r="CQ11" s="700"/>
      <c r="CR11" s="683">
        <v>
563246</v>
      </c>
      <c r="CS11" s="684"/>
      <c r="CT11" s="684"/>
      <c r="CU11" s="684"/>
      <c r="CV11" s="684"/>
      <c r="CW11" s="684"/>
      <c r="CX11" s="684"/>
      <c r="CY11" s="685"/>
      <c r="CZ11" s="686">
        <v>
7.6</v>
      </c>
      <c r="DA11" s="686"/>
      <c r="DB11" s="686"/>
      <c r="DC11" s="686"/>
      <c r="DD11" s="692">
        <v>
283194</v>
      </c>
      <c r="DE11" s="684"/>
      <c r="DF11" s="684"/>
      <c r="DG11" s="684"/>
      <c r="DH11" s="684"/>
      <c r="DI11" s="684"/>
      <c r="DJ11" s="684"/>
      <c r="DK11" s="684"/>
      <c r="DL11" s="684"/>
      <c r="DM11" s="684"/>
      <c r="DN11" s="684"/>
      <c r="DO11" s="684"/>
      <c r="DP11" s="685"/>
      <c r="DQ11" s="692">
        <v>
195473</v>
      </c>
      <c r="DR11" s="684"/>
      <c r="DS11" s="684"/>
      <c r="DT11" s="684"/>
      <c r="DU11" s="684"/>
      <c r="DV11" s="684"/>
      <c r="DW11" s="684"/>
      <c r="DX11" s="684"/>
      <c r="DY11" s="684"/>
      <c r="DZ11" s="684"/>
      <c r="EA11" s="684"/>
      <c r="EB11" s="684"/>
      <c r="EC11" s="693"/>
    </row>
    <row r="12" spans="2:143" ht="11.25" customHeight="1" x14ac:dyDescent="0.2">
      <c r="B12" s="680" t="s">
        <v>
250</v>
      </c>
      <c r="C12" s="681"/>
      <c r="D12" s="681"/>
      <c r="E12" s="681"/>
      <c r="F12" s="681"/>
      <c r="G12" s="681"/>
      <c r="H12" s="681"/>
      <c r="I12" s="681"/>
      <c r="J12" s="681"/>
      <c r="K12" s="681"/>
      <c r="L12" s="681"/>
      <c r="M12" s="681"/>
      <c r="N12" s="681"/>
      <c r="O12" s="681"/>
      <c r="P12" s="681"/>
      <c r="Q12" s="682"/>
      <c r="R12" s="683" t="s">
        <v>
137</v>
      </c>
      <c r="S12" s="684"/>
      <c r="T12" s="684"/>
      <c r="U12" s="684"/>
      <c r="V12" s="684"/>
      <c r="W12" s="684"/>
      <c r="X12" s="684"/>
      <c r="Y12" s="685"/>
      <c r="Z12" s="686" t="s">
        <v>
137</v>
      </c>
      <c r="AA12" s="686"/>
      <c r="AB12" s="686"/>
      <c r="AC12" s="686"/>
      <c r="AD12" s="687" t="s">
        <v>
137</v>
      </c>
      <c r="AE12" s="687"/>
      <c r="AF12" s="687"/>
      <c r="AG12" s="687"/>
      <c r="AH12" s="687"/>
      <c r="AI12" s="687"/>
      <c r="AJ12" s="687"/>
      <c r="AK12" s="687"/>
      <c r="AL12" s="688" t="s">
        <v>
137</v>
      </c>
      <c r="AM12" s="689"/>
      <c r="AN12" s="689"/>
      <c r="AO12" s="690"/>
      <c r="AP12" s="680" t="s">
        <v>
251</v>
      </c>
      <c r="AQ12" s="681"/>
      <c r="AR12" s="681"/>
      <c r="AS12" s="681"/>
      <c r="AT12" s="681"/>
      <c r="AU12" s="681"/>
      <c r="AV12" s="681"/>
      <c r="AW12" s="681"/>
      <c r="AX12" s="681"/>
      <c r="AY12" s="681"/>
      <c r="AZ12" s="681"/>
      <c r="BA12" s="681"/>
      <c r="BB12" s="681"/>
      <c r="BC12" s="681"/>
      <c r="BD12" s="681"/>
      <c r="BE12" s="681"/>
      <c r="BF12" s="682"/>
      <c r="BG12" s="683">
        <v>
436079</v>
      </c>
      <c r="BH12" s="684"/>
      <c r="BI12" s="684"/>
      <c r="BJ12" s="684"/>
      <c r="BK12" s="684"/>
      <c r="BL12" s="684"/>
      <c r="BM12" s="684"/>
      <c r="BN12" s="685"/>
      <c r="BO12" s="686">
        <v>
45.4</v>
      </c>
      <c r="BP12" s="686"/>
      <c r="BQ12" s="686"/>
      <c r="BR12" s="686"/>
      <c r="BS12" s="692" t="s">
        <v>
234</v>
      </c>
      <c r="BT12" s="684"/>
      <c r="BU12" s="684"/>
      <c r="BV12" s="684"/>
      <c r="BW12" s="684"/>
      <c r="BX12" s="684"/>
      <c r="BY12" s="684"/>
      <c r="BZ12" s="684"/>
      <c r="CA12" s="684"/>
      <c r="CB12" s="693"/>
      <c r="CD12" s="698" t="s">
        <v>
252</v>
      </c>
      <c r="CE12" s="699"/>
      <c r="CF12" s="699"/>
      <c r="CG12" s="699"/>
      <c r="CH12" s="699"/>
      <c r="CI12" s="699"/>
      <c r="CJ12" s="699"/>
      <c r="CK12" s="699"/>
      <c r="CL12" s="699"/>
      <c r="CM12" s="699"/>
      <c r="CN12" s="699"/>
      <c r="CO12" s="699"/>
      <c r="CP12" s="699"/>
      <c r="CQ12" s="700"/>
      <c r="CR12" s="683">
        <v>
212892</v>
      </c>
      <c r="CS12" s="684"/>
      <c r="CT12" s="684"/>
      <c r="CU12" s="684"/>
      <c r="CV12" s="684"/>
      <c r="CW12" s="684"/>
      <c r="CX12" s="684"/>
      <c r="CY12" s="685"/>
      <c r="CZ12" s="686">
        <v>
2.9</v>
      </c>
      <c r="DA12" s="686"/>
      <c r="DB12" s="686"/>
      <c r="DC12" s="686"/>
      <c r="DD12" s="692">
        <v>
29986</v>
      </c>
      <c r="DE12" s="684"/>
      <c r="DF12" s="684"/>
      <c r="DG12" s="684"/>
      <c r="DH12" s="684"/>
      <c r="DI12" s="684"/>
      <c r="DJ12" s="684"/>
      <c r="DK12" s="684"/>
      <c r="DL12" s="684"/>
      <c r="DM12" s="684"/>
      <c r="DN12" s="684"/>
      <c r="DO12" s="684"/>
      <c r="DP12" s="685"/>
      <c r="DQ12" s="692">
        <v>
67410</v>
      </c>
      <c r="DR12" s="684"/>
      <c r="DS12" s="684"/>
      <c r="DT12" s="684"/>
      <c r="DU12" s="684"/>
      <c r="DV12" s="684"/>
      <c r="DW12" s="684"/>
      <c r="DX12" s="684"/>
      <c r="DY12" s="684"/>
      <c r="DZ12" s="684"/>
      <c r="EA12" s="684"/>
      <c r="EB12" s="684"/>
      <c r="EC12" s="693"/>
    </row>
    <row r="13" spans="2:143" ht="11.25" customHeight="1" x14ac:dyDescent="0.2">
      <c r="B13" s="680" t="s">
        <v>
253</v>
      </c>
      <c r="C13" s="681"/>
      <c r="D13" s="681"/>
      <c r="E13" s="681"/>
      <c r="F13" s="681"/>
      <c r="G13" s="681"/>
      <c r="H13" s="681"/>
      <c r="I13" s="681"/>
      <c r="J13" s="681"/>
      <c r="K13" s="681"/>
      <c r="L13" s="681"/>
      <c r="M13" s="681"/>
      <c r="N13" s="681"/>
      <c r="O13" s="681"/>
      <c r="P13" s="681"/>
      <c r="Q13" s="682"/>
      <c r="R13" s="683" t="s">
        <v>
137</v>
      </c>
      <c r="S13" s="684"/>
      <c r="T13" s="684"/>
      <c r="U13" s="684"/>
      <c r="V13" s="684"/>
      <c r="W13" s="684"/>
      <c r="X13" s="684"/>
      <c r="Y13" s="685"/>
      <c r="Z13" s="686" t="s">
        <v>
137</v>
      </c>
      <c r="AA13" s="686"/>
      <c r="AB13" s="686"/>
      <c r="AC13" s="686"/>
      <c r="AD13" s="687" t="s">
        <v>
137</v>
      </c>
      <c r="AE13" s="687"/>
      <c r="AF13" s="687"/>
      <c r="AG13" s="687"/>
      <c r="AH13" s="687"/>
      <c r="AI13" s="687"/>
      <c r="AJ13" s="687"/>
      <c r="AK13" s="687"/>
      <c r="AL13" s="688" t="s">
        <v>
137</v>
      </c>
      <c r="AM13" s="689"/>
      <c r="AN13" s="689"/>
      <c r="AO13" s="690"/>
      <c r="AP13" s="680" t="s">
        <v>
254</v>
      </c>
      <c r="AQ13" s="681"/>
      <c r="AR13" s="681"/>
      <c r="AS13" s="681"/>
      <c r="AT13" s="681"/>
      <c r="AU13" s="681"/>
      <c r="AV13" s="681"/>
      <c r="AW13" s="681"/>
      <c r="AX13" s="681"/>
      <c r="AY13" s="681"/>
      <c r="AZ13" s="681"/>
      <c r="BA13" s="681"/>
      <c r="BB13" s="681"/>
      <c r="BC13" s="681"/>
      <c r="BD13" s="681"/>
      <c r="BE13" s="681"/>
      <c r="BF13" s="682"/>
      <c r="BG13" s="683">
        <v>
368909</v>
      </c>
      <c r="BH13" s="684"/>
      <c r="BI13" s="684"/>
      <c r="BJ13" s="684"/>
      <c r="BK13" s="684"/>
      <c r="BL13" s="684"/>
      <c r="BM13" s="684"/>
      <c r="BN13" s="685"/>
      <c r="BO13" s="686">
        <v>
38.4</v>
      </c>
      <c r="BP13" s="686"/>
      <c r="BQ13" s="686"/>
      <c r="BR13" s="686"/>
      <c r="BS13" s="692" t="s">
        <v>
137</v>
      </c>
      <c r="BT13" s="684"/>
      <c r="BU13" s="684"/>
      <c r="BV13" s="684"/>
      <c r="BW13" s="684"/>
      <c r="BX13" s="684"/>
      <c r="BY13" s="684"/>
      <c r="BZ13" s="684"/>
      <c r="CA13" s="684"/>
      <c r="CB13" s="693"/>
      <c r="CD13" s="698" t="s">
        <v>
255</v>
      </c>
      <c r="CE13" s="699"/>
      <c r="CF13" s="699"/>
      <c r="CG13" s="699"/>
      <c r="CH13" s="699"/>
      <c r="CI13" s="699"/>
      <c r="CJ13" s="699"/>
      <c r="CK13" s="699"/>
      <c r="CL13" s="699"/>
      <c r="CM13" s="699"/>
      <c r="CN13" s="699"/>
      <c r="CO13" s="699"/>
      <c r="CP13" s="699"/>
      <c r="CQ13" s="700"/>
      <c r="CR13" s="683">
        <v>
825043</v>
      </c>
      <c r="CS13" s="684"/>
      <c r="CT13" s="684"/>
      <c r="CU13" s="684"/>
      <c r="CV13" s="684"/>
      <c r="CW13" s="684"/>
      <c r="CX13" s="684"/>
      <c r="CY13" s="685"/>
      <c r="CZ13" s="686">
        <v>
11.2</v>
      </c>
      <c r="DA13" s="686"/>
      <c r="DB13" s="686"/>
      <c r="DC13" s="686"/>
      <c r="DD13" s="692">
        <v>
671381</v>
      </c>
      <c r="DE13" s="684"/>
      <c r="DF13" s="684"/>
      <c r="DG13" s="684"/>
      <c r="DH13" s="684"/>
      <c r="DI13" s="684"/>
      <c r="DJ13" s="684"/>
      <c r="DK13" s="684"/>
      <c r="DL13" s="684"/>
      <c r="DM13" s="684"/>
      <c r="DN13" s="684"/>
      <c r="DO13" s="684"/>
      <c r="DP13" s="685"/>
      <c r="DQ13" s="692">
        <v>
156979</v>
      </c>
      <c r="DR13" s="684"/>
      <c r="DS13" s="684"/>
      <c r="DT13" s="684"/>
      <c r="DU13" s="684"/>
      <c r="DV13" s="684"/>
      <c r="DW13" s="684"/>
      <c r="DX13" s="684"/>
      <c r="DY13" s="684"/>
      <c r="DZ13" s="684"/>
      <c r="EA13" s="684"/>
      <c r="EB13" s="684"/>
      <c r="EC13" s="693"/>
    </row>
    <row r="14" spans="2:143" ht="11.25" customHeight="1" x14ac:dyDescent="0.2">
      <c r="B14" s="680" t="s">
        <v>
256</v>
      </c>
      <c r="C14" s="681"/>
      <c r="D14" s="681"/>
      <c r="E14" s="681"/>
      <c r="F14" s="681"/>
      <c r="G14" s="681"/>
      <c r="H14" s="681"/>
      <c r="I14" s="681"/>
      <c r="J14" s="681"/>
      <c r="K14" s="681"/>
      <c r="L14" s="681"/>
      <c r="M14" s="681"/>
      <c r="N14" s="681"/>
      <c r="O14" s="681"/>
      <c r="P14" s="681"/>
      <c r="Q14" s="682"/>
      <c r="R14" s="683">
        <v>
18210</v>
      </c>
      <c r="S14" s="684"/>
      <c r="T14" s="684"/>
      <c r="U14" s="684"/>
      <c r="V14" s="684"/>
      <c r="W14" s="684"/>
      <c r="X14" s="684"/>
      <c r="Y14" s="685"/>
      <c r="Z14" s="686">
        <v>
0.2</v>
      </c>
      <c r="AA14" s="686"/>
      <c r="AB14" s="686"/>
      <c r="AC14" s="686"/>
      <c r="AD14" s="687">
        <v>
18210</v>
      </c>
      <c r="AE14" s="687"/>
      <c r="AF14" s="687"/>
      <c r="AG14" s="687"/>
      <c r="AH14" s="687"/>
      <c r="AI14" s="687"/>
      <c r="AJ14" s="687"/>
      <c r="AK14" s="687"/>
      <c r="AL14" s="688">
        <v>
0.5</v>
      </c>
      <c r="AM14" s="689"/>
      <c r="AN14" s="689"/>
      <c r="AO14" s="690"/>
      <c r="AP14" s="680" t="s">
        <v>
257</v>
      </c>
      <c r="AQ14" s="681"/>
      <c r="AR14" s="681"/>
      <c r="AS14" s="681"/>
      <c r="AT14" s="681"/>
      <c r="AU14" s="681"/>
      <c r="AV14" s="681"/>
      <c r="AW14" s="681"/>
      <c r="AX14" s="681"/>
      <c r="AY14" s="681"/>
      <c r="AZ14" s="681"/>
      <c r="BA14" s="681"/>
      <c r="BB14" s="681"/>
      <c r="BC14" s="681"/>
      <c r="BD14" s="681"/>
      <c r="BE14" s="681"/>
      <c r="BF14" s="682"/>
      <c r="BG14" s="683">
        <v>
39501</v>
      </c>
      <c r="BH14" s="684"/>
      <c r="BI14" s="684"/>
      <c r="BJ14" s="684"/>
      <c r="BK14" s="684"/>
      <c r="BL14" s="684"/>
      <c r="BM14" s="684"/>
      <c r="BN14" s="685"/>
      <c r="BO14" s="686">
        <v>
4.0999999999999996</v>
      </c>
      <c r="BP14" s="686"/>
      <c r="BQ14" s="686"/>
      <c r="BR14" s="686"/>
      <c r="BS14" s="692" t="s">
        <v>
137</v>
      </c>
      <c r="BT14" s="684"/>
      <c r="BU14" s="684"/>
      <c r="BV14" s="684"/>
      <c r="BW14" s="684"/>
      <c r="BX14" s="684"/>
      <c r="BY14" s="684"/>
      <c r="BZ14" s="684"/>
      <c r="CA14" s="684"/>
      <c r="CB14" s="693"/>
      <c r="CD14" s="698" t="s">
        <v>
258</v>
      </c>
      <c r="CE14" s="699"/>
      <c r="CF14" s="699"/>
      <c r="CG14" s="699"/>
      <c r="CH14" s="699"/>
      <c r="CI14" s="699"/>
      <c r="CJ14" s="699"/>
      <c r="CK14" s="699"/>
      <c r="CL14" s="699"/>
      <c r="CM14" s="699"/>
      <c r="CN14" s="699"/>
      <c r="CO14" s="699"/>
      <c r="CP14" s="699"/>
      <c r="CQ14" s="700"/>
      <c r="CR14" s="683">
        <v>
370577</v>
      </c>
      <c r="CS14" s="684"/>
      <c r="CT14" s="684"/>
      <c r="CU14" s="684"/>
      <c r="CV14" s="684"/>
      <c r="CW14" s="684"/>
      <c r="CX14" s="684"/>
      <c r="CY14" s="685"/>
      <c r="CZ14" s="686">
        <v>
5</v>
      </c>
      <c r="DA14" s="686"/>
      <c r="DB14" s="686"/>
      <c r="DC14" s="686"/>
      <c r="DD14" s="692">
        <v>
32233</v>
      </c>
      <c r="DE14" s="684"/>
      <c r="DF14" s="684"/>
      <c r="DG14" s="684"/>
      <c r="DH14" s="684"/>
      <c r="DI14" s="684"/>
      <c r="DJ14" s="684"/>
      <c r="DK14" s="684"/>
      <c r="DL14" s="684"/>
      <c r="DM14" s="684"/>
      <c r="DN14" s="684"/>
      <c r="DO14" s="684"/>
      <c r="DP14" s="685"/>
      <c r="DQ14" s="692">
        <v>
183750</v>
      </c>
      <c r="DR14" s="684"/>
      <c r="DS14" s="684"/>
      <c r="DT14" s="684"/>
      <c r="DU14" s="684"/>
      <c r="DV14" s="684"/>
      <c r="DW14" s="684"/>
      <c r="DX14" s="684"/>
      <c r="DY14" s="684"/>
      <c r="DZ14" s="684"/>
      <c r="EA14" s="684"/>
      <c r="EB14" s="684"/>
      <c r="EC14" s="693"/>
    </row>
    <row r="15" spans="2:143" ht="11.25" customHeight="1" x14ac:dyDescent="0.2">
      <c r="B15" s="680" t="s">
        <v>
259</v>
      </c>
      <c r="C15" s="681"/>
      <c r="D15" s="681"/>
      <c r="E15" s="681"/>
      <c r="F15" s="681"/>
      <c r="G15" s="681"/>
      <c r="H15" s="681"/>
      <c r="I15" s="681"/>
      <c r="J15" s="681"/>
      <c r="K15" s="681"/>
      <c r="L15" s="681"/>
      <c r="M15" s="681"/>
      <c r="N15" s="681"/>
      <c r="O15" s="681"/>
      <c r="P15" s="681"/>
      <c r="Q15" s="682"/>
      <c r="R15" s="683" t="s">
        <v>
137</v>
      </c>
      <c r="S15" s="684"/>
      <c r="T15" s="684"/>
      <c r="U15" s="684"/>
      <c r="V15" s="684"/>
      <c r="W15" s="684"/>
      <c r="X15" s="684"/>
      <c r="Y15" s="685"/>
      <c r="Z15" s="686" t="s">
        <v>
137</v>
      </c>
      <c r="AA15" s="686"/>
      <c r="AB15" s="686"/>
      <c r="AC15" s="686"/>
      <c r="AD15" s="687" t="s">
        <v>
234</v>
      </c>
      <c r="AE15" s="687"/>
      <c r="AF15" s="687"/>
      <c r="AG15" s="687"/>
      <c r="AH15" s="687"/>
      <c r="AI15" s="687"/>
      <c r="AJ15" s="687"/>
      <c r="AK15" s="687"/>
      <c r="AL15" s="688" t="s">
        <v>
234</v>
      </c>
      <c r="AM15" s="689"/>
      <c r="AN15" s="689"/>
      <c r="AO15" s="690"/>
      <c r="AP15" s="680" t="s">
        <v>
260</v>
      </c>
      <c r="AQ15" s="681"/>
      <c r="AR15" s="681"/>
      <c r="AS15" s="681"/>
      <c r="AT15" s="681"/>
      <c r="AU15" s="681"/>
      <c r="AV15" s="681"/>
      <c r="AW15" s="681"/>
      <c r="AX15" s="681"/>
      <c r="AY15" s="681"/>
      <c r="AZ15" s="681"/>
      <c r="BA15" s="681"/>
      <c r="BB15" s="681"/>
      <c r="BC15" s="681"/>
      <c r="BD15" s="681"/>
      <c r="BE15" s="681"/>
      <c r="BF15" s="682"/>
      <c r="BG15" s="683">
        <v>
80862</v>
      </c>
      <c r="BH15" s="684"/>
      <c r="BI15" s="684"/>
      <c r="BJ15" s="684"/>
      <c r="BK15" s="684"/>
      <c r="BL15" s="684"/>
      <c r="BM15" s="684"/>
      <c r="BN15" s="685"/>
      <c r="BO15" s="686">
        <v>
8.4</v>
      </c>
      <c r="BP15" s="686"/>
      <c r="BQ15" s="686"/>
      <c r="BR15" s="686"/>
      <c r="BS15" s="692" t="s">
        <v>
234</v>
      </c>
      <c r="BT15" s="684"/>
      <c r="BU15" s="684"/>
      <c r="BV15" s="684"/>
      <c r="BW15" s="684"/>
      <c r="BX15" s="684"/>
      <c r="BY15" s="684"/>
      <c r="BZ15" s="684"/>
      <c r="CA15" s="684"/>
      <c r="CB15" s="693"/>
      <c r="CD15" s="698" t="s">
        <v>
261</v>
      </c>
      <c r="CE15" s="699"/>
      <c r="CF15" s="699"/>
      <c r="CG15" s="699"/>
      <c r="CH15" s="699"/>
      <c r="CI15" s="699"/>
      <c r="CJ15" s="699"/>
      <c r="CK15" s="699"/>
      <c r="CL15" s="699"/>
      <c r="CM15" s="699"/>
      <c r="CN15" s="699"/>
      <c r="CO15" s="699"/>
      <c r="CP15" s="699"/>
      <c r="CQ15" s="700"/>
      <c r="CR15" s="683">
        <v>
742887</v>
      </c>
      <c r="CS15" s="684"/>
      <c r="CT15" s="684"/>
      <c r="CU15" s="684"/>
      <c r="CV15" s="684"/>
      <c r="CW15" s="684"/>
      <c r="CX15" s="684"/>
      <c r="CY15" s="685"/>
      <c r="CZ15" s="686">
        <v>
10.1</v>
      </c>
      <c r="DA15" s="686"/>
      <c r="DB15" s="686"/>
      <c r="DC15" s="686"/>
      <c r="DD15" s="692">
        <v>
160138</v>
      </c>
      <c r="DE15" s="684"/>
      <c r="DF15" s="684"/>
      <c r="DG15" s="684"/>
      <c r="DH15" s="684"/>
      <c r="DI15" s="684"/>
      <c r="DJ15" s="684"/>
      <c r="DK15" s="684"/>
      <c r="DL15" s="684"/>
      <c r="DM15" s="684"/>
      <c r="DN15" s="684"/>
      <c r="DO15" s="684"/>
      <c r="DP15" s="685"/>
      <c r="DQ15" s="692">
        <v>
388981</v>
      </c>
      <c r="DR15" s="684"/>
      <c r="DS15" s="684"/>
      <c r="DT15" s="684"/>
      <c r="DU15" s="684"/>
      <c r="DV15" s="684"/>
      <c r="DW15" s="684"/>
      <c r="DX15" s="684"/>
      <c r="DY15" s="684"/>
      <c r="DZ15" s="684"/>
      <c r="EA15" s="684"/>
      <c r="EB15" s="684"/>
      <c r="EC15" s="693"/>
    </row>
    <row r="16" spans="2:143" ht="11.25" customHeight="1" x14ac:dyDescent="0.2">
      <c r="B16" s="680" t="s">
        <v>
262</v>
      </c>
      <c r="C16" s="681"/>
      <c r="D16" s="681"/>
      <c r="E16" s="681"/>
      <c r="F16" s="681"/>
      <c r="G16" s="681"/>
      <c r="H16" s="681"/>
      <c r="I16" s="681"/>
      <c r="J16" s="681"/>
      <c r="K16" s="681"/>
      <c r="L16" s="681"/>
      <c r="M16" s="681"/>
      <c r="N16" s="681"/>
      <c r="O16" s="681"/>
      <c r="P16" s="681"/>
      <c r="Q16" s="682"/>
      <c r="R16" s="683">
        <v>
6435</v>
      </c>
      <c r="S16" s="684"/>
      <c r="T16" s="684"/>
      <c r="U16" s="684"/>
      <c r="V16" s="684"/>
      <c r="W16" s="684"/>
      <c r="X16" s="684"/>
      <c r="Y16" s="685"/>
      <c r="Z16" s="686">
        <v>
0.1</v>
      </c>
      <c r="AA16" s="686"/>
      <c r="AB16" s="686"/>
      <c r="AC16" s="686"/>
      <c r="AD16" s="687">
        <v>
6435</v>
      </c>
      <c r="AE16" s="687"/>
      <c r="AF16" s="687"/>
      <c r="AG16" s="687"/>
      <c r="AH16" s="687"/>
      <c r="AI16" s="687"/>
      <c r="AJ16" s="687"/>
      <c r="AK16" s="687"/>
      <c r="AL16" s="688">
        <v>
0.2</v>
      </c>
      <c r="AM16" s="689"/>
      <c r="AN16" s="689"/>
      <c r="AO16" s="690"/>
      <c r="AP16" s="680" t="s">
        <v>
263</v>
      </c>
      <c r="AQ16" s="681"/>
      <c r="AR16" s="681"/>
      <c r="AS16" s="681"/>
      <c r="AT16" s="681"/>
      <c r="AU16" s="681"/>
      <c r="AV16" s="681"/>
      <c r="AW16" s="681"/>
      <c r="AX16" s="681"/>
      <c r="AY16" s="681"/>
      <c r="AZ16" s="681"/>
      <c r="BA16" s="681"/>
      <c r="BB16" s="681"/>
      <c r="BC16" s="681"/>
      <c r="BD16" s="681"/>
      <c r="BE16" s="681"/>
      <c r="BF16" s="682"/>
      <c r="BG16" s="683" t="s">
        <v>
234</v>
      </c>
      <c r="BH16" s="684"/>
      <c r="BI16" s="684"/>
      <c r="BJ16" s="684"/>
      <c r="BK16" s="684"/>
      <c r="BL16" s="684"/>
      <c r="BM16" s="684"/>
      <c r="BN16" s="685"/>
      <c r="BO16" s="686" t="s">
        <v>
138</v>
      </c>
      <c r="BP16" s="686"/>
      <c r="BQ16" s="686"/>
      <c r="BR16" s="686"/>
      <c r="BS16" s="692" t="s">
        <v>
137</v>
      </c>
      <c r="BT16" s="684"/>
      <c r="BU16" s="684"/>
      <c r="BV16" s="684"/>
      <c r="BW16" s="684"/>
      <c r="BX16" s="684"/>
      <c r="BY16" s="684"/>
      <c r="BZ16" s="684"/>
      <c r="CA16" s="684"/>
      <c r="CB16" s="693"/>
      <c r="CD16" s="698" t="s">
        <v>
264</v>
      </c>
      <c r="CE16" s="699"/>
      <c r="CF16" s="699"/>
      <c r="CG16" s="699"/>
      <c r="CH16" s="699"/>
      <c r="CI16" s="699"/>
      <c r="CJ16" s="699"/>
      <c r="CK16" s="699"/>
      <c r="CL16" s="699"/>
      <c r="CM16" s="699"/>
      <c r="CN16" s="699"/>
      <c r="CO16" s="699"/>
      <c r="CP16" s="699"/>
      <c r="CQ16" s="700"/>
      <c r="CR16" s="683">
        <v>
36883</v>
      </c>
      <c r="CS16" s="684"/>
      <c r="CT16" s="684"/>
      <c r="CU16" s="684"/>
      <c r="CV16" s="684"/>
      <c r="CW16" s="684"/>
      <c r="CX16" s="684"/>
      <c r="CY16" s="685"/>
      <c r="CZ16" s="686">
        <v>
0.5</v>
      </c>
      <c r="DA16" s="686"/>
      <c r="DB16" s="686"/>
      <c r="DC16" s="686"/>
      <c r="DD16" s="692" t="s">
        <v>
137</v>
      </c>
      <c r="DE16" s="684"/>
      <c r="DF16" s="684"/>
      <c r="DG16" s="684"/>
      <c r="DH16" s="684"/>
      <c r="DI16" s="684"/>
      <c r="DJ16" s="684"/>
      <c r="DK16" s="684"/>
      <c r="DL16" s="684"/>
      <c r="DM16" s="684"/>
      <c r="DN16" s="684"/>
      <c r="DO16" s="684"/>
      <c r="DP16" s="685"/>
      <c r="DQ16" s="692">
        <v>
27914</v>
      </c>
      <c r="DR16" s="684"/>
      <c r="DS16" s="684"/>
      <c r="DT16" s="684"/>
      <c r="DU16" s="684"/>
      <c r="DV16" s="684"/>
      <c r="DW16" s="684"/>
      <c r="DX16" s="684"/>
      <c r="DY16" s="684"/>
      <c r="DZ16" s="684"/>
      <c r="EA16" s="684"/>
      <c r="EB16" s="684"/>
      <c r="EC16" s="693"/>
    </row>
    <row r="17" spans="2:133" ht="11.25" customHeight="1" x14ac:dyDescent="0.2">
      <c r="B17" s="680" t="s">
        <v>
265</v>
      </c>
      <c r="C17" s="681"/>
      <c r="D17" s="681"/>
      <c r="E17" s="681"/>
      <c r="F17" s="681"/>
      <c r="G17" s="681"/>
      <c r="H17" s="681"/>
      <c r="I17" s="681"/>
      <c r="J17" s="681"/>
      <c r="K17" s="681"/>
      <c r="L17" s="681"/>
      <c r="M17" s="681"/>
      <c r="N17" s="681"/>
      <c r="O17" s="681"/>
      <c r="P17" s="681"/>
      <c r="Q17" s="682"/>
      <c r="R17" s="683">
        <v>
36722</v>
      </c>
      <c r="S17" s="684"/>
      <c r="T17" s="684"/>
      <c r="U17" s="684"/>
      <c r="V17" s="684"/>
      <c r="W17" s="684"/>
      <c r="X17" s="684"/>
      <c r="Y17" s="685"/>
      <c r="Z17" s="686">
        <v>
0.5</v>
      </c>
      <c r="AA17" s="686"/>
      <c r="AB17" s="686"/>
      <c r="AC17" s="686"/>
      <c r="AD17" s="687">
        <v>
36722</v>
      </c>
      <c r="AE17" s="687"/>
      <c r="AF17" s="687"/>
      <c r="AG17" s="687"/>
      <c r="AH17" s="687"/>
      <c r="AI17" s="687"/>
      <c r="AJ17" s="687"/>
      <c r="AK17" s="687"/>
      <c r="AL17" s="688">
        <v>
1.1000000000000001</v>
      </c>
      <c r="AM17" s="689"/>
      <c r="AN17" s="689"/>
      <c r="AO17" s="690"/>
      <c r="AP17" s="680" t="s">
        <v>
266</v>
      </c>
      <c r="AQ17" s="681"/>
      <c r="AR17" s="681"/>
      <c r="AS17" s="681"/>
      <c r="AT17" s="681"/>
      <c r="AU17" s="681"/>
      <c r="AV17" s="681"/>
      <c r="AW17" s="681"/>
      <c r="AX17" s="681"/>
      <c r="AY17" s="681"/>
      <c r="AZ17" s="681"/>
      <c r="BA17" s="681"/>
      <c r="BB17" s="681"/>
      <c r="BC17" s="681"/>
      <c r="BD17" s="681"/>
      <c r="BE17" s="681"/>
      <c r="BF17" s="682"/>
      <c r="BG17" s="683" t="s">
        <v>
138</v>
      </c>
      <c r="BH17" s="684"/>
      <c r="BI17" s="684"/>
      <c r="BJ17" s="684"/>
      <c r="BK17" s="684"/>
      <c r="BL17" s="684"/>
      <c r="BM17" s="684"/>
      <c r="BN17" s="685"/>
      <c r="BO17" s="686" t="s">
        <v>
234</v>
      </c>
      <c r="BP17" s="686"/>
      <c r="BQ17" s="686"/>
      <c r="BR17" s="686"/>
      <c r="BS17" s="692" t="s">
        <v>
234</v>
      </c>
      <c r="BT17" s="684"/>
      <c r="BU17" s="684"/>
      <c r="BV17" s="684"/>
      <c r="BW17" s="684"/>
      <c r="BX17" s="684"/>
      <c r="BY17" s="684"/>
      <c r="BZ17" s="684"/>
      <c r="CA17" s="684"/>
      <c r="CB17" s="693"/>
      <c r="CD17" s="698" t="s">
        <v>
267</v>
      </c>
      <c r="CE17" s="699"/>
      <c r="CF17" s="699"/>
      <c r="CG17" s="699"/>
      <c r="CH17" s="699"/>
      <c r="CI17" s="699"/>
      <c r="CJ17" s="699"/>
      <c r="CK17" s="699"/>
      <c r="CL17" s="699"/>
      <c r="CM17" s="699"/>
      <c r="CN17" s="699"/>
      <c r="CO17" s="699"/>
      <c r="CP17" s="699"/>
      <c r="CQ17" s="700"/>
      <c r="CR17" s="683">
        <v>
736061</v>
      </c>
      <c r="CS17" s="684"/>
      <c r="CT17" s="684"/>
      <c r="CU17" s="684"/>
      <c r="CV17" s="684"/>
      <c r="CW17" s="684"/>
      <c r="CX17" s="684"/>
      <c r="CY17" s="685"/>
      <c r="CZ17" s="686">
        <v>
10</v>
      </c>
      <c r="DA17" s="686"/>
      <c r="DB17" s="686"/>
      <c r="DC17" s="686"/>
      <c r="DD17" s="692" t="s">
        <v>
137</v>
      </c>
      <c r="DE17" s="684"/>
      <c r="DF17" s="684"/>
      <c r="DG17" s="684"/>
      <c r="DH17" s="684"/>
      <c r="DI17" s="684"/>
      <c r="DJ17" s="684"/>
      <c r="DK17" s="684"/>
      <c r="DL17" s="684"/>
      <c r="DM17" s="684"/>
      <c r="DN17" s="684"/>
      <c r="DO17" s="684"/>
      <c r="DP17" s="685"/>
      <c r="DQ17" s="692">
        <v>
655836</v>
      </c>
      <c r="DR17" s="684"/>
      <c r="DS17" s="684"/>
      <c r="DT17" s="684"/>
      <c r="DU17" s="684"/>
      <c r="DV17" s="684"/>
      <c r="DW17" s="684"/>
      <c r="DX17" s="684"/>
      <c r="DY17" s="684"/>
      <c r="DZ17" s="684"/>
      <c r="EA17" s="684"/>
      <c r="EB17" s="684"/>
      <c r="EC17" s="693"/>
    </row>
    <row r="18" spans="2:133" ht="11.25" customHeight="1" x14ac:dyDescent="0.2">
      <c r="B18" s="680" t="s">
        <v>
268</v>
      </c>
      <c r="C18" s="681"/>
      <c r="D18" s="681"/>
      <c r="E18" s="681"/>
      <c r="F18" s="681"/>
      <c r="G18" s="681"/>
      <c r="H18" s="681"/>
      <c r="I18" s="681"/>
      <c r="J18" s="681"/>
      <c r="K18" s="681"/>
      <c r="L18" s="681"/>
      <c r="M18" s="681"/>
      <c r="N18" s="681"/>
      <c r="O18" s="681"/>
      <c r="P18" s="681"/>
      <c r="Q18" s="682"/>
      <c r="R18" s="683">
        <v>
1652</v>
      </c>
      <c r="S18" s="684"/>
      <c r="T18" s="684"/>
      <c r="U18" s="684"/>
      <c r="V18" s="684"/>
      <c r="W18" s="684"/>
      <c r="X18" s="684"/>
      <c r="Y18" s="685"/>
      <c r="Z18" s="686">
        <v>
0</v>
      </c>
      <c r="AA18" s="686"/>
      <c r="AB18" s="686"/>
      <c r="AC18" s="686"/>
      <c r="AD18" s="687">
        <v>
1652</v>
      </c>
      <c r="AE18" s="687"/>
      <c r="AF18" s="687"/>
      <c r="AG18" s="687"/>
      <c r="AH18" s="687"/>
      <c r="AI18" s="687"/>
      <c r="AJ18" s="687"/>
      <c r="AK18" s="687"/>
      <c r="AL18" s="688">
        <v>
0</v>
      </c>
      <c r="AM18" s="689"/>
      <c r="AN18" s="689"/>
      <c r="AO18" s="690"/>
      <c r="AP18" s="680" t="s">
        <v>
269</v>
      </c>
      <c r="AQ18" s="681"/>
      <c r="AR18" s="681"/>
      <c r="AS18" s="681"/>
      <c r="AT18" s="681"/>
      <c r="AU18" s="681"/>
      <c r="AV18" s="681"/>
      <c r="AW18" s="681"/>
      <c r="AX18" s="681"/>
      <c r="AY18" s="681"/>
      <c r="AZ18" s="681"/>
      <c r="BA18" s="681"/>
      <c r="BB18" s="681"/>
      <c r="BC18" s="681"/>
      <c r="BD18" s="681"/>
      <c r="BE18" s="681"/>
      <c r="BF18" s="682"/>
      <c r="BG18" s="683" t="s">
        <v>
137</v>
      </c>
      <c r="BH18" s="684"/>
      <c r="BI18" s="684"/>
      <c r="BJ18" s="684"/>
      <c r="BK18" s="684"/>
      <c r="BL18" s="684"/>
      <c r="BM18" s="684"/>
      <c r="BN18" s="685"/>
      <c r="BO18" s="686" t="s">
        <v>
234</v>
      </c>
      <c r="BP18" s="686"/>
      <c r="BQ18" s="686"/>
      <c r="BR18" s="686"/>
      <c r="BS18" s="692" t="s">
        <v>
137</v>
      </c>
      <c r="BT18" s="684"/>
      <c r="BU18" s="684"/>
      <c r="BV18" s="684"/>
      <c r="BW18" s="684"/>
      <c r="BX18" s="684"/>
      <c r="BY18" s="684"/>
      <c r="BZ18" s="684"/>
      <c r="CA18" s="684"/>
      <c r="CB18" s="693"/>
      <c r="CD18" s="698" t="s">
        <v>
270</v>
      </c>
      <c r="CE18" s="699"/>
      <c r="CF18" s="699"/>
      <c r="CG18" s="699"/>
      <c r="CH18" s="699"/>
      <c r="CI18" s="699"/>
      <c r="CJ18" s="699"/>
      <c r="CK18" s="699"/>
      <c r="CL18" s="699"/>
      <c r="CM18" s="699"/>
      <c r="CN18" s="699"/>
      <c r="CO18" s="699"/>
      <c r="CP18" s="699"/>
      <c r="CQ18" s="700"/>
      <c r="CR18" s="683">
        <v>
75000</v>
      </c>
      <c r="CS18" s="684"/>
      <c r="CT18" s="684"/>
      <c r="CU18" s="684"/>
      <c r="CV18" s="684"/>
      <c r="CW18" s="684"/>
      <c r="CX18" s="684"/>
      <c r="CY18" s="685"/>
      <c r="CZ18" s="686">
        <v>
1</v>
      </c>
      <c r="DA18" s="686"/>
      <c r="DB18" s="686"/>
      <c r="DC18" s="686"/>
      <c r="DD18" s="692" t="s">
        <v>
138</v>
      </c>
      <c r="DE18" s="684"/>
      <c r="DF18" s="684"/>
      <c r="DG18" s="684"/>
      <c r="DH18" s="684"/>
      <c r="DI18" s="684"/>
      <c r="DJ18" s="684"/>
      <c r="DK18" s="684"/>
      <c r="DL18" s="684"/>
      <c r="DM18" s="684"/>
      <c r="DN18" s="684"/>
      <c r="DO18" s="684"/>
      <c r="DP18" s="685"/>
      <c r="DQ18" s="692">
        <v>
75000</v>
      </c>
      <c r="DR18" s="684"/>
      <c r="DS18" s="684"/>
      <c r="DT18" s="684"/>
      <c r="DU18" s="684"/>
      <c r="DV18" s="684"/>
      <c r="DW18" s="684"/>
      <c r="DX18" s="684"/>
      <c r="DY18" s="684"/>
      <c r="DZ18" s="684"/>
      <c r="EA18" s="684"/>
      <c r="EB18" s="684"/>
      <c r="EC18" s="693"/>
    </row>
    <row r="19" spans="2:133" ht="11.25" customHeight="1" x14ac:dyDescent="0.2">
      <c r="B19" s="680" t="s">
        <v>
271</v>
      </c>
      <c r="C19" s="681"/>
      <c r="D19" s="681"/>
      <c r="E19" s="681"/>
      <c r="F19" s="681"/>
      <c r="G19" s="681"/>
      <c r="H19" s="681"/>
      <c r="I19" s="681"/>
      <c r="J19" s="681"/>
      <c r="K19" s="681"/>
      <c r="L19" s="681"/>
      <c r="M19" s="681"/>
      <c r="N19" s="681"/>
      <c r="O19" s="681"/>
      <c r="P19" s="681"/>
      <c r="Q19" s="682"/>
      <c r="R19" s="683">
        <v>
3094</v>
      </c>
      <c r="S19" s="684"/>
      <c r="T19" s="684"/>
      <c r="U19" s="684"/>
      <c r="V19" s="684"/>
      <c r="W19" s="684"/>
      <c r="X19" s="684"/>
      <c r="Y19" s="685"/>
      <c r="Z19" s="686">
        <v>
0</v>
      </c>
      <c r="AA19" s="686"/>
      <c r="AB19" s="686"/>
      <c r="AC19" s="686"/>
      <c r="AD19" s="687">
        <v>
3094</v>
      </c>
      <c r="AE19" s="687"/>
      <c r="AF19" s="687"/>
      <c r="AG19" s="687"/>
      <c r="AH19" s="687"/>
      <c r="AI19" s="687"/>
      <c r="AJ19" s="687"/>
      <c r="AK19" s="687"/>
      <c r="AL19" s="688">
        <v>
0.1</v>
      </c>
      <c r="AM19" s="689"/>
      <c r="AN19" s="689"/>
      <c r="AO19" s="690"/>
      <c r="AP19" s="680" t="s">
        <v>
272</v>
      </c>
      <c r="AQ19" s="681"/>
      <c r="AR19" s="681"/>
      <c r="AS19" s="681"/>
      <c r="AT19" s="681"/>
      <c r="AU19" s="681"/>
      <c r="AV19" s="681"/>
      <c r="AW19" s="681"/>
      <c r="AX19" s="681"/>
      <c r="AY19" s="681"/>
      <c r="AZ19" s="681"/>
      <c r="BA19" s="681"/>
      <c r="BB19" s="681"/>
      <c r="BC19" s="681"/>
      <c r="BD19" s="681"/>
      <c r="BE19" s="681"/>
      <c r="BF19" s="682"/>
      <c r="BG19" s="683" t="s">
        <v>
137</v>
      </c>
      <c r="BH19" s="684"/>
      <c r="BI19" s="684"/>
      <c r="BJ19" s="684"/>
      <c r="BK19" s="684"/>
      <c r="BL19" s="684"/>
      <c r="BM19" s="684"/>
      <c r="BN19" s="685"/>
      <c r="BO19" s="686" t="s">
        <v>
137</v>
      </c>
      <c r="BP19" s="686"/>
      <c r="BQ19" s="686"/>
      <c r="BR19" s="686"/>
      <c r="BS19" s="692" t="s">
        <v>
137</v>
      </c>
      <c r="BT19" s="684"/>
      <c r="BU19" s="684"/>
      <c r="BV19" s="684"/>
      <c r="BW19" s="684"/>
      <c r="BX19" s="684"/>
      <c r="BY19" s="684"/>
      <c r="BZ19" s="684"/>
      <c r="CA19" s="684"/>
      <c r="CB19" s="693"/>
      <c r="CD19" s="698" t="s">
        <v>
273</v>
      </c>
      <c r="CE19" s="699"/>
      <c r="CF19" s="699"/>
      <c r="CG19" s="699"/>
      <c r="CH19" s="699"/>
      <c r="CI19" s="699"/>
      <c r="CJ19" s="699"/>
      <c r="CK19" s="699"/>
      <c r="CL19" s="699"/>
      <c r="CM19" s="699"/>
      <c r="CN19" s="699"/>
      <c r="CO19" s="699"/>
      <c r="CP19" s="699"/>
      <c r="CQ19" s="700"/>
      <c r="CR19" s="683" t="s">
        <v>
137</v>
      </c>
      <c r="CS19" s="684"/>
      <c r="CT19" s="684"/>
      <c r="CU19" s="684"/>
      <c r="CV19" s="684"/>
      <c r="CW19" s="684"/>
      <c r="CX19" s="684"/>
      <c r="CY19" s="685"/>
      <c r="CZ19" s="686" t="s">
        <v>
137</v>
      </c>
      <c r="DA19" s="686"/>
      <c r="DB19" s="686"/>
      <c r="DC19" s="686"/>
      <c r="DD19" s="692" t="s">
        <v>
137</v>
      </c>
      <c r="DE19" s="684"/>
      <c r="DF19" s="684"/>
      <c r="DG19" s="684"/>
      <c r="DH19" s="684"/>
      <c r="DI19" s="684"/>
      <c r="DJ19" s="684"/>
      <c r="DK19" s="684"/>
      <c r="DL19" s="684"/>
      <c r="DM19" s="684"/>
      <c r="DN19" s="684"/>
      <c r="DO19" s="684"/>
      <c r="DP19" s="685"/>
      <c r="DQ19" s="692" t="s">
        <v>
234</v>
      </c>
      <c r="DR19" s="684"/>
      <c r="DS19" s="684"/>
      <c r="DT19" s="684"/>
      <c r="DU19" s="684"/>
      <c r="DV19" s="684"/>
      <c r="DW19" s="684"/>
      <c r="DX19" s="684"/>
      <c r="DY19" s="684"/>
      <c r="DZ19" s="684"/>
      <c r="EA19" s="684"/>
      <c r="EB19" s="684"/>
      <c r="EC19" s="693"/>
    </row>
    <row r="20" spans="2:133" ht="11.25" customHeight="1" x14ac:dyDescent="0.2">
      <c r="B20" s="680" t="s">
        <v>
274</v>
      </c>
      <c r="C20" s="681"/>
      <c r="D20" s="681"/>
      <c r="E20" s="681"/>
      <c r="F20" s="681"/>
      <c r="G20" s="681"/>
      <c r="H20" s="681"/>
      <c r="I20" s="681"/>
      <c r="J20" s="681"/>
      <c r="K20" s="681"/>
      <c r="L20" s="681"/>
      <c r="M20" s="681"/>
      <c r="N20" s="681"/>
      <c r="O20" s="681"/>
      <c r="P20" s="681"/>
      <c r="Q20" s="682"/>
      <c r="R20" s="683">
        <v>
617</v>
      </c>
      <c r="S20" s="684"/>
      <c r="T20" s="684"/>
      <c r="U20" s="684"/>
      <c r="V20" s="684"/>
      <c r="W20" s="684"/>
      <c r="X20" s="684"/>
      <c r="Y20" s="685"/>
      <c r="Z20" s="686">
        <v>
0</v>
      </c>
      <c r="AA20" s="686"/>
      <c r="AB20" s="686"/>
      <c r="AC20" s="686"/>
      <c r="AD20" s="687">
        <v>
617</v>
      </c>
      <c r="AE20" s="687"/>
      <c r="AF20" s="687"/>
      <c r="AG20" s="687"/>
      <c r="AH20" s="687"/>
      <c r="AI20" s="687"/>
      <c r="AJ20" s="687"/>
      <c r="AK20" s="687"/>
      <c r="AL20" s="688">
        <v>
0</v>
      </c>
      <c r="AM20" s="689"/>
      <c r="AN20" s="689"/>
      <c r="AO20" s="690"/>
      <c r="AP20" s="680" t="s">
        <v>
275</v>
      </c>
      <c r="AQ20" s="681"/>
      <c r="AR20" s="681"/>
      <c r="AS20" s="681"/>
      <c r="AT20" s="681"/>
      <c r="AU20" s="681"/>
      <c r="AV20" s="681"/>
      <c r="AW20" s="681"/>
      <c r="AX20" s="681"/>
      <c r="AY20" s="681"/>
      <c r="AZ20" s="681"/>
      <c r="BA20" s="681"/>
      <c r="BB20" s="681"/>
      <c r="BC20" s="681"/>
      <c r="BD20" s="681"/>
      <c r="BE20" s="681"/>
      <c r="BF20" s="682"/>
      <c r="BG20" s="683" t="s">
        <v>
137</v>
      </c>
      <c r="BH20" s="684"/>
      <c r="BI20" s="684"/>
      <c r="BJ20" s="684"/>
      <c r="BK20" s="684"/>
      <c r="BL20" s="684"/>
      <c r="BM20" s="684"/>
      <c r="BN20" s="685"/>
      <c r="BO20" s="686" t="s">
        <v>
138</v>
      </c>
      <c r="BP20" s="686"/>
      <c r="BQ20" s="686"/>
      <c r="BR20" s="686"/>
      <c r="BS20" s="692" t="s">
        <v>
137</v>
      </c>
      <c r="BT20" s="684"/>
      <c r="BU20" s="684"/>
      <c r="BV20" s="684"/>
      <c r="BW20" s="684"/>
      <c r="BX20" s="684"/>
      <c r="BY20" s="684"/>
      <c r="BZ20" s="684"/>
      <c r="CA20" s="684"/>
      <c r="CB20" s="693"/>
      <c r="CD20" s="698" t="s">
        <v>
276</v>
      </c>
      <c r="CE20" s="699"/>
      <c r="CF20" s="699"/>
      <c r="CG20" s="699"/>
      <c r="CH20" s="699"/>
      <c r="CI20" s="699"/>
      <c r="CJ20" s="699"/>
      <c r="CK20" s="699"/>
      <c r="CL20" s="699"/>
      <c r="CM20" s="699"/>
      <c r="CN20" s="699"/>
      <c r="CO20" s="699"/>
      <c r="CP20" s="699"/>
      <c r="CQ20" s="700"/>
      <c r="CR20" s="683">
        <v>
7377841</v>
      </c>
      <c r="CS20" s="684"/>
      <c r="CT20" s="684"/>
      <c r="CU20" s="684"/>
      <c r="CV20" s="684"/>
      <c r="CW20" s="684"/>
      <c r="CX20" s="684"/>
      <c r="CY20" s="685"/>
      <c r="CZ20" s="686">
        <v>
100</v>
      </c>
      <c r="DA20" s="686"/>
      <c r="DB20" s="686"/>
      <c r="DC20" s="686"/>
      <c r="DD20" s="692">
        <v>
1335905</v>
      </c>
      <c r="DE20" s="684"/>
      <c r="DF20" s="684"/>
      <c r="DG20" s="684"/>
      <c r="DH20" s="684"/>
      <c r="DI20" s="684"/>
      <c r="DJ20" s="684"/>
      <c r="DK20" s="684"/>
      <c r="DL20" s="684"/>
      <c r="DM20" s="684"/>
      <c r="DN20" s="684"/>
      <c r="DO20" s="684"/>
      <c r="DP20" s="685"/>
      <c r="DQ20" s="692">
        <v>
4005886</v>
      </c>
      <c r="DR20" s="684"/>
      <c r="DS20" s="684"/>
      <c r="DT20" s="684"/>
      <c r="DU20" s="684"/>
      <c r="DV20" s="684"/>
      <c r="DW20" s="684"/>
      <c r="DX20" s="684"/>
      <c r="DY20" s="684"/>
      <c r="DZ20" s="684"/>
      <c r="EA20" s="684"/>
      <c r="EB20" s="684"/>
      <c r="EC20" s="693"/>
    </row>
    <row r="21" spans="2:133" ht="11.25" customHeight="1" x14ac:dyDescent="0.2">
      <c r="B21" s="680" t="s">
        <v>
277</v>
      </c>
      <c r="C21" s="681"/>
      <c r="D21" s="681"/>
      <c r="E21" s="681"/>
      <c r="F21" s="681"/>
      <c r="G21" s="681"/>
      <c r="H21" s="681"/>
      <c r="I21" s="681"/>
      <c r="J21" s="681"/>
      <c r="K21" s="681"/>
      <c r="L21" s="681"/>
      <c r="M21" s="681"/>
      <c r="N21" s="681"/>
      <c r="O21" s="681"/>
      <c r="P21" s="681"/>
      <c r="Q21" s="682"/>
      <c r="R21" s="683">
        <v>
31359</v>
      </c>
      <c r="S21" s="684"/>
      <c r="T21" s="684"/>
      <c r="U21" s="684"/>
      <c r="V21" s="684"/>
      <c r="W21" s="684"/>
      <c r="X21" s="684"/>
      <c r="Y21" s="685"/>
      <c r="Z21" s="686">
        <v>
0.4</v>
      </c>
      <c r="AA21" s="686"/>
      <c r="AB21" s="686"/>
      <c r="AC21" s="686"/>
      <c r="AD21" s="687">
        <v>
31359</v>
      </c>
      <c r="AE21" s="687"/>
      <c r="AF21" s="687"/>
      <c r="AG21" s="687"/>
      <c r="AH21" s="687"/>
      <c r="AI21" s="687"/>
      <c r="AJ21" s="687"/>
      <c r="AK21" s="687"/>
      <c r="AL21" s="688">
        <v>
0.9</v>
      </c>
      <c r="AM21" s="689"/>
      <c r="AN21" s="689"/>
      <c r="AO21" s="690"/>
      <c r="AP21" s="702" t="s">
        <v>
278</v>
      </c>
      <c r="AQ21" s="703"/>
      <c r="AR21" s="703"/>
      <c r="AS21" s="703"/>
      <c r="AT21" s="703"/>
      <c r="AU21" s="703"/>
      <c r="AV21" s="703"/>
      <c r="AW21" s="703"/>
      <c r="AX21" s="703"/>
      <c r="AY21" s="703"/>
      <c r="AZ21" s="703"/>
      <c r="BA21" s="703"/>
      <c r="BB21" s="703"/>
      <c r="BC21" s="703"/>
      <c r="BD21" s="703"/>
      <c r="BE21" s="703"/>
      <c r="BF21" s="704"/>
      <c r="BG21" s="683" t="s">
        <v>
234</v>
      </c>
      <c r="BH21" s="684"/>
      <c r="BI21" s="684"/>
      <c r="BJ21" s="684"/>
      <c r="BK21" s="684"/>
      <c r="BL21" s="684"/>
      <c r="BM21" s="684"/>
      <c r="BN21" s="685"/>
      <c r="BO21" s="686" t="s">
        <v>
138</v>
      </c>
      <c r="BP21" s="686"/>
      <c r="BQ21" s="686"/>
      <c r="BR21" s="686"/>
      <c r="BS21" s="692" t="s">
        <v>
137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2">
      <c r="B22" s="680" t="s">
        <v>
279</v>
      </c>
      <c r="C22" s="681"/>
      <c r="D22" s="681"/>
      <c r="E22" s="681"/>
      <c r="F22" s="681"/>
      <c r="G22" s="681"/>
      <c r="H22" s="681"/>
      <c r="I22" s="681"/>
      <c r="J22" s="681"/>
      <c r="K22" s="681"/>
      <c r="L22" s="681"/>
      <c r="M22" s="681"/>
      <c r="N22" s="681"/>
      <c r="O22" s="681"/>
      <c r="P22" s="681"/>
      <c r="Q22" s="682"/>
      <c r="R22" s="683">
        <v>
2647701</v>
      </c>
      <c r="S22" s="684"/>
      <c r="T22" s="684"/>
      <c r="U22" s="684"/>
      <c r="V22" s="684"/>
      <c r="W22" s="684"/>
      <c r="X22" s="684"/>
      <c r="Y22" s="685"/>
      <c r="Z22" s="686">
        <v>
35.1</v>
      </c>
      <c r="AA22" s="686"/>
      <c r="AB22" s="686"/>
      <c r="AC22" s="686"/>
      <c r="AD22" s="687">
        <v>
2227219</v>
      </c>
      <c r="AE22" s="687"/>
      <c r="AF22" s="687"/>
      <c r="AG22" s="687"/>
      <c r="AH22" s="687"/>
      <c r="AI22" s="687"/>
      <c r="AJ22" s="687"/>
      <c r="AK22" s="687"/>
      <c r="AL22" s="688">
        <v>
64.2</v>
      </c>
      <c r="AM22" s="689"/>
      <c r="AN22" s="689"/>
      <c r="AO22" s="690"/>
      <c r="AP22" s="702" t="s">
        <v>
280</v>
      </c>
      <c r="AQ22" s="703"/>
      <c r="AR22" s="703"/>
      <c r="AS22" s="703"/>
      <c r="AT22" s="703"/>
      <c r="AU22" s="703"/>
      <c r="AV22" s="703"/>
      <c r="AW22" s="703"/>
      <c r="AX22" s="703"/>
      <c r="AY22" s="703"/>
      <c r="AZ22" s="703"/>
      <c r="BA22" s="703"/>
      <c r="BB22" s="703"/>
      <c r="BC22" s="703"/>
      <c r="BD22" s="703"/>
      <c r="BE22" s="703"/>
      <c r="BF22" s="704"/>
      <c r="BG22" s="683" t="s">
        <v>
137</v>
      </c>
      <c r="BH22" s="684"/>
      <c r="BI22" s="684"/>
      <c r="BJ22" s="684"/>
      <c r="BK22" s="684"/>
      <c r="BL22" s="684"/>
      <c r="BM22" s="684"/>
      <c r="BN22" s="685"/>
      <c r="BO22" s="686" t="s">
        <v>
138</v>
      </c>
      <c r="BP22" s="686"/>
      <c r="BQ22" s="686"/>
      <c r="BR22" s="686"/>
      <c r="BS22" s="692" t="s">
        <v>
234</v>
      </c>
      <c r="BT22" s="684"/>
      <c r="BU22" s="684"/>
      <c r="BV22" s="684"/>
      <c r="BW22" s="684"/>
      <c r="BX22" s="684"/>
      <c r="BY22" s="684"/>
      <c r="BZ22" s="684"/>
      <c r="CA22" s="684"/>
      <c r="CB22" s="693"/>
      <c r="CD22" s="665" t="s">
        <v>
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
282</v>
      </c>
      <c r="C23" s="681"/>
      <c r="D23" s="681"/>
      <c r="E23" s="681"/>
      <c r="F23" s="681"/>
      <c r="G23" s="681"/>
      <c r="H23" s="681"/>
      <c r="I23" s="681"/>
      <c r="J23" s="681"/>
      <c r="K23" s="681"/>
      <c r="L23" s="681"/>
      <c r="M23" s="681"/>
      <c r="N23" s="681"/>
      <c r="O23" s="681"/>
      <c r="P23" s="681"/>
      <c r="Q23" s="682"/>
      <c r="R23" s="683">
        <v>
2227219</v>
      </c>
      <c r="S23" s="684"/>
      <c r="T23" s="684"/>
      <c r="U23" s="684"/>
      <c r="V23" s="684"/>
      <c r="W23" s="684"/>
      <c r="X23" s="684"/>
      <c r="Y23" s="685"/>
      <c r="Z23" s="686">
        <v>
29.5</v>
      </c>
      <c r="AA23" s="686"/>
      <c r="AB23" s="686"/>
      <c r="AC23" s="686"/>
      <c r="AD23" s="687">
        <v>
2227219</v>
      </c>
      <c r="AE23" s="687"/>
      <c r="AF23" s="687"/>
      <c r="AG23" s="687"/>
      <c r="AH23" s="687"/>
      <c r="AI23" s="687"/>
      <c r="AJ23" s="687"/>
      <c r="AK23" s="687"/>
      <c r="AL23" s="688">
        <v>
64.2</v>
      </c>
      <c r="AM23" s="689"/>
      <c r="AN23" s="689"/>
      <c r="AO23" s="690"/>
      <c r="AP23" s="702" t="s">
        <v>
283</v>
      </c>
      <c r="AQ23" s="703"/>
      <c r="AR23" s="703"/>
      <c r="AS23" s="703"/>
      <c r="AT23" s="703"/>
      <c r="AU23" s="703"/>
      <c r="AV23" s="703"/>
      <c r="AW23" s="703"/>
      <c r="AX23" s="703"/>
      <c r="AY23" s="703"/>
      <c r="AZ23" s="703"/>
      <c r="BA23" s="703"/>
      <c r="BB23" s="703"/>
      <c r="BC23" s="703"/>
      <c r="BD23" s="703"/>
      <c r="BE23" s="703"/>
      <c r="BF23" s="704"/>
      <c r="BG23" s="683" t="s">
        <v>
234</v>
      </c>
      <c r="BH23" s="684"/>
      <c r="BI23" s="684"/>
      <c r="BJ23" s="684"/>
      <c r="BK23" s="684"/>
      <c r="BL23" s="684"/>
      <c r="BM23" s="684"/>
      <c r="BN23" s="685"/>
      <c r="BO23" s="686" t="s">
        <v>
137</v>
      </c>
      <c r="BP23" s="686"/>
      <c r="BQ23" s="686"/>
      <c r="BR23" s="686"/>
      <c r="BS23" s="692" t="s">
        <v>
137</v>
      </c>
      <c r="BT23" s="684"/>
      <c r="BU23" s="684"/>
      <c r="BV23" s="684"/>
      <c r="BW23" s="684"/>
      <c r="BX23" s="684"/>
      <c r="BY23" s="684"/>
      <c r="BZ23" s="684"/>
      <c r="CA23" s="684"/>
      <c r="CB23" s="693"/>
      <c r="CD23" s="665" t="s">
        <v>
222</v>
      </c>
      <c r="CE23" s="666"/>
      <c r="CF23" s="666"/>
      <c r="CG23" s="666"/>
      <c r="CH23" s="666"/>
      <c r="CI23" s="666"/>
      <c r="CJ23" s="666"/>
      <c r="CK23" s="666"/>
      <c r="CL23" s="666"/>
      <c r="CM23" s="666"/>
      <c r="CN23" s="666"/>
      <c r="CO23" s="666"/>
      <c r="CP23" s="666"/>
      <c r="CQ23" s="667"/>
      <c r="CR23" s="665" t="s">
        <v>
284</v>
      </c>
      <c r="CS23" s="666"/>
      <c r="CT23" s="666"/>
      <c r="CU23" s="666"/>
      <c r="CV23" s="666"/>
      <c r="CW23" s="666"/>
      <c r="CX23" s="666"/>
      <c r="CY23" s="667"/>
      <c r="CZ23" s="665" t="s">
        <v>
285</v>
      </c>
      <c r="DA23" s="666"/>
      <c r="DB23" s="666"/>
      <c r="DC23" s="667"/>
      <c r="DD23" s="665" t="s">
        <v>
286</v>
      </c>
      <c r="DE23" s="666"/>
      <c r="DF23" s="666"/>
      <c r="DG23" s="666"/>
      <c r="DH23" s="666"/>
      <c r="DI23" s="666"/>
      <c r="DJ23" s="666"/>
      <c r="DK23" s="667"/>
      <c r="DL23" s="716" t="s">
        <v>
287</v>
      </c>
      <c r="DM23" s="717"/>
      <c r="DN23" s="717"/>
      <c r="DO23" s="717"/>
      <c r="DP23" s="717"/>
      <c r="DQ23" s="717"/>
      <c r="DR23" s="717"/>
      <c r="DS23" s="717"/>
      <c r="DT23" s="717"/>
      <c r="DU23" s="717"/>
      <c r="DV23" s="718"/>
      <c r="DW23" s="665" t="s">
        <v>
288</v>
      </c>
      <c r="DX23" s="666"/>
      <c r="DY23" s="666"/>
      <c r="DZ23" s="666"/>
      <c r="EA23" s="666"/>
      <c r="EB23" s="666"/>
      <c r="EC23" s="667"/>
    </row>
    <row r="24" spans="2:133" ht="11.25" customHeight="1" x14ac:dyDescent="0.2">
      <c r="B24" s="680" t="s">
        <v>
289</v>
      </c>
      <c r="C24" s="681"/>
      <c r="D24" s="681"/>
      <c r="E24" s="681"/>
      <c r="F24" s="681"/>
      <c r="G24" s="681"/>
      <c r="H24" s="681"/>
      <c r="I24" s="681"/>
      <c r="J24" s="681"/>
      <c r="K24" s="681"/>
      <c r="L24" s="681"/>
      <c r="M24" s="681"/>
      <c r="N24" s="681"/>
      <c r="O24" s="681"/>
      <c r="P24" s="681"/>
      <c r="Q24" s="682"/>
      <c r="R24" s="683">
        <v>
420476</v>
      </c>
      <c r="S24" s="684"/>
      <c r="T24" s="684"/>
      <c r="U24" s="684"/>
      <c r="V24" s="684"/>
      <c r="W24" s="684"/>
      <c r="X24" s="684"/>
      <c r="Y24" s="685"/>
      <c r="Z24" s="686">
        <v>
5.6</v>
      </c>
      <c r="AA24" s="686"/>
      <c r="AB24" s="686"/>
      <c r="AC24" s="686"/>
      <c r="AD24" s="687" t="s">
        <v>
137</v>
      </c>
      <c r="AE24" s="687"/>
      <c r="AF24" s="687"/>
      <c r="AG24" s="687"/>
      <c r="AH24" s="687"/>
      <c r="AI24" s="687"/>
      <c r="AJ24" s="687"/>
      <c r="AK24" s="687"/>
      <c r="AL24" s="688" t="s">
        <v>
137</v>
      </c>
      <c r="AM24" s="689"/>
      <c r="AN24" s="689"/>
      <c r="AO24" s="690"/>
      <c r="AP24" s="702" t="s">
        <v>
290</v>
      </c>
      <c r="AQ24" s="703"/>
      <c r="AR24" s="703"/>
      <c r="AS24" s="703"/>
      <c r="AT24" s="703"/>
      <c r="AU24" s="703"/>
      <c r="AV24" s="703"/>
      <c r="AW24" s="703"/>
      <c r="AX24" s="703"/>
      <c r="AY24" s="703"/>
      <c r="AZ24" s="703"/>
      <c r="BA24" s="703"/>
      <c r="BB24" s="703"/>
      <c r="BC24" s="703"/>
      <c r="BD24" s="703"/>
      <c r="BE24" s="703"/>
      <c r="BF24" s="704"/>
      <c r="BG24" s="683" t="s">
        <v>
137</v>
      </c>
      <c r="BH24" s="684"/>
      <c r="BI24" s="684"/>
      <c r="BJ24" s="684"/>
      <c r="BK24" s="684"/>
      <c r="BL24" s="684"/>
      <c r="BM24" s="684"/>
      <c r="BN24" s="685"/>
      <c r="BO24" s="686" t="s">
        <v>
234</v>
      </c>
      <c r="BP24" s="686"/>
      <c r="BQ24" s="686"/>
      <c r="BR24" s="686"/>
      <c r="BS24" s="692" t="s">
        <v>
137</v>
      </c>
      <c r="BT24" s="684"/>
      <c r="BU24" s="684"/>
      <c r="BV24" s="684"/>
      <c r="BW24" s="684"/>
      <c r="BX24" s="684"/>
      <c r="BY24" s="684"/>
      <c r="BZ24" s="684"/>
      <c r="CA24" s="684"/>
      <c r="CB24" s="693"/>
      <c r="CD24" s="694" t="s">
        <v>
291</v>
      </c>
      <c r="CE24" s="695"/>
      <c r="CF24" s="695"/>
      <c r="CG24" s="695"/>
      <c r="CH24" s="695"/>
      <c r="CI24" s="695"/>
      <c r="CJ24" s="695"/>
      <c r="CK24" s="695"/>
      <c r="CL24" s="695"/>
      <c r="CM24" s="695"/>
      <c r="CN24" s="695"/>
      <c r="CO24" s="695"/>
      <c r="CP24" s="695"/>
      <c r="CQ24" s="696"/>
      <c r="CR24" s="672">
        <v>
2496411</v>
      </c>
      <c r="CS24" s="673"/>
      <c r="CT24" s="673"/>
      <c r="CU24" s="673"/>
      <c r="CV24" s="673"/>
      <c r="CW24" s="673"/>
      <c r="CX24" s="673"/>
      <c r="CY24" s="674"/>
      <c r="CZ24" s="677">
        <v>
33.799999999999997</v>
      </c>
      <c r="DA24" s="678"/>
      <c r="DB24" s="678"/>
      <c r="DC24" s="697"/>
      <c r="DD24" s="719">
        <v>
1867157</v>
      </c>
      <c r="DE24" s="673"/>
      <c r="DF24" s="673"/>
      <c r="DG24" s="673"/>
      <c r="DH24" s="673"/>
      <c r="DI24" s="673"/>
      <c r="DJ24" s="673"/>
      <c r="DK24" s="674"/>
      <c r="DL24" s="719">
        <v>
1821434</v>
      </c>
      <c r="DM24" s="673"/>
      <c r="DN24" s="673"/>
      <c r="DO24" s="673"/>
      <c r="DP24" s="673"/>
      <c r="DQ24" s="673"/>
      <c r="DR24" s="673"/>
      <c r="DS24" s="673"/>
      <c r="DT24" s="673"/>
      <c r="DU24" s="673"/>
      <c r="DV24" s="674"/>
      <c r="DW24" s="677">
        <v>
50.7</v>
      </c>
      <c r="DX24" s="678"/>
      <c r="DY24" s="678"/>
      <c r="DZ24" s="678"/>
      <c r="EA24" s="678"/>
      <c r="EB24" s="678"/>
      <c r="EC24" s="679"/>
    </row>
    <row r="25" spans="2:133" ht="11.25" customHeight="1" x14ac:dyDescent="0.2">
      <c r="B25" s="680" t="s">
        <v>
292</v>
      </c>
      <c r="C25" s="681"/>
      <c r="D25" s="681"/>
      <c r="E25" s="681"/>
      <c r="F25" s="681"/>
      <c r="G25" s="681"/>
      <c r="H25" s="681"/>
      <c r="I25" s="681"/>
      <c r="J25" s="681"/>
      <c r="K25" s="681"/>
      <c r="L25" s="681"/>
      <c r="M25" s="681"/>
      <c r="N25" s="681"/>
      <c r="O25" s="681"/>
      <c r="P25" s="681"/>
      <c r="Q25" s="682"/>
      <c r="R25" s="683">
        <v>
6</v>
      </c>
      <c r="S25" s="684"/>
      <c r="T25" s="684"/>
      <c r="U25" s="684"/>
      <c r="V25" s="684"/>
      <c r="W25" s="684"/>
      <c r="X25" s="684"/>
      <c r="Y25" s="685"/>
      <c r="Z25" s="686">
        <v>
0</v>
      </c>
      <c r="AA25" s="686"/>
      <c r="AB25" s="686"/>
      <c r="AC25" s="686"/>
      <c r="AD25" s="687" t="s">
        <v>
137</v>
      </c>
      <c r="AE25" s="687"/>
      <c r="AF25" s="687"/>
      <c r="AG25" s="687"/>
      <c r="AH25" s="687"/>
      <c r="AI25" s="687"/>
      <c r="AJ25" s="687"/>
      <c r="AK25" s="687"/>
      <c r="AL25" s="688" t="s">
        <v>
234</v>
      </c>
      <c r="AM25" s="689"/>
      <c r="AN25" s="689"/>
      <c r="AO25" s="690"/>
      <c r="AP25" s="702" t="s">
        <v>
293</v>
      </c>
      <c r="AQ25" s="703"/>
      <c r="AR25" s="703"/>
      <c r="AS25" s="703"/>
      <c r="AT25" s="703"/>
      <c r="AU25" s="703"/>
      <c r="AV25" s="703"/>
      <c r="AW25" s="703"/>
      <c r="AX25" s="703"/>
      <c r="AY25" s="703"/>
      <c r="AZ25" s="703"/>
      <c r="BA25" s="703"/>
      <c r="BB25" s="703"/>
      <c r="BC25" s="703"/>
      <c r="BD25" s="703"/>
      <c r="BE25" s="703"/>
      <c r="BF25" s="704"/>
      <c r="BG25" s="683" t="s">
        <v>
137</v>
      </c>
      <c r="BH25" s="684"/>
      <c r="BI25" s="684"/>
      <c r="BJ25" s="684"/>
      <c r="BK25" s="684"/>
      <c r="BL25" s="684"/>
      <c r="BM25" s="684"/>
      <c r="BN25" s="685"/>
      <c r="BO25" s="686" t="s">
        <v>
234</v>
      </c>
      <c r="BP25" s="686"/>
      <c r="BQ25" s="686"/>
      <c r="BR25" s="686"/>
      <c r="BS25" s="692" t="s">
        <v>
138</v>
      </c>
      <c r="BT25" s="684"/>
      <c r="BU25" s="684"/>
      <c r="BV25" s="684"/>
      <c r="BW25" s="684"/>
      <c r="BX25" s="684"/>
      <c r="BY25" s="684"/>
      <c r="BZ25" s="684"/>
      <c r="CA25" s="684"/>
      <c r="CB25" s="693"/>
      <c r="CD25" s="698" t="s">
        <v>
294</v>
      </c>
      <c r="CE25" s="699"/>
      <c r="CF25" s="699"/>
      <c r="CG25" s="699"/>
      <c r="CH25" s="699"/>
      <c r="CI25" s="699"/>
      <c r="CJ25" s="699"/>
      <c r="CK25" s="699"/>
      <c r="CL25" s="699"/>
      <c r="CM25" s="699"/>
      <c r="CN25" s="699"/>
      <c r="CO25" s="699"/>
      <c r="CP25" s="699"/>
      <c r="CQ25" s="700"/>
      <c r="CR25" s="683">
        <v>
1227450</v>
      </c>
      <c r="CS25" s="708"/>
      <c r="CT25" s="708"/>
      <c r="CU25" s="708"/>
      <c r="CV25" s="708"/>
      <c r="CW25" s="708"/>
      <c r="CX25" s="708"/>
      <c r="CY25" s="709"/>
      <c r="CZ25" s="688">
        <v>
16.600000000000001</v>
      </c>
      <c r="DA25" s="720"/>
      <c r="DB25" s="720"/>
      <c r="DC25" s="722"/>
      <c r="DD25" s="692">
        <v>
1025411</v>
      </c>
      <c r="DE25" s="708"/>
      <c r="DF25" s="708"/>
      <c r="DG25" s="708"/>
      <c r="DH25" s="708"/>
      <c r="DI25" s="708"/>
      <c r="DJ25" s="708"/>
      <c r="DK25" s="709"/>
      <c r="DL25" s="692">
        <v>
979688</v>
      </c>
      <c r="DM25" s="708"/>
      <c r="DN25" s="708"/>
      <c r="DO25" s="708"/>
      <c r="DP25" s="708"/>
      <c r="DQ25" s="708"/>
      <c r="DR25" s="708"/>
      <c r="DS25" s="708"/>
      <c r="DT25" s="708"/>
      <c r="DU25" s="708"/>
      <c r="DV25" s="709"/>
      <c r="DW25" s="688">
        <v>
27.3</v>
      </c>
      <c r="DX25" s="720"/>
      <c r="DY25" s="720"/>
      <c r="DZ25" s="720"/>
      <c r="EA25" s="720"/>
      <c r="EB25" s="720"/>
      <c r="EC25" s="721"/>
    </row>
    <row r="26" spans="2:133" ht="11.25" customHeight="1" x14ac:dyDescent="0.2">
      <c r="B26" s="680" t="s">
        <v>
295</v>
      </c>
      <c r="C26" s="681"/>
      <c r="D26" s="681"/>
      <c r="E26" s="681"/>
      <c r="F26" s="681"/>
      <c r="G26" s="681"/>
      <c r="H26" s="681"/>
      <c r="I26" s="681"/>
      <c r="J26" s="681"/>
      <c r="K26" s="681"/>
      <c r="L26" s="681"/>
      <c r="M26" s="681"/>
      <c r="N26" s="681"/>
      <c r="O26" s="681"/>
      <c r="P26" s="681"/>
      <c r="Q26" s="682"/>
      <c r="R26" s="683">
        <v>
3888271</v>
      </c>
      <c r="S26" s="684"/>
      <c r="T26" s="684"/>
      <c r="U26" s="684"/>
      <c r="V26" s="684"/>
      <c r="W26" s="684"/>
      <c r="X26" s="684"/>
      <c r="Y26" s="685"/>
      <c r="Z26" s="686">
        <v>
51.5</v>
      </c>
      <c r="AA26" s="686"/>
      <c r="AB26" s="686"/>
      <c r="AC26" s="686"/>
      <c r="AD26" s="687">
        <v>
3467789</v>
      </c>
      <c r="AE26" s="687"/>
      <c r="AF26" s="687"/>
      <c r="AG26" s="687"/>
      <c r="AH26" s="687"/>
      <c r="AI26" s="687"/>
      <c r="AJ26" s="687"/>
      <c r="AK26" s="687"/>
      <c r="AL26" s="688">
        <v>
99.9</v>
      </c>
      <c r="AM26" s="689"/>
      <c r="AN26" s="689"/>
      <c r="AO26" s="690"/>
      <c r="AP26" s="702" t="s">
        <v>
296</v>
      </c>
      <c r="AQ26" s="723"/>
      <c r="AR26" s="723"/>
      <c r="AS26" s="723"/>
      <c r="AT26" s="723"/>
      <c r="AU26" s="723"/>
      <c r="AV26" s="723"/>
      <c r="AW26" s="723"/>
      <c r="AX26" s="723"/>
      <c r="AY26" s="723"/>
      <c r="AZ26" s="723"/>
      <c r="BA26" s="723"/>
      <c r="BB26" s="723"/>
      <c r="BC26" s="723"/>
      <c r="BD26" s="723"/>
      <c r="BE26" s="723"/>
      <c r="BF26" s="704"/>
      <c r="BG26" s="683" t="s">
        <v>
137</v>
      </c>
      <c r="BH26" s="684"/>
      <c r="BI26" s="684"/>
      <c r="BJ26" s="684"/>
      <c r="BK26" s="684"/>
      <c r="BL26" s="684"/>
      <c r="BM26" s="684"/>
      <c r="BN26" s="685"/>
      <c r="BO26" s="686" t="s">
        <v>
137</v>
      </c>
      <c r="BP26" s="686"/>
      <c r="BQ26" s="686"/>
      <c r="BR26" s="686"/>
      <c r="BS26" s="692" t="s">
        <v>
137</v>
      </c>
      <c r="BT26" s="684"/>
      <c r="BU26" s="684"/>
      <c r="BV26" s="684"/>
      <c r="BW26" s="684"/>
      <c r="BX26" s="684"/>
      <c r="BY26" s="684"/>
      <c r="BZ26" s="684"/>
      <c r="CA26" s="684"/>
      <c r="CB26" s="693"/>
      <c r="CD26" s="698" t="s">
        <v>
297</v>
      </c>
      <c r="CE26" s="699"/>
      <c r="CF26" s="699"/>
      <c r="CG26" s="699"/>
      <c r="CH26" s="699"/>
      <c r="CI26" s="699"/>
      <c r="CJ26" s="699"/>
      <c r="CK26" s="699"/>
      <c r="CL26" s="699"/>
      <c r="CM26" s="699"/>
      <c r="CN26" s="699"/>
      <c r="CO26" s="699"/>
      <c r="CP26" s="699"/>
      <c r="CQ26" s="700"/>
      <c r="CR26" s="683">
        <v>
799843</v>
      </c>
      <c r="CS26" s="684"/>
      <c r="CT26" s="684"/>
      <c r="CU26" s="684"/>
      <c r="CV26" s="684"/>
      <c r="CW26" s="684"/>
      <c r="CX26" s="684"/>
      <c r="CY26" s="685"/>
      <c r="CZ26" s="688">
        <v>
10.8</v>
      </c>
      <c r="DA26" s="720"/>
      <c r="DB26" s="720"/>
      <c r="DC26" s="722"/>
      <c r="DD26" s="692">
        <v>
600144</v>
      </c>
      <c r="DE26" s="684"/>
      <c r="DF26" s="684"/>
      <c r="DG26" s="684"/>
      <c r="DH26" s="684"/>
      <c r="DI26" s="684"/>
      <c r="DJ26" s="684"/>
      <c r="DK26" s="685"/>
      <c r="DL26" s="692" t="s">
        <v>
138</v>
      </c>
      <c r="DM26" s="684"/>
      <c r="DN26" s="684"/>
      <c r="DO26" s="684"/>
      <c r="DP26" s="684"/>
      <c r="DQ26" s="684"/>
      <c r="DR26" s="684"/>
      <c r="DS26" s="684"/>
      <c r="DT26" s="684"/>
      <c r="DU26" s="684"/>
      <c r="DV26" s="685"/>
      <c r="DW26" s="688" t="s">
        <v>
137</v>
      </c>
      <c r="DX26" s="720"/>
      <c r="DY26" s="720"/>
      <c r="DZ26" s="720"/>
      <c r="EA26" s="720"/>
      <c r="EB26" s="720"/>
      <c r="EC26" s="721"/>
    </row>
    <row r="27" spans="2:133" ht="11.25" customHeight="1" x14ac:dyDescent="0.2">
      <c r="B27" s="680" t="s">
        <v>
298</v>
      </c>
      <c r="C27" s="681"/>
      <c r="D27" s="681"/>
      <c r="E27" s="681"/>
      <c r="F27" s="681"/>
      <c r="G27" s="681"/>
      <c r="H27" s="681"/>
      <c r="I27" s="681"/>
      <c r="J27" s="681"/>
      <c r="K27" s="681"/>
      <c r="L27" s="681"/>
      <c r="M27" s="681"/>
      <c r="N27" s="681"/>
      <c r="O27" s="681"/>
      <c r="P27" s="681"/>
      <c r="Q27" s="682"/>
      <c r="R27" s="683">
        <v>
3117</v>
      </c>
      <c r="S27" s="684"/>
      <c r="T27" s="684"/>
      <c r="U27" s="684"/>
      <c r="V27" s="684"/>
      <c r="W27" s="684"/>
      <c r="X27" s="684"/>
      <c r="Y27" s="685"/>
      <c r="Z27" s="686">
        <v>
0</v>
      </c>
      <c r="AA27" s="686"/>
      <c r="AB27" s="686"/>
      <c r="AC27" s="686"/>
      <c r="AD27" s="687">
        <v>
3117</v>
      </c>
      <c r="AE27" s="687"/>
      <c r="AF27" s="687"/>
      <c r="AG27" s="687"/>
      <c r="AH27" s="687"/>
      <c r="AI27" s="687"/>
      <c r="AJ27" s="687"/>
      <c r="AK27" s="687"/>
      <c r="AL27" s="688">
        <v>
0.1</v>
      </c>
      <c r="AM27" s="689"/>
      <c r="AN27" s="689"/>
      <c r="AO27" s="690"/>
      <c r="AP27" s="680" t="s">
        <v>
299</v>
      </c>
      <c r="AQ27" s="681"/>
      <c r="AR27" s="681"/>
      <c r="AS27" s="681"/>
      <c r="AT27" s="681"/>
      <c r="AU27" s="681"/>
      <c r="AV27" s="681"/>
      <c r="AW27" s="681"/>
      <c r="AX27" s="681"/>
      <c r="AY27" s="681"/>
      <c r="AZ27" s="681"/>
      <c r="BA27" s="681"/>
      <c r="BB27" s="681"/>
      <c r="BC27" s="681"/>
      <c r="BD27" s="681"/>
      <c r="BE27" s="681"/>
      <c r="BF27" s="682"/>
      <c r="BG27" s="683">
        <v>
961372</v>
      </c>
      <c r="BH27" s="684"/>
      <c r="BI27" s="684"/>
      <c r="BJ27" s="684"/>
      <c r="BK27" s="684"/>
      <c r="BL27" s="684"/>
      <c r="BM27" s="684"/>
      <c r="BN27" s="685"/>
      <c r="BO27" s="686">
        <v>
100</v>
      </c>
      <c r="BP27" s="686"/>
      <c r="BQ27" s="686"/>
      <c r="BR27" s="686"/>
      <c r="BS27" s="692" t="s">
        <v>
138</v>
      </c>
      <c r="BT27" s="684"/>
      <c r="BU27" s="684"/>
      <c r="BV27" s="684"/>
      <c r="BW27" s="684"/>
      <c r="BX27" s="684"/>
      <c r="BY27" s="684"/>
      <c r="BZ27" s="684"/>
      <c r="CA27" s="684"/>
      <c r="CB27" s="693"/>
      <c r="CD27" s="698" t="s">
        <v>
300</v>
      </c>
      <c r="CE27" s="699"/>
      <c r="CF27" s="699"/>
      <c r="CG27" s="699"/>
      <c r="CH27" s="699"/>
      <c r="CI27" s="699"/>
      <c r="CJ27" s="699"/>
      <c r="CK27" s="699"/>
      <c r="CL27" s="699"/>
      <c r="CM27" s="699"/>
      <c r="CN27" s="699"/>
      <c r="CO27" s="699"/>
      <c r="CP27" s="699"/>
      <c r="CQ27" s="700"/>
      <c r="CR27" s="683">
        <v>
532900</v>
      </c>
      <c r="CS27" s="708"/>
      <c r="CT27" s="708"/>
      <c r="CU27" s="708"/>
      <c r="CV27" s="708"/>
      <c r="CW27" s="708"/>
      <c r="CX27" s="708"/>
      <c r="CY27" s="709"/>
      <c r="CZ27" s="688">
        <v>
7.2</v>
      </c>
      <c r="DA27" s="720"/>
      <c r="DB27" s="720"/>
      <c r="DC27" s="722"/>
      <c r="DD27" s="692">
        <v>
185910</v>
      </c>
      <c r="DE27" s="708"/>
      <c r="DF27" s="708"/>
      <c r="DG27" s="708"/>
      <c r="DH27" s="708"/>
      <c r="DI27" s="708"/>
      <c r="DJ27" s="708"/>
      <c r="DK27" s="709"/>
      <c r="DL27" s="692">
        <v>
185910</v>
      </c>
      <c r="DM27" s="708"/>
      <c r="DN27" s="708"/>
      <c r="DO27" s="708"/>
      <c r="DP27" s="708"/>
      <c r="DQ27" s="708"/>
      <c r="DR27" s="708"/>
      <c r="DS27" s="708"/>
      <c r="DT27" s="708"/>
      <c r="DU27" s="708"/>
      <c r="DV27" s="709"/>
      <c r="DW27" s="688">
        <v>
5.2</v>
      </c>
      <c r="DX27" s="720"/>
      <c r="DY27" s="720"/>
      <c r="DZ27" s="720"/>
      <c r="EA27" s="720"/>
      <c r="EB27" s="720"/>
      <c r="EC27" s="721"/>
    </row>
    <row r="28" spans="2:133" ht="11.25" customHeight="1" x14ac:dyDescent="0.2">
      <c r="B28" s="680" t="s">
        <v>
301</v>
      </c>
      <c r="C28" s="681"/>
      <c r="D28" s="681"/>
      <c r="E28" s="681"/>
      <c r="F28" s="681"/>
      <c r="G28" s="681"/>
      <c r="H28" s="681"/>
      <c r="I28" s="681"/>
      <c r="J28" s="681"/>
      <c r="K28" s="681"/>
      <c r="L28" s="681"/>
      <c r="M28" s="681"/>
      <c r="N28" s="681"/>
      <c r="O28" s="681"/>
      <c r="P28" s="681"/>
      <c r="Q28" s="682"/>
      <c r="R28" s="683">
        <v>
2429</v>
      </c>
      <c r="S28" s="684"/>
      <c r="T28" s="684"/>
      <c r="U28" s="684"/>
      <c r="V28" s="684"/>
      <c r="W28" s="684"/>
      <c r="X28" s="684"/>
      <c r="Y28" s="685"/>
      <c r="Z28" s="686">
        <v>
0</v>
      </c>
      <c r="AA28" s="686"/>
      <c r="AB28" s="686"/>
      <c r="AC28" s="686"/>
      <c r="AD28" s="687" t="s">
        <v>
137</v>
      </c>
      <c r="AE28" s="687"/>
      <c r="AF28" s="687"/>
      <c r="AG28" s="687"/>
      <c r="AH28" s="687"/>
      <c r="AI28" s="687"/>
      <c r="AJ28" s="687"/>
      <c r="AK28" s="687"/>
      <c r="AL28" s="688" t="s">
        <v>
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302</v>
      </c>
      <c r="CE28" s="699"/>
      <c r="CF28" s="699"/>
      <c r="CG28" s="699"/>
      <c r="CH28" s="699"/>
      <c r="CI28" s="699"/>
      <c r="CJ28" s="699"/>
      <c r="CK28" s="699"/>
      <c r="CL28" s="699"/>
      <c r="CM28" s="699"/>
      <c r="CN28" s="699"/>
      <c r="CO28" s="699"/>
      <c r="CP28" s="699"/>
      <c r="CQ28" s="700"/>
      <c r="CR28" s="683">
        <v>
736061</v>
      </c>
      <c r="CS28" s="684"/>
      <c r="CT28" s="684"/>
      <c r="CU28" s="684"/>
      <c r="CV28" s="684"/>
      <c r="CW28" s="684"/>
      <c r="CX28" s="684"/>
      <c r="CY28" s="685"/>
      <c r="CZ28" s="688">
        <v>
10</v>
      </c>
      <c r="DA28" s="720"/>
      <c r="DB28" s="720"/>
      <c r="DC28" s="722"/>
      <c r="DD28" s="692">
        <v>
655836</v>
      </c>
      <c r="DE28" s="684"/>
      <c r="DF28" s="684"/>
      <c r="DG28" s="684"/>
      <c r="DH28" s="684"/>
      <c r="DI28" s="684"/>
      <c r="DJ28" s="684"/>
      <c r="DK28" s="685"/>
      <c r="DL28" s="692">
        <v>
655836</v>
      </c>
      <c r="DM28" s="684"/>
      <c r="DN28" s="684"/>
      <c r="DO28" s="684"/>
      <c r="DP28" s="684"/>
      <c r="DQ28" s="684"/>
      <c r="DR28" s="684"/>
      <c r="DS28" s="684"/>
      <c r="DT28" s="684"/>
      <c r="DU28" s="684"/>
      <c r="DV28" s="685"/>
      <c r="DW28" s="688">
        <v>
18.2</v>
      </c>
      <c r="DX28" s="720"/>
      <c r="DY28" s="720"/>
      <c r="DZ28" s="720"/>
      <c r="EA28" s="720"/>
      <c r="EB28" s="720"/>
      <c r="EC28" s="721"/>
    </row>
    <row r="29" spans="2:133" ht="11.25" customHeight="1" x14ac:dyDescent="0.2">
      <c r="B29" s="680" t="s">
        <v>
303</v>
      </c>
      <c r="C29" s="681"/>
      <c r="D29" s="681"/>
      <c r="E29" s="681"/>
      <c r="F29" s="681"/>
      <c r="G29" s="681"/>
      <c r="H29" s="681"/>
      <c r="I29" s="681"/>
      <c r="J29" s="681"/>
      <c r="K29" s="681"/>
      <c r="L29" s="681"/>
      <c r="M29" s="681"/>
      <c r="N29" s="681"/>
      <c r="O29" s="681"/>
      <c r="P29" s="681"/>
      <c r="Q29" s="682"/>
      <c r="R29" s="683">
        <v>
190531</v>
      </c>
      <c r="S29" s="684"/>
      <c r="T29" s="684"/>
      <c r="U29" s="684"/>
      <c r="V29" s="684"/>
      <c r="W29" s="684"/>
      <c r="X29" s="684"/>
      <c r="Y29" s="685"/>
      <c r="Z29" s="686">
        <v>
2.5</v>
      </c>
      <c r="AA29" s="686"/>
      <c r="AB29" s="686"/>
      <c r="AC29" s="686"/>
      <c r="AD29" s="687">
        <v>
940</v>
      </c>
      <c r="AE29" s="687"/>
      <c r="AF29" s="687"/>
      <c r="AG29" s="687"/>
      <c r="AH29" s="687"/>
      <c r="AI29" s="687"/>
      <c r="AJ29" s="687"/>
      <c r="AK29" s="687"/>
      <c r="AL29" s="688">
        <v>
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
304</v>
      </c>
      <c r="CE29" s="730"/>
      <c r="CF29" s="698" t="s">
        <v>
70</v>
      </c>
      <c r="CG29" s="699"/>
      <c r="CH29" s="699"/>
      <c r="CI29" s="699"/>
      <c r="CJ29" s="699"/>
      <c r="CK29" s="699"/>
      <c r="CL29" s="699"/>
      <c r="CM29" s="699"/>
      <c r="CN29" s="699"/>
      <c r="CO29" s="699"/>
      <c r="CP29" s="699"/>
      <c r="CQ29" s="700"/>
      <c r="CR29" s="683">
        <v>
736061</v>
      </c>
      <c r="CS29" s="708"/>
      <c r="CT29" s="708"/>
      <c r="CU29" s="708"/>
      <c r="CV29" s="708"/>
      <c r="CW29" s="708"/>
      <c r="CX29" s="708"/>
      <c r="CY29" s="709"/>
      <c r="CZ29" s="688">
        <v>
10</v>
      </c>
      <c r="DA29" s="720"/>
      <c r="DB29" s="720"/>
      <c r="DC29" s="722"/>
      <c r="DD29" s="692">
        <v>
655836</v>
      </c>
      <c r="DE29" s="708"/>
      <c r="DF29" s="708"/>
      <c r="DG29" s="708"/>
      <c r="DH29" s="708"/>
      <c r="DI29" s="708"/>
      <c r="DJ29" s="708"/>
      <c r="DK29" s="709"/>
      <c r="DL29" s="692">
        <v>
655836</v>
      </c>
      <c r="DM29" s="708"/>
      <c r="DN29" s="708"/>
      <c r="DO29" s="708"/>
      <c r="DP29" s="708"/>
      <c r="DQ29" s="708"/>
      <c r="DR29" s="708"/>
      <c r="DS29" s="708"/>
      <c r="DT29" s="708"/>
      <c r="DU29" s="708"/>
      <c r="DV29" s="709"/>
      <c r="DW29" s="688">
        <v>
18.2</v>
      </c>
      <c r="DX29" s="720"/>
      <c r="DY29" s="720"/>
      <c r="DZ29" s="720"/>
      <c r="EA29" s="720"/>
      <c r="EB29" s="720"/>
      <c r="EC29" s="721"/>
    </row>
    <row r="30" spans="2:133" ht="11.25" customHeight="1" x14ac:dyDescent="0.2">
      <c r="B30" s="680" t="s">
        <v>
305</v>
      </c>
      <c r="C30" s="681"/>
      <c r="D30" s="681"/>
      <c r="E30" s="681"/>
      <c r="F30" s="681"/>
      <c r="G30" s="681"/>
      <c r="H30" s="681"/>
      <c r="I30" s="681"/>
      <c r="J30" s="681"/>
      <c r="K30" s="681"/>
      <c r="L30" s="681"/>
      <c r="M30" s="681"/>
      <c r="N30" s="681"/>
      <c r="O30" s="681"/>
      <c r="P30" s="681"/>
      <c r="Q30" s="682"/>
      <c r="R30" s="683">
        <v>
21052</v>
      </c>
      <c r="S30" s="684"/>
      <c r="T30" s="684"/>
      <c r="U30" s="684"/>
      <c r="V30" s="684"/>
      <c r="W30" s="684"/>
      <c r="X30" s="684"/>
      <c r="Y30" s="685"/>
      <c r="Z30" s="686">
        <v>
0.3</v>
      </c>
      <c r="AA30" s="686"/>
      <c r="AB30" s="686"/>
      <c r="AC30" s="686"/>
      <c r="AD30" s="687" t="s">
        <v>
138</v>
      </c>
      <c r="AE30" s="687"/>
      <c r="AF30" s="687"/>
      <c r="AG30" s="687"/>
      <c r="AH30" s="687"/>
      <c r="AI30" s="687"/>
      <c r="AJ30" s="687"/>
      <c r="AK30" s="687"/>
      <c r="AL30" s="688" t="s">
        <v>
137</v>
      </c>
      <c r="AM30" s="689"/>
      <c r="AN30" s="689"/>
      <c r="AO30" s="690"/>
      <c r="AP30" s="662" t="s">
        <v>
222</v>
      </c>
      <c r="AQ30" s="663"/>
      <c r="AR30" s="663"/>
      <c r="AS30" s="663"/>
      <c r="AT30" s="663"/>
      <c r="AU30" s="663"/>
      <c r="AV30" s="663"/>
      <c r="AW30" s="663"/>
      <c r="AX30" s="663"/>
      <c r="AY30" s="663"/>
      <c r="AZ30" s="663"/>
      <c r="BA30" s="663"/>
      <c r="BB30" s="663"/>
      <c r="BC30" s="663"/>
      <c r="BD30" s="663"/>
      <c r="BE30" s="663"/>
      <c r="BF30" s="664"/>
      <c r="BG30" s="662" t="s">
        <v>
306</v>
      </c>
      <c r="BH30" s="727"/>
      <c r="BI30" s="727"/>
      <c r="BJ30" s="727"/>
      <c r="BK30" s="727"/>
      <c r="BL30" s="727"/>
      <c r="BM30" s="727"/>
      <c r="BN30" s="727"/>
      <c r="BO30" s="727"/>
      <c r="BP30" s="727"/>
      <c r="BQ30" s="728"/>
      <c r="BR30" s="662" t="s">
        <v>
307</v>
      </c>
      <c r="BS30" s="727"/>
      <c r="BT30" s="727"/>
      <c r="BU30" s="727"/>
      <c r="BV30" s="727"/>
      <c r="BW30" s="727"/>
      <c r="BX30" s="727"/>
      <c r="BY30" s="727"/>
      <c r="BZ30" s="727"/>
      <c r="CA30" s="727"/>
      <c r="CB30" s="728"/>
      <c r="CD30" s="731"/>
      <c r="CE30" s="732"/>
      <c r="CF30" s="698" t="s">
        <v>
308</v>
      </c>
      <c r="CG30" s="699"/>
      <c r="CH30" s="699"/>
      <c r="CI30" s="699"/>
      <c r="CJ30" s="699"/>
      <c r="CK30" s="699"/>
      <c r="CL30" s="699"/>
      <c r="CM30" s="699"/>
      <c r="CN30" s="699"/>
      <c r="CO30" s="699"/>
      <c r="CP30" s="699"/>
      <c r="CQ30" s="700"/>
      <c r="CR30" s="683">
        <v>
697639</v>
      </c>
      <c r="CS30" s="684"/>
      <c r="CT30" s="684"/>
      <c r="CU30" s="684"/>
      <c r="CV30" s="684"/>
      <c r="CW30" s="684"/>
      <c r="CX30" s="684"/>
      <c r="CY30" s="685"/>
      <c r="CZ30" s="688">
        <v>
9.5</v>
      </c>
      <c r="DA30" s="720"/>
      <c r="DB30" s="720"/>
      <c r="DC30" s="722"/>
      <c r="DD30" s="692">
        <v>
623423</v>
      </c>
      <c r="DE30" s="684"/>
      <c r="DF30" s="684"/>
      <c r="DG30" s="684"/>
      <c r="DH30" s="684"/>
      <c r="DI30" s="684"/>
      <c r="DJ30" s="684"/>
      <c r="DK30" s="685"/>
      <c r="DL30" s="692">
        <v>
623423</v>
      </c>
      <c r="DM30" s="684"/>
      <c r="DN30" s="684"/>
      <c r="DO30" s="684"/>
      <c r="DP30" s="684"/>
      <c r="DQ30" s="684"/>
      <c r="DR30" s="684"/>
      <c r="DS30" s="684"/>
      <c r="DT30" s="684"/>
      <c r="DU30" s="684"/>
      <c r="DV30" s="685"/>
      <c r="DW30" s="688">
        <v>
17.3</v>
      </c>
      <c r="DX30" s="720"/>
      <c r="DY30" s="720"/>
      <c r="DZ30" s="720"/>
      <c r="EA30" s="720"/>
      <c r="EB30" s="720"/>
      <c r="EC30" s="721"/>
    </row>
    <row r="31" spans="2:133" ht="11.25" customHeight="1" x14ac:dyDescent="0.2">
      <c r="B31" s="680" t="s">
        <v>
309</v>
      </c>
      <c r="C31" s="681"/>
      <c r="D31" s="681"/>
      <c r="E31" s="681"/>
      <c r="F31" s="681"/>
      <c r="G31" s="681"/>
      <c r="H31" s="681"/>
      <c r="I31" s="681"/>
      <c r="J31" s="681"/>
      <c r="K31" s="681"/>
      <c r="L31" s="681"/>
      <c r="M31" s="681"/>
      <c r="N31" s="681"/>
      <c r="O31" s="681"/>
      <c r="P31" s="681"/>
      <c r="Q31" s="682"/>
      <c r="R31" s="683">
        <v>
477619</v>
      </c>
      <c r="S31" s="684"/>
      <c r="T31" s="684"/>
      <c r="U31" s="684"/>
      <c r="V31" s="684"/>
      <c r="W31" s="684"/>
      <c r="X31" s="684"/>
      <c r="Y31" s="685"/>
      <c r="Z31" s="686">
        <v>
6.3</v>
      </c>
      <c r="AA31" s="686"/>
      <c r="AB31" s="686"/>
      <c r="AC31" s="686"/>
      <c r="AD31" s="687" t="s">
        <v>
234</v>
      </c>
      <c r="AE31" s="687"/>
      <c r="AF31" s="687"/>
      <c r="AG31" s="687"/>
      <c r="AH31" s="687"/>
      <c r="AI31" s="687"/>
      <c r="AJ31" s="687"/>
      <c r="AK31" s="687"/>
      <c r="AL31" s="688" t="s">
        <v>
138</v>
      </c>
      <c r="AM31" s="689"/>
      <c r="AN31" s="689"/>
      <c r="AO31" s="690"/>
      <c r="AP31" s="740" t="s">
        <v>
310</v>
      </c>
      <c r="AQ31" s="741"/>
      <c r="AR31" s="741"/>
      <c r="AS31" s="741"/>
      <c r="AT31" s="746" t="s">
        <v>
311</v>
      </c>
      <c r="AU31" s="231"/>
      <c r="AV31" s="231"/>
      <c r="AW31" s="231"/>
      <c r="AX31" s="669" t="s">
        <v>
188</v>
      </c>
      <c r="AY31" s="670"/>
      <c r="AZ31" s="670"/>
      <c r="BA31" s="670"/>
      <c r="BB31" s="670"/>
      <c r="BC31" s="670"/>
      <c r="BD31" s="670"/>
      <c r="BE31" s="670"/>
      <c r="BF31" s="671"/>
      <c r="BG31" s="739">
        <v>
98.9</v>
      </c>
      <c r="BH31" s="735"/>
      <c r="BI31" s="735"/>
      <c r="BJ31" s="735"/>
      <c r="BK31" s="735"/>
      <c r="BL31" s="735"/>
      <c r="BM31" s="678">
        <v>
96.6</v>
      </c>
      <c r="BN31" s="735"/>
      <c r="BO31" s="735"/>
      <c r="BP31" s="735"/>
      <c r="BQ31" s="736"/>
      <c r="BR31" s="739">
        <v>
98.5</v>
      </c>
      <c r="BS31" s="735"/>
      <c r="BT31" s="735"/>
      <c r="BU31" s="735"/>
      <c r="BV31" s="735"/>
      <c r="BW31" s="735"/>
      <c r="BX31" s="678">
        <v>
95.5</v>
      </c>
      <c r="BY31" s="735"/>
      <c r="BZ31" s="735"/>
      <c r="CA31" s="735"/>
      <c r="CB31" s="736"/>
      <c r="CD31" s="731"/>
      <c r="CE31" s="732"/>
      <c r="CF31" s="698" t="s">
        <v>
312</v>
      </c>
      <c r="CG31" s="699"/>
      <c r="CH31" s="699"/>
      <c r="CI31" s="699"/>
      <c r="CJ31" s="699"/>
      <c r="CK31" s="699"/>
      <c r="CL31" s="699"/>
      <c r="CM31" s="699"/>
      <c r="CN31" s="699"/>
      <c r="CO31" s="699"/>
      <c r="CP31" s="699"/>
      <c r="CQ31" s="700"/>
      <c r="CR31" s="683">
        <v>
38422</v>
      </c>
      <c r="CS31" s="708"/>
      <c r="CT31" s="708"/>
      <c r="CU31" s="708"/>
      <c r="CV31" s="708"/>
      <c r="CW31" s="708"/>
      <c r="CX31" s="708"/>
      <c r="CY31" s="709"/>
      <c r="CZ31" s="688">
        <v>
0.5</v>
      </c>
      <c r="DA31" s="720"/>
      <c r="DB31" s="720"/>
      <c r="DC31" s="722"/>
      <c r="DD31" s="692">
        <v>
32413</v>
      </c>
      <c r="DE31" s="708"/>
      <c r="DF31" s="708"/>
      <c r="DG31" s="708"/>
      <c r="DH31" s="708"/>
      <c r="DI31" s="708"/>
      <c r="DJ31" s="708"/>
      <c r="DK31" s="709"/>
      <c r="DL31" s="692">
        <v>
32413</v>
      </c>
      <c r="DM31" s="708"/>
      <c r="DN31" s="708"/>
      <c r="DO31" s="708"/>
      <c r="DP31" s="708"/>
      <c r="DQ31" s="708"/>
      <c r="DR31" s="708"/>
      <c r="DS31" s="708"/>
      <c r="DT31" s="708"/>
      <c r="DU31" s="708"/>
      <c r="DV31" s="709"/>
      <c r="DW31" s="688">
        <v>
0.9</v>
      </c>
      <c r="DX31" s="720"/>
      <c r="DY31" s="720"/>
      <c r="DZ31" s="720"/>
      <c r="EA31" s="720"/>
      <c r="EB31" s="720"/>
      <c r="EC31" s="721"/>
    </row>
    <row r="32" spans="2:133" ht="11.25" customHeight="1" x14ac:dyDescent="0.2">
      <c r="B32" s="750" t="s">
        <v>
313</v>
      </c>
      <c r="C32" s="751"/>
      <c r="D32" s="751"/>
      <c r="E32" s="751"/>
      <c r="F32" s="751"/>
      <c r="G32" s="751"/>
      <c r="H32" s="751"/>
      <c r="I32" s="751"/>
      <c r="J32" s="751"/>
      <c r="K32" s="751"/>
      <c r="L32" s="751"/>
      <c r="M32" s="751"/>
      <c r="N32" s="751"/>
      <c r="O32" s="751"/>
      <c r="P32" s="751"/>
      <c r="Q32" s="752"/>
      <c r="R32" s="683" t="s">
        <v>
234</v>
      </c>
      <c r="S32" s="684"/>
      <c r="T32" s="684"/>
      <c r="U32" s="684"/>
      <c r="V32" s="684"/>
      <c r="W32" s="684"/>
      <c r="X32" s="684"/>
      <c r="Y32" s="685"/>
      <c r="Z32" s="686" t="s">
        <v>
137</v>
      </c>
      <c r="AA32" s="686"/>
      <c r="AB32" s="686"/>
      <c r="AC32" s="686"/>
      <c r="AD32" s="687" t="s">
        <v>
137</v>
      </c>
      <c r="AE32" s="687"/>
      <c r="AF32" s="687"/>
      <c r="AG32" s="687"/>
      <c r="AH32" s="687"/>
      <c r="AI32" s="687"/>
      <c r="AJ32" s="687"/>
      <c r="AK32" s="687"/>
      <c r="AL32" s="688" t="s">
        <v>
137</v>
      </c>
      <c r="AM32" s="689"/>
      <c r="AN32" s="689"/>
      <c r="AO32" s="690"/>
      <c r="AP32" s="742"/>
      <c r="AQ32" s="743"/>
      <c r="AR32" s="743"/>
      <c r="AS32" s="743"/>
      <c r="AT32" s="747"/>
      <c r="AU32" s="230" t="s">
        <v>
314</v>
      </c>
      <c r="AV32" s="230"/>
      <c r="AW32" s="230"/>
      <c r="AX32" s="680" t="s">
        <v>
315</v>
      </c>
      <c r="AY32" s="681"/>
      <c r="AZ32" s="681"/>
      <c r="BA32" s="681"/>
      <c r="BB32" s="681"/>
      <c r="BC32" s="681"/>
      <c r="BD32" s="681"/>
      <c r="BE32" s="681"/>
      <c r="BF32" s="682"/>
      <c r="BG32" s="749">
        <v>
98.8</v>
      </c>
      <c r="BH32" s="708"/>
      <c r="BI32" s="708"/>
      <c r="BJ32" s="708"/>
      <c r="BK32" s="708"/>
      <c r="BL32" s="708"/>
      <c r="BM32" s="689">
        <v>
96.5</v>
      </c>
      <c r="BN32" s="737"/>
      <c r="BO32" s="737"/>
      <c r="BP32" s="737"/>
      <c r="BQ32" s="738"/>
      <c r="BR32" s="749">
        <v>
98.1</v>
      </c>
      <c r="BS32" s="708"/>
      <c r="BT32" s="708"/>
      <c r="BU32" s="708"/>
      <c r="BV32" s="708"/>
      <c r="BW32" s="708"/>
      <c r="BX32" s="689">
        <v>
95.6</v>
      </c>
      <c r="BY32" s="737"/>
      <c r="BZ32" s="737"/>
      <c r="CA32" s="737"/>
      <c r="CB32" s="738"/>
      <c r="CD32" s="733"/>
      <c r="CE32" s="734"/>
      <c r="CF32" s="698" t="s">
        <v>
316</v>
      </c>
      <c r="CG32" s="699"/>
      <c r="CH32" s="699"/>
      <c r="CI32" s="699"/>
      <c r="CJ32" s="699"/>
      <c r="CK32" s="699"/>
      <c r="CL32" s="699"/>
      <c r="CM32" s="699"/>
      <c r="CN32" s="699"/>
      <c r="CO32" s="699"/>
      <c r="CP32" s="699"/>
      <c r="CQ32" s="700"/>
      <c r="CR32" s="683" t="s">
        <v>
234</v>
      </c>
      <c r="CS32" s="684"/>
      <c r="CT32" s="684"/>
      <c r="CU32" s="684"/>
      <c r="CV32" s="684"/>
      <c r="CW32" s="684"/>
      <c r="CX32" s="684"/>
      <c r="CY32" s="685"/>
      <c r="CZ32" s="688" t="s">
        <v>
137</v>
      </c>
      <c r="DA32" s="720"/>
      <c r="DB32" s="720"/>
      <c r="DC32" s="722"/>
      <c r="DD32" s="692" t="s">
        <v>
137</v>
      </c>
      <c r="DE32" s="684"/>
      <c r="DF32" s="684"/>
      <c r="DG32" s="684"/>
      <c r="DH32" s="684"/>
      <c r="DI32" s="684"/>
      <c r="DJ32" s="684"/>
      <c r="DK32" s="685"/>
      <c r="DL32" s="692" t="s">
        <v>
234</v>
      </c>
      <c r="DM32" s="684"/>
      <c r="DN32" s="684"/>
      <c r="DO32" s="684"/>
      <c r="DP32" s="684"/>
      <c r="DQ32" s="684"/>
      <c r="DR32" s="684"/>
      <c r="DS32" s="684"/>
      <c r="DT32" s="684"/>
      <c r="DU32" s="684"/>
      <c r="DV32" s="685"/>
      <c r="DW32" s="688" t="s">
        <v>
137</v>
      </c>
      <c r="DX32" s="720"/>
      <c r="DY32" s="720"/>
      <c r="DZ32" s="720"/>
      <c r="EA32" s="720"/>
      <c r="EB32" s="720"/>
      <c r="EC32" s="721"/>
    </row>
    <row r="33" spans="2:133" ht="11.25" customHeight="1" x14ac:dyDescent="0.2">
      <c r="B33" s="680" t="s">
        <v>
317</v>
      </c>
      <c r="C33" s="681"/>
      <c r="D33" s="681"/>
      <c r="E33" s="681"/>
      <c r="F33" s="681"/>
      <c r="G33" s="681"/>
      <c r="H33" s="681"/>
      <c r="I33" s="681"/>
      <c r="J33" s="681"/>
      <c r="K33" s="681"/>
      <c r="L33" s="681"/>
      <c r="M33" s="681"/>
      <c r="N33" s="681"/>
      <c r="O33" s="681"/>
      <c r="P33" s="681"/>
      <c r="Q33" s="682"/>
      <c r="R33" s="683">
        <v>
2210850</v>
      </c>
      <c r="S33" s="684"/>
      <c r="T33" s="684"/>
      <c r="U33" s="684"/>
      <c r="V33" s="684"/>
      <c r="W33" s="684"/>
      <c r="X33" s="684"/>
      <c r="Y33" s="685"/>
      <c r="Z33" s="686">
        <v>
29.3</v>
      </c>
      <c r="AA33" s="686"/>
      <c r="AB33" s="686"/>
      <c r="AC33" s="686"/>
      <c r="AD33" s="687" t="s">
        <v>
234</v>
      </c>
      <c r="AE33" s="687"/>
      <c r="AF33" s="687"/>
      <c r="AG33" s="687"/>
      <c r="AH33" s="687"/>
      <c r="AI33" s="687"/>
      <c r="AJ33" s="687"/>
      <c r="AK33" s="687"/>
      <c r="AL33" s="688" t="s">
        <v>
137</v>
      </c>
      <c r="AM33" s="689"/>
      <c r="AN33" s="689"/>
      <c r="AO33" s="690"/>
      <c r="AP33" s="744"/>
      <c r="AQ33" s="745"/>
      <c r="AR33" s="745"/>
      <c r="AS33" s="745"/>
      <c r="AT33" s="748"/>
      <c r="AU33" s="232"/>
      <c r="AV33" s="232"/>
      <c r="AW33" s="232"/>
      <c r="AX33" s="724" t="s">
        <v>
318</v>
      </c>
      <c r="AY33" s="725"/>
      <c r="AZ33" s="725"/>
      <c r="BA33" s="725"/>
      <c r="BB33" s="725"/>
      <c r="BC33" s="725"/>
      <c r="BD33" s="725"/>
      <c r="BE33" s="725"/>
      <c r="BF33" s="726"/>
      <c r="BG33" s="753">
        <v>
98.7</v>
      </c>
      <c r="BH33" s="754"/>
      <c r="BI33" s="754"/>
      <c r="BJ33" s="754"/>
      <c r="BK33" s="754"/>
      <c r="BL33" s="754"/>
      <c r="BM33" s="755">
        <v>
95.3</v>
      </c>
      <c r="BN33" s="754"/>
      <c r="BO33" s="754"/>
      <c r="BP33" s="754"/>
      <c r="BQ33" s="756"/>
      <c r="BR33" s="753">
        <v>
98.4</v>
      </c>
      <c r="BS33" s="754"/>
      <c r="BT33" s="754"/>
      <c r="BU33" s="754"/>
      <c r="BV33" s="754"/>
      <c r="BW33" s="754"/>
      <c r="BX33" s="755">
        <v>
93.7</v>
      </c>
      <c r="BY33" s="754"/>
      <c r="BZ33" s="754"/>
      <c r="CA33" s="754"/>
      <c r="CB33" s="756"/>
      <c r="CD33" s="698" t="s">
        <v>
319</v>
      </c>
      <c r="CE33" s="699"/>
      <c r="CF33" s="699"/>
      <c r="CG33" s="699"/>
      <c r="CH33" s="699"/>
      <c r="CI33" s="699"/>
      <c r="CJ33" s="699"/>
      <c r="CK33" s="699"/>
      <c r="CL33" s="699"/>
      <c r="CM33" s="699"/>
      <c r="CN33" s="699"/>
      <c r="CO33" s="699"/>
      <c r="CP33" s="699"/>
      <c r="CQ33" s="700"/>
      <c r="CR33" s="683">
        <v>
3508642</v>
      </c>
      <c r="CS33" s="708"/>
      <c r="CT33" s="708"/>
      <c r="CU33" s="708"/>
      <c r="CV33" s="708"/>
      <c r="CW33" s="708"/>
      <c r="CX33" s="708"/>
      <c r="CY33" s="709"/>
      <c r="CZ33" s="688">
        <v>
47.6</v>
      </c>
      <c r="DA33" s="720"/>
      <c r="DB33" s="720"/>
      <c r="DC33" s="722"/>
      <c r="DD33" s="692">
        <v>
1939971</v>
      </c>
      <c r="DE33" s="708"/>
      <c r="DF33" s="708"/>
      <c r="DG33" s="708"/>
      <c r="DH33" s="708"/>
      <c r="DI33" s="708"/>
      <c r="DJ33" s="708"/>
      <c r="DK33" s="709"/>
      <c r="DL33" s="692">
        <v>
1437525</v>
      </c>
      <c r="DM33" s="708"/>
      <c r="DN33" s="708"/>
      <c r="DO33" s="708"/>
      <c r="DP33" s="708"/>
      <c r="DQ33" s="708"/>
      <c r="DR33" s="708"/>
      <c r="DS33" s="708"/>
      <c r="DT33" s="708"/>
      <c r="DU33" s="708"/>
      <c r="DV33" s="709"/>
      <c r="DW33" s="688">
        <v>
40</v>
      </c>
      <c r="DX33" s="720"/>
      <c r="DY33" s="720"/>
      <c r="DZ33" s="720"/>
      <c r="EA33" s="720"/>
      <c r="EB33" s="720"/>
      <c r="EC33" s="721"/>
    </row>
    <row r="34" spans="2:133" ht="11.25" customHeight="1" x14ac:dyDescent="0.2">
      <c r="B34" s="680" t="s">
        <v>
320</v>
      </c>
      <c r="C34" s="681"/>
      <c r="D34" s="681"/>
      <c r="E34" s="681"/>
      <c r="F34" s="681"/>
      <c r="G34" s="681"/>
      <c r="H34" s="681"/>
      <c r="I34" s="681"/>
      <c r="J34" s="681"/>
      <c r="K34" s="681"/>
      <c r="L34" s="681"/>
      <c r="M34" s="681"/>
      <c r="N34" s="681"/>
      <c r="O34" s="681"/>
      <c r="P34" s="681"/>
      <c r="Q34" s="682"/>
      <c r="R34" s="683">
        <v>
2290</v>
      </c>
      <c r="S34" s="684"/>
      <c r="T34" s="684"/>
      <c r="U34" s="684"/>
      <c r="V34" s="684"/>
      <c r="W34" s="684"/>
      <c r="X34" s="684"/>
      <c r="Y34" s="685"/>
      <c r="Z34" s="686">
        <v>
0</v>
      </c>
      <c r="AA34" s="686"/>
      <c r="AB34" s="686"/>
      <c r="AC34" s="686"/>
      <c r="AD34" s="687" t="s">
        <v>
137</v>
      </c>
      <c r="AE34" s="687"/>
      <c r="AF34" s="687"/>
      <c r="AG34" s="687"/>
      <c r="AH34" s="687"/>
      <c r="AI34" s="687"/>
      <c r="AJ34" s="687"/>
      <c r="AK34" s="687"/>
      <c r="AL34" s="688" t="s">
        <v>
138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321</v>
      </c>
      <c r="CE34" s="699"/>
      <c r="CF34" s="699"/>
      <c r="CG34" s="699"/>
      <c r="CH34" s="699"/>
      <c r="CI34" s="699"/>
      <c r="CJ34" s="699"/>
      <c r="CK34" s="699"/>
      <c r="CL34" s="699"/>
      <c r="CM34" s="699"/>
      <c r="CN34" s="699"/>
      <c r="CO34" s="699"/>
      <c r="CP34" s="699"/>
      <c r="CQ34" s="700"/>
      <c r="CR34" s="683">
        <v>
1637402</v>
      </c>
      <c r="CS34" s="684"/>
      <c r="CT34" s="684"/>
      <c r="CU34" s="684"/>
      <c r="CV34" s="684"/>
      <c r="CW34" s="684"/>
      <c r="CX34" s="684"/>
      <c r="CY34" s="685"/>
      <c r="CZ34" s="688">
        <v>
22.2</v>
      </c>
      <c r="DA34" s="720"/>
      <c r="DB34" s="720"/>
      <c r="DC34" s="722"/>
      <c r="DD34" s="692">
        <v>
931295</v>
      </c>
      <c r="DE34" s="684"/>
      <c r="DF34" s="684"/>
      <c r="DG34" s="684"/>
      <c r="DH34" s="684"/>
      <c r="DI34" s="684"/>
      <c r="DJ34" s="684"/>
      <c r="DK34" s="685"/>
      <c r="DL34" s="692">
        <v>
693494</v>
      </c>
      <c r="DM34" s="684"/>
      <c r="DN34" s="684"/>
      <c r="DO34" s="684"/>
      <c r="DP34" s="684"/>
      <c r="DQ34" s="684"/>
      <c r="DR34" s="684"/>
      <c r="DS34" s="684"/>
      <c r="DT34" s="684"/>
      <c r="DU34" s="684"/>
      <c r="DV34" s="685"/>
      <c r="DW34" s="688">
        <v>
19.3</v>
      </c>
      <c r="DX34" s="720"/>
      <c r="DY34" s="720"/>
      <c r="DZ34" s="720"/>
      <c r="EA34" s="720"/>
      <c r="EB34" s="720"/>
      <c r="EC34" s="721"/>
    </row>
    <row r="35" spans="2:133" ht="11.25" customHeight="1" x14ac:dyDescent="0.2">
      <c r="B35" s="680" t="s">
        <v>
322</v>
      </c>
      <c r="C35" s="681"/>
      <c r="D35" s="681"/>
      <c r="E35" s="681"/>
      <c r="F35" s="681"/>
      <c r="G35" s="681"/>
      <c r="H35" s="681"/>
      <c r="I35" s="681"/>
      <c r="J35" s="681"/>
      <c r="K35" s="681"/>
      <c r="L35" s="681"/>
      <c r="M35" s="681"/>
      <c r="N35" s="681"/>
      <c r="O35" s="681"/>
      <c r="P35" s="681"/>
      <c r="Q35" s="682"/>
      <c r="R35" s="683">
        <v>
104845</v>
      </c>
      <c r="S35" s="684"/>
      <c r="T35" s="684"/>
      <c r="U35" s="684"/>
      <c r="V35" s="684"/>
      <c r="W35" s="684"/>
      <c r="X35" s="684"/>
      <c r="Y35" s="685"/>
      <c r="Z35" s="686">
        <v>
1.4</v>
      </c>
      <c r="AA35" s="686"/>
      <c r="AB35" s="686"/>
      <c r="AC35" s="686"/>
      <c r="AD35" s="687" t="s">
        <v>
137</v>
      </c>
      <c r="AE35" s="687"/>
      <c r="AF35" s="687"/>
      <c r="AG35" s="687"/>
      <c r="AH35" s="687"/>
      <c r="AI35" s="687"/>
      <c r="AJ35" s="687"/>
      <c r="AK35" s="687"/>
      <c r="AL35" s="688" t="s">
        <v>
138</v>
      </c>
      <c r="AM35" s="689"/>
      <c r="AN35" s="689"/>
      <c r="AO35" s="690"/>
      <c r="AP35" s="235"/>
      <c r="AQ35" s="662" t="s">
        <v>
323</v>
      </c>
      <c r="AR35" s="663"/>
      <c r="AS35" s="663"/>
      <c r="AT35" s="663"/>
      <c r="AU35" s="663"/>
      <c r="AV35" s="663"/>
      <c r="AW35" s="663"/>
      <c r="AX35" s="663"/>
      <c r="AY35" s="663"/>
      <c r="AZ35" s="663"/>
      <c r="BA35" s="663"/>
      <c r="BB35" s="663"/>
      <c r="BC35" s="663"/>
      <c r="BD35" s="663"/>
      <c r="BE35" s="663"/>
      <c r="BF35" s="664"/>
      <c r="BG35" s="662" t="s">
        <v>
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325</v>
      </c>
      <c r="CE35" s="699"/>
      <c r="CF35" s="699"/>
      <c r="CG35" s="699"/>
      <c r="CH35" s="699"/>
      <c r="CI35" s="699"/>
      <c r="CJ35" s="699"/>
      <c r="CK35" s="699"/>
      <c r="CL35" s="699"/>
      <c r="CM35" s="699"/>
      <c r="CN35" s="699"/>
      <c r="CO35" s="699"/>
      <c r="CP35" s="699"/>
      <c r="CQ35" s="700"/>
      <c r="CR35" s="683">
        <v>
281961</v>
      </c>
      <c r="CS35" s="708"/>
      <c r="CT35" s="708"/>
      <c r="CU35" s="708"/>
      <c r="CV35" s="708"/>
      <c r="CW35" s="708"/>
      <c r="CX35" s="708"/>
      <c r="CY35" s="709"/>
      <c r="CZ35" s="688">
        <v>
3.8</v>
      </c>
      <c r="DA35" s="720"/>
      <c r="DB35" s="720"/>
      <c r="DC35" s="722"/>
      <c r="DD35" s="692">
        <v>
216020</v>
      </c>
      <c r="DE35" s="708"/>
      <c r="DF35" s="708"/>
      <c r="DG35" s="708"/>
      <c r="DH35" s="708"/>
      <c r="DI35" s="708"/>
      <c r="DJ35" s="708"/>
      <c r="DK35" s="709"/>
      <c r="DL35" s="692">
        <v>
216020</v>
      </c>
      <c r="DM35" s="708"/>
      <c r="DN35" s="708"/>
      <c r="DO35" s="708"/>
      <c r="DP35" s="708"/>
      <c r="DQ35" s="708"/>
      <c r="DR35" s="708"/>
      <c r="DS35" s="708"/>
      <c r="DT35" s="708"/>
      <c r="DU35" s="708"/>
      <c r="DV35" s="709"/>
      <c r="DW35" s="688">
        <v>
6</v>
      </c>
      <c r="DX35" s="720"/>
      <c r="DY35" s="720"/>
      <c r="DZ35" s="720"/>
      <c r="EA35" s="720"/>
      <c r="EB35" s="720"/>
      <c r="EC35" s="721"/>
    </row>
    <row r="36" spans="2:133" ht="11.25" customHeight="1" x14ac:dyDescent="0.2">
      <c r="B36" s="680" t="s">
        <v>
326</v>
      </c>
      <c r="C36" s="681"/>
      <c r="D36" s="681"/>
      <c r="E36" s="681"/>
      <c r="F36" s="681"/>
      <c r="G36" s="681"/>
      <c r="H36" s="681"/>
      <c r="I36" s="681"/>
      <c r="J36" s="681"/>
      <c r="K36" s="681"/>
      <c r="L36" s="681"/>
      <c r="M36" s="681"/>
      <c r="N36" s="681"/>
      <c r="O36" s="681"/>
      <c r="P36" s="681"/>
      <c r="Q36" s="682"/>
      <c r="R36" s="683">
        <v>
76061</v>
      </c>
      <c r="S36" s="684"/>
      <c r="T36" s="684"/>
      <c r="U36" s="684"/>
      <c r="V36" s="684"/>
      <c r="W36" s="684"/>
      <c r="X36" s="684"/>
      <c r="Y36" s="685"/>
      <c r="Z36" s="686">
        <v>
1</v>
      </c>
      <c r="AA36" s="686"/>
      <c r="AB36" s="686"/>
      <c r="AC36" s="686"/>
      <c r="AD36" s="687" t="s">
        <v>
137</v>
      </c>
      <c r="AE36" s="687"/>
      <c r="AF36" s="687"/>
      <c r="AG36" s="687"/>
      <c r="AH36" s="687"/>
      <c r="AI36" s="687"/>
      <c r="AJ36" s="687"/>
      <c r="AK36" s="687"/>
      <c r="AL36" s="688" t="s">
        <v>
137</v>
      </c>
      <c r="AM36" s="689"/>
      <c r="AN36" s="689"/>
      <c r="AO36" s="690"/>
      <c r="AP36" s="235"/>
      <c r="AQ36" s="757" t="s">
        <v>
327</v>
      </c>
      <c r="AR36" s="758"/>
      <c r="AS36" s="758"/>
      <c r="AT36" s="758"/>
      <c r="AU36" s="758"/>
      <c r="AV36" s="758"/>
      <c r="AW36" s="758"/>
      <c r="AX36" s="758"/>
      <c r="AY36" s="759"/>
      <c r="AZ36" s="672">
        <v>
908898</v>
      </c>
      <c r="BA36" s="673"/>
      <c r="BB36" s="673"/>
      <c r="BC36" s="673"/>
      <c r="BD36" s="673"/>
      <c r="BE36" s="673"/>
      <c r="BF36" s="760"/>
      <c r="BG36" s="694" t="s">
        <v>
328</v>
      </c>
      <c r="BH36" s="695"/>
      <c r="BI36" s="695"/>
      <c r="BJ36" s="695"/>
      <c r="BK36" s="695"/>
      <c r="BL36" s="695"/>
      <c r="BM36" s="695"/>
      <c r="BN36" s="695"/>
      <c r="BO36" s="695"/>
      <c r="BP36" s="695"/>
      <c r="BQ36" s="695"/>
      <c r="BR36" s="695"/>
      <c r="BS36" s="695"/>
      <c r="BT36" s="695"/>
      <c r="BU36" s="696"/>
      <c r="BV36" s="672">
        <v>
37888</v>
      </c>
      <c r="BW36" s="673"/>
      <c r="BX36" s="673"/>
      <c r="BY36" s="673"/>
      <c r="BZ36" s="673"/>
      <c r="CA36" s="673"/>
      <c r="CB36" s="760"/>
      <c r="CD36" s="698" t="s">
        <v>
329</v>
      </c>
      <c r="CE36" s="699"/>
      <c r="CF36" s="699"/>
      <c r="CG36" s="699"/>
      <c r="CH36" s="699"/>
      <c r="CI36" s="699"/>
      <c r="CJ36" s="699"/>
      <c r="CK36" s="699"/>
      <c r="CL36" s="699"/>
      <c r="CM36" s="699"/>
      <c r="CN36" s="699"/>
      <c r="CO36" s="699"/>
      <c r="CP36" s="699"/>
      <c r="CQ36" s="700"/>
      <c r="CR36" s="683">
        <v>
923711</v>
      </c>
      <c r="CS36" s="684"/>
      <c r="CT36" s="684"/>
      <c r="CU36" s="684"/>
      <c r="CV36" s="684"/>
      <c r="CW36" s="684"/>
      <c r="CX36" s="684"/>
      <c r="CY36" s="685"/>
      <c r="CZ36" s="688">
        <v>
12.5</v>
      </c>
      <c r="DA36" s="720"/>
      <c r="DB36" s="720"/>
      <c r="DC36" s="722"/>
      <c r="DD36" s="692">
        <v>
516695</v>
      </c>
      <c r="DE36" s="684"/>
      <c r="DF36" s="684"/>
      <c r="DG36" s="684"/>
      <c r="DH36" s="684"/>
      <c r="DI36" s="684"/>
      <c r="DJ36" s="684"/>
      <c r="DK36" s="685"/>
      <c r="DL36" s="692">
        <v>
382115</v>
      </c>
      <c r="DM36" s="684"/>
      <c r="DN36" s="684"/>
      <c r="DO36" s="684"/>
      <c r="DP36" s="684"/>
      <c r="DQ36" s="684"/>
      <c r="DR36" s="684"/>
      <c r="DS36" s="684"/>
      <c r="DT36" s="684"/>
      <c r="DU36" s="684"/>
      <c r="DV36" s="685"/>
      <c r="DW36" s="688">
        <v>
10.6</v>
      </c>
      <c r="DX36" s="720"/>
      <c r="DY36" s="720"/>
      <c r="DZ36" s="720"/>
      <c r="EA36" s="720"/>
      <c r="EB36" s="720"/>
      <c r="EC36" s="721"/>
    </row>
    <row r="37" spans="2:133" ht="11.25" customHeight="1" x14ac:dyDescent="0.2">
      <c r="B37" s="680" t="s">
        <v>
330</v>
      </c>
      <c r="C37" s="681"/>
      <c r="D37" s="681"/>
      <c r="E37" s="681"/>
      <c r="F37" s="681"/>
      <c r="G37" s="681"/>
      <c r="H37" s="681"/>
      <c r="I37" s="681"/>
      <c r="J37" s="681"/>
      <c r="K37" s="681"/>
      <c r="L37" s="681"/>
      <c r="M37" s="681"/>
      <c r="N37" s="681"/>
      <c r="O37" s="681"/>
      <c r="P37" s="681"/>
      <c r="Q37" s="682"/>
      <c r="R37" s="683">
        <v>
130512</v>
      </c>
      <c r="S37" s="684"/>
      <c r="T37" s="684"/>
      <c r="U37" s="684"/>
      <c r="V37" s="684"/>
      <c r="W37" s="684"/>
      <c r="X37" s="684"/>
      <c r="Y37" s="685"/>
      <c r="Z37" s="686">
        <v>
1.7</v>
      </c>
      <c r="AA37" s="686"/>
      <c r="AB37" s="686"/>
      <c r="AC37" s="686"/>
      <c r="AD37" s="687" t="s">
        <v>
234</v>
      </c>
      <c r="AE37" s="687"/>
      <c r="AF37" s="687"/>
      <c r="AG37" s="687"/>
      <c r="AH37" s="687"/>
      <c r="AI37" s="687"/>
      <c r="AJ37" s="687"/>
      <c r="AK37" s="687"/>
      <c r="AL37" s="688" t="s">
        <v>
137</v>
      </c>
      <c r="AM37" s="689"/>
      <c r="AN37" s="689"/>
      <c r="AO37" s="690"/>
      <c r="AQ37" s="761" t="s">
        <v>
331</v>
      </c>
      <c r="AR37" s="762"/>
      <c r="AS37" s="762"/>
      <c r="AT37" s="762"/>
      <c r="AU37" s="762"/>
      <c r="AV37" s="762"/>
      <c r="AW37" s="762"/>
      <c r="AX37" s="762"/>
      <c r="AY37" s="763"/>
      <c r="AZ37" s="683">
        <v>
300000</v>
      </c>
      <c r="BA37" s="684"/>
      <c r="BB37" s="684"/>
      <c r="BC37" s="684"/>
      <c r="BD37" s="708"/>
      <c r="BE37" s="708"/>
      <c r="BF37" s="738"/>
      <c r="BG37" s="698" t="s">
        <v>
332</v>
      </c>
      <c r="BH37" s="699"/>
      <c r="BI37" s="699"/>
      <c r="BJ37" s="699"/>
      <c r="BK37" s="699"/>
      <c r="BL37" s="699"/>
      <c r="BM37" s="699"/>
      <c r="BN37" s="699"/>
      <c r="BO37" s="699"/>
      <c r="BP37" s="699"/>
      <c r="BQ37" s="699"/>
      <c r="BR37" s="699"/>
      <c r="BS37" s="699"/>
      <c r="BT37" s="699"/>
      <c r="BU37" s="700"/>
      <c r="BV37" s="683">
        <v>
-16791</v>
      </c>
      <c r="BW37" s="684"/>
      <c r="BX37" s="684"/>
      <c r="BY37" s="684"/>
      <c r="BZ37" s="684"/>
      <c r="CA37" s="684"/>
      <c r="CB37" s="693"/>
      <c r="CD37" s="698" t="s">
        <v>
333</v>
      </c>
      <c r="CE37" s="699"/>
      <c r="CF37" s="699"/>
      <c r="CG37" s="699"/>
      <c r="CH37" s="699"/>
      <c r="CI37" s="699"/>
      <c r="CJ37" s="699"/>
      <c r="CK37" s="699"/>
      <c r="CL37" s="699"/>
      <c r="CM37" s="699"/>
      <c r="CN37" s="699"/>
      <c r="CO37" s="699"/>
      <c r="CP37" s="699"/>
      <c r="CQ37" s="700"/>
      <c r="CR37" s="683">
        <v>
99723</v>
      </c>
      <c r="CS37" s="708"/>
      <c r="CT37" s="708"/>
      <c r="CU37" s="708"/>
      <c r="CV37" s="708"/>
      <c r="CW37" s="708"/>
      <c r="CX37" s="708"/>
      <c r="CY37" s="709"/>
      <c r="CZ37" s="688">
        <v>
1.4</v>
      </c>
      <c r="DA37" s="720"/>
      <c r="DB37" s="720"/>
      <c r="DC37" s="722"/>
      <c r="DD37" s="692">
        <v>
69723</v>
      </c>
      <c r="DE37" s="708"/>
      <c r="DF37" s="708"/>
      <c r="DG37" s="708"/>
      <c r="DH37" s="708"/>
      <c r="DI37" s="708"/>
      <c r="DJ37" s="708"/>
      <c r="DK37" s="709"/>
      <c r="DL37" s="692">
        <v>
65773</v>
      </c>
      <c r="DM37" s="708"/>
      <c r="DN37" s="708"/>
      <c r="DO37" s="708"/>
      <c r="DP37" s="708"/>
      <c r="DQ37" s="708"/>
      <c r="DR37" s="708"/>
      <c r="DS37" s="708"/>
      <c r="DT37" s="708"/>
      <c r="DU37" s="708"/>
      <c r="DV37" s="709"/>
      <c r="DW37" s="688">
        <v>
1.8</v>
      </c>
      <c r="DX37" s="720"/>
      <c r="DY37" s="720"/>
      <c r="DZ37" s="720"/>
      <c r="EA37" s="720"/>
      <c r="EB37" s="720"/>
      <c r="EC37" s="721"/>
    </row>
    <row r="38" spans="2:133" ht="11.25" customHeight="1" x14ac:dyDescent="0.2">
      <c r="B38" s="680" t="s">
        <v>
334</v>
      </c>
      <c r="C38" s="681"/>
      <c r="D38" s="681"/>
      <c r="E38" s="681"/>
      <c r="F38" s="681"/>
      <c r="G38" s="681"/>
      <c r="H38" s="681"/>
      <c r="I38" s="681"/>
      <c r="J38" s="681"/>
      <c r="K38" s="681"/>
      <c r="L38" s="681"/>
      <c r="M38" s="681"/>
      <c r="N38" s="681"/>
      <c r="O38" s="681"/>
      <c r="P38" s="681"/>
      <c r="Q38" s="682"/>
      <c r="R38" s="683">
        <v>
116906</v>
      </c>
      <c r="S38" s="684"/>
      <c r="T38" s="684"/>
      <c r="U38" s="684"/>
      <c r="V38" s="684"/>
      <c r="W38" s="684"/>
      <c r="X38" s="684"/>
      <c r="Y38" s="685"/>
      <c r="Z38" s="686">
        <v>
1.5</v>
      </c>
      <c r="AA38" s="686"/>
      <c r="AB38" s="686"/>
      <c r="AC38" s="686"/>
      <c r="AD38" s="687" t="s">
        <v>
234</v>
      </c>
      <c r="AE38" s="687"/>
      <c r="AF38" s="687"/>
      <c r="AG38" s="687"/>
      <c r="AH38" s="687"/>
      <c r="AI38" s="687"/>
      <c r="AJ38" s="687"/>
      <c r="AK38" s="687"/>
      <c r="AL38" s="688" t="s">
        <v>
137</v>
      </c>
      <c r="AM38" s="689"/>
      <c r="AN38" s="689"/>
      <c r="AO38" s="690"/>
      <c r="AQ38" s="761" t="s">
        <v>
335</v>
      </c>
      <c r="AR38" s="762"/>
      <c r="AS38" s="762"/>
      <c r="AT38" s="762"/>
      <c r="AU38" s="762"/>
      <c r="AV38" s="762"/>
      <c r="AW38" s="762"/>
      <c r="AX38" s="762"/>
      <c r="AY38" s="763"/>
      <c r="AZ38" s="683">
        <v>
75000</v>
      </c>
      <c r="BA38" s="684"/>
      <c r="BB38" s="684"/>
      <c r="BC38" s="684"/>
      <c r="BD38" s="708"/>
      <c r="BE38" s="708"/>
      <c r="BF38" s="738"/>
      <c r="BG38" s="698" t="s">
        <v>
336</v>
      </c>
      <c r="BH38" s="699"/>
      <c r="BI38" s="699"/>
      <c r="BJ38" s="699"/>
      <c r="BK38" s="699"/>
      <c r="BL38" s="699"/>
      <c r="BM38" s="699"/>
      <c r="BN38" s="699"/>
      <c r="BO38" s="699"/>
      <c r="BP38" s="699"/>
      <c r="BQ38" s="699"/>
      <c r="BR38" s="699"/>
      <c r="BS38" s="699"/>
      <c r="BT38" s="699"/>
      <c r="BU38" s="700"/>
      <c r="BV38" s="683">
        <v>
1745</v>
      </c>
      <c r="BW38" s="684"/>
      <c r="BX38" s="684"/>
      <c r="BY38" s="684"/>
      <c r="BZ38" s="684"/>
      <c r="CA38" s="684"/>
      <c r="CB38" s="693"/>
      <c r="CD38" s="698" t="s">
        <v>
337</v>
      </c>
      <c r="CE38" s="699"/>
      <c r="CF38" s="699"/>
      <c r="CG38" s="699"/>
      <c r="CH38" s="699"/>
      <c r="CI38" s="699"/>
      <c r="CJ38" s="699"/>
      <c r="CK38" s="699"/>
      <c r="CL38" s="699"/>
      <c r="CM38" s="699"/>
      <c r="CN38" s="699"/>
      <c r="CO38" s="699"/>
      <c r="CP38" s="699"/>
      <c r="CQ38" s="700"/>
      <c r="CR38" s="683">
        <v>
478368</v>
      </c>
      <c r="CS38" s="684"/>
      <c r="CT38" s="684"/>
      <c r="CU38" s="684"/>
      <c r="CV38" s="684"/>
      <c r="CW38" s="684"/>
      <c r="CX38" s="684"/>
      <c r="CY38" s="685"/>
      <c r="CZ38" s="688">
        <v>
6.5</v>
      </c>
      <c r="DA38" s="720"/>
      <c r="DB38" s="720"/>
      <c r="DC38" s="722"/>
      <c r="DD38" s="692">
        <v>
214961</v>
      </c>
      <c r="DE38" s="684"/>
      <c r="DF38" s="684"/>
      <c r="DG38" s="684"/>
      <c r="DH38" s="684"/>
      <c r="DI38" s="684"/>
      <c r="DJ38" s="684"/>
      <c r="DK38" s="685"/>
      <c r="DL38" s="692">
        <v>
145896</v>
      </c>
      <c r="DM38" s="684"/>
      <c r="DN38" s="684"/>
      <c r="DO38" s="684"/>
      <c r="DP38" s="684"/>
      <c r="DQ38" s="684"/>
      <c r="DR38" s="684"/>
      <c r="DS38" s="684"/>
      <c r="DT38" s="684"/>
      <c r="DU38" s="684"/>
      <c r="DV38" s="685"/>
      <c r="DW38" s="688">
        <v>
4.0999999999999996</v>
      </c>
      <c r="DX38" s="720"/>
      <c r="DY38" s="720"/>
      <c r="DZ38" s="720"/>
      <c r="EA38" s="720"/>
      <c r="EB38" s="720"/>
      <c r="EC38" s="721"/>
    </row>
    <row r="39" spans="2:133" ht="11.25" customHeight="1" x14ac:dyDescent="0.2">
      <c r="B39" s="680" t="s">
        <v>
338</v>
      </c>
      <c r="C39" s="681"/>
      <c r="D39" s="681"/>
      <c r="E39" s="681"/>
      <c r="F39" s="681"/>
      <c r="G39" s="681"/>
      <c r="H39" s="681"/>
      <c r="I39" s="681"/>
      <c r="J39" s="681"/>
      <c r="K39" s="681"/>
      <c r="L39" s="681"/>
      <c r="M39" s="681"/>
      <c r="N39" s="681"/>
      <c r="O39" s="681"/>
      <c r="P39" s="681"/>
      <c r="Q39" s="682"/>
      <c r="R39" s="683">
        <v>
329143</v>
      </c>
      <c r="S39" s="684"/>
      <c r="T39" s="684"/>
      <c r="U39" s="684"/>
      <c r="V39" s="684"/>
      <c r="W39" s="684"/>
      <c r="X39" s="684"/>
      <c r="Y39" s="685"/>
      <c r="Z39" s="686">
        <v>
4.4000000000000004</v>
      </c>
      <c r="AA39" s="686"/>
      <c r="AB39" s="686"/>
      <c r="AC39" s="686"/>
      <c r="AD39" s="687" t="s">
        <v>
234</v>
      </c>
      <c r="AE39" s="687"/>
      <c r="AF39" s="687"/>
      <c r="AG39" s="687"/>
      <c r="AH39" s="687"/>
      <c r="AI39" s="687"/>
      <c r="AJ39" s="687"/>
      <c r="AK39" s="687"/>
      <c r="AL39" s="688" t="s">
        <v>
137</v>
      </c>
      <c r="AM39" s="689"/>
      <c r="AN39" s="689"/>
      <c r="AO39" s="690"/>
      <c r="AQ39" s="761" t="s">
        <v>
339</v>
      </c>
      <c r="AR39" s="762"/>
      <c r="AS39" s="762"/>
      <c r="AT39" s="762"/>
      <c r="AU39" s="762"/>
      <c r="AV39" s="762"/>
      <c r="AW39" s="762"/>
      <c r="AX39" s="762"/>
      <c r="AY39" s="763"/>
      <c r="AZ39" s="683">
        <v>
55530</v>
      </c>
      <c r="BA39" s="684"/>
      <c r="BB39" s="684"/>
      <c r="BC39" s="684"/>
      <c r="BD39" s="708"/>
      <c r="BE39" s="708"/>
      <c r="BF39" s="738"/>
      <c r="BG39" s="698" t="s">
        <v>
340</v>
      </c>
      <c r="BH39" s="699"/>
      <c r="BI39" s="699"/>
      <c r="BJ39" s="699"/>
      <c r="BK39" s="699"/>
      <c r="BL39" s="699"/>
      <c r="BM39" s="699"/>
      <c r="BN39" s="699"/>
      <c r="BO39" s="699"/>
      <c r="BP39" s="699"/>
      <c r="BQ39" s="699"/>
      <c r="BR39" s="699"/>
      <c r="BS39" s="699"/>
      <c r="BT39" s="699"/>
      <c r="BU39" s="700"/>
      <c r="BV39" s="683">
        <v>
2591</v>
      </c>
      <c r="BW39" s="684"/>
      <c r="BX39" s="684"/>
      <c r="BY39" s="684"/>
      <c r="BZ39" s="684"/>
      <c r="CA39" s="684"/>
      <c r="CB39" s="693"/>
      <c r="CD39" s="698" t="s">
        <v>
341</v>
      </c>
      <c r="CE39" s="699"/>
      <c r="CF39" s="699"/>
      <c r="CG39" s="699"/>
      <c r="CH39" s="699"/>
      <c r="CI39" s="699"/>
      <c r="CJ39" s="699"/>
      <c r="CK39" s="699"/>
      <c r="CL39" s="699"/>
      <c r="CM39" s="699"/>
      <c r="CN39" s="699"/>
      <c r="CO39" s="699"/>
      <c r="CP39" s="699"/>
      <c r="CQ39" s="700"/>
      <c r="CR39" s="683">
        <v>
161000</v>
      </c>
      <c r="CS39" s="708"/>
      <c r="CT39" s="708"/>
      <c r="CU39" s="708"/>
      <c r="CV39" s="708"/>
      <c r="CW39" s="708"/>
      <c r="CX39" s="708"/>
      <c r="CY39" s="709"/>
      <c r="CZ39" s="688">
        <v>
2.2000000000000002</v>
      </c>
      <c r="DA39" s="720"/>
      <c r="DB39" s="720"/>
      <c r="DC39" s="722"/>
      <c r="DD39" s="692">
        <v>
61000</v>
      </c>
      <c r="DE39" s="708"/>
      <c r="DF39" s="708"/>
      <c r="DG39" s="708"/>
      <c r="DH39" s="708"/>
      <c r="DI39" s="708"/>
      <c r="DJ39" s="708"/>
      <c r="DK39" s="709"/>
      <c r="DL39" s="692" t="s">
        <v>
137</v>
      </c>
      <c r="DM39" s="708"/>
      <c r="DN39" s="708"/>
      <c r="DO39" s="708"/>
      <c r="DP39" s="708"/>
      <c r="DQ39" s="708"/>
      <c r="DR39" s="708"/>
      <c r="DS39" s="708"/>
      <c r="DT39" s="708"/>
      <c r="DU39" s="708"/>
      <c r="DV39" s="709"/>
      <c r="DW39" s="688" t="s">
        <v>
137</v>
      </c>
      <c r="DX39" s="720"/>
      <c r="DY39" s="720"/>
      <c r="DZ39" s="720"/>
      <c r="EA39" s="720"/>
      <c r="EB39" s="720"/>
      <c r="EC39" s="721"/>
    </row>
    <row r="40" spans="2:133" ht="11.25" customHeight="1" x14ac:dyDescent="0.2">
      <c r="B40" s="680" t="s">
        <v>
342</v>
      </c>
      <c r="C40" s="681"/>
      <c r="D40" s="681"/>
      <c r="E40" s="681"/>
      <c r="F40" s="681"/>
      <c r="G40" s="681"/>
      <c r="H40" s="681"/>
      <c r="I40" s="681"/>
      <c r="J40" s="681"/>
      <c r="K40" s="681"/>
      <c r="L40" s="681"/>
      <c r="M40" s="681"/>
      <c r="N40" s="681"/>
      <c r="O40" s="681"/>
      <c r="P40" s="681"/>
      <c r="Q40" s="682"/>
      <c r="R40" s="683" t="s">
        <v>
137</v>
      </c>
      <c r="S40" s="684"/>
      <c r="T40" s="684"/>
      <c r="U40" s="684"/>
      <c r="V40" s="684"/>
      <c r="W40" s="684"/>
      <c r="X40" s="684"/>
      <c r="Y40" s="685"/>
      <c r="Z40" s="686" t="s">
        <v>
137</v>
      </c>
      <c r="AA40" s="686"/>
      <c r="AB40" s="686"/>
      <c r="AC40" s="686"/>
      <c r="AD40" s="687" t="s">
        <v>
137</v>
      </c>
      <c r="AE40" s="687"/>
      <c r="AF40" s="687"/>
      <c r="AG40" s="687"/>
      <c r="AH40" s="687"/>
      <c r="AI40" s="687"/>
      <c r="AJ40" s="687"/>
      <c r="AK40" s="687"/>
      <c r="AL40" s="688" t="s">
        <v>
137</v>
      </c>
      <c r="AM40" s="689"/>
      <c r="AN40" s="689"/>
      <c r="AO40" s="690"/>
      <c r="AQ40" s="761" t="s">
        <v>
343</v>
      </c>
      <c r="AR40" s="762"/>
      <c r="AS40" s="762"/>
      <c r="AT40" s="762"/>
      <c r="AU40" s="762"/>
      <c r="AV40" s="762"/>
      <c r="AW40" s="762"/>
      <c r="AX40" s="762"/>
      <c r="AY40" s="763"/>
      <c r="AZ40" s="683">
        <v>
41288</v>
      </c>
      <c r="BA40" s="684"/>
      <c r="BB40" s="684"/>
      <c r="BC40" s="684"/>
      <c r="BD40" s="708"/>
      <c r="BE40" s="708"/>
      <c r="BF40" s="738"/>
      <c r="BG40" s="764" t="s">
        <v>
344</v>
      </c>
      <c r="BH40" s="765"/>
      <c r="BI40" s="765"/>
      <c r="BJ40" s="765"/>
      <c r="BK40" s="765"/>
      <c r="BL40" s="236"/>
      <c r="BM40" s="699" t="s">
        <v>
345</v>
      </c>
      <c r="BN40" s="699"/>
      <c r="BO40" s="699"/>
      <c r="BP40" s="699"/>
      <c r="BQ40" s="699"/>
      <c r="BR40" s="699"/>
      <c r="BS40" s="699"/>
      <c r="BT40" s="699"/>
      <c r="BU40" s="700"/>
      <c r="BV40" s="683">
        <v>
88</v>
      </c>
      <c r="BW40" s="684"/>
      <c r="BX40" s="684"/>
      <c r="BY40" s="684"/>
      <c r="BZ40" s="684"/>
      <c r="CA40" s="684"/>
      <c r="CB40" s="693"/>
      <c r="CD40" s="698" t="s">
        <v>
346</v>
      </c>
      <c r="CE40" s="699"/>
      <c r="CF40" s="699"/>
      <c r="CG40" s="699"/>
      <c r="CH40" s="699"/>
      <c r="CI40" s="699"/>
      <c r="CJ40" s="699"/>
      <c r="CK40" s="699"/>
      <c r="CL40" s="699"/>
      <c r="CM40" s="699"/>
      <c r="CN40" s="699"/>
      <c r="CO40" s="699"/>
      <c r="CP40" s="699"/>
      <c r="CQ40" s="700"/>
      <c r="CR40" s="683">
        <v>
26200</v>
      </c>
      <c r="CS40" s="684"/>
      <c r="CT40" s="684"/>
      <c r="CU40" s="684"/>
      <c r="CV40" s="684"/>
      <c r="CW40" s="684"/>
      <c r="CX40" s="684"/>
      <c r="CY40" s="685"/>
      <c r="CZ40" s="688">
        <v>
0.4</v>
      </c>
      <c r="DA40" s="720"/>
      <c r="DB40" s="720"/>
      <c r="DC40" s="722"/>
      <c r="DD40" s="692" t="s">
        <v>
137</v>
      </c>
      <c r="DE40" s="684"/>
      <c r="DF40" s="684"/>
      <c r="DG40" s="684"/>
      <c r="DH40" s="684"/>
      <c r="DI40" s="684"/>
      <c r="DJ40" s="684"/>
      <c r="DK40" s="685"/>
      <c r="DL40" s="692" t="s">
        <v>
137</v>
      </c>
      <c r="DM40" s="684"/>
      <c r="DN40" s="684"/>
      <c r="DO40" s="684"/>
      <c r="DP40" s="684"/>
      <c r="DQ40" s="684"/>
      <c r="DR40" s="684"/>
      <c r="DS40" s="684"/>
      <c r="DT40" s="684"/>
      <c r="DU40" s="684"/>
      <c r="DV40" s="685"/>
      <c r="DW40" s="688" t="s">
        <v>
234</v>
      </c>
      <c r="DX40" s="720"/>
      <c r="DY40" s="720"/>
      <c r="DZ40" s="720"/>
      <c r="EA40" s="720"/>
      <c r="EB40" s="720"/>
      <c r="EC40" s="721"/>
    </row>
    <row r="41" spans="2:133" ht="11.25" customHeight="1" x14ac:dyDescent="0.2">
      <c r="B41" s="680" t="s">
        <v>
347</v>
      </c>
      <c r="C41" s="681"/>
      <c r="D41" s="681"/>
      <c r="E41" s="681"/>
      <c r="F41" s="681"/>
      <c r="G41" s="681"/>
      <c r="H41" s="681"/>
      <c r="I41" s="681"/>
      <c r="J41" s="681"/>
      <c r="K41" s="681"/>
      <c r="L41" s="681"/>
      <c r="M41" s="681"/>
      <c r="N41" s="681"/>
      <c r="O41" s="681"/>
      <c r="P41" s="681"/>
      <c r="Q41" s="682"/>
      <c r="R41" s="683">
        <v>
122743</v>
      </c>
      <c r="S41" s="684"/>
      <c r="T41" s="684"/>
      <c r="U41" s="684"/>
      <c r="V41" s="684"/>
      <c r="W41" s="684"/>
      <c r="X41" s="684"/>
      <c r="Y41" s="685"/>
      <c r="Z41" s="686">
        <v>
1.6</v>
      </c>
      <c r="AA41" s="686"/>
      <c r="AB41" s="686"/>
      <c r="AC41" s="686"/>
      <c r="AD41" s="687" t="s">
        <v>
234</v>
      </c>
      <c r="AE41" s="687"/>
      <c r="AF41" s="687"/>
      <c r="AG41" s="687"/>
      <c r="AH41" s="687"/>
      <c r="AI41" s="687"/>
      <c r="AJ41" s="687"/>
      <c r="AK41" s="687"/>
      <c r="AL41" s="688" t="s">
        <v>
234</v>
      </c>
      <c r="AM41" s="689"/>
      <c r="AN41" s="689"/>
      <c r="AO41" s="690"/>
      <c r="AQ41" s="761" t="s">
        <v>
348</v>
      </c>
      <c r="AR41" s="762"/>
      <c r="AS41" s="762"/>
      <c r="AT41" s="762"/>
      <c r="AU41" s="762"/>
      <c r="AV41" s="762"/>
      <c r="AW41" s="762"/>
      <c r="AX41" s="762"/>
      <c r="AY41" s="763"/>
      <c r="AZ41" s="683">
        <v>
138433</v>
      </c>
      <c r="BA41" s="684"/>
      <c r="BB41" s="684"/>
      <c r="BC41" s="684"/>
      <c r="BD41" s="708"/>
      <c r="BE41" s="708"/>
      <c r="BF41" s="738"/>
      <c r="BG41" s="764"/>
      <c r="BH41" s="765"/>
      <c r="BI41" s="765"/>
      <c r="BJ41" s="765"/>
      <c r="BK41" s="765"/>
      <c r="BL41" s="236"/>
      <c r="BM41" s="699" t="s">
        <v>
349</v>
      </c>
      <c r="BN41" s="699"/>
      <c r="BO41" s="699"/>
      <c r="BP41" s="699"/>
      <c r="BQ41" s="699"/>
      <c r="BR41" s="699"/>
      <c r="BS41" s="699"/>
      <c r="BT41" s="699"/>
      <c r="BU41" s="700"/>
      <c r="BV41" s="683" t="s">
        <v>
137</v>
      </c>
      <c r="BW41" s="684"/>
      <c r="BX41" s="684"/>
      <c r="BY41" s="684"/>
      <c r="BZ41" s="684"/>
      <c r="CA41" s="684"/>
      <c r="CB41" s="693"/>
      <c r="CD41" s="698" t="s">
        <v>
350</v>
      </c>
      <c r="CE41" s="699"/>
      <c r="CF41" s="699"/>
      <c r="CG41" s="699"/>
      <c r="CH41" s="699"/>
      <c r="CI41" s="699"/>
      <c r="CJ41" s="699"/>
      <c r="CK41" s="699"/>
      <c r="CL41" s="699"/>
      <c r="CM41" s="699"/>
      <c r="CN41" s="699"/>
      <c r="CO41" s="699"/>
      <c r="CP41" s="699"/>
      <c r="CQ41" s="700"/>
      <c r="CR41" s="683" t="s">
        <v>
137</v>
      </c>
      <c r="CS41" s="708"/>
      <c r="CT41" s="708"/>
      <c r="CU41" s="708"/>
      <c r="CV41" s="708"/>
      <c r="CW41" s="708"/>
      <c r="CX41" s="708"/>
      <c r="CY41" s="709"/>
      <c r="CZ41" s="688" t="s">
        <v>
137</v>
      </c>
      <c r="DA41" s="720"/>
      <c r="DB41" s="720"/>
      <c r="DC41" s="722"/>
      <c r="DD41" s="692" t="s">
        <v>
137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
351</v>
      </c>
      <c r="C42" s="725"/>
      <c r="D42" s="725"/>
      <c r="E42" s="725"/>
      <c r="F42" s="725"/>
      <c r="G42" s="725"/>
      <c r="H42" s="725"/>
      <c r="I42" s="725"/>
      <c r="J42" s="725"/>
      <c r="K42" s="725"/>
      <c r="L42" s="725"/>
      <c r="M42" s="725"/>
      <c r="N42" s="725"/>
      <c r="O42" s="725"/>
      <c r="P42" s="725"/>
      <c r="Q42" s="726"/>
      <c r="R42" s="768">
        <v>
7553626</v>
      </c>
      <c r="S42" s="769"/>
      <c r="T42" s="769"/>
      <c r="U42" s="769"/>
      <c r="V42" s="769"/>
      <c r="W42" s="769"/>
      <c r="X42" s="769"/>
      <c r="Y42" s="777"/>
      <c r="Z42" s="778">
        <v>
100</v>
      </c>
      <c r="AA42" s="778"/>
      <c r="AB42" s="778"/>
      <c r="AC42" s="778"/>
      <c r="AD42" s="779">
        <v>
3471846</v>
      </c>
      <c r="AE42" s="779"/>
      <c r="AF42" s="779"/>
      <c r="AG42" s="779"/>
      <c r="AH42" s="779"/>
      <c r="AI42" s="779"/>
      <c r="AJ42" s="779"/>
      <c r="AK42" s="779"/>
      <c r="AL42" s="780">
        <v>
100</v>
      </c>
      <c r="AM42" s="755"/>
      <c r="AN42" s="755"/>
      <c r="AO42" s="781"/>
      <c r="AQ42" s="782" t="s">
        <v>
352</v>
      </c>
      <c r="AR42" s="783"/>
      <c r="AS42" s="783"/>
      <c r="AT42" s="783"/>
      <c r="AU42" s="783"/>
      <c r="AV42" s="783"/>
      <c r="AW42" s="783"/>
      <c r="AX42" s="783"/>
      <c r="AY42" s="784"/>
      <c r="AZ42" s="768">
        <v>
298647</v>
      </c>
      <c r="BA42" s="769"/>
      <c r="BB42" s="769"/>
      <c r="BC42" s="769"/>
      <c r="BD42" s="754"/>
      <c r="BE42" s="754"/>
      <c r="BF42" s="756"/>
      <c r="BG42" s="766"/>
      <c r="BH42" s="767"/>
      <c r="BI42" s="767"/>
      <c r="BJ42" s="767"/>
      <c r="BK42" s="767"/>
      <c r="BL42" s="237"/>
      <c r="BM42" s="711" t="s">
        <v>
353</v>
      </c>
      <c r="BN42" s="711"/>
      <c r="BO42" s="711"/>
      <c r="BP42" s="711"/>
      <c r="BQ42" s="711"/>
      <c r="BR42" s="711"/>
      <c r="BS42" s="711"/>
      <c r="BT42" s="711"/>
      <c r="BU42" s="712"/>
      <c r="BV42" s="768">
        <v>
309</v>
      </c>
      <c r="BW42" s="769"/>
      <c r="BX42" s="769"/>
      <c r="BY42" s="769"/>
      <c r="BZ42" s="769"/>
      <c r="CA42" s="769"/>
      <c r="CB42" s="776"/>
      <c r="CD42" s="680" t="s">
        <v>
354</v>
      </c>
      <c r="CE42" s="681"/>
      <c r="CF42" s="681"/>
      <c r="CG42" s="681"/>
      <c r="CH42" s="681"/>
      <c r="CI42" s="681"/>
      <c r="CJ42" s="681"/>
      <c r="CK42" s="681"/>
      <c r="CL42" s="681"/>
      <c r="CM42" s="681"/>
      <c r="CN42" s="681"/>
      <c r="CO42" s="681"/>
      <c r="CP42" s="681"/>
      <c r="CQ42" s="682"/>
      <c r="CR42" s="683">
        <v>
1372788</v>
      </c>
      <c r="CS42" s="684"/>
      <c r="CT42" s="684"/>
      <c r="CU42" s="684"/>
      <c r="CV42" s="684"/>
      <c r="CW42" s="684"/>
      <c r="CX42" s="684"/>
      <c r="CY42" s="685"/>
      <c r="CZ42" s="688">
        <v>
18.600000000000001</v>
      </c>
      <c r="DA42" s="689"/>
      <c r="DB42" s="689"/>
      <c r="DC42" s="701"/>
      <c r="DD42" s="692">
        <v>
198758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
355</v>
      </c>
      <c r="CE43" s="681"/>
      <c r="CF43" s="681"/>
      <c r="CG43" s="681"/>
      <c r="CH43" s="681"/>
      <c r="CI43" s="681"/>
      <c r="CJ43" s="681"/>
      <c r="CK43" s="681"/>
      <c r="CL43" s="681"/>
      <c r="CM43" s="681"/>
      <c r="CN43" s="681"/>
      <c r="CO43" s="681"/>
      <c r="CP43" s="681"/>
      <c r="CQ43" s="682"/>
      <c r="CR43" s="683">
        <v>
30443</v>
      </c>
      <c r="CS43" s="708"/>
      <c r="CT43" s="708"/>
      <c r="CU43" s="708"/>
      <c r="CV43" s="708"/>
      <c r="CW43" s="708"/>
      <c r="CX43" s="708"/>
      <c r="CY43" s="709"/>
      <c r="CZ43" s="688">
        <v>
0.4</v>
      </c>
      <c r="DA43" s="720"/>
      <c r="DB43" s="720"/>
      <c r="DC43" s="722"/>
      <c r="DD43" s="692">
        <v>
30443</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
304</v>
      </c>
      <c r="CE44" s="796"/>
      <c r="CF44" s="680" t="s">
        <v>
356</v>
      </c>
      <c r="CG44" s="681"/>
      <c r="CH44" s="681"/>
      <c r="CI44" s="681"/>
      <c r="CJ44" s="681"/>
      <c r="CK44" s="681"/>
      <c r="CL44" s="681"/>
      <c r="CM44" s="681"/>
      <c r="CN44" s="681"/>
      <c r="CO44" s="681"/>
      <c r="CP44" s="681"/>
      <c r="CQ44" s="682"/>
      <c r="CR44" s="683">
        <v>
1335905</v>
      </c>
      <c r="CS44" s="684"/>
      <c r="CT44" s="684"/>
      <c r="CU44" s="684"/>
      <c r="CV44" s="684"/>
      <c r="CW44" s="684"/>
      <c r="CX44" s="684"/>
      <c r="CY44" s="685"/>
      <c r="CZ44" s="688">
        <v>
18.100000000000001</v>
      </c>
      <c r="DA44" s="689"/>
      <c r="DB44" s="689"/>
      <c r="DC44" s="701"/>
      <c r="DD44" s="692">
        <v>
170844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
357</v>
      </c>
      <c r="CG45" s="681"/>
      <c r="CH45" s="681"/>
      <c r="CI45" s="681"/>
      <c r="CJ45" s="681"/>
      <c r="CK45" s="681"/>
      <c r="CL45" s="681"/>
      <c r="CM45" s="681"/>
      <c r="CN45" s="681"/>
      <c r="CO45" s="681"/>
      <c r="CP45" s="681"/>
      <c r="CQ45" s="682"/>
      <c r="CR45" s="683">
        <v>
278396</v>
      </c>
      <c r="CS45" s="708"/>
      <c r="CT45" s="708"/>
      <c r="CU45" s="708"/>
      <c r="CV45" s="708"/>
      <c r="CW45" s="708"/>
      <c r="CX45" s="708"/>
      <c r="CY45" s="709"/>
      <c r="CZ45" s="688">
        <v>
3.8</v>
      </c>
      <c r="DA45" s="720"/>
      <c r="DB45" s="720"/>
      <c r="DC45" s="722"/>
      <c r="DD45" s="692">
        <v>
16645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359</v>
      </c>
      <c r="CG46" s="681"/>
      <c r="CH46" s="681"/>
      <c r="CI46" s="681"/>
      <c r="CJ46" s="681"/>
      <c r="CK46" s="681"/>
      <c r="CL46" s="681"/>
      <c r="CM46" s="681"/>
      <c r="CN46" s="681"/>
      <c r="CO46" s="681"/>
      <c r="CP46" s="681"/>
      <c r="CQ46" s="682"/>
      <c r="CR46" s="683">
        <v>
1057509</v>
      </c>
      <c r="CS46" s="684"/>
      <c r="CT46" s="684"/>
      <c r="CU46" s="684"/>
      <c r="CV46" s="684"/>
      <c r="CW46" s="684"/>
      <c r="CX46" s="684"/>
      <c r="CY46" s="685"/>
      <c r="CZ46" s="688">
        <v>
14.3</v>
      </c>
      <c r="DA46" s="689"/>
      <c r="DB46" s="689"/>
      <c r="DC46" s="701"/>
      <c r="DD46" s="692">
        <v>
154199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361</v>
      </c>
      <c r="CG47" s="681"/>
      <c r="CH47" s="681"/>
      <c r="CI47" s="681"/>
      <c r="CJ47" s="681"/>
      <c r="CK47" s="681"/>
      <c r="CL47" s="681"/>
      <c r="CM47" s="681"/>
      <c r="CN47" s="681"/>
      <c r="CO47" s="681"/>
      <c r="CP47" s="681"/>
      <c r="CQ47" s="682"/>
      <c r="CR47" s="683">
        <v>
36883</v>
      </c>
      <c r="CS47" s="708"/>
      <c r="CT47" s="708"/>
      <c r="CU47" s="708"/>
      <c r="CV47" s="708"/>
      <c r="CW47" s="708"/>
      <c r="CX47" s="708"/>
      <c r="CY47" s="709"/>
      <c r="CZ47" s="688">
        <v>
0.5</v>
      </c>
      <c r="DA47" s="720"/>
      <c r="DB47" s="720"/>
      <c r="DC47" s="722"/>
      <c r="DD47" s="692">
        <v>
27914</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
362</v>
      </c>
      <c r="CD48" s="799"/>
      <c r="CE48" s="800"/>
      <c r="CF48" s="680" t="s">
        <v>
363</v>
      </c>
      <c r="CG48" s="681"/>
      <c r="CH48" s="681"/>
      <c r="CI48" s="681"/>
      <c r="CJ48" s="681"/>
      <c r="CK48" s="681"/>
      <c r="CL48" s="681"/>
      <c r="CM48" s="681"/>
      <c r="CN48" s="681"/>
      <c r="CO48" s="681"/>
      <c r="CP48" s="681"/>
      <c r="CQ48" s="682"/>
      <c r="CR48" s="683" t="s">
        <v>
137</v>
      </c>
      <c r="CS48" s="684"/>
      <c r="CT48" s="684"/>
      <c r="CU48" s="684"/>
      <c r="CV48" s="684"/>
      <c r="CW48" s="684"/>
      <c r="CX48" s="684"/>
      <c r="CY48" s="685"/>
      <c r="CZ48" s="688" t="s">
        <v>
137</v>
      </c>
      <c r="DA48" s="689"/>
      <c r="DB48" s="689"/>
      <c r="DC48" s="701"/>
      <c r="DD48" s="692" t="s">
        <v>
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
364</v>
      </c>
      <c r="CE49" s="725"/>
      <c r="CF49" s="725"/>
      <c r="CG49" s="725"/>
      <c r="CH49" s="725"/>
      <c r="CI49" s="725"/>
      <c r="CJ49" s="725"/>
      <c r="CK49" s="725"/>
      <c r="CL49" s="725"/>
      <c r="CM49" s="725"/>
      <c r="CN49" s="725"/>
      <c r="CO49" s="725"/>
      <c r="CP49" s="725"/>
      <c r="CQ49" s="726"/>
      <c r="CR49" s="768">
        <v>
7377841</v>
      </c>
      <c r="CS49" s="754"/>
      <c r="CT49" s="754"/>
      <c r="CU49" s="754"/>
      <c r="CV49" s="754"/>
      <c r="CW49" s="754"/>
      <c r="CX49" s="754"/>
      <c r="CY49" s="785"/>
      <c r="CZ49" s="780">
        <v>
100</v>
      </c>
      <c r="DA49" s="786"/>
      <c r="DB49" s="786"/>
      <c r="DC49" s="787"/>
      <c r="DD49" s="788">
        <v>
4005886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yL0GLWQtQtlQdO9gtt8S6JqffsteBa6M2TvkS8ykbXwopYunu0Cs95xbUDX5X1QNuMJIQPUCwyfCHRiOEBQLA==" saltValue="YKzrWfECVdaNa7xRUiJra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366</v>
      </c>
      <c r="DK2" s="831"/>
      <c r="DL2" s="831"/>
      <c r="DM2" s="831"/>
      <c r="DN2" s="831"/>
      <c r="DO2" s="832"/>
      <c r="DP2" s="250"/>
      <c r="DQ2" s="830" t="s">
        <v>
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
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
370</v>
      </c>
      <c r="B5" s="825"/>
      <c r="C5" s="825"/>
      <c r="D5" s="825"/>
      <c r="E5" s="825"/>
      <c r="F5" s="825"/>
      <c r="G5" s="825"/>
      <c r="H5" s="825"/>
      <c r="I5" s="825"/>
      <c r="J5" s="825"/>
      <c r="K5" s="825"/>
      <c r="L5" s="825"/>
      <c r="M5" s="825"/>
      <c r="N5" s="825"/>
      <c r="O5" s="825"/>
      <c r="P5" s="826"/>
      <c r="Q5" s="801" t="s">
        <v>
371</v>
      </c>
      <c r="R5" s="802"/>
      <c r="S5" s="802"/>
      <c r="T5" s="802"/>
      <c r="U5" s="803"/>
      <c r="V5" s="801" t="s">
        <v>
372</v>
      </c>
      <c r="W5" s="802"/>
      <c r="X5" s="802"/>
      <c r="Y5" s="802"/>
      <c r="Z5" s="803"/>
      <c r="AA5" s="801" t="s">
        <v>
373</v>
      </c>
      <c r="AB5" s="802"/>
      <c r="AC5" s="802"/>
      <c r="AD5" s="802"/>
      <c r="AE5" s="802"/>
      <c r="AF5" s="834" t="s">
        <v>
374</v>
      </c>
      <c r="AG5" s="802"/>
      <c r="AH5" s="802"/>
      <c r="AI5" s="802"/>
      <c r="AJ5" s="813"/>
      <c r="AK5" s="802" t="s">
        <v>
375</v>
      </c>
      <c r="AL5" s="802"/>
      <c r="AM5" s="802"/>
      <c r="AN5" s="802"/>
      <c r="AO5" s="803"/>
      <c r="AP5" s="801" t="s">
        <v>
376</v>
      </c>
      <c r="AQ5" s="802"/>
      <c r="AR5" s="802"/>
      <c r="AS5" s="802"/>
      <c r="AT5" s="803"/>
      <c r="AU5" s="801" t="s">
        <v>
377</v>
      </c>
      <c r="AV5" s="802"/>
      <c r="AW5" s="802"/>
      <c r="AX5" s="802"/>
      <c r="AY5" s="813"/>
      <c r="AZ5" s="257"/>
      <c r="BA5" s="257"/>
      <c r="BB5" s="257"/>
      <c r="BC5" s="257"/>
      <c r="BD5" s="257"/>
      <c r="BE5" s="258"/>
      <c r="BF5" s="258"/>
      <c r="BG5" s="258"/>
      <c r="BH5" s="258"/>
      <c r="BI5" s="258"/>
      <c r="BJ5" s="258"/>
      <c r="BK5" s="258"/>
      <c r="BL5" s="258"/>
      <c r="BM5" s="258"/>
      <c r="BN5" s="258"/>
      <c r="BO5" s="258"/>
      <c r="BP5" s="258"/>
      <c r="BQ5" s="824" t="s">
        <v>
378</v>
      </c>
      <c r="BR5" s="825"/>
      <c r="BS5" s="825"/>
      <c r="BT5" s="825"/>
      <c r="BU5" s="825"/>
      <c r="BV5" s="825"/>
      <c r="BW5" s="825"/>
      <c r="BX5" s="825"/>
      <c r="BY5" s="825"/>
      <c r="BZ5" s="825"/>
      <c r="CA5" s="825"/>
      <c r="CB5" s="825"/>
      <c r="CC5" s="825"/>
      <c r="CD5" s="825"/>
      <c r="CE5" s="825"/>
      <c r="CF5" s="825"/>
      <c r="CG5" s="826"/>
      <c r="CH5" s="801" t="s">
        <v>
379</v>
      </c>
      <c r="CI5" s="802"/>
      <c r="CJ5" s="802"/>
      <c r="CK5" s="802"/>
      <c r="CL5" s="803"/>
      <c r="CM5" s="801" t="s">
        <v>
380</v>
      </c>
      <c r="CN5" s="802"/>
      <c r="CO5" s="802"/>
      <c r="CP5" s="802"/>
      <c r="CQ5" s="803"/>
      <c r="CR5" s="801" t="s">
        <v>
381</v>
      </c>
      <c r="CS5" s="802"/>
      <c r="CT5" s="802"/>
      <c r="CU5" s="802"/>
      <c r="CV5" s="803"/>
      <c r="CW5" s="801" t="s">
        <v>
382</v>
      </c>
      <c r="CX5" s="802"/>
      <c r="CY5" s="802"/>
      <c r="CZ5" s="802"/>
      <c r="DA5" s="803"/>
      <c r="DB5" s="801" t="s">
        <v>
383</v>
      </c>
      <c r="DC5" s="802"/>
      <c r="DD5" s="802"/>
      <c r="DE5" s="802"/>
      <c r="DF5" s="803"/>
      <c r="DG5" s="807" t="s">
        <v>
384</v>
      </c>
      <c r="DH5" s="808"/>
      <c r="DI5" s="808"/>
      <c r="DJ5" s="808"/>
      <c r="DK5" s="809"/>
      <c r="DL5" s="807" t="s">
        <v>
385</v>
      </c>
      <c r="DM5" s="808"/>
      <c r="DN5" s="808"/>
      <c r="DO5" s="808"/>
      <c r="DP5" s="809"/>
      <c r="DQ5" s="801" t="s">
        <v>
386</v>
      </c>
      <c r="DR5" s="802"/>
      <c r="DS5" s="802"/>
      <c r="DT5" s="802"/>
      <c r="DU5" s="803"/>
      <c r="DV5" s="801" t="s">
        <v>
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
1</v>
      </c>
      <c r="B7" s="815" t="s">
        <v>
387</v>
      </c>
      <c r="C7" s="816"/>
      <c r="D7" s="816"/>
      <c r="E7" s="816"/>
      <c r="F7" s="816"/>
      <c r="G7" s="816"/>
      <c r="H7" s="816"/>
      <c r="I7" s="816"/>
      <c r="J7" s="816"/>
      <c r="K7" s="816"/>
      <c r="L7" s="816"/>
      <c r="M7" s="816"/>
      <c r="N7" s="816"/>
      <c r="O7" s="816"/>
      <c r="P7" s="817"/>
      <c r="Q7" s="818">
        <v>
7554</v>
      </c>
      <c r="R7" s="819"/>
      <c r="S7" s="819"/>
      <c r="T7" s="819"/>
      <c r="U7" s="819"/>
      <c r="V7" s="819">
        <v>
7378</v>
      </c>
      <c r="W7" s="819"/>
      <c r="X7" s="819"/>
      <c r="Y7" s="819"/>
      <c r="Z7" s="819"/>
      <c r="AA7" s="819">
        <v>
176</v>
      </c>
      <c r="AB7" s="819"/>
      <c r="AC7" s="819"/>
      <c r="AD7" s="819"/>
      <c r="AE7" s="820"/>
      <c r="AF7" s="821">
        <v>
81</v>
      </c>
      <c r="AG7" s="822"/>
      <c r="AH7" s="822"/>
      <c r="AI7" s="822"/>
      <c r="AJ7" s="823"/>
      <c r="AK7" s="858">
        <v>
26</v>
      </c>
      <c r="AL7" s="859"/>
      <c r="AM7" s="859"/>
      <c r="AN7" s="859"/>
      <c r="AO7" s="859"/>
      <c r="AP7" s="859">
        <v>
6454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
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
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
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388</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
389</v>
      </c>
      <c r="B23" s="874" t="s">
        <v>
390</v>
      </c>
      <c r="C23" s="875"/>
      <c r="D23" s="875"/>
      <c r="E23" s="875"/>
      <c r="F23" s="875"/>
      <c r="G23" s="875"/>
      <c r="H23" s="875"/>
      <c r="I23" s="875"/>
      <c r="J23" s="875"/>
      <c r="K23" s="875"/>
      <c r="L23" s="875"/>
      <c r="M23" s="875"/>
      <c r="N23" s="875"/>
      <c r="O23" s="875"/>
      <c r="P23" s="876"/>
      <c r="Q23" s="877">
        <v>
7554</v>
      </c>
      <c r="R23" s="878"/>
      <c r="S23" s="878"/>
      <c r="T23" s="878"/>
      <c r="U23" s="878"/>
      <c r="V23" s="878">
        <v>
7378</v>
      </c>
      <c r="W23" s="878"/>
      <c r="X23" s="878"/>
      <c r="Y23" s="878"/>
      <c r="Z23" s="878"/>
      <c r="AA23" s="878">
        <v>
176</v>
      </c>
      <c r="AB23" s="878"/>
      <c r="AC23" s="878"/>
      <c r="AD23" s="878"/>
      <c r="AE23" s="879"/>
      <c r="AF23" s="880">
        <v>
81</v>
      </c>
      <c r="AG23" s="878"/>
      <c r="AH23" s="878"/>
      <c r="AI23" s="878"/>
      <c r="AJ23" s="881"/>
      <c r="AK23" s="882"/>
      <c r="AL23" s="883"/>
      <c r="AM23" s="883"/>
      <c r="AN23" s="883"/>
      <c r="AO23" s="883"/>
      <c r="AP23" s="878">
        <v>
6454</v>
      </c>
      <c r="AQ23" s="878"/>
      <c r="AR23" s="878"/>
      <c r="AS23" s="878"/>
      <c r="AT23" s="878"/>
      <c r="AU23" s="884"/>
      <c r="AV23" s="884"/>
      <c r="AW23" s="884"/>
      <c r="AX23" s="884"/>
      <c r="AY23" s="885"/>
      <c r="AZ23" s="893" t="s">
        <v>
391</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
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
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
370</v>
      </c>
      <c r="B26" s="825"/>
      <c r="C26" s="825"/>
      <c r="D26" s="825"/>
      <c r="E26" s="825"/>
      <c r="F26" s="825"/>
      <c r="G26" s="825"/>
      <c r="H26" s="825"/>
      <c r="I26" s="825"/>
      <c r="J26" s="825"/>
      <c r="K26" s="825"/>
      <c r="L26" s="825"/>
      <c r="M26" s="825"/>
      <c r="N26" s="825"/>
      <c r="O26" s="825"/>
      <c r="P26" s="826"/>
      <c r="Q26" s="801" t="s">
        <v>
394</v>
      </c>
      <c r="R26" s="802"/>
      <c r="S26" s="802"/>
      <c r="T26" s="802"/>
      <c r="U26" s="803"/>
      <c r="V26" s="801" t="s">
        <v>
395</v>
      </c>
      <c r="W26" s="802"/>
      <c r="X26" s="802"/>
      <c r="Y26" s="802"/>
      <c r="Z26" s="803"/>
      <c r="AA26" s="801" t="s">
        <v>
396</v>
      </c>
      <c r="AB26" s="802"/>
      <c r="AC26" s="802"/>
      <c r="AD26" s="802"/>
      <c r="AE26" s="802"/>
      <c r="AF26" s="896" t="s">
        <v>
397</v>
      </c>
      <c r="AG26" s="897"/>
      <c r="AH26" s="897"/>
      <c r="AI26" s="897"/>
      <c r="AJ26" s="898"/>
      <c r="AK26" s="802" t="s">
        <v>
398</v>
      </c>
      <c r="AL26" s="802"/>
      <c r="AM26" s="802"/>
      <c r="AN26" s="802"/>
      <c r="AO26" s="803"/>
      <c r="AP26" s="801" t="s">
        <v>
399</v>
      </c>
      <c r="AQ26" s="802"/>
      <c r="AR26" s="802"/>
      <c r="AS26" s="802"/>
      <c r="AT26" s="803"/>
      <c r="AU26" s="801" t="s">
        <v>
400</v>
      </c>
      <c r="AV26" s="802"/>
      <c r="AW26" s="802"/>
      <c r="AX26" s="802"/>
      <c r="AY26" s="803"/>
      <c r="AZ26" s="801" t="s">
        <v>
401</v>
      </c>
      <c r="BA26" s="802"/>
      <c r="BB26" s="802"/>
      <c r="BC26" s="802"/>
      <c r="BD26" s="803"/>
      <c r="BE26" s="801" t="s">
        <v>
377</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
1</v>
      </c>
      <c r="B28" s="815" t="s">
        <v>
402</v>
      </c>
      <c r="C28" s="816"/>
      <c r="D28" s="816"/>
      <c r="E28" s="816"/>
      <c r="F28" s="816"/>
      <c r="G28" s="816"/>
      <c r="H28" s="816"/>
      <c r="I28" s="816"/>
      <c r="J28" s="816"/>
      <c r="K28" s="816"/>
      <c r="L28" s="816"/>
      <c r="M28" s="816"/>
      <c r="N28" s="816"/>
      <c r="O28" s="816"/>
      <c r="P28" s="817"/>
      <c r="Q28" s="906">
        <v>
1261</v>
      </c>
      <c r="R28" s="907"/>
      <c r="S28" s="907"/>
      <c r="T28" s="907"/>
      <c r="U28" s="907"/>
      <c r="V28" s="907">
        <v>
1223</v>
      </c>
      <c r="W28" s="907"/>
      <c r="X28" s="907"/>
      <c r="Y28" s="907"/>
      <c r="Z28" s="907"/>
      <c r="AA28" s="907">
        <v>
38</v>
      </c>
      <c r="AB28" s="907"/>
      <c r="AC28" s="907"/>
      <c r="AD28" s="907"/>
      <c r="AE28" s="908"/>
      <c r="AF28" s="909">
        <v>
38</v>
      </c>
      <c r="AG28" s="907"/>
      <c r="AH28" s="907"/>
      <c r="AI28" s="907"/>
      <c r="AJ28" s="910"/>
      <c r="AK28" s="911">
        <v>
138</v>
      </c>
      <c r="AL28" s="902"/>
      <c r="AM28" s="902"/>
      <c r="AN28" s="902"/>
      <c r="AO28" s="902"/>
      <c r="AP28" s="902" t="s">
        <v>
523</v>
      </c>
      <c r="AQ28" s="902"/>
      <c r="AR28" s="902"/>
      <c r="AS28" s="902"/>
      <c r="AT28" s="902"/>
      <c r="AU28" s="902" t="s">
        <v>
523</v>
      </c>
      <c r="AV28" s="902"/>
      <c r="AW28" s="902"/>
      <c r="AX28" s="902"/>
      <c r="AY28" s="902"/>
      <c r="AZ28" s="903" t="s">
        <v>
523</v>
      </c>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
2</v>
      </c>
      <c r="B29" s="839" t="s">
        <v>
403</v>
      </c>
      <c r="C29" s="840"/>
      <c r="D29" s="840"/>
      <c r="E29" s="840"/>
      <c r="F29" s="840"/>
      <c r="G29" s="840"/>
      <c r="H29" s="840"/>
      <c r="I29" s="840"/>
      <c r="J29" s="840"/>
      <c r="K29" s="840"/>
      <c r="L29" s="840"/>
      <c r="M29" s="840"/>
      <c r="N29" s="840"/>
      <c r="O29" s="840"/>
      <c r="P29" s="841"/>
      <c r="Q29" s="842">
        <v>
1066</v>
      </c>
      <c r="R29" s="843"/>
      <c r="S29" s="843"/>
      <c r="T29" s="843"/>
      <c r="U29" s="843"/>
      <c r="V29" s="843">
        <v>
1031</v>
      </c>
      <c r="W29" s="843"/>
      <c r="X29" s="843"/>
      <c r="Y29" s="843"/>
      <c r="Z29" s="843"/>
      <c r="AA29" s="843">
        <v>
35</v>
      </c>
      <c r="AB29" s="843"/>
      <c r="AC29" s="843"/>
      <c r="AD29" s="843"/>
      <c r="AE29" s="844"/>
      <c r="AF29" s="845">
        <v>
35</v>
      </c>
      <c r="AG29" s="846"/>
      <c r="AH29" s="846"/>
      <c r="AI29" s="846"/>
      <c r="AJ29" s="847"/>
      <c r="AK29" s="914">
        <v>
176</v>
      </c>
      <c r="AL29" s="915"/>
      <c r="AM29" s="915"/>
      <c r="AN29" s="915"/>
      <c r="AO29" s="915"/>
      <c r="AP29" s="915" t="s">
        <v>
523</v>
      </c>
      <c r="AQ29" s="915"/>
      <c r="AR29" s="915"/>
      <c r="AS29" s="915"/>
      <c r="AT29" s="915"/>
      <c r="AU29" s="915" t="s">
        <v>
523</v>
      </c>
      <c r="AV29" s="915"/>
      <c r="AW29" s="915"/>
      <c r="AX29" s="915"/>
      <c r="AY29" s="915"/>
      <c r="AZ29" s="916" t="s">
        <v>
523</v>
      </c>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
3</v>
      </c>
      <c r="B30" s="839" t="s">
        <v>
404</v>
      </c>
      <c r="C30" s="840"/>
      <c r="D30" s="840"/>
      <c r="E30" s="840"/>
      <c r="F30" s="840"/>
      <c r="G30" s="840"/>
      <c r="H30" s="840"/>
      <c r="I30" s="840"/>
      <c r="J30" s="840"/>
      <c r="K30" s="840"/>
      <c r="L30" s="840"/>
      <c r="M30" s="840"/>
      <c r="N30" s="840"/>
      <c r="O30" s="840"/>
      <c r="P30" s="841"/>
      <c r="Q30" s="842">
        <v>
114</v>
      </c>
      <c r="R30" s="843"/>
      <c r="S30" s="843"/>
      <c r="T30" s="843"/>
      <c r="U30" s="843"/>
      <c r="V30" s="843">
        <v>
114</v>
      </c>
      <c r="W30" s="843"/>
      <c r="X30" s="843"/>
      <c r="Y30" s="843"/>
      <c r="Z30" s="843"/>
      <c r="AA30" s="843">
        <v>
0</v>
      </c>
      <c r="AB30" s="843"/>
      <c r="AC30" s="843"/>
      <c r="AD30" s="843"/>
      <c r="AE30" s="844"/>
      <c r="AF30" s="845">
        <v>
0</v>
      </c>
      <c r="AG30" s="846"/>
      <c r="AH30" s="846"/>
      <c r="AI30" s="846"/>
      <c r="AJ30" s="847"/>
      <c r="AK30" s="914">
        <v>
35</v>
      </c>
      <c r="AL30" s="915"/>
      <c r="AM30" s="915"/>
      <c r="AN30" s="915"/>
      <c r="AO30" s="915"/>
      <c r="AP30" s="915" t="s">
        <v>
523</v>
      </c>
      <c r="AQ30" s="915"/>
      <c r="AR30" s="915"/>
      <c r="AS30" s="915"/>
      <c r="AT30" s="915"/>
      <c r="AU30" s="915" t="s">
        <v>
523</v>
      </c>
      <c r="AV30" s="915"/>
      <c r="AW30" s="915"/>
      <c r="AX30" s="915"/>
      <c r="AY30" s="915"/>
      <c r="AZ30" s="916" t="s">
        <v>
523</v>
      </c>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
4</v>
      </c>
      <c r="B31" s="839" t="s">
        <v>
405</v>
      </c>
      <c r="C31" s="840"/>
      <c r="D31" s="840"/>
      <c r="E31" s="840"/>
      <c r="F31" s="840"/>
      <c r="G31" s="840"/>
      <c r="H31" s="840"/>
      <c r="I31" s="840"/>
      <c r="J31" s="840"/>
      <c r="K31" s="840"/>
      <c r="L31" s="840"/>
      <c r="M31" s="840"/>
      <c r="N31" s="840"/>
      <c r="O31" s="840"/>
      <c r="P31" s="841"/>
      <c r="Q31" s="842">
        <v>
462</v>
      </c>
      <c r="R31" s="843"/>
      <c r="S31" s="843"/>
      <c r="T31" s="843"/>
      <c r="U31" s="843"/>
      <c r="V31" s="843">
        <v>
440</v>
      </c>
      <c r="W31" s="843"/>
      <c r="X31" s="843"/>
      <c r="Y31" s="843"/>
      <c r="Z31" s="843"/>
      <c r="AA31" s="843">
        <v>
22</v>
      </c>
      <c r="AB31" s="843"/>
      <c r="AC31" s="843"/>
      <c r="AD31" s="843"/>
      <c r="AE31" s="844"/>
      <c r="AF31" s="845">
        <v>
138</v>
      </c>
      <c r="AG31" s="846"/>
      <c r="AH31" s="846"/>
      <c r="AI31" s="846"/>
      <c r="AJ31" s="847"/>
      <c r="AK31" s="914">
        <v>
56</v>
      </c>
      <c r="AL31" s="915"/>
      <c r="AM31" s="915"/>
      <c r="AN31" s="915"/>
      <c r="AO31" s="915"/>
      <c r="AP31" s="915">
        <v>
2234</v>
      </c>
      <c r="AQ31" s="915"/>
      <c r="AR31" s="915"/>
      <c r="AS31" s="915"/>
      <c r="AT31" s="915"/>
      <c r="AU31" s="915">
        <v>
393</v>
      </c>
      <c r="AV31" s="915"/>
      <c r="AW31" s="915"/>
      <c r="AX31" s="915"/>
      <c r="AY31" s="915"/>
      <c r="AZ31" s="916" t="s">
        <v>
523</v>
      </c>
      <c r="BA31" s="916"/>
      <c r="BB31" s="916"/>
      <c r="BC31" s="916"/>
      <c r="BD31" s="916"/>
      <c r="BE31" s="912" t="s">
        <v>
406</v>
      </c>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
5</v>
      </c>
      <c r="B32" s="839" t="s">
        <v>
407</v>
      </c>
      <c r="C32" s="840"/>
      <c r="D32" s="840"/>
      <c r="E32" s="840"/>
      <c r="F32" s="840"/>
      <c r="G32" s="840"/>
      <c r="H32" s="840"/>
      <c r="I32" s="840"/>
      <c r="J32" s="840"/>
      <c r="K32" s="840"/>
      <c r="L32" s="840"/>
      <c r="M32" s="840"/>
      <c r="N32" s="840"/>
      <c r="O32" s="840"/>
      <c r="P32" s="841"/>
      <c r="Q32" s="842">
        <v>
142</v>
      </c>
      <c r="R32" s="843"/>
      <c r="S32" s="843"/>
      <c r="T32" s="843"/>
      <c r="U32" s="843"/>
      <c r="V32" s="843">
        <v>
146</v>
      </c>
      <c r="W32" s="843"/>
      <c r="X32" s="843"/>
      <c r="Y32" s="843"/>
      <c r="Z32" s="843"/>
      <c r="AA32" s="843">
        <v>
-4</v>
      </c>
      <c r="AB32" s="843"/>
      <c r="AC32" s="843"/>
      <c r="AD32" s="843"/>
      <c r="AE32" s="844"/>
      <c r="AF32" s="845">
        <v>
44</v>
      </c>
      <c r="AG32" s="846"/>
      <c r="AH32" s="846"/>
      <c r="AI32" s="846"/>
      <c r="AJ32" s="847"/>
      <c r="AK32" s="914">
        <v>
75</v>
      </c>
      <c r="AL32" s="915"/>
      <c r="AM32" s="915"/>
      <c r="AN32" s="915"/>
      <c r="AO32" s="915"/>
      <c r="AP32" s="915">
        <v>
11</v>
      </c>
      <c r="AQ32" s="915"/>
      <c r="AR32" s="915"/>
      <c r="AS32" s="915"/>
      <c r="AT32" s="915"/>
      <c r="AU32" s="915">
        <v>
5</v>
      </c>
      <c r="AV32" s="915"/>
      <c r="AW32" s="915"/>
      <c r="AX32" s="915"/>
      <c r="AY32" s="915"/>
      <c r="AZ32" s="916" t="s">
        <v>
523</v>
      </c>
      <c r="BA32" s="916"/>
      <c r="BB32" s="916"/>
      <c r="BC32" s="916"/>
      <c r="BD32" s="916"/>
      <c r="BE32" s="912" t="s">
        <v>
406</v>
      </c>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
6</v>
      </c>
      <c r="B33" s="839" t="s">
        <v>
408</v>
      </c>
      <c r="C33" s="840"/>
      <c r="D33" s="840"/>
      <c r="E33" s="840"/>
      <c r="F33" s="840"/>
      <c r="G33" s="840"/>
      <c r="H33" s="840"/>
      <c r="I33" s="840"/>
      <c r="J33" s="840"/>
      <c r="K33" s="840"/>
      <c r="L33" s="840"/>
      <c r="M33" s="840"/>
      <c r="N33" s="840"/>
      <c r="O33" s="840"/>
      <c r="P33" s="841"/>
      <c r="Q33" s="842">
        <v>
1293</v>
      </c>
      <c r="R33" s="843"/>
      <c r="S33" s="843"/>
      <c r="T33" s="843"/>
      <c r="U33" s="843"/>
      <c r="V33" s="843">
        <v>
1336</v>
      </c>
      <c r="W33" s="843"/>
      <c r="X33" s="843"/>
      <c r="Y33" s="843"/>
      <c r="Z33" s="843"/>
      <c r="AA33" s="843">
        <v>
-43</v>
      </c>
      <c r="AB33" s="843"/>
      <c r="AC33" s="843"/>
      <c r="AD33" s="843"/>
      <c r="AE33" s="844"/>
      <c r="AF33" s="845">
        <v>
472</v>
      </c>
      <c r="AG33" s="846"/>
      <c r="AH33" s="846"/>
      <c r="AI33" s="846"/>
      <c r="AJ33" s="847"/>
      <c r="AK33" s="914">
        <v>
300</v>
      </c>
      <c r="AL33" s="915"/>
      <c r="AM33" s="915"/>
      <c r="AN33" s="915"/>
      <c r="AO33" s="915"/>
      <c r="AP33" s="915">
        <v>
1221</v>
      </c>
      <c r="AQ33" s="915"/>
      <c r="AR33" s="915"/>
      <c r="AS33" s="915"/>
      <c r="AT33" s="915"/>
      <c r="AU33" s="915">
        <v>
662</v>
      </c>
      <c r="AV33" s="915"/>
      <c r="AW33" s="915"/>
      <c r="AX33" s="915"/>
      <c r="AY33" s="915"/>
      <c r="AZ33" s="916" t="s">
        <v>
523</v>
      </c>
      <c r="BA33" s="916"/>
      <c r="BB33" s="916"/>
      <c r="BC33" s="916"/>
      <c r="BD33" s="916"/>
      <c r="BE33" s="912" t="s">
        <v>
406</v>
      </c>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
7</v>
      </c>
      <c r="B34" s="839" t="s">
        <v>
409</v>
      </c>
      <c r="C34" s="840"/>
      <c r="D34" s="840"/>
      <c r="E34" s="840"/>
      <c r="F34" s="840"/>
      <c r="G34" s="840"/>
      <c r="H34" s="840"/>
      <c r="I34" s="840"/>
      <c r="J34" s="840"/>
      <c r="K34" s="840"/>
      <c r="L34" s="840"/>
      <c r="M34" s="840"/>
      <c r="N34" s="840"/>
      <c r="O34" s="840"/>
      <c r="P34" s="841"/>
      <c r="Q34" s="842">
        <v>
113</v>
      </c>
      <c r="R34" s="843"/>
      <c r="S34" s="843"/>
      <c r="T34" s="843"/>
      <c r="U34" s="843"/>
      <c r="V34" s="843">
        <v>
51</v>
      </c>
      <c r="W34" s="843"/>
      <c r="X34" s="843"/>
      <c r="Y34" s="843"/>
      <c r="Z34" s="843"/>
      <c r="AA34" s="843">
        <v>
62</v>
      </c>
      <c r="AB34" s="843"/>
      <c r="AC34" s="843"/>
      <c r="AD34" s="843"/>
      <c r="AE34" s="844"/>
      <c r="AF34" s="845">
        <v>
62</v>
      </c>
      <c r="AG34" s="846"/>
      <c r="AH34" s="846"/>
      <c r="AI34" s="846"/>
      <c r="AJ34" s="847"/>
      <c r="AK34" s="914">
        <v>
67</v>
      </c>
      <c r="AL34" s="915"/>
      <c r="AM34" s="915"/>
      <c r="AN34" s="915"/>
      <c r="AO34" s="915"/>
      <c r="AP34" s="915">
        <v>
112</v>
      </c>
      <c r="AQ34" s="915"/>
      <c r="AR34" s="915"/>
      <c r="AS34" s="915"/>
      <c r="AT34" s="915"/>
      <c r="AU34" s="915">
        <v>
112</v>
      </c>
      <c r="AV34" s="915"/>
      <c r="AW34" s="915"/>
      <c r="AX34" s="915"/>
      <c r="AY34" s="915"/>
      <c r="AZ34" s="916" t="s">
        <v>
523</v>
      </c>
      <c r="BA34" s="916"/>
      <c r="BB34" s="916"/>
      <c r="BC34" s="916"/>
      <c r="BD34" s="916"/>
      <c r="BE34" s="912" t="s">
        <v>
410</v>
      </c>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411</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
389</v>
      </c>
      <c r="B63" s="874" t="s">
        <v>
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788</v>
      </c>
      <c r="AG63" s="926"/>
      <c r="AH63" s="926"/>
      <c r="AI63" s="926"/>
      <c r="AJ63" s="927"/>
      <c r="AK63" s="928"/>
      <c r="AL63" s="923"/>
      <c r="AM63" s="923"/>
      <c r="AN63" s="923"/>
      <c r="AO63" s="923"/>
      <c r="AP63" s="926">
        <v>
3578</v>
      </c>
      <c r="AQ63" s="926"/>
      <c r="AR63" s="926"/>
      <c r="AS63" s="926"/>
      <c r="AT63" s="926"/>
      <c r="AU63" s="926">
        <v>
1060</v>
      </c>
      <c r="AV63" s="926"/>
      <c r="AW63" s="926"/>
      <c r="AX63" s="926"/>
      <c r="AY63" s="926"/>
      <c r="AZ63" s="930"/>
      <c r="BA63" s="930"/>
      <c r="BB63" s="930"/>
      <c r="BC63" s="930"/>
      <c r="BD63" s="930"/>
      <c r="BE63" s="931"/>
      <c r="BF63" s="931"/>
      <c r="BG63" s="931"/>
      <c r="BH63" s="931"/>
      <c r="BI63" s="932"/>
      <c r="BJ63" s="933" t="s">
        <v>
137</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
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
414</v>
      </c>
      <c r="B66" s="825"/>
      <c r="C66" s="825"/>
      <c r="D66" s="825"/>
      <c r="E66" s="825"/>
      <c r="F66" s="825"/>
      <c r="G66" s="825"/>
      <c r="H66" s="825"/>
      <c r="I66" s="825"/>
      <c r="J66" s="825"/>
      <c r="K66" s="825"/>
      <c r="L66" s="825"/>
      <c r="M66" s="825"/>
      <c r="N66" s="825"/>
      <c r="O66" s="825"/>
      <c r="P66" s="826"/>
      <c r="Q66" s="801" t="s">
        <v>
415</v>
      </c>
      <c r="R66" s="802"/>
      <c r="S66" s="802"/>
      <c r="T66" s="802"/>
      <c r="U66" s="803"/>
      <c r="V66" s="801" t="s">
        <v>
416</v>
      </c>
      <c r="W66" s="802"/>
      <c r="X66" s="802"/>
      <c r="Y66" s="802"/>
      <c r="Z66" s="803"/>
      <c r="AA66" s="801" t="s">
        <v>
417</v>
      </c>
      <c r="AB66" s="802"/>
      <c r="AC66" s="802"/>
      <c r="AD66" s="802"/>
      <c r="AE66" s="803"/>
      <c r="AF66" s="936" t="s">
        <v>
397</v>
      </c>
      <c r="AG66" s="897"/>
      <c r="AH66" s="897"/>
      <c r="AI66" s="897"/>
      <c r="AJ66" s="937"/>
      <c r="AK66" s="801" t="s">
        <v>
418</v>
      </c>
      <c r="AL66" s="825"/>
      <c r="AM66" s="825"/>
      <c r="AN66" s="825"/>
      <c r="AO66" s="826"/>
      <c r="AP66" s="801" t="s">
        <v>
419</v>
      </c>
      <c r="AQ66" s="802"/>
      <c r="AR66" s="802"/>
      <c r="AS66" s="802"/>
      <c r="AT66" s="803"/>
      <c r="AU66" s="801" t="s">
        <v>
420</v>
      </c>
      <c r="AV66" s="802"/>
      <c r="AW66" s="802"/>
      <c r="AX66" s="802"/>
      <c r="AY66" s="803"/>
      <c r="AZ66" s="801" t="s">
        <v>
377</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
1</v>
      </c>
      <c r="B68" s="953" t="s">
        <v>
588</v>
      </c>
      <c r="C68" s="954"/>
      <c r="D68" s="954"/>
      <c r="E68" s="954"/>
      <c r="F68" s="954"/>
      <c r="G68" s="954"/>
      <c r="H68" s="954"/>
      <c r="I68" s="954"/>
      <c r="J68" s="954"/>
      <c r="K68" s="954"/>
      <c r="L68" s="954"/>
      <c r="M68" s="954"/>
      <c r="N68" s="954"/>
      <c r="O68" s="954"/>
      <c r="P68" s="955"/>
      <c r="Q68" s="956">
        <v>
6</v>
      </c>
      <c r="R68" s="950"/>
      <c r="S68" s="950"/>
      <c r="T68" s="950"/>
      <c r="U68" s="950"/>
      <c r="V68" s="950">
        <v>
5</v>
      </c>
      <c r="W68" s="950"/>
      <c r="X68" s="950"/>
      <c r="Y68" s="950"/>
      <c r="Z68" s="950"/>
      <c r="AA68" s="950">
        <v>
1</v>
      </c>
      <c r="AB68" s="950"/>
      <c r="AC68" s="950"/>
      <c r="AD68" s="950"/>
      <c r="AE68" s="950"/>
      <c r="AF68" s="950">
        <v>
1</v>
      </c>
      <c r="AG68" s="950"/>
      <c r="AH68" s="950"/>
      <c r="AI68" s="950"/>
      <c r="AJ68" s="950"/>
      <c r="AK68" s="950" t="s">
        <v>
523</v>
      </c>
      <c r="AL68" s="950"/>
      <c r="AM68" s="950"/>
      <c r="AN68" s="950"/>
      <c r="AO68" s="950"/>
      <c r="AP68" s="950" t="s">
        <v>
523</v>
      </c>
      <c r="AQ68" s="950"/>
      <c r="AR68" s="950"/>
      <c r="AS68" s="950"/>
      <c r="AT68" s="950"/>
      <c r="AU68" s="950" t="s">
        <v>
523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
2</v>
      </c>
      <c r="B69" s="957" t="s">
        <v>
589</v>
      </c>
      <c r="C69" s="958"/>
      <c r="D69" s="958"/>
      <c r="E69" s="958"/>
      <c r="F69" s="958"/>
      <c r="G69" s="958"/>
      <c r="H69" s="958"/>
      <c r="I69" s="958"/>
      <c r="J69" s="958"/>
      <c r="K69" s="958"/>
      <c r="L69" s="958"/>
      <c r="M69" s="958"/>
      <c r="N69" s="958"/>
      <c r="O69" s="958"/>
      <c r="P69" s="959"/>
      <c r="Q69" s="960">
        <v>
5253</v>
      </c>
      <c r="R69" s="915"/>
      <c r="S69" s="915"/>
      <c r="T69" s="915"/>
      <c r="U69" s="915"/>
      <c r="V69" s="915">
        <v>
4828</v>
      </c>
      <c r="W69" s="915"/>
      <c r="X69" s="915"/>
      <c r="Y69" s="915"/>
      <c r="Z69" s="915"/>
      <c r="AA69" s="915">
        <v>
425</v>
      </c>
      <c r="AB69" s="915"/>
      <c r="AC69" s="915"/>
      <c r="AD69" s="915"/>
      <c r="AE69" s="915"/>
      <c r="AF69" s="915">
        <v>
425</v>
      </c>
      <c r="AG69" s="915"/>
      <c r="AH69" s="915"/>
      <c r="AI69" s="915"/>
      <c r="AJ69" s="915"/>
      <c r="AK69" s="915">
        <v>
600</v>
      </c>
      <c r="AL69" s="915"/>
      <c r="AM69" s="915"/>
      <c r="AN69" s="915"/>
      <c r="AO69" s="915"/>
      <c r="AP69" s="915" t="s">
        <v>
523</v>
      </c>
      <c r="AQ69" s="915"/>
      <c r="AR69" s="915"/>
      <c r="AS69" s="915"/>
      <c r="AT69" s="915"/>
      <c r="AU69" s="915" t="s">
        <v>
523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
3</v>
      </c>
      <c r="B70" s="957" t="s">
        <v>
590</v>
      </c>
      <c r="C70" s="958"/>
      <c r="D70" s="958"/>
      <c r="E70" s="958"/>
      <c r="F70" s="958"/>
      <c r="G70" s="958"/>
      <c r="H70" s="958"/>
      <c r="I70" s="958"/>
      <c r="J70" s="958"/>
      <c r="K70" s="958"/>
      <c r="L70" s="958"/>
      <c r="M70" s="958"/>
      <c r="N70" s="958"/>
      <c r="O70" s="958"/>
      <c r="P70" s="959"/>
      <c r="Q70" s="960">
        <v>
647</v>
      </c>
      <c r="R70" s="915"/>
      <c r="S70" s="915"/>
      <c r="T70" s="915"/>
      <c r="U70" s="915"/>
      <c r="V70" s="915">
        <v>
626</v>
      </c>
      <c r="W70" s="915"/>
      <c r="X70" s="915"/>
      <c r="Y70" s="915"/>
      <c r="Z70" s="915"/>
      <c r="AA70" s="915">
        <v>
21</v>
      </c>
      <c r="AB70" s="915"/>
      <c r="AC70" s="915"/>
      <c r="AD70" s="915"/>
      <c r="AE70" s="915"/>
      <c r="AF70" s="915">
        <v>
21</v>
      </c>
      <c r="AG70" s="915"/>
      <c r="AH70" s="915"/>
      <c r="AI70" s="915"/>
      <c r="AJ70" s="915"/>
      <c r="AK70" s="915" t="s">
        <v>
523</v>
      </c>
      <c r="AL70" s="915"/>
      <c r="AM70" s="915"/>
      <c r="AN70" s="915"/>
      <c r="AO70" s="915"/>
      <c r="AP70" s="915">
        <v>
830</v>
      </c>
      <c r="AQ70" s="915"/>
      <c r="AR70" s="915"/>
      <c r="AS70" s="915"/>
      <c r="AT70" s="915"/>
      <c r="AU70" s="915">
        <v>
237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
4</v>
      </c>
      <c r="B71" s="957" t="s">
        <v>
591</v>
      </c>
      <c r="C71" s="958"/>
      <c r="D71" s="958"/>
      <c r="E71" s="958"/>
      <c r="F71" s="958"/>
      <c r="G71" s="958"/>
      <c r="H71" s="958"/>
      <c r="I71" s="958"/>
      <c r="J71" s="958"/>
      <c r="K71" s="958"/>
      <c r="L71" s="958"/>
      <c r="M71" s="958"/>
      <c r="N71" s="958"/>
      <c r="O71" s="958"/>
      <c r="P71" s="959"/>
      <c r="Q71" s="960">
        <v>
986</v>
      </c>
      <c r="R71" s="915"/>
      <c r="S71" s="915"/>
      <c r="T71" s="915"/>
      <c r="U71" s="915"/>
      <c r="V71" s="915">
        <v>
974</v>
      </c>
      <c r="W71" s="915"/>
      <c r="X71" s="915"/>
      <c r="Y71" s="915"/>
      <c r="Z71" s="915"/>
      <c r="AA71" s="915">
        <v>
12</v>
      </c>
      <c r="AB71" s="915"/>
      <c r="AC71" s="915"/>
      <c r="AD71" s="915"/>
      <c r="AE71" s="915"/>
      <c r="AF71" s="915">
        <v>
12</v>
      </c>
      <c r="AG71" s="915"/>
      <c r="AH71" s="915"/>
      <c r="AI71" s="915"/>
      <c r="AJ71" s="915"/>
      <c r="AK71" s="915" t="s">
        <v>
523</v>
      </c>
      <c r="AL71" s="915"/>
      <c r="AM71" s="915"/>
      <c r="AN71" s="915"/>
      <c r="AO71" s="915"/>
      <c r="AP71" s="915" t="s">
        <v>
523</v>
      </c>
      <c r="AQ71" s="915"/>
      <c r="AR71" s="915"/>
      <c r="AS71" s="915"/>
      <c r="AT71" s="915"/>
      <c r="AU71" s="915" t="s">
        <v>
523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
5</v>
      </c>
      <c r="B72" s="957" t="s">
        <v>
592</v>
      </c>
      <c r="C72" s="958"/>
      <c r="D72" s="958"/>
      <c r="E72" s="958"/>
      <c r="F72" s="958"/>
      <c r="G72" s="958"/>
      <c r="H72" s="958"/>
      <c r="I72" s="958"/>
      <c r="J72" s="958"/>
      <c r="K72" s="958"/>
      <c r="L72" s="958"/>
      <c r="M72" s="958"/>
      <c r="N72" s="958"/>
      <c r="O72" s="958"/>
      <c r="P72" s="959"/>
      <c r="Q72" s="960">
        <v>
288</v>
      </c>
      <c r="R72" s="915"/>
      <c r="S72" s="915"/>
      <c r="T72" s="915"/>
      <c r="U72" s="915"/>
      <c r="V72" s="915">
        <v>
206</v>
      </c>
      <c r="W72" s="915"/>
      <c r="X72" s="915"/>
      <c r="Y72" s="915"/>
      <c r="Z72" s="915"/>
      <c r="AA72" s="915">
        <v>
82</v>
      </c>
      <c r="AB72" s="915"/>
      <c r="AC72" s="915"/>
      <c r="AD72" s="915"/>
      <c r="AE72" s="915"/>
      <c r="AF72" s="915">
        <v>
82</v>
      </c>
      <c r="AG72" s="915"/>
      <c r="AH72" s="915"/>
      <c r="AI72" s="915"/>
      <c r="AJ72" s="915"/>
      <c r="AK72" s="915">
        <v>
47</v>
      </c>
      <c r="AL72" s="915"/>
      <c r="AM72" s="915"/>
      <c r="AN72" s="915"/>
      <c r="AO72" s="915"/>
      <c r="AP72" s="915" t="s">
        <v>
523</v>
      </c>
      <c r="AQ72" s="915"/>
      <c r="AR72" s="915"/>
      <c r="AS72" s="915"/>
      <c r="AT72" s="915"/>
      <c r="AU72" s="915" t="s">
        <v>
523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
6</v>
      </c>
      <c r="B73" s="957" t="s">
        <v>
593</v>
      </c>
      <c r="C73" s="958"/>
      <c r="D73" s="958"/>
      <c r="E73" s="958"/>
      <c r="F73" s="958"/>
      <c r="G73" s="958"/>
      <c r="H73" s="958"/>
      <c r="I73" s="958"/>
      <c r="J73" s="958"/>
      <c r="K73" s="958"/>
      <c r="L73" s="958"/>
      <c r="M73" s="958"/>
      <c r="N73" s="958"/>
      <c r="O73" s="958"/>
      <c r="P73" s="959"/>
      <c r="Q73" s="960">
        <v>
6529</v>
      </c>
      <c r="R73" s="915"/>
      <c r="S73" s="915"/>
      <c r="T73" s="915"/>
      <c r="U73" s="915"/>
      <c r="V73" s="915">
        <v>
6443</v>
      </c>
      <c r="W73" s="915"/>
      <c r="X73" s="915"/>
      <c r="Y73" s="915"/>
      <c r="Z73" s="915"/>
      <c r="AA73" s="915">
        <v>
86</v>
      </c>
      <c r="AB73" s="915"/>
      <c r="AC73" s="915"/>
      <c r="AD73" s="915"/>
      <c r="AE73" s="915"/>
      <c r="AF73" s="915">
        <v>
86</v>
      </c>
      <c r="AG73" s="915"/>
      <c r="AH73" s="915"/>
      <c r="AI73" s="915"/>
      <c r="AJ73" s="915"/>
      <c r="AK73" s="915">
        <v>
1926</v>
      </c>
      <c r="AL73" s="915"/>
      <c r="AM73" s="915"/>
      <c r="AN73" s="915"/>
      <c r="AO73" s="915"/>
      <c r="AP73" s="915" t="s">
        <v>
523</v>
      </c>
      <c r="AQ73" s="915"/>
      <c r="AR73" s="915"/>
      <c r="AS73" s="915"/>
      <c r="AT73" s="915"/>
      <c r="AU73" s="915" t="s">
        <v>
523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
7</v>
      </c>
      <c r="B74" s="957" t="s">
        <v>
594</v>
      </c>
      <c r="C74" s="958"/>
      <c r="D74" s="958"/>
      <c r="E74" s="958"/>
      <c r="F74" s="958"/>
      <c r="G74" s="958"/>
      <c r="H74" s="958"/>
      <c r="I74" s="958"/>
      <c r="J74" s="958"/>
      <c r="K74" s="958"/>
      <c r="L74" s="958"/>
      <c r="M74" s="958"/>
      <c r="N74" s="958"/>
      <c r="O74" s="958"/>
      <c r="P74" s="959"/>
      <c r="Q74" s="960">
        <v>
1444184</v>
      </c>
      <c r="R74" s="915"/>
      <c r="S74" s="915"/>
      <c r="T74" s="915"/>
      <c r="U74" s="915"/>
      <c r="V74" s="915">
        <v>
1404896</v>
      </c>
      <c r="W74" s="915"/>
      <c r="X74" s="915"/>
      <c r="Y74" s="915"/>
      <c r="Z74" s="915"/>
      <c r="AA74" s="915">
        <v>
39288</v>
      </c>
      <c r="AB74" s="915"/>
      <c r="AC74" s="915"/>
      <c r="AD74" s="915"/>
      <c r="AE74" s="915"/>
      <c r="AF74" s="915">
        <v>
39288</v>
      </c>
      <c r="AG74" s="915"/>
      <c r="AH74" s="915"/>
      <c r="AI74" s="915"/>
      <c r="AJ74" s="915"/>
      <c r="AK74" s="915">
        <v>
16623</v>
      </c>
      <c r="AL74" s="915"/>
      <c r="AM74" s="915"/>
      <c r="AN74" s="915"/>
      <c r="AO74" s="915"/>
      <c r="AP74" s="915" t="s">
        <v>
523</v>
      </c>
      <c r="AQ74" s="915"/>
      <c r="AR74" s="915"/>
      <c r="AS74" s="915"/>
      <c r="AT74" s="915"/>
      <c r="AU74" s="915" t="s">
        <v>
523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
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
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
389</v>
      </c>
      <c r="B88" s="874" t="s">
        <v>
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39915</v>
      </c>
      <c r="AG88" s="926"/>
      <c r="AH88" s="926"/>
      <c r="AI88" s="926"/>
      <c r="AJ88" s="926"/>
      <c r="AK88" s="923"/>
      <c r="AL88" s="923"/>
      <c r="AM88" s="923"/>
      <c r="AN88" s="923"/>
      <c r="AO88" s="923"/>
      <c r="AP88" s="926">
        <v>
830</v>
      </c>
      <c r="AQ88" s="926"/>
      <c r="AR88" s="926"/>
      <c r="AS88" s="926"/>
      <c r="AT88" s="926"/>
      <c r="AU88" s="926">
        <v>
237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389</v>
      </c>
      <c r="BR102" s="874" t="s">
        <v>
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
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
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
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
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
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
430</v>
      </c>
      <c r="AB109" s="979"/>
      <c r="AC109" s="979"/>
      <c r="AD109" s="979"/>
      <c r="AE109" s="980"/>
      <c r="AF109" s="978" t="s">
        <v>
307</v>
      </c>
      <c r="AG109" s="979"/>
      <c r="AH109" s="979"/>
      <c r="AI109" s="979"/>
      <c r="AJ109" s="980"/>
      <c r="AK109" s="978" t="s">
        <v>
306</v>
      </c>
      <c r="AL109" s="979"/>
      <c r="AM109" s="979"/>
      <c r="AN109" s="979"/>
      <c r="AO109" s="980"/>
      <c r="AP109" s="978" t="s">
        <v>
431</v>
      </c>
      <c r="AQ109" s="979"/>
      <c r="AR109" s="979"/>
      <c r="AS109" s="979"/>
      <c r="AT109" s="981"/>
      <c r="AU109" s="998" t="s">
        <v>
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
430</v>
      </c>
      <c r="BR109" s="979"/>
      <c r="BS109" s="979"/>
      <c r="BT109" s="979"/>
      <c r="BU109" s="980"/>
      <c r="BV109" s="978" t="s">
        <v>
307</v>
      </c>
      <c r="BW109" s="979"/>
      <c r="BX109" s="979"/>
      <c r="BY109" s="979"/>
      <c r="BZ109" s="980"/>
      <c r="CA109" s="978" t="s">
        <v>
306</v>
      </c>
      <c r="CB109" s="979"/>
      <c r="CC109" s="979"/>
      <c r="CD109" s="979"/>
      <c r="CE109" s="980"/>
      <c r="CF109" s="999" t="s">
        <v>
431</v>
      </c>
      <c r="CG109" s="999"/>
      <c r="CH109" s="999"/>
      <c r="CI109" s="999"/>
      <c r="CJ109" s="999"/>
      <c r="CK109" s="978" t="s">
        <v>
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
430</v>
      </c>
      <c r="DH109" s="979"/>
      <c r="DI109" s="979"/>
      <c r="DJ109" s="979"/>
      <c r="DK109" s="980"/>
      <c r="DL109" s="978" t="s">
        <v>
307</v>
      </c>
      <c r="DM109" s="979"/>
      <c r="DN109" s="979"/>
      <c r="DO109" s="979"/>
      <c r="DP109" s="980"/>
      <c r="DQ109" s="978" t="s">
        <v>
306</v>
      </c>
      <c r="DR109" s="979"/>
      <c r="DS109" s="979"/>
      <c r="DT109" s="979"/>
      <c r="DU109" s="980"/>
      <c r="DV109" s="978" t="s">
        <v>
431</v>
      </c>
      <c r="DW109" s="979"/>
      <c r="DX109" s="979"/>
      <c r="DY109" s="979"/>
      <c r="DZ109" s="981"/>
    </row>
    <row r="110" spans="1:131" s="247" customFormat="1" ht="26.25" customHeight="1" x14ac:dyDescent="0.2">
      <c r="A110" s="982" t="s">
        <v>
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
743857</v>
      </c>
      <c r="AB110" s="986"/>
      <c r="AC110" s="986"/>
      <c r="AD110" s="986"/>
      <c r="AE110" s="987"/>
      <c r="AF110" s="988">
        <v>
715750</v>
      </c>
      <c r="AG110" s="986"/>
      <c r="AH110" s="986"/>
      <c r="AI110" s="986"/>
      <c r="AJ110" s="987"/>
      <c r="AK110" s="988">
        <v>
736061</v>
      </c>
      <c r="AL110" s="986"/>
      <c r="AM110" s="986"/>
      <c r="AN110" s="986"/>
      <c r="AO110" s="987"/>
      <c r="AP110" s="989">
        <v>
24</v>
      </c>
      <c r="AQ110" s="990"/>
      <c r="AR110" s="990"/>
      <c r="AS110" s="990"/>
      <c r="AT110" s="991"/>
      <c r="AU110" s="992" t="s">
        <v>
73</v>
      </c>
      <c r="AV110" s="993"/>
      <c r="AW110" s="993"/>
      <c r="AX110" s="993"/>
      <c r="AY110" s="993"/>
      <c r="AZ110" s="1034" t="s">
        <v>
434</v>
      </c>
      <c r="BA110" s="983"/>
      <c r="BB110" s="983"/>
      <c r="BC110" s="983"/>
      <c r="BD110" s="983"/>
      <c r="BE110" s="983"/>
      <c r="BF110" s="983"/>
      <c r="BG110" s="983"/>
      <c r="BH110" s="983"/>
      <c r="BI110" s="983"/>
      <c r="BJ110" s="983"/>
      <c r="BK110" s="983"/>
      <c r="BL110" s="983"/>
      <c r="BM110" s="983"/>
      <c r="BN110" s="983"/>
      <c r="BO110" s="983"/>
      <c r="BP110" s="984"/>
      <c r="BQ110" s="1020">
        <v>
7065334</v>
      </c>
      <c r="BR110" s="1021"/>
      <c r="BS110" s="1021"/>
      <c r="BT110" s="1021"/>
      <c r="BU110" s="1021"/>
      <c r="BV110" s="1021">
        <v>
6822030</v>
      </c>
      <c r="BW110" s="1021"/>
      <c r="BX110" s="1021"/>
      <c r="BY110" s="1021"/>
      <c r="BZ110" s="1021"/>
      <c r="CA110" s="1021">
        <v>
6453534</v>
      </c>
      <c r="CB110" s="1021"/>
      <c r="CC110" s="1021"/>
      <c r="CD110" s="1021"/>
      <c r="CE110" s="1021"/>
      <c r="CF110" s="1035">
        <v>
210.6</v>
      </c>
      <c r="CG110" s="1036"/>
      <c r="CH110" s="1036"/>
      <c r="CI110" s="1036"/>
      <c r="CJ110" s="1036"/>
      <c r="CK110" s="1037" t="s">
        <v>
435</v>
      </c>
      <c r="CL110" s="1038"/>
      <c r="CM110" s="1017" t="s">
        <v>
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
437</v>
      </c>
      <c r="DH110" s="1021"/>
      <c r="DI110" s="1021"/>
      <c r="DJ110" s="1021"/>
      <c r="DK110" s="1021"/>
      <c r="DL110" s="1021" t="s">
        <v>
438</v>
      </c>
      <c r="DM110" s="1021"/>
      <c r="DN110" s="1021"/>
      <c r="DO110" s="1021"/>
      <c r="DP110" s="1021"/>
      <c r="DQ110" s="1021" t="s">
        <v>
437</v>
      </c>
      <c r="DR110" s="1021"/>
      <c r="DS110" s="1021"/>
      <c r="DT110" s="1021"/>
      <c r="DU110" s="1021"/>
      <c r="DV110" s="1022" t="s">
        <v>
437</v>
      </c>
      <c r="DW110" s="1022"/>
      <c r="DX110" s="1022"/>
      <c r="DY110" s="1022"/>
      <c r="DZ110" s="1023"/>
    </row>
    <row r="111" spans="1:131" s="247" customFormat="1" ht="26.25" customHeight="1" x14ac:dyDescent="0.2">
      <c r="A111" s="1024" t="s">
        <v>
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
137</v>
      </c>
      <c r="AB111" s="1028"/>
      <c r="AC111" s="1028"/>
      <c r="AD111" s="1028"/>
      <c r="AE111" s="1029"/>
      <c r="AF111" s="1030" t="s">
        <v>
391</v>
      </c>
      <c r="AG111" s="1028"/>
      <c r="AH111" s="1028"/>
      <c r="AI111" s="1028"/>
      <c r="AJ111" s="1029"/>
      <c r="AK111" s="1030" t="s">
        <v>
438</v>
      </c>
      <c r="AL111" s="1028"/>
      <c r="AM111" s="1028"/>
      <c r="AN111" s="1028"/>
      <c r="AO111" s="1029"/>
      <c r="AP111" s="1031" t="s">
        <v>
440</v>
      </c>
      <c r="AQ111" s="1032"/>
      <c r="AR111" s="1032"/>
      <c r="AS111" s="1032"/>
      <c r="AT111" s="1033"/>
      <c r="AU111" s="994"/>
      <c r="AV111" s="995"/>
      <c r="AW111" s="995"/>
      <c r="AX111" s="995"/>
      <c r="AY111" s="995"/>
      <c r="AZ111" s="1043" t="s">
        <v>
441</v>
      </c>
      <c r="BA111" s="1044"/>
      <c r="BB111" s="1044"/>
      <c r="BC111" s="1044"/>
      <c r="BD111" s="1044"/>
      <c r="BE111" s="1044"/>
      <c r="BF111" s="1044"/>
      <c r="BG111" s="1044"/>
      <c r="BH111" s="1044"/>
      <c r="BI111" s="1044"/>
      <c r="BJ111" s="1044"/>
      <c r="BK111" s="1044"/>
      <c r="BL111" s="1044"/>
      <c r="BM111" s="1044"/>
      <c r="BN111" s="1044"/>
      <c r="BO111" s="1044"/>
      <c r="BP111" s="1045"/>
      <c r="BQ111" s="1013">
        <v>
47850</v>
      </c>
      <c r="BR111" s="1014"/>
      <c r="BS111" s="1014"/>
      <c r="BT111" s="1014"/>
      <c r="BU111" s="1014"/>
      <c r="BV111" s="1014">
        <v>
31900</v>
      </c>
      <c r="BW111" s="1014"/>
      <c r="BX111" s="1014"/>
      <c r="BY111" s="1014"/>
      <c r="BZ111" s="1014"/>
      <c r="CA111" s="1014">
        <v>
15950</v>
      </c>
      <c r="CB111" s="1014"/>
      <c r="CC111" s="1014"/>
      <c r="CD111" s="1014"/>
      <c r="CE111" s="1014"/>
      <c r="CF111" s="1008">
        <v>
0.5</v>
      </c>
      <c r="CG111" s="1009"/>
      <c r="CH111" s="1009"/>
      <c r="CI111" s="1009"/>
      <c r="CJ111" s="1009"/>
      <c r="CK111" s="1039"/>
      <c r="CL111" s="1040"/>
      <c r="CM111" s="1010" t="s">
        <v>
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
437</v>
      </c>
      <c r="DH111" s="1014"/>
      <c r="DI111" s="1014"/>
      <c r="DJ111" s="1014"/>
      <c r="DK111" s="1014"/>
      <c r="DL111" s="1014" t="s">
        <v>
440</v>
      </c>
      <c r="DM111" s="1014"/>
      <c r="DN111" s="1014"/>
      <c r="DO111" s="1014"/>
      <c r="DP111" s="1014"/>
      <c r="DQ111" s="1014" t="s">
        <v>
443</v>
      </c>
      <c r="DR111" s="1014"/>
      <c r="DS111" s="1014"/>
      <c r="DT111" s="1014"/>
      <c r="DU111" s="1014"/>
      <c r="DV111" s="1015" t="s">
        <v>
437</v>
      </c>
      <c r="DW111" s="1015"/>
      <c r="DX111" s="1015"/>
      <c r="DY111" s="1015"/>
      <c r="DZ111" s="1016"/>
    </row>
    <row r="112" spans="1:131" s="247" customFormat="1" ht="26.25" customHeight="1" x14ac:dyDescent="0.2">
      <c r="A112" s="1046" t="s">
        <v>
444</v>
      </c>
      <c r="B112" s="1047"/>
      <c r="C112" s="1044" t="s">
        <v>
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
437</v>
      </c>
      <c r="AB112" s="1053"/>
      <c r="AC112" s="1053"/>
      <c r="AD112" s="1053"/>
      <c r="AE112" s="1054"/>
      <c r="AF112" s="1055" t="s">
        <v>
137</v>
      </c>
      <c r="AG112" s="1053"/>
      <c r="AH112" s="1053"/>
      <c r="AI112" s="1053"/>
      <c r="AJ112" s="1054"/>
      <c r="AK112" s="1055" t="s">
        <v>
446</v>
      </c>
      <c r="AL112" s="1053"/>
      <c r="AM112" s="1053"/>
      <c r="AN112" s="1053"/>
      <c r="AO112" s="1054"/>
      <c r="AP112" s="1056" t="s">
        <v>
391</v>
      </c>
      <c r="AQ112" s="1057"/>
      <c r="AR112" s="1057"/>
      <c r="AS112" s="1057"/>
      <c r="AT112" s="1058"/>
      <c r="AU112" s="994"/>
      <c r="AV112" s="995"/>
      <c r="AW112" s="995"/>
      <c r="AX112" s="995"/>
      <c r="AY112" s="995"/>
      <c r="AZ112" s="1043" t="s">
        <v>
447</v>
      </c>
      <c r="BA112" s="1044"/>
      <c r="BB112" s="1044"/>
      <c r="BC112" s="1044"/>
      <c r="BD112" s="1044"/>
      <c r="BE112" s="1044"/>
      <c r="BF112" s="1044"/>
      <c r="BG112" s="1044"/>
      <c r="BH112" s="1044"/>
      <c r="BI112" s="1044"/>
      <c r="BJ112" s="1044"/>
      <c r="BK112" s="1044"/>
      <c r="BL112" s="1044"/>
      <c r="BM112" s="1044"/>
      <c r="BN112" s="1044"/>
      <c r="BO112" s="1044"/>
      <c r="BP112" s="1045"/>
      <c r="BQ112" s="1013">
        <v>
1218662</v>
      </c>
      <c r="BR112" s="1014"/>
      <c r="BS112" s="1014"/>
      <c r="BT112" s="1014"/>
      <c r="BU112" s="1014"/>
      <c r="BV112" s="1014">
        <v>
1220945</v>
      </c>
      <c r="BW112" s="1014"/>
      <c r="BX112" s="1014"/>
      <c r="BY112" s="1014"/>
      <c r="BZ112" s="1014"/>
      <c r="CA112" s="1014">
        <v>
1170976</v>
      </c>
      <c r="CB112" s="1014"/>
      <c r="CC112" s="1014"/>
      <c r="CD112" s="1014"/>
      <c r="CE112" s="1014"/>
      <c r="CF112" s="1008">
        <v>
38.200000000000003</v>
      </c>
      <c r="CG112" s="1009"/>
      <c r="CH112" s="1009"/>
      <c r="CI112" s="1009"/>
      <c r="CJ112" s="1009"/>
      <c r="CK112" s="1039"/>
      <c r="CL112" s="1040"/>
      <c r="CM112" s="1010" t="s">
        <v>
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
391</v>
      </c>
      <c r="DH112" s="1014"/>
      <c r="DI112" s="1014"/>
      <c r="DJ112" s="1014"/>
      <c r="DK112" s="1014"/>
      <c r="DL112" s="1014" t="s">
        <v>
391</v>
      </c>
      <c r="DM112" s="1014"/>
      <c r="DN112" s="1014"/>
      <c r="DO112" s="1014"/>
      <c r="DP112" s="1014"/>
      <c r="DQ112" s="1014" t="s">
        <v>
137</v>
      </c>
      <c r="DR112" s="1014"/>
      <c r="DS112" s="1014"/>
      <c r="DT112" s="1014"/>
      <c r="DU112" s="1014"/>
      <c r="DV112" s="1015" t="s">
        <v>
449</v>
      </c>
      <c r="DW112" s="1015"/>
      <c r="DX112" s="1015"/>
      <c r="DY112" s="1015"/>
      <c r="DZ112" s="1016"/>
    </row>
    <row r="113" spans="1:130" s="247" customFormat="1" ht="26.25" customHeight="1" x14ac:dyDescent="0.2">
      <c r="A113" s="1048"/>
      <c r="B113" s="1049"/>
      <c r="C113" s="1044" t="s">
        <v>
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
148484</v>
      </c>
      <c r="AB113" s="1028"/>
      <c r="AC113" s="1028"/>
      <c r="AD113" s="1028"/>
      <c r="AE113" s="1029"/>
      <c r="AF113" s="1030">
        <v>
141750</v>
      </c>
      <c r="AG113" s="1028"/>
      <c r="AH113" s="1028"/>
      <c r="AI113" s="1028"/>
      <c r="AJ113" s="1029"/>
      <c r="AK113" s="1030">
        <v>
137005</v>
      </c>
      <c r="AL113" s="1028"/>
      <c r="AM113" s="1028"/>
      <c r="AN113" s="1028"/>
      <c r="AO113" s="1029"/>
      <c r="AP113" s="1031">
        <v>
4.5</v>
      </c>
      <c r="AQ113" s="1032"/>
      <c r="AR113" s="1032"/>
      <c r="AS113" s="1032"/>
      <c r="AT113" s="1033"/>
      <c r="AU113" s="994"/>
      <c r="AV113" s="995"/>
      <c r="AW113" s="995"/>
      <c r="AX113" s="995"/>
      <c r="AY113" s="995"/>
      <c r="AZ113" s="1043" t="s">
        <v>
451</v>
      </c>
      <c r="BA113" s="1044"/>
      <c r="BB113" s="1044"/>
      <c r="BC113" s="1044"/>
      <c r="BD113" s="1044"/>
      <c r="BE113" s="1044"/>
      <c r="BF113" s="1044"/>
      <c r="BG113" s="1044"/>
      <c r="BH113" s="1044"/>
      <c r="BI113" s="1044"/>
      <c r="BJ113" s="1044"/>
      <c r="BK113" s="1044"/>
      <c r="BL113" s="1044"/>
      <c r="BM113" s="1044"/>
      <c r="BN113" s="1044"/>
      <c r="BO113" s="1044"/>
      <c r="BP113" s="1045"/>
      <c r="BQ113" s="1013">
        <v>
342712</v>
      </c>
      <c r="BR113" s="1014"/>
      <c r="BS113" s="1014"/>
      <c r="BT113" s="1014"/>
      <c r="BU113" s="1014"/>
      <c r="BV113" s="1014">
        <v>
289163</v>
      </c>
      <c r="BW113" s="1014"/>
      <c r="BX113" s="1014"/>
      <c r="BY113" s="1014"/>
      <c r="BZ113" s="1014"/>
      <c r="CA113" s="1014">
        <v>
236593</v>
      </c>
      <c r="CB113" s="1014"/>
      <c r="CC113" s="1014"/>
      <c r="CD113" s="1014"/>
      <c r="CE113" s="1014"/>
      <c r="CF113" s="1008">
        <v>
7.7</v>
      </c>
      <c r="CG113" s="1009"/>
      <c r="CH113" s="1009"/>
      <c r="CI113" s="1009"/>
      <c r="CJ113" s="1009"/>
      <c r="CK113" s="1039"/>
      <c r="CL113" s="1040"/>
      <c r="CM113" s="1010" t="s">
        <v>
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
440</v>
      </c>
      <c r="DH113" s="1053"/>
      <c r="DI113" s="1053"/>
      <c r="DJ113" s="1053"/>
      <c r="DK113" s="1054"/>
      <c r="DL113" s="1055" t="s">
        <v>
446</v>
      </c>
      <c r="DM113" s="1053"/>
      <c r="DN113" s="1053"/>
      <c r="DO113" s="1053"/>
      <c r="DP113" s="1054"/>
      <c r="DQ113" s="1055" t="s">
        <v>
440</v>
      </c>
      <c r="DR113" s="1053"/>
      <c r="DS113" s="1053"/>
      <c r="DT113" s="1053"/>
      <c r="DU113" s="1054"/>
      <c r="DV113" s="1056" t="s">
        <v>
449</v>
      </c>
      <c r="DW113" s="1057"/>
      <c r="DX113" s="1057"/>
      <c r="DY113" s="1057"/>
      <c r="DZ113" s="1058"/>
    </row>
    <row r="114" spans="1:130" s="247" customFormat="1" ht="26.25" customHeight="1" x14ac:dyDescent="0.2">
      <c r="A114" s="1048"/>
      <c r="B114" s="1049"/>
      <c r="C114" s="1044" t="s">
        <v>
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
55854</v>
      </c>
      <c r="AB114" s="1053"/>
      <c r="AC114" s="1053"/>
      <c r="AD114" s="1053"/>
      <c r="AE114" s="1054"/>
      <c r="AF114" s="1055">
        <v>
55853</v>
      </c>
      <c r="AG114" s="1053"/>
      <c r="AH114" s="1053"/>
      <c r="AI114" s="1053"/>
      <c r="AJ114" s="1054"/>
      <c r="AK114" s="1055">
        <v>
55410</v>
      </c>
      <c r="AL114" s="1053"/>
      <c r="AM114" s="1053"/>
      <c r="AN114" s="1053"/>
      <c r="AO114" s="1054"/>
      <c r="AP114" s="1056">
        <v>
1.8</v>
      </c>
      <c r="AQ114" s="1057"/>
      <c r="AR114" s="1057"/>
      <c r="AS114" s="1057"/>
      <c r="AT114" s="1058"/>
      <c r="AU114" s="994"/>
      <c r="AV114" s="995"/>
      <c r="AW114" s="995"/>
      <c r="AX114" s="995"/>
      <c r="AY114" s="995"/>
      <c r="AZ114" s="1043" t="s">
        <v>
454</v>
      </c>
      <c r="BA114" s="1044"/>
      <c r="BB114" s="1044"/>
      <c r="BC114" s="1044"/>
      <c r="BD114" s="1044"/>
      <c r="BE114" s="1044"/>
      <c r="BF114" s="1044"/>
      <c r="BG114" s="1044"/>
      <c r="BH114" s="1044"/>
      <c r="BI114" s="1044"/>
      <c r="BJ114" s="1044"/>
      <c r="BK114" s="1044"/>
      <c r="BL114" s="1044"/>
      <c r="BM114" s="1044"/>
      <c r="BN114" s="1044"/>
      <c r="BO114" s="1044"/>
      <c r="BP114" s="1045"/>
      <c r="BQ114" s="1013">
        <v>
1176019</v>
      </c>
      <c r="BR114" s="1014"/>
      <c r="BS114" s="1014"/>
      <c r="BT114" s="1014"/>
      <c r="BU114" s="1014"/>
      <c r="BV114" s="1014">
        <v>
1155271</v>
      </c>
      <c r="BW114" s="1014"/>
      <c r="BX114" s="1014"/>
      <c r="BY114" s="1014"/>
      <c r="BZ114" s="1014"/>
      <c r="CA114" s="1014">
        <v>
1227530</v>
      </c>
      <c r="CB114" s="1014"/>
      <c r="CC114" s="1014"/>
      <c r="CD114" s="1014"/>
      <c r="CE114" s="1014"/>
      <c r="CF114" s="1008">
        <v>
40.1</v>
      </c>
      <c r="CG114" s="1009"/>
      <c r="CH114" s="1009"/>
      <c r="CI114" s="1009"/>
      <c r="CJ114" s="1009"/>
      <c r="CK114" s="1039"/>
      <c r="CL114" s="1040"/>
      <c r="CM114" s="1010" t="s">
        <v>
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
391</v>
      </c>
      <c r="DH114" s="1053"/>
      <c r="DI114" s="1053"/>
      <c r="DJ114" s="1053"/>
      <c r="DK114" s="1054"/>
      <c r="DL114" s="1055" t="s">
        <v>
440</v>
      </c>
      <c r="DM114" s="1053"/>
      <c r="DN114" s="1053"/>
      <c r="DO114" s="1053"/>
      <c r="DP114" s="1054"/>
      <c r="DQ114" s="1055" t="s">
        <v>
391</v>
      </c>
      <c r="DR114" s="1053"/>
      <c r="DS114" s="1053"/>
      <c r="DT114" s="1053"/>
      <c r="DU114" s="1054"/>
      <c r="DV114" s="1056" t="s">
        <v>
456</v>
      </c>
      <c r="DW114" s="1057"/>
      <c r="DX114" s="1057"/>
      <c r="DY114" s="1057"/>
      <c r="DZ114" s="1058"/>
    </row>
    <row r="115" spans="1:130" s="247" customFormat="1" ht="26.25" customHeight="1" x14ac:dyDescent="0.2">
      <c r="A115" s="1048"/>
      <c r="B115" s="1049"/>
      <c r="C115" s="1044" t="s">
        <v>
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
15950</v>
      </c>
      <c r="AB115" s="1028"/>
      <c r="AC115" s="1028"/>
      <c r="AD115" s="1028"/>
      <c r="AE115" s="1029"/>
      <c r="AF115" s="1030">
        <v>
15950</v>
      </c>
      <c r="AG115" s="1028"/>
      <c r="AH115" s="1028"/>
      <c r="AI115" s="1028"/>
      <c r="AJ115" s="1029"/>
      <c r="AK115" s="1030">
        <v>
15950</v>
      </c>
      <c r="AL115" s="1028"/>
      <c r="AM115" s="1028"/>
      <c r="AN115" s="1028"/>
      <c r="AO115" s="1029"/>
      <c r="AP115" s="1031">
        <v>
0.5</v>
      </c>
      <c r="AQ115" s="1032"/>
      <c r="AR115" s="1032"/>
      <c r="AS115" s="1032"/>
      <c r="AT115" s="1033"/>
      <c r="AU115" s="994"/>
      <c r="AV115" s="995"/>
      <c r="AW115" s="995"/>
      <c r="AX115" s="995"/>
      <c r="AY115" s="995"/>
      <c r="AZ115" s="1043" t="s">
        <v>
458</v>
      </c>
      <c r="BA115" s="1044"/>
      <c r="BB115" s="1044"/>
      <c r="BC115" s="1044"/>
      <c r="BD115" s="1044"/>
      <c r="BE115" s="1044"/>
      <c r="BF115" s="1044"/>
      <c r="BG115" s="1044"/>
      <c r="BH115" s="1044"/>
      <c r="BI115" s="1044"/>
      <c r="BJ115" s="1044"/>
      <c r="BK115" s="1044"/>
      <c r="BL115" s="1044"/>
      <c r="BM115" s="1044"/>
      <c r="BN115" s="1044"/>
      <c r="BO115" s="1044"/>
      <c r="BP115" s="1045"/>
      <c r="BQ115" s="1013" t="s">
        <v>
391</v>
      </c>
      <c r="BR115" s="1014"/>
      <c r="BS115" s="1014"/>
      <c r="BT115" s="1014"/>
      <c r="BU115" s="1014"/>
      <c r="BV115" s="1014" t="s">
        <v>
137</v>
      </c>
      <c r="BW115" s="1014"/>
      <c r="BX115" s="1014"/>
      <c r="BY115" s="1014"/>
      <c r="BZ115" s="1014"/>
      <c r="CA115" s="1014" t="s">
        <v>
437</v>
      </c>
      <c r="CB115" s="1014"/>
      <c r="CC115" s="1014"/>
      <c r="CD115" s="1014"/>
      <c r="CE115" s="1014"/>
      <c r="CF115" s="1008" t="s">
        <v>
391</v>
      </c>
      <c r="CG115" s="1009"/>
      <c r="CH115" s="1009"/>
      <c r="CI115" s="1009"/>
      <c r="CJ115" s="1009"/>
      <c r="CK115" s="1039"/>
      <c r="CL115" s="1040"/>
      <c r="CM115" s="1043" t="s">
        <v>
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
460</v>
      </c>
      <c r="DH115" s="1053"/>
      <c r="DI115" s="1053"/>
      <c r="DJ115" s="1053"/>
      <c r="DK115" s="1054"/>
      <c r="DL115" s="1055" t="s">
        <v>
461</v>
      </c>
      <c r="DM115" s="1053"/>
      <c r="DN115" s="1053"/>
      <c r="DO115" s="1053"/>
      <c r="DP115" s="1054"/>
      <c r="DQ115" s="1055" t="s">
        <v>
437</v>
      </c>
      <c r="DR115" s="1053"/>
      <c r="DS115" s="1053"/>
      <c r="DT115" s="1053"/>
      <c r="DU115" s="1054"/>
      <c r="DV115" s="1056" t="s">
        <v>
440</v>
      </c>
      <c r="DW115" s="1057"/>
      <c r="DX115" s="1057"/>
      <c r="DY115" s="1057"/>
      <c r="DZ115" s="1058"/>
    </row>
    <row r="116" spans="1:130" s="247" customFormat="1" ht="26.25" customHeight="1" x14ac:dyDescent="0.2">
      <c r="A116" s="1050"/>
      <c r="B116" s="1051"/>
      <c r="C116" s="1059" t="s">
        <v>
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
461</v>
      </c>
      <c r="AB116" s="1053"/>
      <c r="AC116" s="1053"/>
      <c r="AD116" s="1053"/>
      <c r="AE116" s="1054"/>
      <c r="AF116" s="1055" t="s">
        <v>
437</v>
      </c>
      <c r="AG116" s="1053"/>
      <c r="AH116" s="1053"/>
      <c r="AI116" s="1053"/>
      <c r="AJ116" s="1054"/>
      <c r="AK116" s="1055" t="s">
        <v>
437</v>
      </c>
      <c r="AL116" s="1053"/>
      <c r="AM116" s="1053"/>
      <c r="AN116" s="1053"/>
      <c r="AO116" s="1054"/>
      <c r="AP116" s="1056" t="s">
        <v>
391</v>
      </c>
      <c r="AQ116" s="1057"/>
      <c r="AR116" s="1057"/>
      <c r="AS116" s="1057"/>
      <c r="AT116" s="1058"/>
      <c r="AU116" s="994"/>
      <c r="AV116" s="995"/>
      <c r="AW116" s="995"/>
      <c r="AX116" s="995"/>
      <c r="AY116" s="995"/>
      <c r="AZ116" s="1061" t="s">
        <v>
463</v>
      </c>
      <c r="BA116" s="1062"/>
      <c r="BB116" s="1062"/>
      <c r="BC116" s="1062"/>
      <c r="BD116" s="1062"/>
      <c r="BE116" s="1062"/>
      <c r="BF116" s="1062"/>
      <c r="BG116" s="1062"/>
      <c r="BH116" s="1062"/>
      <c r="BI116" s="1062"/>
      <c r="BJ116" s="1062"/>
      <c r="BK116" s="1062"/>
      <c r="BL116" s="1062"/>
      <c r="BM116" s="1062"/>
      <c r="BN116" s="1062"/>
      <c r="BO116" s="1062"/>
      <c r="BP116" s="1063"/>
      <c r="BQ116" s="1013" t="s">
        <v>
449</v>
      </c>
      <c r="BR116" s="1014"/>
      <c r="BS116" s="1014"/>
      <c r="BT116" s="1014"/>
      <c r="BU116" s="1014"/>
      <c r="BV116" s="1014" t="s">
        <v>
438</v>
      </c>
      <c r="BW116" s="1014"/>
      <c r="BX116" s="1014"/>
      <c r="BY116" s="1014"/>
      <c r="BZ116" s="1014"/>
      <c r="CA116" s="1014" t="s">
        <v>
440</v>
      </c>
      <c r="CB116" s="1014"/>
      <c r="CC116" s="1014"/>
      <c r="CD116" s="1014"/>
      <c r="CE116" s="1014"/>
      <c r="CF116" s="1008" t="s">
        <v>
449</v>
      </c>
      <c r="CG116" s="1009"/>
      <c r="CH116" s="1009"/>
      <c r="CI116" s="1009"/>
      <c r="CJ116" s="1009"/>
      <c r="CK116" s="1039"/>
      <c r="CL116" s="1040"/>
      <c r="CM116" s="1010" t="s">
        <v>
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
47850</v>
      </c>
      <c r="DH116" s="1053"/>
      <c r="DI116" s="1053"/>
      <c r="DJ116" s="1053"/>
      <c r="DK116" s="1054"/>
      <c r="DL116" s="1055">
        <v>
31900</v>
      </c>
      <c r="DM116" s="1053"/>
      <c r="DN116" s="1053"/>
      <c r="DO116" s="1053"/>
      <c r="DP116" s="1054"/>
      <c r="DQ116" s="1055">
        <v>
15950</v>
      </c>
      <c r="DR116" s="1053"/>
      <c r="DS116" s="1053"/>
      <c r="DT116" s="1053"/>
      <c r="DU116" s="1054"/>
      <c r="DV116" s="1056">
        <v>
0.5</v>
      </c>
      <c r="DW116" s="1057"/>
      <c r="DX116" s="1057"/>
      <c r="DY116" s="1057"/>
      <c r="DZ116" s="1058"/>
    </row>
    <row r="117" spans="1:130" s="247" customFormat="1" ht="26.25" customHeight="1" x14ac:dyDescent="0.2">
      <c r="A117" s="998" t="s">
        <v>
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
465</v>
      </c>
      <c r="Z117" s="980"/>
      <c r="AA117" s="1070">
        <v>
964145</v>
      </c>
      <c r="AB117" s="1071"/>
      <c r="AC117" s="1071"/>
      <c r="AD117" s="1071"/>
      <c r="AE117" s="1072"/>
      <c r="AF117" s="1073">
        <v>
929303</v>
      </c>
      <c r="AG117" s="1071"/>
      <c r="AH117" s="1071"/>
      <c r="AI117" s="1071"/>
      <c r="AJ117" s="1072"/>
      <c r="AK117" s="1073">
        <v>
944426</v>
      </c>
      <c r="AL117" s="1071"/>
      <c r="AM117" s="1071"/>
      <c r="AN117" s="1071"/>
      <c r="AO117" s="1072"/>
      <c r="AP117" s="1074"/>
      <c r="AQ117" s="1075"/>
      <c r="AR117" s="1075"/>
      <c r="AS117" s="1075"/>
      <c r="AT117" s="1076"/>
      <c r="AU117" s="994"/>
      <c r="AV117" s="995"/>
      <c r="AW117" s="995"/>
      <c r="AX117" s="995"/>
      <c r="AY117" s="995"/>
      <c r="AZ117" s="1061" t="s">
        <v>
466</v>
      </c>
      <c r="BA117" s="1062"/>
      <c r="BB117" s="1062"/>
      <c r="BC117" s="1062"/>
      <c r="BD117" s="1062"/>
      <c r="BE117" s="1062"/>
      <c r="BF117" s="1062"/>
      <c r="BG117" s="1062"/>
      <c r="BH117" s="1062"/>
      <c r="BI117" s="1062"/>
      <c r="BJ117" s="1062"/>
      <c r="BK117" s="1062"/>
      <c r="BL117" s="1062"/>
      <c r="BM117" s="1062"/>
      <c r="BN117" s="1062"/>
      <c r="BO117" s="1062"/>
      <c r="BP117" s="1063"/>
      <c r="BQ117" s="1013" t="s">
        <v>
137</v>
      </c>
      <c r="BR117" s="1014"/>
      <c r="BS117" s="1014"/>
      <c r="BT117" s="1014"/>
      <c r="BU117" s="1014"/>
      <c r="BV117" s="1014" t="s">
        <v>
437</v>
      </c>
      <c r="BW117" s="1014"/>
      <c r="BX117" s="1014"/>
      <c r="BY117" s="1014"/>
      <c r="BZ117" s="1014"/>
      <c r="CA117" s="1014" t="s">
        <v>
437</v>
      </c>
      <c r="CB117" s="1014"/>
      <c r="CC117" s="1014"/>
      <c r="CD117" s="1014"/>
      <c r="CE117" s="1014"/>
      <c r="CF117" s="1008" t="s">
        <v>
391</v>
      </c>
      <c r="CG117" s="1009"/>
      <c r="CH117" s="1009"/>
      <c r="CI117" s="1009"/>
      <c r="CJ117" s="1009"/>
      <c r="CK117" s="1039"/>
      <c r="CL117" s="1040"/>
      <c r="CM117" s="1010" t="s">
        <v>
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
391</v>
      </c>
      <c r="DH117" s="1053"/>
      <c r="DI117" s="1053"/>
      <c r="DJ117" s="1053"/>
      <c r="DK117" s="1054"/>
      <c r="DL117" s="1055" t="s">
        <v>
440</v>
      </c>
      <c r="DM117" s="1053"/>
      <c r="DN117" s="1053"/>
      <c r="DO117" s="1053"/>
      <c r="DP117" s="1054"/>
      <c r="DQ117" s="1055" t="s">
        <v>
137</v>
      </c>
      <c r="DR117" s="1053"/>
      <c r="DS117" s="1053"/>
      <c r="DT117" s="1053"/>
      <c r="DU117" s="1054"/>
      <c r="DV117" s="1056" t="s">
        <v>
391</v>
      </c>
      <c r="DW117" s="1057"/>
      <c r="DX117" s="1057"/>
      <c r="DY117" s="1057"/>
      <c r="DZ117" s="1058"/>
    </row>
    <row r="118" spans="1:130" s="247" customFormat="1" ht="26.25" customHeight="1" x14ac:dyDescent="0.2">
      <c r="A118" s="998" t="s">
        <v>
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
430</v>
      </c>
      <c r="AB118" s="979"/>
      <c r="AC118" s="979"/>
      <c r="AD118" s="979"/>
      <c r="AE118" s="980"/>
      <c r="AF118" s="978" t="s">
        <v>
307</v>
      </c>
      <c r="AG118" s="979"/>
      <c r="AH118" s="979"/>
      <c r="AI118" s="979"/>
      <c r="AJ118" s="980"/>
      <c r="AK118" s="978" t="s">
        <v>
306</v>
      </c>
      <c r="AL118" s="979"/>
      <c r="AM118" s="979"/>
      <c r="AN118" s="979"/>
      <c r="AO118" s="980"/>
      <c r="AP118" s="1065" t="s">
        <v>
431</v>
      </c>
      <c r="AQ118" s="1066"/>
      <c r="AR118" s="1066"/>
      <c r="AS118" s="1066"/>
      <c r="AT118" s="1067"/>
      <c r="AU118" s="994"/>
      <c r="AV118" s="995"/>
      <c r="AW118" s="995"/>
      <c r="AX118" s="995"/>
      <c r="AY118" s="995"/>
      <c r="AZ118" s="1068" t="s">
        <v>
468</v>
      </c>
      <c r="BA118" s="1059"/>
      <c r="BB118" s="1059"/>
      <c r="BC118" s="1059"/>
      <c r="BD118" s="1059"/>
      <c r="BE118" s="1059"/>
      <c r="BF118" s="1059"/>
      <c r="BG118" s="1059"/>
      <c r="BH118" s="1059"/>
      <c r="BI118" s="1059"/>
      <c r="BJ118" s="1059"/>
      <c r="BK118" s="1059"/>
      <c r="BL118" s="1059"/>
      <c r="BM118" s="1059"/>
      <c r="BN118" s="1059"/>
      <c r="BO118" s="1059"/>
      <c r="BP118" s="1060"/>
      <c r="BQ118" s="1091" t="s">
        <v>
446</v>
      </c>
      <c r="BR118" s="1092"/>
      <c r="BS118" s="1092"/>
      <c r="BT118" s="1092"/>
      <c r="BU118" s="1092"/>
      <c r="BV118" s="1092" t="s">
        <v>
437</v>
      </c>
      <c r="BW118" s="1092"/>
      <c r="BX118" s="1092"/>
      <c r="BY118" s="1092"/>
      <c r="BZ118" s="1092"/>
      <c r="CA118" s="1092" t="s">
        <v>
137</v>
      </c>
      <c r="CB118" s="1092"/>
      <c r="CC118" s="1092"/>
      <c r="CD118" s="1092"/>
      <c r="CE118" s="1092"/>
      <c r="CF118" s="1008" t="s">
        <v>
438</v>
      </c>
      <c r="CG118" s="1009"/>
      <c r="CH118" s="1009"/>
      <c r="CI118" s="1009"/>
      <c r="CJ118" s="1009"/>
      <c r="CK118" s="1039"/>
      <c r="CL118" s="1040"/>
      <c r="CM118" s="1010" t="s">
        <v>
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
137</v>
      </c>
      <c r="DH118" s="1053"/>
      <c r="DI118" s="1053"/>
      <c r="DJ118" s="1053"/>
      <c r="DK118" s="1054"/>
      <c r="DL118" s="1055" t="s">
        <v>
137</v>
      </c>
      <c r="DM118" s="1053"/>
      <c r="DN118" s="1053"/>
      <c r="DO118" s="1053"/>
      <c r="DP118" s="1054"/>
      <c r="DQ118" s="1055" t="s">
        <v>
137</v>
      </c>
      <c r="DR118" s="1053"/>
      <c r="DS118" s="1053"/>
      <c r="DT118" s="1053"/>
      <c r="DU118" s="1054"/>
      <c r="DV118" s="1056" t="s">
        <v>
391</v>
      </c>
      <c r="DW118" s="1057"/>
      <c r="DX118" s="1057"/>
      <c r="DY118" s="1057"/>
      <c r="DZ118" s="1058"/>
    </row>
    <row r="119" spans="1:130" s="247" customFormat="1" ht="26.25" customHeight="1" x14ac:dyDescent="0.2">
      <c r="A119" s="1152" t="s">
        <v>
435</v>
      </c>
      <c r="B119" s="1038"/>
      <c r="C119" s="1017" t="s">
        <v>
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
456</v>
      </c>
      <c r="AB119" s="986"/>
      <c r="AC119" s="986"/>
      <c r="AD119" s="986"/>
      <c r="AE119" s="987"/>
      <c r="AF119" s="988" t="s">
        <v>
137</v>
      </c>
      <c r="AG119" s="986"/>
      <c r="AH119" s="986"/>
      <c r="AI119" s="986"/>
      <c r="AJ119" s="987"/>
      <c r="AK119" s="988" t="s">
        <v>
391</v>
      </c>
      <c r="AL119" s="986"/>
      <c r="AM119" s="986"/>
      <c r="AN119" s="986"/>
      <c r="AO119" s="987"/>
      <c r="AP119" s="989" t="s">
        <v>
137</v>
      </c>
      <c r="AQ119" s="990"/>
      <c r="AR119" s="990"/>
      <c r="AS119" s="990"/>
      <c r="AT119" s="991"/>
      <c r="AU119" s="996"/>
      <c r="AV119" s="997"/>
      <c r="AW119" s="997"/>
      <c r="AX119" s="997"/>
      <c r="AY119" s="997"/>
      <c r="AZ119" s="278" t="s">
        <v>
188</v>
      </c>
      <c r="BA119" s="278"/>
      <c r="BB119" s="278"/>
      <c r="BC119" s="278"/>
      <c r="BD119" s="278"/>
      <c r="BE119" s="278"/>
      <c r="BF119" s="278"/>
      <c r="BG119" s="278"/>
      <c r="BH119" s="278"/>
      <c r="BI119" s="278"/>
      <c r="BJ119" s="278"/>
      <c r="BK119" s="278"/>
      <c r="BL119" s="278"/>
      <c r="BM119" s="278"/>
      <c r="BN119" s="278"/>
      <c r="BO119" s="1069" t="s">
        <v>
470</v>
      </c>
      <c r="BP119" s="1100"/>
      <c r="BQ119" s="1091">
        <v>
9850577</v>
      </c>
      <c r="BR119" s="1092"/>
      <c r="BS119" s="1092"/>
      <c r="BT119" s="1092"/>
      <c r="BU119" s="1092"/>
      <c r="BV119" s="1092">
        <v>
9519309</v>
      </c>
      <c r="BW119" s="1092"/>
      <c r="BX119" s="1092"/>
      <c r="BY119" s="1092"/>
      <c r="BZ119" s="1092"/>
      <c r="CA119" s="1092">
        <v>
9104583</v>
      </c>
      <c r="CB119" s="1092"/>
      <c r="CC119" s="1092"/>
      <c r="CD119" s="1092"/>
      <c r="CE119" s="1092"/>
      <c r="CF119" s="1093"/>
      <c r="CG119" s="1094"/>
      <c r="CH119" s="1094"/>
      <c r="CI119" s="1094"/>
      <c r="CJ119" s="1095"/>
      <c r="CK119" s="1041"/>
      <c r="CL119" s="1042"/>
      <c r="CM119" s="1096" t="s">
        <v>
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
461</v>
      </c>
      <c r="DH119" s="1078"/>
      <c r="DI119" s="1078"/>
      <c r="DJ119" s="1078"/>
      <c r="DK119" s="1079"/>
      <c r="DL119" s="1077" t="s">
        <v>
437</v>
      </c>
      <c r="DM119" s="1078"/>
      <c r="DN119" s="1078"/>
      <c r="DO119" s="1078"/>
      <c r="DP119" s="1079"/>
      <c r="DQ119" s="1077" t="s">
        <v>
437</v>
      </c>
      <c r="DR119" s="1078"/>
      <c r="DS119" s="1078"/>
      <c r="DT119" s="1078"/>
      <c r="DU119" s="1079"/>
      <c r="DV119" s="1080" t="s">
        <v>
446</v>
      </c>
      <c r="DW119" s="1081"/>
      <c r="DX119" s="1081"/>
      <c r="DY119" s="1081"/>
      <c r="DZ119" s="1082"/>
    </row>
    <row r="120" spans="1:130" s="247" customFormat="1" ht="26.25" customHeight="1" x14ac:dyDescent="0.2">
      <c r="A120" s="1153"/>
      <c r="B120" s="1040"/>
      <c r="C120" s="1010" t="s">
        <v>
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
137</v>
      </c>
      <c r="AB120" s="1053"/>
      <c r="AC120" s="1053"/>
      <c r="AD120" s="1053"/>
      <c r="AE120" s="1054"/>
      <c r="AF120" s="1055" t="s">
        <v>
472</v>
      </c>
      <c r="AG120" s="1053"/>
      <c r="AH120" s="1053"/>
      <c r="AI120" s="1053"/>
      <c r="AJ120" s="1054"/>
      <c r="AK120" s="1055" t="s">
        <v>
456</v>
      </c>
      <c r="AL120" s="1053"/>
      <c r="AM120" s="1053"/>
      <c r="AN120" s="1053"/>
      <c r="AO120" s="1054"/>
      <c r="AP120" s="1056" t="s">
        <v>
437</v>
      </c>
      <c r="AQ120" s="1057"/>
      <c r="AR120" s="1057"/>
      <c r="AS120" s="1057"/>
      <c r="AT120" s="1058"/>
      <c r="AU120" s="1083" t="s">
        <v>
473</v>
      </c>
      <c r="AV120" s="1084"/>
      <c r="AW120" s="1084"/>
      <c r="AX120" s="1084"/>
      <c r="AY120" s="1085"/>
      <c r="AZ120" s="1034" t="s">
        <v>
474</v>
      </c>
      <c r="BA120" s="983"/>
      <c r="BB120" s="983"/>
      <c r="BC120" s="983"/>
      <c r="BD120" s="983"/>
      <c r="BE120" s="983"/>
      <c r="BF120" s="983"/>
      <c r="BG120" s="983"/>
      <c r="BH120" s="983"/>
      <c r="BI120" s="983"/>
      <c r="BJ120" s="983"/>
      <c r="BK120" s="983"/>
      <c r="BL120" s="983"/>
      <c r="BM120" s="983"/>
      <c r="BN120" s="983"/>
      <c r="BO120" s="983"/>
      <c r="BP120" s="984"/>
      <c r="BQ120" s="1020">
        <v>
3269990</v>
      </c>
      <c r="BR120" s="1021"/>
      <c r="BS120" s="1021"/>
      <c r="BT120" s="1021"/>
      <c r="BU120" s="1021"/>
      <c r="BV120" s="1021">
        <v>
3722882</v>
      </c>
      <c r="BW120" s="1021"/>
      <c r="BX120" s="1021"/>
      <c r="BY120" s="1021"/>
      <c r="BZ120" s="1021"/>
      <c r="CA120" s="1021">
        <v>
3839557</v>
      </c>
      <c r="CB120" s="1021"/>
      <c r="CC120" s="1021"/>
      <c r="CD120" s="1021"/>
      <c r="CE120" s="1021"/>
      <c r="CF120" s="1035">
        <v>
125.3</v>
      </c>
      <c r="CG120" s="1036"/>
      <c r="CH120" s="1036"/>
      <c r="CI120" s="1036"/>
      <c r="CJ120" s="1036"/>
      <c r="CK120" s="1101" t="s">
        <v>
475</v>
      </c>
      <c r="CL120" s="1102"/>
      <c r="CM120" s="1102"/>
      <c r="CN120" s="1102"/>
      <c r="CO120" s="1103"/>
      <c r="CP120" s="1109" t="s">
        <v>
476</v>
      </c>
      <c r="CQ120" s="1110"/>
      <c r="CR120" s="1110"/>
      <c r="CS120" s="1110"/>
      <c r="CT120" s="1110"/>
      <c r="CU120" s="1110"/>
      <c r="CV120" s="1110"/>
      <c r="CW120" s="1110"/>
      <c r="CX120" s="1110"/>
      <c r="CY120" s="1110"/>
      <c r="CZ120" s="1110"/>
      <c r="DA120" s="1110"/>
      <c r="DB120" s="1110"/>
      <c r="DC120" s="1110"/>
      <c r="DD120" s="1110"/>
      <c r="DE120" s="1110"/>
      <c r="DF120" s="1111"/>
      <c r="DG120" s="1020">
        <v>
860094</v>
      </c>
      <c r="DH120" s="1021"/>
      <c r="DI120" s="1021"/>
      <c r="DJ120" s="1021"/>
      <c r="DK120" s="1021"/>
      <c r="DL120" s="1021">
        <v>
768156</v>
      </c>
      <c r="DM120" s="1021"/>
      <c r="DN120" s="1021"/>
      <c r="DO120" s="1021"/>
      <c r="DP120" s="1021"/>
      <c r="DQ120" s="1021">
        <v>
661624</v>
      </c>
      <c r="DR120" s="1021"/>
      <c r="DS120" s="1021"/>
      <c r="DT120" s="1021"/>
      <c r="DU120" s="1021"/>
      <c r="DV120" s="1022">
        <v>
21.6</v>
      </c>
      <c r="DW120" s="1022"/>
      <c r="DX120" s="1022"/>
      <c r="DY120" s="1022"/>
      <c r="DZ120" s="1023"/>
    </row>
    <row r="121" spans="1:130" s="247" customFormat="1" ht="26.25" customHeight="1" x14ac:dyDescent="0.2">
      <c r="A121" s="1153"/>
      <c r="B121" s="1040"/>
      <c r="C121" s="1061" t="s">
        <v>
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
137</v>
      </c>
      <c r="AB121" s="1053"/>
      <c r="AC121" s="1053"/>
      <c r="AD121" s="1053"/>
      <c r="AE121" s="1054"/>
      <c r="AF121" s="1055" t="s">
        <v>
137</v>
      </c>
      <c r="AG121" s="1053"/>
      <c r="AH121" s="1053"/>
      <c r="AI121" s="1053"/>
      <c r="AJ121" s="1054"/>
      <c r="AK121" s="1055" t="s">
        <v>
456</v>
      </c>
      <c r="AL121" s="1053"/>
      <c r="AM121" s="1053"/>
      <c r="AN121" s="1053"/>
      <c r="AO121" s="1054"/>
      <c r="AP121" s="1056" t="s">
        <v>
137</v>
      </c>
      <c r="AQ121" s="1057"/>
      <c r="AR121" s="1057"/>
      <c r="AS121" s="1057"/>
      <c r="AT121" s="1058"/>
      <c r="AU121" s="1086"/>
      <c r="AV121" s="1087"/>
      <c r="AW121" s="1087"/>
      <c r="AX121" s="1087"/>
      <c r="AY121" s="1088"/>
      <c r="AZ121" s="1043" t="s">
        <v>
478</v>
      </c>
      <c r="BA121" s="1044"/>
      <c r="BB121" s="1044"/>
      <c r="BC121" s="1044"/>
      <c r="BD121" s="1044"/>
      <c r="BE121" s="1044"/>
      <c r="BF121" s="1044"/>
      <c r="BG121" s="1044"/>
      <c r="BH121" s="1044"/>
      <c r="BI121" s="1044"/>
      <c r="BJ121" s="1044"/>
      <c r="BK121" s="1044"/>
      <c r="BL121" s="1044"/>
      <c r="BM121" s="1044"/>
      <c r="BN121" s="1044"/>
      <c r="BO121" s="1044"/>
      <c r="BP121" s="1045"/>
      <c r="BQ121" s="1013">
        <v>
737168</v>
      </c>
      <c r="BR121" s="1014"/>
      <c r="BS121" s="1014"/>
      <c r="BT121" s="1014"/>
      <c r="BU121" s="1014"/>
      <c r="BV121" s="1014">
        <v>
591656</v>
      </c>
      <c r="BW121" s="1014"/>
      <c r="BX121" s="1014"/>
      <c r="BY121" s="1014"/>
      <c r="BZ121" s="1014"/>
      <c r="CA121" s="1014">
        <v>
570349</v>
      </c>
      <c r="CB121" s="1014"/>
      <c r="CC121" s="1014"/>
      <c r="CD121" s="1014"/>
      <c r="CE121" s="1014"/>
      <c r="CF121" s="1008">
        <v>
18.600000000000001</v>
      </c>
      <c r="CG121" s="1009"/>
      <c r="CH121" s="1009"/>
      <c r="CI121" s="1009"/>
      <c r="CJ121" s="1009"/>
      <c r="CK121" s="1104"/>
      <c r="CL121" s="1105"/>
      <c r="CM121" s="1105"/>
      <c r="CN121" s="1105"/>
      <c r="CO121" s="1106"/>
      <c r="CP121" s="1114" t="s">
        <v>
479</v>
      </c>
      <c r="CQ121" s="1115"/>
      <c r="CR121" s="1115"/>
      <c r="CS121" s="1115"/>
      <c r="CT121" s="1115"/>
      <c r="CU121" s="1115"/>
      <c r="CV121" s="1115"/>
      <c r="CW121" s="1115"/>
      <c r="CX121" s="1115"/>
      <c r="CY121" s="1115"/>
      <c r="CZ121" s="1115"/>
      <c r="DA121" s="1115"/>
      <c r="DB121" s="1115"/>
      <c r="DC121" s="1115"/>
      <c r="DD121" s="1115"/>
      <c r="DE121" s="1115"/>
      <c r="DF121" s="1116"/>
      <c r="DG121" s="1013">
        <v>
339032</v>
      </c>
      <c r="DH121" s="1014"/>
      <c r="DI121" s="1014"/>
      <c r="DJ121" s="1014"/>
      <c r="DK121" s="1014"/>
      <c r="DL121" s="1014">
        <v>
343426</v>
      </c>
      <c r="DM121" s="1014"/>
      <c r="DN121" s="1014"/>
      <c r="DO121" s="1014"/>
      <c r="DP121" s="1014"/>
      <c r="DQ121" s="1014">
        <v>
393142</v>
      </c>
      <c r="DR121" s="1014"/>
      <c r="DS121" s="1014"/>
      <c r="DT121" s="1014"/>
      <c r="DU121" s="1014"/>
      <c r="DV121" s="1015">
        <v>
12.8</v>
      </c>
      <c r="DW121" s="1015"/>
      <c r="DX121" s="1015"/>
      <c r="DY121" s="1015"/>
      <c r="DZ121" s="1016"/>
    </row>
    <row r="122" spans="1:130" s="247" customFormat="1" ht="26.25" customHeight="1" x14ac:dyDescent="0.2">
      <c r="A122" s="1153"/>
      <c r="B122" s="1040"/>
      <c r="C122" s="1010" t="s">
        <v>
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
137</v>
      </c>
      <c r="AB122" s="1053"/>
      <c r="AC122" s="1053"/>
      <c r="AD122" s="1053"/>
      <c r="AE122" s="1054"/>
      <c r="AF122" s="1055" t="s">
        <v>
391</v>
      </c>
      <c r="AG122" s="1053"/>
      <c r="AH122" s="1053"/>
      <c r="AI122" s="1053"/>
      <c r="AJ122" s="1054"/>
      <c r="AK122" s="1055" t="s">
        <v>
437</v>
      </c>
      <c r="AL122" s="1053"/>
      <c r="AM122" s="1053"/>
      <c r="AN122" s="1053"/>
      <c r="AO122" s="1054"/>
      <c r="AP122" s="1056" t="s">
        <v>
391</v>
      </c>
      <c r="AQ122" s="1057"/>
      <c r="AR122" s="1057"/>
      <c r="AS122" s="1057"/>
      <c r="AT122" s="1058"/>
      <c r="AU122" s="1086"/>
      <c r="AV122" s="1087"/>
      <c r="AW122" s="1087"/>
      <c r="AX122" s="1087"/>
      <c r="AY122" s="1088"/>
      <c r="AZ122" s="1068" t="s">
        <v>
480</v>
      </c>
      <c r="BA122" s="1059"/>
      <c r="BB122" s="1059"/>
      <c r="BC122" s="1059"/>
      <c r="BD122" s="1059"/>
      <c r="BE122" s="1059"/>
      <c r="BF122" s="1059"/>
      <c r="BG122" s="1059"/>
      <c r="BH122" s="1059"/>
      <c r="BI122" s="1059"/>
      <c r="BJ122" s="1059"/>
      <c r="BK122" s="1059"/>
      <c r="BL122" s="1059"/>
      <c r="BM122" s="1059"/>
      <c r="BN122" s="1059"/>
      <c r="BO122" s="1059"/>
      <c r="BP122" s="1060"/>
      <c r="BQ122" s="1091">
        <v>
4761821</v>
      </c>
      <c r="BR122" s="1092"/>
      <c r="BS122" s="1092"/>
      <c r="BT122" s="1092"/>
      <c r="BU122" s="1092"/>
      <c r="BV122" s="1092">
        <v>
4663776</v>
      </c>
      <c r="BW122" s="1092"/>
      <c r="BX122" s="1092"/>
      <c r="BY122" s="1092"/>
      <c r="BZ122" s="1092"/>
      <c r="CA122" s="1092">
        <v>
4489913</v>
      </c>
      <c r="CB122" s="1092"/>
      <c r="CC122" s="1092"/>
      <c r="CD122" s="1092"/>
      <c r="CE122" s="1092"/>
      <c r="CF122" s="1112">
        <v>
146.6</v>
      </c>
      <c r="CG122" s="1113"/>
      <c r="CH122" s="1113"/>
      <c r="CI122" s="1113"/>
      <c r="CJ122" s="1113"/>
      <c r="CK122" s="1104"/>
      <c r="CL122" s="1105"/>
      <c r="CM122" s="1105"/>
      <c r="CN122" s="1105"/>
      <c r="CO122" s="1106"/>
      <c r="CP122" s="1114" t="s">
        <v>
481</v>
      </c>
      <c r="CQ122" s="1115"/>
      <c r="CR122" s="1115"/>
      <c r="CS122" s="1115"/>
      <c r="CT122" s="1115"/>
      <c r="CU122" s="1115"/>
      <c r="CV122" s="1115"/>
      <c r="CW122" s="1115"/>
      <c r="CX122" s="1115"/>
      <c r="CY122" s="1115"/>
      <c r="CZ122" s="1115"/>
      <c r="DA122" s="1115"/>
      <c r="DB122" s="1115"/>
      <c r="DC122" s="1115"/>
      <c r="DD122" s="1115"/>
      <c r="DE122" s="1115"/>
      <c r="DF122" s="1116"/>
      <c r="DG122" s="1013" t="s">
        <v>
461</v>
      </c>
      <c r="DH122" s="1014"/>
      <c r="DI122" s="1014"/>
      <c r="DJ122" s="1014"/>
      <c r="DK122" s="1014"/>
      <c r="DL122" s="1014">
        <v>
103926</v>
      </c>
      <c r="DM122" s="1014"/>
      <c r="DN122" s="1014"/>
      <c r="DO122" s="1014"/>
      <c r="DP122" s="1014"/>
      <c r="DQ122" s="1014">
        <v>
111525</v>
      </c>
      <c r="DR122" s="1014"/>
      <c r="DS122" s="1014"/>
      <c r="DT122" s="1014"/>
      <c r="DU122" s="1014"/>
      <c r="DV122" s="1015">
        <v>
3.6</v>
      </c>
      <c r="DW122" s="1015"/>
      <c r="DX122" s="1015"/>
      <c r="DY122" s="1015"/>
      <c r="DZ122" s="1016"/>
    </row>
    <row r="123" spans="1:130" s="247" customFormat="1" ht="26.25" customHeight="1" x14ac:dyDescent="0.2">
      <c r="A123" s="1153"/>
      <c r="B123" s="1040"/>
      <c r="C123" s="1010" t="s">
        <v>
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
15950</v>
      </c>
      <c r="AB123" s="1053"/>
      <c r="AC123" s="1053"/>
      <c r="AD123" s="1053"/>
      <c r="AE123" s="1054"/>
      <c r="AF123" s="1055">
        <v>
15950</v>
      </c>
      <c r="AG123" s="1053"/>
      <c r="AH123" s="1053"/>
      <c r="AI123" s="1053"/>
      <c r="AJ123" s="1054"/>
      <c r="AK123" s="1055">
        <v>
15950</v>
      </c>
      <c r="AL123" s="1053"/>
      <c r="AM123" s="1053"/>
      <c r="AN123" s="1053"/>
      <c r="AO123" s="1054"/>
      <c r="AP123" s="1056">
        <v>
0.5</v>
      </c>
      <c r="AQ123" s="1057"/>
      <c r="AR123" s="1057"/>
      <c r="AS123" s="1057"/>
      <c r="AT123" s="1058"/>
      <c r="AU123" s="1089"/>
      <c r="AV123" s="1090"/>
      <c r="AW123" s="1090"/>
      <c r="AX123" s="1090"/>
      <c r="AY123" s="1090"/>
      <c r="AZ123" s="278" t="s">
        <v>
188</v>
      </c>
      <c r="BA123" s="278"/>
      <c r="BB123" s="278"/>
      <c r="BC123" s="278"/>
      <c r="BD123" s="278"/>
      <c r="BE123" s="278"/>
      <c r="BF123" s="278"/>
      <c r="BG123" s="278"/>
      <c r="BH123" s="278"/>
      <c r="BI123" s="278"/>
      <c r="BJ123" s="278"/>
      <c r="BK123" s="278"/>
      <c r="BL123" s="278"/>
      <c r="BM123" s="278"/>
      <c r="BN123" s="278"/>
      <c r="BO123" s="1069" t="s">
        <v>
482</v>
      </c>
      <c r="BP123" s="1100"/>
      <c r="BQ123" s="1159">
        <v>
8768979</v>
      </c>
      <c r="BR123" s="1160"/>
      <c r="BS123" s="1160"/>
      <c r="BT123" s="1160"/>
      <c r="BU123" s="1160"/>
      <c r="BV123" s="1160">
        <v>
8978314</v>
      </c>
      <c r="BW123" s="1160"/>
      <c r="BX123" s="1160"/>
      <c r="BY123" s="1160"/>
      <c r="BZ123" s="1160"/>
      <c r="CA123" s="1160">
        <v>
8899819</v>
      </c>
      <c r="CB123" s="1160"/>
      <c r="CC123" s="1160"/>
      <c r="CD123" s="1160"/>
      <c r="CE123" s="1160"/>
      <c r="CF123" s="1093"/>
      <c r="CG123" s="1094"/>
      <c r="CH123" s="1094"/>
      <c r="CI123" s="1094"/>
      <c r="CJ123" s="1095"/>
      <c r="CK123" s="1104"/>
      <c r="CL123" s="1105"/>
      <c r="CM123" s="1105"/>
      <c r="CN123" s="1105"/>
      <c r="CO123" s="1106"/>
      <c r="CP123" s="1114" t="s">
        <v>
483</v>
      </c>
      <c r="CQ123" s="1115"/>
      <c r="CR123" s="1115"/>
      <c r="CS123" s="1115"/>
      <c r="CT123" s="1115"/>
      <c r="CU123" s="1115"/>
      <c r="CV123" s="1115"/>
      <c r="CW123" s="1115"/>
      <c r="CX123" s="1115"/>
      <c r="CY123" s="1115"/>
      <c r="CZ123" s="1115"/>
      <c r="DA123" s="1115"/>
      <c r="DB123" s="1115"/>
      <c r="DC123" s="1115"/>
      <c r="DD123" s="1115"/>
      <c r="DE123" s="1115"/>
      <c r="DF123" s="1116"/>
      <c r="DG123" s="1052">
        <v>
19536</v>
      </c>
      <c r="DH123" s="1053"/>
      <c r="DI123" s="1053"/>
      <c r="DJ123" s="1053"/>
      <c r="DK123" s="1054"/>
      <c r="DL123" s="1055">
        <v>
9387</v>
      </c>
      <c r="DM123" s="1053"/>
      <c r="DN123" s="1053"/>
      <c r="DO123" s="1053"/>
      <c r="DP123" s="1054"/>
      <c r="DQ123" s="1055">
        <v>
4685</v>
      </c>
      <c r="DR123" s="1053"/>
      <c r="DS123" s="1053"/>
      <c r="DT123" s="1053"/>
      <c r="DU123" s="1054"/>
      <c r="DV123" s="1056">
        <v>
0.2</v>
      </c>
      <c r="DW123" s="1057"/>
      <c r="DX123" s="1057"/>
      <c r="DY123" s="1057"/>
      <c r="DZ123" s="1058"/>
    </row>
    <row r="124" spans="1:130" s="247" customFormat="1" ht="26.25" customHeight="1" thickBot="1" x14ac:dyDescent="0.25">
      <c r="A124" s="1153"/>
      <c r="B124" s="1040"/>
      <c r="C124" s="1010" t="s">
        <v>
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
391</v>
      </c>
      <c r="AB124" s="1053"/>
      <c r="AC124" s="1053"/>
      <c r="AD124" s="1053"/>
      <c r="AE124" s="1054"/>
      <c r="AF124" s="1055" t="s">
        <v>
437</v>
      </c>
      <c r="AG124" s="1053"/>
      <c r="AH124" s="1053"/>
      <c r="AI124" s="1053"/>
      <c r="AJ124" s="1054"/>
      <c r="AK124" s="1055" t="s">
        <v>
438</v>
      </c>
      <c r="AL124" s="1053"/>
      <c r="AM124" s="1053"/>
      <c r="AN124" s="1053"/>
      <c r="AO124" s="1054"/>
      <c r="AP124" s="1056" t="s">
        <v>
437</v>
      </c>
      <c r="AQ124" s="1057"/>
      <c r="AR124" s="1057"/>
      <c r="AS124" s="1057"/>
      <c r="AT124" s="1058"/>
      <c r="AU124" s="1155" t="s">
        <v>
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
34.799999999999997</v>
      </c>
      <c r="BR124" s="1122"/>
      <c r="BS124" s="1122"/>
      <c r="BT124" s="1122"/>
      <c r="BU124" s="1122"/>
      <c r="BV124" s="1122">
        <v>
17.5</v>
      </c>
      <c r="BW124" s="1122"/>
      <c r="BX124" s="1122"/>
      <c r="BY124" s="1122"/>
      <c r="BZ124" s="1122"/>
      <c r="CA124" s="1122">
        <v>
6.6</v>
      </c>
      <c r="CB124" s="1122"/>
      <c r="CC124" s="1122"/>
      <c r="CD124" s="1122"/>
      <c r="CE124" s="1122"/>
      <c r="CF124" s="1123"/>
      <c r="CG124" s="1124"/>
      <c r="CH124" s="1124"/>
      <c r="CI124" s="1124"/>
      <c r="CJ124" s="1125"/>
      <c r="CK124" s="1107"/>
      <c r="CL124" s="1107"/>
      <c r="CM124" s="1107"/>
      <c r="CN124" s="1107"/>
      <c r="CO124" s="1108"/>
      <c r="CP124" s="1114" t="s">
        <v>
485</v>
      </c>
      <c r="CQ124" s="1115"/>
      <c r="CR124" s="1115"/>
      <c r="CS124" s="1115"/>
      <c r="CT124" s="1115"/>
      <c r="CU124" s="1115"/>
      <c r="CV124" s="1115"/>
      <c r="CW124" s="1115"/>
      <c r="CX124" s="1115"/>
      <c r="CY124" s="1115"/>
      <c r="CZ124" s="1115"/>
      <c r="DA124" s="1115"/>
      <c r="DB124" s="1115"/>
      <c r="DC124" s="1115"/>
      <c r="DD124" s="1115"/>
      <c r="DE124" s="1115"/>
      <c r="DF124" s="1116"/>
      <c r="DG124" s="1099" t="s">
        <v>
446</v>
      </c>
      <c r="DH124" s="1078"/>
      <c r="DI124" s="1078"/>
      <c r="DJ124" s="1078"/>
      <c r="DK124" s="1079"/>
      <c r="DL124" s="1077" t="s">
        <v>
461</v>
      </c>
      <c r="DM124" s="1078"/>
      <c r="DN124" s="1078"/>
      <c r="DO124" s="1078"/>
      <c r="DP124" s="1079"/>
      <c r="DQ124" s="1077" t="s">
        <v>
438</v>
      </c>
      <c r="DR124" s="1078"/>
      <c r="DS124" s="1078"/>
      <c r="DT124" s="1078"/>
      <c r="DU124" s="1079"/>
      <c r="DV124" s="1080" t="s">
        <v>
446</v>
      </c>
      <c r="DW124" s="1081"/>
      <c r="DX124" s="1081"/>
      <c r="DY124" s="1081"/>
      <c r="DZ124" s="1082"/>
    </row>
    <row r="125" spans="1:130" s="247" customFormat="1" ht="26.25" customHeight="1" x14ac:dyDescent="0.2">
      <c r="A125" s="1153"/>
      <c r="B125" s="1040"/>
      <c r="C125" s="1010" t="s">
        <v>
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
446</v>
      </c>
      <c r="AB125" s="1053"/>
      <c r="AC125" s="1053"/>
      <c r="AD125" s="1053"/>
      <c r="AE125" s="1054"/>
      <c r="AF125" s="1055" t="s">
        <v>
446</v>
      </c>
      <c r="AG125" s="1053"/>
      <c r="AH125" s="1053"/>
      <c r="AI125" s="1053"/>
      <c r="AJ125" s="1054"/>
      <c r="AK125" s="1055" t="s">
        <v>
438</v>
      </c>
      <c r="AL125" s="1053"/>
      <c r="AM125" s="1053"/>
      <c r="AN125" s="1053"/>
      <c r="AO125" s="1054"/>
      <c r="AP125" s="1056" t="s">
        <v>
486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
487</v>
      </c>
      <c r="CL125" s="1102"/>
      <c r="CM125" s="1102"/>
      <c r="CN125" s="1102"/>
      <c r="CO125" s="1103"/>
      <c r="CP125" s="1034" t="s">
        <v>
488</v>
      </c>
      <c r="CQ125" s="983"/>
      <c r="CR125" s="983"/>
      <c r="CS125" s="983"/>
      <c r="CT125" s="983"/>
      <c r="CU125" s="983"/>
      <c r="CV125" s="983"/>
      <c r="CW125" s="983"/>
      <c r="CX125" s="983"/>
      <c r="CY125" s="983"/>
      <c r="CZ125" s="983"/>
      <c r="DA125" s="983"/>
      <c r="DB125" s="983"/>
      <c r="DC125" s="983"/>
      <c r="DD125" s="983"/>
      <c r="DE125" s="983"/>
      <c r="DF125" s="984"/>
      <c r="DG125" s="1020" t="s">
        <v>
461</v>
      </c>
      <c r="DH125" s="1021"/>
      <c r="DI125" s="1021"/>
      <c r="DJ125" s="1021"/>
      <c r="DK125" s="1021"/>
      <c r="DL125" s="1021" t="s">
        <v>
437</v>
      </c>
      <c r="DM125" s="1021"/>
      <c r="DN125" s="1021"/>
      <c r="DO125" s="1021"/>
      <c r="DP125" s="1021"/>
      <c r="DQ125" s="1021" t="s">
        <v>
446</v>
      </c>
      <c r="DR125" s="1021"/>
      <c r="DS125" s="1021"/>
      <c r="DT125" s="1021"/>
      <c r="DU125" s="1021"/>
      <c r="DV125" s="1022" t="s">
        <v>
446</v>
      </c>
      <c r="DW125" s="1022"/>
      <c r="DX125" s="1022"/>
      <c r="DY125" s="1022"/>
      <c r="DZ125" s="1023"/>
    </row>
    <row r="126" spans="1:130" s="247" customFormat="1" ht="26.25" customHeight="1" thickBot="1" x14ac:dyDescent="0.25">
      <c r="A126" s="1153"/>
      <c r="B126" s="1040"/>
      <c r="C126" s="1010" t="s">
        <v>
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
437</v>
      </c>
      <c r="AB126" s="1053"/>
      <c r="AC126" s="1053"/>
      <c r="AD126" s="1053"/>
      <c r="AE126" s="1054"/>
      <c r="AF126" s="1055" t="s">
        <v>
446</v>
      </c>
      <c r="AG126" s="1053"/>
      <c r="AH126" s="1053"/>
      <c r="AI126" s="1053"/>
      <c r="AJ126" s="1054"/>
      <c r="AK126" s="1055" t="s">
        <v>
461</v>
      </c>
      <c r="AL126" s="1053"/>
      <c r="AM126" s="1053"/>
      <c r="AN126" s="1053"/>
      <c r="AO126" s="1054"/>
      <c r="AP126" s="1056" t="s">
        <v>
446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
489</v>
      </c>
      <c r="CQ126" s="1044"/>
      <c r="CR126" s="1044"/>
      <c r="CS126" s="1044"/>
      <c r="CT126" s="1044"/>
      <c r="CU126" s="1044"/>
      <c r="CV126" s="1044"/>
      <c r="CW126" s="1044"/>
      <c r="CX126" s="1044"/>
      <c r="CY126" s="1044"/>
      <c r="CZ126" s="1044"/>
      <c r="DA126" s="1044"/>
      <c r="DB126" s="1044"/>
      <c r="DC126" s="1044"/>
      <c r="DD126" s="1044"/>
      <c r="DE126" s="1044"/>
      <c r="DF126" s="1045"/>
      <c r="DG126" s="1013" t="s">
        <v>
461</v>
      </c>
      <c r="DH126" s="1014"/>
      <c r="DI126" s="1014"/>
      <c r="DJ126" s="1014"/>
      <c r="DK126" s="1014"/>
      <c r="DL126" s="1014" t="s">
        <v>
446</v>
      </c>
      <c r="DM126" s="1014"/>
      <c r="DN126" s="1014"/>
      <c r="DO126" s="1014"/>
      <c r="DP126" s="1014"/>
      <c r="DQ126" s="1014" t="s">
        <v>
437</v>
      </c>
      <c r="DR126" s="1014"/>
      <c r="DS126" s="1014"/>
      <c r="DT126" s="1014"/>
      <c r="DU126" s="1014"/>
      <c r="DV126" s="1015" t="s">
        <v>
461</v>
      </c>
      <c r="DW126" s="1015"/>
      <c r="DX126" s="1015"/>
      <c r="DY126" s="1015"/>
      <c r="DZ126" s="1016"/>
    </row>
    <row r="127" spans="1:130" s="247" customFormat="1" ht="26.25" customHeight="1" x14ac:dyDescent="0.2">
      <c r="A127" s="1154"/>
      <c r="B127" s="1042"/>
      <c r="C127" s="1096" t="s">
        <v>
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
461</v>
      </c>
      <c r="AB127" s="1053"/>
      <c r="AC127" s="1053"/>
      <c r="AD127" s="1053"/>
      <c r="AE127" s="1054"/>
      <c r="AF127" s="1055" t="s">
        <v>
486</v>
      </c>
      <c r="AG127" s="1053"/>
      <c r="AH127" s="1053"/>
      <c r="AI127" s="1053"/>
      <c r="AJ127" s="1054"/>
      <c r="AK127" s="1055" t="s">
        <v>
461</v>
      </c>
      <c r="AL127" s="1053"/>
      <c r="AM127" s="1053"/>
      <c r="AN127" s="1053"/>
      <c r="AO127" s="1054"/>
      <c r="AP127" s="1056" t="s">
        <v>
461</v>
      </c>
      <c r="AQ127" s="1057"/>
      <c r="AR127" s="1057"/>
      <c r="AS127" s="1057"/>
      <c r="AT127" s="1058"/>
      <c r="AU127" s="283"/>
      <c r="AV127" s="283"/>
      <c r="AW127" s="283"/>
      <c r="AX127" s="1126" t="s">
        <v>
491</v>
      </c>
      <c r="AY127" s="1127"/>
      <c r="AZ127" s="1127"/>
      <c r="BA127" s="1127"/>
      <c r="BB127" s="1127"/>
      <c r="BC127" s="1127"/>
      <c r="BD127" s="1127"/>
      <c r="BE127" s="1128"/>
      <c r="BF127" s="1129" t="s">
        <v>
492</v>
      </c>
      <c r="BG127" s="1127"/>
      <c r="BH127" s="1127"/>
      <c r="BI127" s="1127"/>
      <c r="BJ127" s="1127"/>
      <c r="BK127" s="1127"/>
      <c r="BL127" s="1128"/>
      <c r="BM127" s="1129" t="s">
        <v>
493</v>
      </c>
      <c r="BN127" s="1127"/>
      <c r="BO127" s="1127"/>
      <c r="BP127" s="1127"/>
      <c r="BQ127" s="1127"/>
      <c r="BR127" s="1127"/>
      <c r="BS127" s="1128"/>
      <c r="BT127" s="1129" t="s">
        <v>
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
495</v>
      </c>
      <c r="CQ127" s="1044"/>
      <c r="CR127" s="1044"/>
      <c r="CS127" s="1044"/>
      <c r="CT127" s="1044"/>
      <c r="CU127" s="1044"/>
      <c r="CV127" s="1044"/>
      <c r="CW127" s="1044"/>
      <c r="CX127" s="1044"/>
      <c r="CY127" s="1044"/>
      <c r="CZ127" s="1044"/>
      <c r="DA127" s="1044"/>
      <c r="DB127" s="1044"/>
      <c r="DC127" s="1044"/>
      <c r="DD127" s="1044"/>
      <c r="DE127" s="1044"/>
      <c r="DF127" s="1045"/>
      <c r="DG127" s="1013" t="s">
        <v>
446</v>
      </c>
      <c r="DH127" s="1014"/>
      <c r="DI127" s="1014"/>
      <c r="DJ127" s="1014"/>
      <c r="DK127" s="1014"/>
      <c r="DL127" s="1014" t="s">
        <v>
446</v>
      </c>
      <c r="DM127" s="1014"/>
      <c r="DN127" s="1014"/>
      <c r="DO127" s="1014"/>
      <c r="DP127" s="1014"/>
      <c r="DQ127" s="1014" t="s">
        <v>
446</v>
      </c>
      <c r="DR127" s="1014"/>
      <c r="DS127" s="1014"/>
      <c r="DT127" s="1014"/>
      <c r="DU127" s="1014"/>
      <c r="DV127" s="1015" t="s">
        <v>
446</v>
      </c>
      <c r="DW127" s="1015"/>
      <c r="DX127" s="1015"/>
      <c r="DY127" s="1015"/>
      <c r="DZ127" s="1016"/>
    </row>
    <row r="128" spans="1:130" s="247" customFormat="1" ht="26.25" customHeight="1" thickBot="1" x14ac:dyDescent="0.25">
      <c r="A128" s="1137" t="s">
        <v>
496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
497</v>
      </c>
      <c r="X128" s="1139"/>
      <c r="Y128" s="1139"/>
      <c r="Z128" s="1140"/>
      <c r="AA128" s="1141">
        <v>
101432</v>
      </c>
      <c r="AB128" s="1142"/>
      <c r="AC128" s="1142"/>
      <c r="AD128" s="1142"/>
      <c r="AE128" s="1143"/>
      <c r="AF128" s="1144">
        <v>
66666</v>
      </c>
      <c r="AG128" s="1142"/>
      <c r="AH128" s="1142"/>
      <c r="AI128" s="1142"/>
      <c r="AJ128" s="1143"/>
      <c r="AK128" s="1144">
        <v>
80225</v>
      </c>
      <c r="AL128" s="1142"/>
      <c r="AM128" s="1142"/>
      <c r="AN128" s="1142"/>
      <c r="AO128" s="1143"/>
      <c r="AP128" s="1145"/>
      <c r="AQ128" s="1146"/>
      <c r="AR128" s="1146"/>
      <c r="AS128" s="1146"/>
      <c r="AT128" s="1147"/>
      <c r="AU128" s="283"/>
      <c r="AV128" s="283"/>
      <c r="AW128" s="283"/>
      <c r="AX128" s="982" t="s">
        <v>
498</v>
      </c>
      <c r="AY128" s="983"/>
      <c r="AZ128" s="983"/>
      <c r="BA128" s="983"/>
      <c r="BB128" s="983"/>
      <c r="BC128" s="983"/>
      <c r="BD128" s="983"/>
      <c r="BE128" s="984"/>
      <c r="BF128" s="1148" t="s">
        <v>
486</v>
      </c>
      <c r="BG128" s="1149"/>
      <c r="BH128" s="1149"/>
      <c r="BI128" s="1149"/>
      <c r="BJ128" s="1149"/>
      <c r="BK128" s="1149"/>
      <c r="BL128" s="1150"/>
      <c r="BM128" s="1148">
        <v>
15</v>
      </c>
      <c r="BN128" s="1149"/>
      <c r="BO128" s="1149"/>
      <c r="BP128" s="1149"/>
      <c r="BQ128" s="1149"/>
      <c r="BR128" s="1149"/>
      <c r="BS128" s="1150"/>
      <c r="BT128" s="1148">
        <v>
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
499</v>
      </c>
      <c r="CQ128" s="1131"/>
      <c r="CR128" s="1131"/>
      <c r="CS128" s="1131"/>
      <c r="CT128" s="1131"/>
      <c r="CU128" s="1131"/>
      <c r="CV128" s="1131"/>
      <c r="CW128" s="1131"/>
      <c r="CX128" s="1131"/>
      <c r="CY128" s="1131"/>
      <c r="CZ128" s="1131"/>
      <c r="DA128" s="1131"/>
      <c r="DB128" s="1131"/>
      <c r="DC128" s="1131"/>
      <c r="DD128" s="1131"/>
      <c r="DE128" s="1131"/>
      <c r="DF128" s="1132"/>
      <c r="DG128" s="1133" t="s">
        <v>
437</v>
      </c>
      <c r="DH128" s="1134"/>
      <c r="DI128" s="1134"/>
      <c r="DJ128" s="1134"/>
      <c r="DK128" s="1134"/>
      <c r="DL128" s="1134" t="s">
        <v>
486</v>
      </c>
      <c r="DM128" s="1134"/>
      <c r="DN128" s="1134"/>
      <c r="DO128" s="1134"/>
      <c r="DP128" s="1134"/>
      <c r="DQ128" s="1134" t="s">
        <v>
486</v>
      </c>
      <c r="DR128" s="1134"/>
      <c r="DS128" s="1134"/>
      <c r="DT128" s="1134"/>
      <c r="DU128" s="1134"/>
      <c r="DV128" s="1135" t="s">
        <v>
486</v>
      </c>
      <c r="DW128" s="1135"/>
      <c r="DX128" s="1135"/>
      <c r="DY128" s="1135"/>
      <c r="DZ128" s="1136"/>
    </row>
    <row r="129" spans="1:131" s="247" customFormat="1" ht="26.25" customHeight="1" x14ac:dyDescent="0.2">
      <c r="A129" s="1024" t="s">
        <v>
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
500</v>
      </c>
      <c r="X129" s="1168"/>
      <c r="Y129" s="1168"/>
      <c r="Z129" s="1169"/>
      <c r="AA129" s="1052">
        <v>
3594779</v>
      </c>
      <c r="AB129" s="1053"/>
      <c r="AC129" s="1053"/>
      <c r="AD129" s="1053"/>
      <c r="AE129" s="1054"/>
      <c r="AF129" s="1055">
        <v>
3556166</v>
      </c>
      <c r="AG129" s="1053"/>
      <c r="AH129" s="1053"/>
      <c r="AI129" s="1053"/>
      <c r="AJ129" s="1054"/>
      <c r="AK129" s="1055">
        <v>
3548440</v>
      </c>
      <c r="AL129" s="1053"/>
      <c r="AM129" s="1053"/>
      <c r="AN129" s="1053"/>
      <c r="AO129" s="1054"/>
      <c r="AP129" s="1170"/>
      <c r="AQ129" s="1171"/>
      <c r="AR129" s="1171"/>
      <c r="AS129" s="1171"/>
      <c r="AT129" s="1172"/>
      <c r="AU129" s="285"/>
      <c r="AV129" s="285"/>
      <c r="AW129" s="285"/>
      <c r="AX129" s="1161" t="s">
        <v>
501</v>
      </c>
      <c r="AY129" s="1044"/>
      <c r="AZ129" s="1044"/>
      <c r="BA129" s="1044"/>
      <c r="BB129" s="1044"/>
      <c r="BC129" s="1044"/>
      <c r="BD129" s="1044"/>
      <c r="BE129" s="1045"/>
      <c r="BF129" s="1162" t="s">
        <v>
391</v>
      </c>
      <c r="BG129" s="1163"/>
      <c r="BH129" s="1163"/>
      <c r="BI129" s="1163"/>
      <c r="BJ129" s="1163"/>
      <c r="BK129" s="1163"/>
      <c r="BL129" s="1164"/>
      <c r="BM129" s="1162">
        <v>
20</v>
      </c>
      <c r="BN129" s="1163"/>
      <c r="BO129" s="1163"/>
      <c r="BP129" s="1163"/>
      <c r="BQ129" s="1163"/>
      <c r="BR129" s="1163"/>
      <c r="BS129" s="1164"/>
      <c r="BT129" s="1162">
        <v>
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
502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
503</v>
      </c>
      <c r="X130" s="1168"/>
      <c r="Y130" s="1168"/>
      <c r="Z130" s="1169"/>
      <c r="AA130" s="1052">
        <v>
489165</v>
      </c>
      <c r="AB130" s="1053"/>
      <c r="AC130" s="1053"/>
      <c r="AD130" s="1053"/>
      <c r="AE130" s="1054"/>
      <c r="AF130" s="1055">
        <v>
472417</v>
      </c>
      <c r="AG130" s="1053"/>
      <c r="AH130" s="1053"/>
      <c r="AI130" s="1053"/>
      <c r="AJ130" s="1054"/>
      <c r="AK130" s="1055">
        <v>
484712</v>
      </c>
      <c r="AL130" s="1053"/>
      <c r="AM130" s="1053"/>
      <c r="AN130" s="1053"/>
      <c r="AO130" s="1054"/>
      <c r="AP130" s="1170"/>
      <c r="AQ130" s="1171"/>
      <c r="AR130" s="1171"/>
      <c r="AS130" s="1171"/>
      <c r="AT130" s="1172"/>
      <c r="AU130" s="285"/>
      <c r="AV130" s="285"/>
      <c r="AW130" s="285"/>
      <c r="AX130" s="1161" t="s">
        <v>
504</v>
      </c>
      <c r="AY130" s="1044"/>
      <c r="AZ130" s="1044"/>
      <c r="BA130" s="1044"/>
      <c r="BB130" s="1044"/>
      <c r="BC130" s="1044"/>
      <c r="BD130" s="1044"/>
      <c r="BE130" s="1045"/>
      <c r="BF130" s="1198">
        <v>
12.3</v>
      </c>
      <c r="BG130" s="1199"/>
      <c r="BH130" s="1199"/>
      <c r="BI130" s="1199"/>
      <c r="BJ130" s="1199"/>
      <c r="BK130" s="1199"/>
      <c r="BL130" s="1200"/>
      <c r="BM130" s="1198">
        <v>
25</v>
      </c>
      <c r="BN130" s="1199"/>
      <c r="BO130" s="1199"/>
      <c r="BP130" s="1199"/>
      <c r="BQ130" s="1199"/>
      <c r="BR130" s="1199"/>
      <c r="BS130" s="1200"/>
      <c r="BT130" s="1198">
        <v>
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
505</v>
      </c>
      <c r="X131" s="1206"/>
      <c r="Y131" s="1206"/>
      <c r="Z131" s="1207"/>
      <c r="AA131" s="1099">
        <v>
3105614</v>
      </c>
      <c r="AB131" s="1078"/>
      <c r="AC131" s="1078"/>
      <c r="AD131" s="1078"/>
      <c r="AE131" s="1079"/>
      <c r="AF131" s="1077">
        <v>
3083749</v>
      </c>
      <c r="AG131" s="1078"/>
      <c r="AH131" s="1078"/>
      <c r="AI131" s="1078"/>
      <c r="AJ131" s="1079"/>
      <c r="AK131" s="1077">
        <v>
3063728</v>
      </c>
      <c r="AL131" s="1078"/>
      <c r="AM131" s="1078"/>
      <c r="AN131" s="1078"/>
      <c r="AO131" s="1079"/>
      <c r="AP131" s="1208"/>
      <c r="AQ131" s="1209"/>
      <c r="AR131" s="1209"/>
      <c r="AS131" s="1209"/>
      <c r="AT131" s="1210"/>
      <c r="AU131" s="285"/>
      <c r="AV131" s="285"/>
      <c r="AW131" s="285"/>
      <c r="AX131" s="1180" t="s">
        <v>
506</v>
      </c>
      <c r="AY131" s="1131"/>
      <c r="AZ131" s="1131"/>
      <c r="BA131" s="1131"/>
      <c r="BB131" s="1131"/>
      <c r="BC131" s="1131"/>
      <c r="BD131" s="1131"/>
      <c r="BE131" s="1132"/>
      <c r="BF131" s="1181">
        <v>
6.6</v>
      </c>
      <c r="BG131" s="1182"/>
      <c r="BH131" s="1182"/>
      <c r="BI131" s="1182"/>
      <c r="BJ131" s="1182"/>
      <c r="BK131" s="1182"/>
      <c r="BL131" s="1183"/>
      <c r="BM131" s="1181">
        <v>
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
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
508</v>
      </c>
      <c r="W132" s="1191"/>
      <c r="X132" s="1191"/>
      <c r="Y132" s="1191"/>
      <c r="Z132" s="1192"/>
      <c r="AA132" s="1193">
        <v>
12.028152889999999</v>
      </c>
      <c r="AB132" s="1194"/>
      <c r="AC132" s="1194"/>
      <c r="AD132" s="1194"/>
      <c r="AE132" s="1195"/>
      <c r="AF132" s="1196">
        <v>
12.654077879999999</v>
      </c>
      <c r="AG132" s="1194"/>
      <c r="AH132" s="1194"/>
      <c r="AI132" s="1194"/>
      <c r="AJ132" s="1195"/>
      <c r="AK132" s="1196">
        <v>
12.386510810000001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
509</v>
      </c>
      <c r="W133" s="1174"/>
      <c r="X133" s="1174"/>
      <c r="Y133" s="1174"/>
      <c r="Z133" s="1175"/>
      <c r="AA133" s="1176">
        <v>
12.4</v>
      </c>
      <c r="AB133" s="1177"/>
      <c r="AC133" s="1177"/>
      <c r="AD133" s="1177"/>
      <c r="AE133" s="1178"/>
      <c r="AF133" s="1176">
        <v>
12.5</v>
      </c>
      <c r="AG133" s="1177"/>
      <c r="AH133" s="1177"/>
      <c r="AI133" s="1177"/>
      <c r="AJ133" s="1178"/>
      <c r="AK133" s="1176">
        <v>
12.3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SAJ7XbI62FGV7TXu5QcW98WpJPtNzJ2oHOPi123QRdHH8W6vx+df1oh5sRsdXUCbvCbq1IxfC5PycqoiZnZpiA==" saltValue="yvhJH5/N5VaPm/K+c7ja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510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vFA5d7qS8XXjM93AXdNFUOUSmebjBJcMK5TzeXw4+GyKokghIFYpYZZSLyikUK02pRIE52W8CGiM0pNd184Z8A==" saltValue="/lKnLXs0Hl5LvEoCM+ucR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x52zledBsNcT8/wiNkGI93QuGBC/0QDLcOij0ZUunskrvvL6JN8Hji2K1jGN8CJPNJYv5Vx0vgCs90M7sNJbA==" saltValue="Ci161j5qeqnMWD6/lMmkB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
513</v>
      </c>
      <c r="AP7" s="304"/>
      <c r="AQ7" s="305" t="s">
        <v>
514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
515</v>
      </c>
      <c r="AQ8" s="311" t="s">
        <v>
516</v>
      </c>
      <c r="AR8" s="312" t="s">
        <v>
517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
518</v>
      </c>
      <c r="AL9" s="1217"/>
      <c r="AM9" s="1217"/>
      <c r="AN9" s="1218"/>
      <c r="AO9" s="313">
        <v>
1227450</v>
      </c>
      <c r="AP9" s="313">
        <v>
167547</v>
      </c>
      <c r="AQ9" s="314">
        <v>
120360</v>
      </c>
      <c r="AR9" s="315">
        <v>
39.200000000000003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
519</v>
      </c>
      <c r="AL10" s="1217"/>
      <c r="AM10" s="1217"/>
      <c r="AN10" s="1218"/>
      <c r="AO10" s="316">
        <v>
79314</v>
      </c>
      <c r="AP10" s="316">
        <v>
10826</v>
      </c>
      <c r="AQ10" s="317">
        <v>
12817</v>
      </c>
      <c r="AR10" s="318">
        <v>
-15.5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
520</v>
      </c>
      <c r="AL11" s="1217"/>
      <c r="AM11" s="1217"/>
      <c r="AN11" s="1218"/>
      <c r="AO11" s="316">
        <v>
13723</v>
      </c>
      <c r="AP11" s="316">
        <v>
1873</v>
      </c>
      <c r="AQ11" s="317">
        <v>
19677</v>
      </c>
      <c r="AR11" s="318">
        <v>
-90.5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
521</v>
      </c>
      <c r="AL12" s="1217"/>
      <c r="AM12" s="1217"/>
      <c r="AN12" s="1218"/>
      <c r="AO12" s="316">
        <v>
75000</v>
      </c>
      <c r="AP12" s="316">
        <v>
10238</v>
      </c>
      <c r="AQ12" s="317">
        <v>
1195</v>
      </c>
      <c r="AR12" s="318">
        <v>
756.7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
522</v>
      </c>
      <c r="AL13" s="1217"/>
      <c r="AM13" s="1217"/>
      <c r="AN13" s="1218"/>
      <c r="AO13" s="316" t="s">
        <v>
523</v>
      </c>
      <c r="AP13" s="316" t="s">
        <v>
523</v>
      </c>
      <c r="AQ13" s="317" t="s">
        <v>
523</v>
      </c>
      <c r="AR13" s="318" t="s">
        <v>
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
524</v>
      </c>
      <c r="AL14" s="1217"/>
      <c r="AM14" s="1217"/>
      <c r="AN14" s="1218"/>
      <c r="AO14" s="316">
        <v>
62531</v>
      </c>
      <c r="AP14" s="316">
        <v>
8535</v>
      </c>
      <c r="AQ14" s="317">
        <v>
5328</v>
      </c>
      <c r="AR14" s="318">
        <v>
60.2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
525</v>
      </c>
      <c r="AL15" s="1217"/>
      <c r="AM15" s="1217"/>
      <c r="AN15" s="1218"/>
      <c r="AO15" s="316">
        <v>
30443</v>
      </c>
      <c r="AP15" s="316">
        <v>
4155</v>
      </c>
      <c r="AQ15" s="317">
        <v>
3216</v>
      </c>
      <c r="AR15" s="318">
        <v>
29.2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
526</v>
      </c>
      <c r="AL16" s="1220"/>
      <c r="AM16" s="1220"/>
      <c r="AN16" s="1221"/>
      <c r="AO16" s="316">
        <v>
-125880</v>
      </c>
      <c r="AP16" s="316">
        <v>
-17183</v>
      </c>
      <c r="AQ16" s="317">
        <v>
-12293</v>
      </c>
      <c r="AR16" s="318">
        <v>
39.799999999999997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
188</v>
      </c>
      <c r="AL17" s="1220"/>
      <c r="AM17" s="1220"/>
      <c r="AN17" s="1221"/>
      <c r="AO17" s="316">
        <v>
1362581</v>
      </c>
      <c r="AP17" s="316">
        <v>
185992</v>
      </c>
      <c r="AQ17" s="317">
        <v>
150300</v>
      </c>
      <c r="AR17" s="318">
        <v>
23.7</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528</v>
      </c>
      <c r="AP20" s="324" t="s">
        <v>
529</v>
      </c>
      <c r="AQ20" s="325" t="s">
        <v>
530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
531</v>
      </c>
      <c r="AL21" s="1212"/>
      <c r="AM21" s="1212"/>
      <c r="AN21" s="1213"/>
      <c r="AO21" s="328">
        <v>
23.89</v>
      </c>
      <c r="AP21" s="329">
        <v>
13.79</v>
      </c>
      <c r="AQ21" s="330">
        <v>
10.1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
532</v>
      </c>
      <c r="AL22" s="1212"/>
      <c r="AM22" s="1212"/>
      <c r="AN22" s="1213"/>
      <c r="AO22" s="333">
        <v>
88.7</v>
      </c>
      <c r="AP22" s="334">
        <v>
95.2</v>
      </c>
      <c r="AQ22" s="335">
        <v>
-6.5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
513</v>
      </c>
      <c r="AP30" s="304"/>
      <c r="AQ30" s="305" t="s">
        <v>
514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
515</v>
      </c>
      <c r="AQ31" s="311" t="s">
        <v>
516</v>
      </c>
      <c r="AR31" s="312" t="s">
        <v>
517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
536</v>
      </c>
      <c r="AL32" s="1228"/>
      <c r="AM32" s="1228"/>
      <c r="AN32" s="1229"/>
      <c r="AO32" s="343">
        <v>
736061</v>
      </c>
      <c r="AP32" s="343">
        <v>
100472</v>
      </c>
      <c r="AQ32" s="344">
        <v>
71832</v>
      </c>
      <c r="AR32" s="345">
        <v>
39.9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
537</v>
      </c>
      <c r="AL33" s="1228"/>
      <c r="AM33" s="1228"/>
      <c r="AN33" s="1229"/>
      <c r="AO33" s="343" t="s">
        <v>
523</v>
      </c>
      <c r="AP33" s="343" t="s">
        <v>
523</v>
      </c>
      <c r="AQ33" s="344" t="s">
        <v>
523</v>
      </c>
      <c r="AR33" s="345" t="s">
        <v>
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
538</v>
      </c>
      <c r="AL34" s="1228"/>
      <c r="AM34" s="1228"/>
      <c r="AN34" s="1229"/>
      <c r="AO34" s="343" t="s">
        <v>
523</v>
      </c>
      <c r="AP34" s="343" t="s">
        <v>
523</v>
      </c>
      <c r="AQ34" s="344">
        <v>
1</v>
      </c>
      <c r="AR34" s="345" t="s">
        <v>
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
539</v>
      </c>
      <c r="AL35" s="1228"/>
      <c r="AM35" s="1228"/>
      <c r="AN35" s="1229"/>
      <c r="AO35" s="343">
        <v>
137005</v>
      </c>
      <c r="AP35" s="343">
        <v>
18701</v>
      </c>
      <c r="AQ35" s="344">
        <v>
20841</v>
      </c>
      <c r="AR35" s="345">
        <v>
-10.3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
540</v>
      </c>
      <c r="AL36" s="1228"/>
      <c r="AM36" s="1228"/>
      <c r="AN36" s="1229"/>
      <c r="AO36" s="343">
        <v>
55410</v>
      </c>
      <c r="AP36" s="343">
        <v>
7563</v>
      </c>
      <c r="AQ36" s="344">
        <v>
5244</v>
      </c>
      <c r="AR36" s="345">
        <v>
44.2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
541</v>
      </c>
      <c r="AL37" s="1228"/>
      <c r="AM37" s="1228"/>
      <c r="AN37" s="1229"/>
      <c r="AO37" s="343">
        <v>
15950</v>
      </c>
      <c r="AP37" s="343">
        <v>
2177</v>
      </c>
      <c r="AQ37" s="344">
        <v>
943</v>
      </c>
      <c r="AR37" s="345">
        <v>
130.9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
542</v>
      </c>
      <c r="AL38" s="1231"/>
      <c r="AM38" s="1231"/>
      <c r="AN38" s="1232"/>
      <c r="AO38" s="346" t="s">
        <v>
523</v>
      </c>
      <c r="AP38" s="346" t="s">
        <v>
523</v>
      </c>
      <c r="AQ38" s="347">
        <v>
9</v>
      </c>
      <c r="AR38" s="335" t="s">
        <v>
523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
543</v>
      </c>
      <c r="AL39" s="1231"/>
      <c r="AM39" s="1231"/>
      <c r="AN39" s="1232"/>
      <c r="AO39" s="343">
        <v>
-80225</v>
      </c>
      <c r="AP39" s="343">
        <v>
-10951</v>
      </c>
      <c r="AQ39" s="344">
        <v>
-2885</v>
      </c>
      <c r="AR39" s="345">
        <v>
279.60000000000002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
544</v>
      </c>
      <c r="AL40" s="1228"/>
      <c r="AM40" s="1228"/>
      <c r="AN40" s="1229"/>
      <c r="AO40" s="343">
        <v>
-484712</v>
      </c>
      <c r="AP40" s="343">
        <v>
-66163</v>
      </c>
      <c r="AQ40" s="344">
        <v>
-64554</v>
      </c>
      <c r="AR40" s="345">
        <v>
2.5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
299</v>
      </c>
      <c r="AL41" s="1234"/>
      <c r="AM41" s="1234"/>
      <c r="AN41" s="1235"/>
      <c r="AO41" s="343">
        <v>
379489</v>
      </c>
      <c r="AP41" s="343">
        <v>
51800</v>
      </c>
      <c r="AQ41" s="344">
        <v>
31431</v>
      </c>
      <c r="AR41" s="345">
        <v>
64.8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
513</v>
      </c>
      <c r="AN49" s="1224" t="s">
        <v>
548</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
549</v>
      </c>
      <c r="AO50" s="360" t="s">
        <v>
550</v>
      </c>
      <c r="AP50" s="361" t="s">
        <v>
551</v>
      </c>
      <c r="AQ50" s="362" t="s">
        <v>
552</v>
      </c>
      <c r="AR50" s="363" t="s">
        <v>
553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554</v>
      </c>
      <c r="AL51" s="356"/>
      <c r="AM51" s="364">
        <v>
1676369</v>
      </c>
      <c r="AN51" s="365">
        <v>
213986</v>
      </c>
      <c r="AO51" s="366">
        <v>
2</v>
      </c>
      <c r="AP51" s="367">
        <v>
109920</v>
      </c>
      <c r="AQ51" s="368">
        <v>
-8.1999999999999993</v>
      </c>
      <c r="AR51" s="369">
        <v>
10.199999999999999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555</v>
      </c>
      <c r="AM52" s="372">
        <v>
1501586</v>
      </c>
      <c r="AN52" s="373">
        <v>
191676</v>
      </c>
      <c r="AO52" s="374">
        <v>
25.1</v>
      </c>
      <c r="AP52" s="375">
        <v>
62739</v>
      </c>
      <c r="AQ52" s="376">
        <v>
-8.4</v>
      </c>
      <c r="AR52" s="377">
        <v>
33.5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556</v>
      </c>
      <c r="AL53" s="356"/>
      <c r="AM53" s="364">
        <v>
1509272</v>
      </c>
      <c r="AN53" s="365">
        <v>
195857</v>
      </c>
      <c r="AO53" s="366">
        <v>
-8.5</v>
      </c>
      <c r="AP53" s="367">
        <v>
119882</v>
      </c>
      <c r="AQ53" s="368">
        <v>
9.1</v>
      </c>
      <c r="AR53" s="369">
        <v>
-17.600000000000001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555</v>
      </c>
      <c r="AM54" s="372">
        <v>
1304981</v>
      </c>
      <c r="AN54" s="373">
        <v>
169346</v>
      </c>
      <c r="AO54" s="374">
        <v>
-11.6</v>
      </c>
      <c r="AP54" s="375">
        <v>
66481</v>
      </c>
      <c r="AQ54" s="376">
        <v>
6</v>
      </c>
      <c r="AR54" s="377">
        <v>
-17.600000000000001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557</v>
      </c>
      <c r="AL55" s="356"/>
      <c r="AM55" s="364">
        <v>
2090609</v>
      </c>
      <c r="AN55" s="365">
        <v>
276536</v>
      </c>
      <c r="AO55" s="366">
        <v>
41.2</v>
      </c>
      <c r="AP55" s="367">
        <v>
116162</v>
      </c>
      <c r="AQ55" s="368">
        <v>
-3.1</v>
      </c>
      <c r="AR55" s="369">
        <v>
44.3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555</v>
      </c>
      <c r="AM56" s="372">
        <v>
1900339</v>
      </c>
      <c r="AN56" s="373">
        <v>
251368</v>
      </c>
      <c r="AO56" s="374">
        <v>
48.4</v>
      </c>
      <c r="AP56" s="375">
        <v>
61562</v>
      </c>
      <c r="AQ56" s="376">
        <v>
-7.4</v>
      </c>
      <c r="AR56" s="377">
        <v>
55.8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558</v>
      </c>
      <c r="AL57" s="356"/>
      <c r="AM57" s="364">
        <v>
1390818</v>
      </c>
      <c r="AN57" s="365">
        <v>
186312</v>
      </c>
      <c r="AO57" s="366">
        <v>
-32.6</v>
      </c>
      <c r="AP57" s="367">
        <v>
121449</v>
      </c>
      <c r="AQ57" s="368">
        <v>
4.5999999999999996</v>
      </c>
      <c r="AR57" s="369">
        <v>
-37.200000000000003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555</v>
      </c>
      <c r="AM58" s="372">
        <v>
1022034</v>
      </c>
      <c r="AN58" s="373">
        <v>
136910</v>
      </c>
      <c r="AO58" s="374">
        <v>
-45.5</v>
      </c>
      <c r="AP58" s="375">
        <v>
62922</v>
      </c>
      <c r="AQ58" s="376">
        <v>
2.2000000000000002</v>
      </c>
      <c r="AR58" s="377">
        <v>
-47.7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559</v>
      </c>
      <c r="AL59" s="356"/>
      <c r="AM59" s="364">
        <v>
1335905</v>
      </c>
      <c r="AN59" s="365">
        <v>
182351</v>
      </c>
      <c r="AO59" s="366">
        <v>
-2.1</v>
      </c>
      <c r="AP59" s="367">
        <v>
145139</v>
      </c>
      <c r="AQ59" s="368">
        <v>
19.5</v>
      </c>
      <c r="AR59" s="369">
        <v>
-21.6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555</v>
      </c>
      <c r="AM60" s="372">
        <v>
1057509</v>
      </c>
      <c r="AN60" s="373">
        <v>
144350</v>
      </c>
      <c r="AO60" s="374">
        <v>
5.4</v>
      </c>
      <c r="AP60" s="375">
        <v>
83762</v>
      </c>
      <c r="AQ60" s="376">
        <v>
33.1</v>
      </c>
      <c r="AR60" s="377">
        <v>
-27.7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560</v>
      </c>
      <c r="AL61" s="378"/>
      <c r="AM61" s="379">
        <v>
1600595</v>
      </c>
      <c r="AN61" s="380">
        <v>
211008</v>
      </c>
      <c r="AO61" s="381">
        <v>
0</v>
      </c>
      <c r="AP61" s="382">
        <v>
122510</v>
      </c>
      <c r="AQ61" s="383">
        <v>
4.4000000000000004</v>
      </c>
      <c r="AR61" s="369">
        <v>
-4.4000000000000004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555</v>
      </c>
      <c r="AM62" s="372">
        <v>
1357290</v>
      </c>
      <c r="AN62" s="373">
        <v>
178730</v>
      </c>
      <c r="AO62" s="374">
        <v>
4.4000000000000004</v>
      </c>
      <c r="AP62" s="375">
        <v>
67493</v>
      </c>
      <c r="AQ62" s="376">
        <v>
5.0999999999999996</v>
      </c>
      <c r="AR62" s="377">
        <v>
-0.7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3pwq57fUMCQLMjhRWrt+Zt8nPVWnWZl7XjNFqJRF3Jo5Y+18KYxPw15719zPQ0w7lBjgKOovUkL0mRxPlS92Q==" saltValue="tFrzrUf6ag1bl8L5YaAH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562</v>
      </c>
    </row>
    <row r="120" spans="125:125" ht="13.5" hidden="1" customHeight="1" x14ac:dyDescent="0.2"/>
    <row r="121" spans="125:125" ht="13.5" hidden="1" customHeight="1" x14ac:dyDescent="0.2">
      <c r="DU121" s="291"/>
    </row>
  </sheetData>
  <sheetProtection algorithmName="SHA-512" hashValue="gVRUglM0eRQzg0wglm3QPXM++/QL7CvodN6gib50QXW43rJ9KW7LtPjpadOprGRT25wTNYXyElxWSkIc2H2E5g==" saltValue="66xf4bc947Rljlnx7SjGV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563</v>
      </c>
    </row>
  </sheetData>
  <sheetProtection algorithmName="SHA-512" hashValue="BMdbpKOnEYKcIDujQAz7MGv4C0EqVVKnp4O0FP4L1Zy3wz6dZiUV250Ad8JmlRgjWSfh1+LSf8qiHLm9fPJj9Q==" saltValue="VIYuaR3nYKKnsetLCcHBF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564</v>
      </c>
      <c r="G46" s="8" t="s">
        <v>
565</v>
      </c>
      <c r="H46" s="8" t="s">
        <v>
566</v>
      </c>
      <c r="I46" s="8" t="s">
        <v>
567</v>
      </c>
      <c r="J46" s="9" t="s">
        <v>
568</v>
      </c>
    </row>
    <row r="47" spans="2:10" ht="57.75" customHeight="1" x14ac:dyDescent="0.2">
      <c r="B47" s="10"/>
      <c r="C47" s="1236" t="s">
        <v>
3</v>
      </c>
      <c r="D47" s="1236"/>
      <c r="E47" s="1237"/>
      <c r="F47" s="11">
        <v>
25.23</v>
      </c>
      <c r="G47" s="12">
        <v>
27.03</v>
      </c>
      <c r="H47" s="12">
        <v>
33.380000000000003</v>
      </c>
      <c r="I47" s="12">
        <v>
36.67</v>
      </c>
      <c r="J47" s="13">
        <v>
36.75</v>
      </c>
    </row>
    <row r="48" spans="2:10" ht="57.75" customHeight="1" x14ac:dyDescent="0.2">
      <c r="B48" s="14"/>
      <c r="C48" s="1238" t="s">
        <v>
4</v>
      </c>
      <c r="D48" s="1238"/>
      <c r="E48" s="1239"/>
      <c r="F48" s="15">
        <v>
2.2200000000000002</v>
      </c>
      <c r="G48" s="16">
        <v>
2.48</v>
      </c>
      <c r="H48" s="16">
        <v>
3.01</v>
      </c>
      <c r="I48" s="16">
        <v>
2.96</v>
      </c>
      <c r="J48" s="17">
        <v>
2.2799999999999998</v>
      </c>
    </row>
    <row r="49" spans="2:10" ht="57.75" customHeight="1" thickBot="1" x14ac:dyDescent="0.25">
      <c r="B49" s="18"/>
      <c r="C49" s="1240" t="s">
        <v>
5</v>
      </c>
      <c r="D49" s="1240"/>
      <c r="E49" s="1241"/>
      <c r="F49" s="19">
        <v>
3.27</v>
      </c>
      <c r="G49" s="20">
        <v>
2.2200000000000002</v>
      </c>
      <c r="H49" s="20">
        <v>
6.93</v>
      </c>
      <c r="I49" s="20">
        <v>
2.84</v>
      </c>
      <c r="J49" s="21" t="s">
        <v>
569</v>
      </c>
    </row>
    <row r="50" spans="2:10" ht="13.5" customHeight="1" x14ac:dyDescent="0.2"/>
  </sheetData>
  <sheetProtection algorithmName="SHA-512" hashValue="m+JT2dX1eyxkovS03DEABJpBcTc9+C9RkG8UWd0F0vQb08yfSnCmiMLGNchyrKKpYJijdQLqOhNa1EHxm778wQ==" saltValue="dX6B6m7IstvXNJKrwwpAS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2021-03-22T00:01:01Z</cp:lastPrinted>
  <dcterms:created xsi:type="dcterms:W3CDTF">2021-02-05T02:06:33Z</dcterms:created>
  <dcterms:modified xsi:type="dcterms:W3CDTF">2021-10-20T09:13:03Z</dcterms:modified>
  <cp:category/>
</cp:coreProperties>
</file>