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課\０１文書\０２総務\０１総務管理\０２財政\財政状況資料集\R03\"/>
    </mc:Choice>
  </mc:AlternateContent>
  <bookViews>
    <workbookView xWindow="0" yWindow="0" windowWidth="15360" windowHeight="7635" tabRatio="8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<sst xmlns="http://schemas.openxmlformats.org/spreadsheetml/2006/main" count="1225" uniqueCount="606">
  <si>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</si>
  <si>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</si>
  <si>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</si>
  <si>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</si>
  <si>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</si>
  <si>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</si>
  <si>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</si>
  <si>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</si>
  <si>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</si>
  <si>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</si>
  <si>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</si>
  <si>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</si>
  <si>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</si>
  <si>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</si>
  <si>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</si>
  <si>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</si>
  <si>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</si>
  <si>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</si>
  <si>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</si>
  <si>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</si>
  <si>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</si>
  <si>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</si>
  <si>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</si>
  <si>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</si>
  <si>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</si>
  <si>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</si>
  <si>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</si>
  <si>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</si>
  <si>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</si>
  <si>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</si>
  <si>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</si>
  <si>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</si>
  <si>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</si>
  <si>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</si>
  <si>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</si>
  <si>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</si>
  <si>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</si>
  <si>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</si>
  <si>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</si>
  <si>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</si>
  <si>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</si>
  <si>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</si>
  <si>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</si>
  <si>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</si>
  <si>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</si>
  <si>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</si>
  <si>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</si>
  <si>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</si>
  <si>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</si>
  <si>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</si>
  <si>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</si>
  <si>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</si>
  <si>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</si>
  <si>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</si>
  <si>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</si>
  <si>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</si>
  <si>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</si>
  <si>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</si>
  <si>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</si>
  <si>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</si>
  <si>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</si>
  <si>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</si>
  <si>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</si>
  <si>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</si>
  <si>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</si>
  <si>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</si>
  <si>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</si>
  <si>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</si>
  <si>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</si>
  <si>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</si>
  <si>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</si>
  <si>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</si>
  <si>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</si>
  <si>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</si>
  <si>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</si>
  <si>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</si>
  <si>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</si>
  <si>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</si>
  <si>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</si>
  <si>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</si>
  <si>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</si>
  <si>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</si>
  <si>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</si>
  <si>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</si>
  <si>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</si>
  <si>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</si>
  <si>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</si>
  <si>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</si>
  <si>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</si>
  <si>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</si>
  <si>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</si>
  <si>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</si>
  <si>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</si>
  <si>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</si>
  <si>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</si>
  <si>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</si>
  <si>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</si>
  <si>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青ヶ島村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</si>
  <si>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</si>
  <si>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</si>
  <si>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</si>
  <si>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</si>
  <si>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</si>
  <si>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</si>
  <si>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</si>
  <si>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</si>
  <si>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</si>
  <si>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</si>
  <si>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</si>
  <si>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</si>
  <si>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</si>
  <si>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</si>
  <si>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</si>
  <si>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</si>
  <si>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</si>
  <si>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</si>
  <si>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</si>
  <si>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</si>
  <si>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</si>
  <si>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</si>
  <si>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</si>
  <si>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</si>
  <si>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</si>
  <si>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</si>
  <si>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</si>
  <si>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</si>
  <si>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</si>
  <si>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</si>
  <si>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</si>
  <si>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</si>
  <si>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</si>
  <si>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</si>
  <si>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</si>
  <si>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</si>
  <si>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</si>
  <si>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</si>
  <si>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</si>
  <si>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</si>
  <si>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</si>
  <si>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</si>
  <si>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</si>
  <si>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</si>
  <si>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</si>
  <si>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</si>
  <si>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</si>
  <si>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</si>
  <si>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</si>
  <si>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</si>
  <si>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</si>
  <si>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5.7</t>
    <phoneticPr fontId="5"/>
  </si>
  <si>
    <t>基準財政需要額</t>
    <phoneticPr fontId="25"/>
  </si>
  <si>
    <t>うち日本人(％)</t>
    <phoneticPr fontId="5"/>
  </si>
  <si>
    <t>5.7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</si>
  <si>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</si>
  <si>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</si>
  <si>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</si>
  <si>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</si>
  <si>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</si>
  <si>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</si>
  <si>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</si>
  <si>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</si>
  <si>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</si>
  <si>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</si>
  <si>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</si>
  <si>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</si>
  <si>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</si>
  <si>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</si>
  <si>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</si>
  <si>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</si>
  <si>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</si>
  <si>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</si>
  <si>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</si>
  <si>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</si>
  <si>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</si>
  <si>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</si>
  <si>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</si>
  <si>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</si>
  <si>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</si>
  <si>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</si>
  <si>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</si>
  <si>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</si>
  <si>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</si>
  <si>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</si>
  <si>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</si>
  <si>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</si>
  <si>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</si>
  <si>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</si>
  <si>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</si>
  <si>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</si>
  <si>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</si>
  <si>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</si>
  <si>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</si>
  <si>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</si>
  <si>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</si>
  <si>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</si>
  <si>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</si>
  <si>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</si>
  <si>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</si>
  <si>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</si>
  <si>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</si>
  <si>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</si>
  <si>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</si>
  <si>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</si>
  <si>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</si>
  <si>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</si>
  <si>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</si>
  <si>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</si>
  <si>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</si>
  <si>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</si>
  <si>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</si>
  <si>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</si>
  <si>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</si>
  <si>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</si>
  <si>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東京都青ヶ島村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</si>
  <si>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</si>
  <si>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</si>
  <si>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</si>
  <si>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</si>
  <si>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</si>
  <si>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</si>
  <si>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</si>
  <si>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</si>
  <si>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</si>
  <si>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</si>
  <si>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</si>
  <si>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</si>
  <si>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</si>
  <si>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</si>
  <si>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</si>
  <si>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</si>
  <si>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</si>
  <si>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</si>
  <si>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</si>
  <si>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</si>
  <si>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</si>
  <si>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</si>
  <si>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</si>
  <si>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</si>
  <si>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</si>
  <si>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</si>
  <si>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</si>
  <si>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</si>
  <si>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</si>
  <si>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</si>
  <si>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</si>
  <si>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</si>
  <si>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</si>
  <si>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</si>
  <si>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</si>
  <si>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</si>
  <si>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</si>
  <si>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</si>
  <si>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</si>
  <si>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</si>
  <si>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</si>
  <si>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</si>
  <si>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</si>
  <si>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</si>
  <si>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</si>
  <si>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</si>
  <si>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</si>
  <si>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</si>
  <si>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</si>
  <si>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</si>
  <si>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</si>
  <si>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</si>
  <si>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</si>
  <si>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</si>
  <si>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</si>
  <si>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</si>
  <si>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</si>
  <si>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</si>
  <si>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</si>
  <si>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</si>
  <si>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</si>
  <si>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</si>
  <si>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</si>
  <si>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</si>
  <si>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</si>
  <si>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</si>
  <si>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</si>
  <si>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</si>
  <si>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</si>
  <si>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</si>
  <si>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</si>
  <si>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</si>
  <si>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</si>
  <si>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</si>
  <si>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</si>
  <si>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</si>
  <si>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</si>
  <si>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</si>
  <si>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</si>
  <si>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</si>
  <si>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</si>
  <si>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</si>
  <si>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</si>
  <si>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</si>
  <si>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</si>
  <si>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</si>
  <si>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</si>
  <si>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</si>
  <si>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</si>
  <si>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</si>
  <si>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</si>
  <si>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</si>
  <si>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</si>
  <si>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</si>
  <si>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</si>
  <si>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</si>
  <si>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</si>
  <si>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</si>
  <si>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</si>
  <si>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</si>
  <si>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</si>
  <si>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</si>
  <si>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</si>
  <si>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</si>
  <si>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</si>
  <si>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</si>
  <si>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</si>
  <si>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</si>
  <si>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</si>
  <si>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</si>
  <si>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</si>
  <si>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</si>
  <si>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</si>
  <si>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</si>
  <si>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</si>
  <si>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</si>
  <si>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</si>
  <si>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</si>
  <si>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</si>
  <si>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</si>
  <si>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</si>
  <si>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</si>
  <si>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</si>
  <si>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</si>
  <si>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</si>
  <si>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</si>
  <si>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</si>
  <si>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</si>
  <si>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</si>
  <si>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</si>
  <si>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</si>
  <si>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</si>
  <si>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</si>
  <si>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</si>
  <si>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</si>
  <si>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</si>
  <si>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</si>
  <si>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</si>
  <si>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</si>
  <si>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</si>
  <si>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</si>
  <si>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</si>
  <si>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</si>
  <si>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</si>
  <si>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</si>
  <si>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</si>
  <si>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</si>
  <si>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</si>
  <si>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</si>
  <si>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</si>
  <si>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</si>
  <si>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</si>
  <si>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</si>
  <si>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東京都青ヶ島村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</si>
  <si>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</si>
  <si>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</si>
  <si>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</si>
  <si>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</si>
  <si>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</si>
  <si>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</si>
  <si>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</si>
  <si>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</si>
  <si>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</si>
  <si>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</si>
  <si>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</si>
  <si>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</si>
  <si>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</si>
  <si>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</si>
  <si>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</si>
  <si>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</si>
  <si>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</si>
  <si>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</si>
  <si>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</si>
  <si>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</si>
  <si>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</si>
  <si>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</si>
  <si>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</si>
  <si>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</si>
  <si>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</si>
  <si>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</si>
  <si>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</si>
  <si>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</si>
  <si>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</si>
  <si>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</si>
  <si>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</si>
  <si>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</si>
  <si>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</si>
  <si>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</si>
  <si>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国民健康保険事業直営診療特別会計</t>
    <phoneticPr fontId="5"/>
  </si>
  <si>
    <t>介護保険事業特別会計</t>
    <phoneticPr fontId="5"/>
  </si>
  <si>
    <t>後期高齢者医療事業特別会計</t>
    <phoneticPr fontId="5"/>
  </si>
  <si>
    <t>介護サービス事業特別会計</t>
    <phoneticPr fontId="5"/>
  </si>
  <si>
    <t>簡易水道事業特別会計</t>
    <phoneticPr fontId="5"/>
  </si>
  <si>
    <t>法非適用企業</t>
    <phoneticPr fontId="5"/>
  </si>
  <si>
    <t>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</si>
  <si>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</si>
  <si>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</si>
  <si>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</si>
  <si>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</si>
  <si>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</si>
  <si>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</si>
  <si>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</si>
  <si>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</si>
  <si>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</si>
  <si>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</si>
  <si>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</si>
  <si>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</si>
  <si>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</si>
  <si>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</si>
  <si>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</si>
  <si>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</si>
  <si>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</si>
  <si>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</si>
  <si>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</si>
  <si>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</si>
  <si>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</si>
  <si>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</si>
  <si>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</si>
  <si>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</si>
  <si>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</si>
  <si>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</si>
  <si>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</si>
  <si>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</si>
  <si>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</si>
  <si>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</si>
  <si>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</si>
  <si>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</si>
  <si>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</si>
  <si>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</si>
  <si>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</si>
  <si>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</si>
  <si>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</si>
  <si>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</si>
  <si>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</si>
  <si>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</si>
  <si>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</si>
  <si>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</si>
  <si>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</si>
  <si>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</si>
  <si>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</si>
  <si>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</si>
  <si>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</si>
  <si>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</si>
  <si>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</si>
  <si>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</si>
  <si>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</si>
  <si>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</si>
  <si>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</si>
  <si>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</si>
  <si>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</si>
  <si>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</si>
  <si>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</si>
  <si>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</si>
  <si>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</si>
  <si>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</si>
  <si>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</si>
  <si>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</si>
  <si>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</si>
  <si>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</si>
  <si>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</si>
  <si>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</si>
  <si>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</si>
  <si>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</si>
  <si>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</si>
  <si>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</si>
  <si>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</si>
  <si>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</si>
  <si>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</si>
  <si>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</si>
  <si>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</si>
  <si>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</si>
  <si>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</si>
  <si>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</si>
  <si>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</si>
  <si>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</si>
  <si>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</si>
  <si>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</si>
  <si>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</si>
  <si>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</si>
  <si>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</si>
  <si>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</si>
  <si>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</si>
  <si>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</si>
  <si>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</si>
  <si>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</si>
  <si>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</si>
  <si>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</si>
  <si>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</si>
  <si>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</si>
  <si>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</si>
  <si>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</si>
  <si>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</si>
  <si>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</si>
  <si>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</si>
  <si>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</si>
  <si>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</si>
  <si>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</si>
  <si>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</si>
  <si>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</si>
  <si>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</si>
  <si>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</si>
  <si>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</si>
  <si>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</si>
  <si>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</si>
  <si>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</si>
  <si>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</si>
  <si>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</si>
  <si>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</si>
  <si>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</si>
  <si>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</si>
  <si>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</si>
  <si>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</si>
  <si>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</si>
  <si>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</si>
  <si>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</si>
  <si>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</si>
  <si>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</si>
  <si>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</si>
  <si>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</si>
  <si>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</si>
  <si>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</si>
  <si>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</si>
  <si>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</si>
  <si>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</si>
  <si>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</si>
  <si>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</si>
  <si>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</si>
  <si>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</si>
  <si>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</si>
  <si>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</si>
  <si>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</si>
  <si>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</si>
  <si>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</si>
  <si>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</si>
  <si>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</si>
  <si>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</si>
  <si>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</si>
  <si>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</si>
  <si>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</si>
  <si>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</si>
  <si>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</si>
  <si>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</si>
  <si>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</si>
  <si>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</si>
  <si>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</si>
  <si>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</si>
  <si>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20.56</t>
  </si>
  <si>
    <t>一般会計</t>
  </si>
  <si>
    <t>簡易水道事業特別会計</t>
  </si>
  <si>
    <t>合併処理浄化槽事業特別会計</t>
  </si>
  <si>
    <t>国民健康保険事業特別会計</t>
  </si>
  <si>
    <t>国民健康保険事業直営診療特別会計</t>
  </si>
  <si>
    <t>介護保険事業特別会計</t>
  </si>
  <si>
    <t>▲ 1.79</t>
  </si>
  <si>
    <t>後期高齢者医療事業特別会計</t>
  </si>
  <si>
    <t>▲ 0.00</t>
  </si>
  <si>
    <t>▲ 0.19</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</si>
  <si>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</si>
  <si>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</si>
  <si>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</si>
  <si>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</si>
  <si>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</si>
  <si>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</si>
  <si>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</si>
  <si>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</si>
  <si>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</si>
  <si>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</si>
  <si>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東京都市町村議会公務災害補償等組合</t>
    <rPh sb="0" eb="3">
      <t>トウキョウト</t>
    </rPh>
    <rPh sb="3" eb="4">
      <t>シ</t>
    </rPh>
    <rPh sb="4" eb="6">
      <t>チョウソン</t>
    </rPh>
    <rPh sb="6" eb="8">
      <t>ギカイ</t>
    </rPh>
    <rPh sb="8" eb="10">
      <t>コウム</t>
    </rPh>
    <rPh sb="10" eb="12">
      <t>サイガイ</t>
    </rPh>
    <rPh sb="12" eb="14">
      <t>ホショウ</t>
    </rPh>
    <rPh sb="14" eb="15">
      <t>トウ</t>
    </rPh>
    <rPh sb="15" eb="17">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</si>
  <si>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</si>
  <si>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</si>
  <si>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東京都市町村退職手当組合</t>
    <rPh sb="0" eb="3">
      <t>トウキョウト</t>
    </rPh>
    <rPh sb="3" eb="6">
      <t>シチョウソン</t>
    </rPh>
    <rPh sb="6" eb="8">
      <t>タイショク</t>
    </rPh>
    <rPh sb="8" eb="10">
      <t>テアテ</t>
    </rPh>
    <rPh sb="10" eb="12">
      <t>クミアイ</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</si>
  <si>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</si>
  <si>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</si>
  <si>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</si>
  <si>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</si>
  <si>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</si>
  <si>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庁舎建設</t>
    <rPh sb="0" eb="2">
      <t>チョウシャ</t>
    </rPh>
    <rPh sb="2" eb="4">
      <t>ケンセツ</t>
    </rPh>
    <phoneticPr fontId="5"/>
  </si>
  <si>
    <t>公共施設整備</t>
    <rPh sb="0" eb="2">
      <t>コウキョウ</t>
    </rPh>
    <rPh sb="2" eb="4">
      <t>シセツ</t>
    </rPh>
    <rPh sb="4" eb="6">
      <t>セイビ</t>
    </rPh>
    <phoneticPr fontId="2"/>
  </si>
  <si>
    <t>社会福祉</t>
    <rPh sb="0" eb="2">
      <t>シャカイ</t>
    </rPh>
    <rPh sb="2" eb="4">
      <t>フクシ</t>
    </rPh>
    <phoneticPr fontId="2"/>
  </si>
  <si>
    <t>土地開発</t>
    <rPh sb="0" eb="2">
      <t>トチ</t>
    </rPh>
    <rPh sb="2" eb="4">
      <t>カイハツ</t>
    </rPh>
    <phoneticPr fontId="2"/>
  </si>
  <si>
    <t>合併処理浄化槽</t>
    <rPh sb="0" eb="2">
      <t>ガッペイ</t>
    </rPh>
    <rPh sb="2" eb="4">
      <t>ショリ</t>
    </rPh>
    <rPh sb="4" eb="7">
      <t>ジョウカソウ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</si>
  <si>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</si>
  <si>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</si>
  <si>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</si>
  <si>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</si>
  <si>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</si>
  <si>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</si>
  <si>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</si>
  <si>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</si>
  <si>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</si>
  <si>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</si>
  <si>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実質公債費比率は、地方債の発行を平成20年度より抑制していることもあり、類似団体と比べても低くなっている。また、将来負担比率に関してもゼロとなっている。
今後、ヘリポート待合所建替工事や、村営住宅整備事業など大規模な事業を予定しており、実質公債費比率の上昇が考えられるため、積立基金の活用など計画的に取り組み健全な財政運営を行う。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</si>
</sst>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310300</c:v>
                </c:pt>
                <c:pt idx="2">
                  <c:v>317319</c:v>
                </c:pt>
                <c:pt idx="3">
                  <c:v>289738</c:v>
                </c:pt>
                <c:pt idx="4">
                  <c:v>316937</c:v>
                </c:pt>
              </c:numCache>
            </c:numRef>
          </c:val>
          <c:smooth val="0"/>
          <c:extLst>
            <c:ext xmlns:c16="http://schemas.microsoft.com/office/drawing/2014/chart" uri="{C3380CC4-5D6E-409C-BE32-E72D297353CC}">
              <c16:uniqueId val="{00000000-F94A-41EB-A67B-19B6C6D44B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2212247</c:v>
                </c:pt>
                <c:pt idx="1">
                  <c:v>2749544</c:v>
                </c:pt>
                <c:pt idx="2">
                  <c:v>663723</c:v>
                </c:pt>
                <c:pt idx="3">
                  <c:v>816836</c:v>
                </c:pt>
                <c:pt idx="4">
                  <c:v>615643</c:v>
                </c:pt>
              </c:numCache>
            </c:numRef>
          </c:val>
          <c:smooth val="0"/>
          <c:extLst>
            <c:ext xmlns:c16="http://schemas.microsoft.com/office/drawing/2014/chart" uri="{C3380CC4-5D6E-409C-BE32-E72D297353CC}">
              <c16:uniqueId val="{00000001-F94A-41EB-A67B-19B6C6D44B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0.93</c:v>
                </c:pt>
                <c:pt idx="1">
                  <c:v>11.59</c:v>
                </c:pt>
                <c:pt idx="2">
                  <c:v>71.05</c:v>
                </c:pt>
                <c:pt idx="3">
                  <c:v>104.37</c:v>
                </c:pt>
                <c:pt idx="4">
                  <c:v>77.430000000000007</c:v>
                </c:pt>
              </c:numCache>
            </c:numRef>
          </c:val>
          <c:extLst>
            <c:ext xmlns:c16="http://schemas.microsoft.com/office/drawing/2014/chart" uri="{C3380CC4-5D6E-409C-BE32-E72D297353CC}">
              <c16:uniqueId val="{00000000-A49A-45B6-8A66-93E2FA23AC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257.75</c:v>
                </c:pt>
                <c:pt idx="1">
                  <c:v>275.8</c:v>
                </c:pt>
                <c:pt idx="2">
                  <c:v>298.87</c:v>
                </c:pt>
                <c:pt idx="3">
                  <c:v>340.35</c:v>
                </c:pt>
                <c:pt idx="4">
                  <c:v>414.49</c:v>
                </c:pt>
              </c:numCache>
            </c:numRef>
          </c:val>
          <c:extLst>
            <c:ext xmlns:c16="http://schemas.microsoft.com/office/drawing/2014/chart" uri="{C3380CC4-5D6E-409C-BE32-E72D297353CC}">
              <c16:uniqueId val="{00000001-A49A-45B6-8A66-93E2FA23AC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-20.56</c:v>
                </c:pt>
                <c:pt idx="1">
                  <c:v>10.69</c:v>
                </c:pt>
                <c:pt idx="2">
                  <c:v>58.51</c:v>
                </c:pt>
                <c:pt idx="3">
                  <c:v>23.5</c:v>
                </c:pt>
                <c:pt idx="4">
                  <c:v>45.89</c:v>
                </c:pt>
              </c:numCache>
            </c:numRef>
          </c:val>
          <c:smooth val="0"/>
          <c:extLst>
            <c:ext xmlns:c16="http://schemas.microsoft.com/office/drawing/2014/chart" uri="{C3380CC4-5D6E-409C-BE32-E72D297353CC}">
              <c16:uniqueId val="{00000002-A49A-45B6-8A66-93E2FA23AC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31-4FBA-B2B0-E6A22B2ABC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31-4FBA-B2B0-E6A22B2ABCA4}"/>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0.16</c:v>
                </c:pt>
                <c:pt idx="2">
                  <c:v>#N/A</c:v>
                </c:pt>
                <c:pt idx="3">
                  <c:v>0</c:v>
                </c:pt>
                <c:pt idx="4">
                  <c:v>#N/A</c:v>
                </c:pt>
                <c:pt idx="5">
                  <c:v>0</c:v>
                </c:pt>
                <c:pt idx="6">
                  <c:v>#N/A</c:v>
                </c:pt>
                <c:pt idx="7">
                  <c:v>0.22</c:v>
                </c:pt>
                <c:pt idx="8">
                  <c:v>#N/A</c:v>
                </c:pt>
                <c:pt idx="9">
                  <c:v>0.22</c:v>
                </c:pt>
              </c:numCache>
            </c:numRef>
          </c:val>
          <c:extLst>
            <c:ext xmlns:c16="http://schemas.microsoft.com/office/drawing/2014/chart" uri="{C3380CC4-5D6E-409C-BE32-E72D297353CC}">
              <c16:uniqueId val="{00000002-3931-4FBA-B2B0-E6A22B2ABCA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0.19</c:v>
                </c:pt>
                <c:pt idx="3">
                  <c:v>#N/A</c:v>
                </c:pt>
                <c:pt idx="4">
                  <c:v>#N/A</c:v>
                </c:pt>
                <c:pt idx="5">
                  <c:v>0.03</c:v>
                </c:pt>
                <c:pt idx="6">
                  <c:v>#N/A</c:v>
                </c:pt>
                <c:pt idx="7">
                  <c:v>1.37</c:v>
                </c:pt>
                <c:pt idx="8">
                  <c:v>#N/A</c:v>
                </c:pt>
                <c:pt idx="9">
                  <c:v>1.84</c:v>
                </c:pt>
              </c:numCache>
            </c:numRef>
          </c:val>
          <c:extLst>
            <c:ext xmlns:c16="http://schemas.microsoft.com/office/drawing/2014/chart" uri="{C3380CC4-5D6E-409C-BE32-E72D297353CC}">
              <c16:uniqueId val="{00000003-3931-4FBA-B2B0-E6A22B2ABCA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0.72</c:v>
                </c:pt>
                <c:pt idx="2">
                  <c:v>1.79</c:v>
                </c:pt>
                <c:pt idx="3">
                  <c:v>#N/A</c:v>
                </c:pt>
                <c:pt idx="4">
                  <c:v>#N/A</c:v>
                </c:pt>
                <c:pt idx="5">
                  <c:v>2.14</c:v>
                </c:pt>
                <c:pt idx="6">
                  <c:v>#N/A</c:v>
                </c:pt>
                <c:pt idx="7">
                  <c:v>2.13</c:v>
                </c:pt>
                <c:pt idx="8">
                  <c:v>#N/A</c:v>
                </c:pt>
                <c:pt idx="9">
                  <c:v>2.21</c:v>
                </c:pt>
              </c:numCache>
            </c:numRef>
          </c:val>
          <c:extLst>
            <c:ext xmlns:c16="http://schemas.microsoft.com/office/drawing/2014/chart" uri="{C3380CC4-5D6E-409C-BE32-E72D297353CC}">
              <c16:uniqueId val="{00000004-3931-4FBA-B2B0-E6A22B2ABCA4}"/>
            </c:ext>
          </c:extLst>
        </c:ser>
        <c:ser>
          <c:idx val="5"/>
          <c:order val="5"/>
          <c:tx>
            <c:strRef>
              <c:f>データシート!$A$32</c:f>
              <c:strCache>
                <c:ptCount val="1"/>
                <c:pt idx="0">
                  <c:v>国民健康保険事業直営診療特別会計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7.03</c:v>
                </c:pt>
                <c:pt idx="2">
                  <c:v>#N/A</c:v>
                </c:pt>
                <c:pt idx="3">
                  <c:v>6.4</c:v>
                </c:pt>
                <c:pt idx="4">
                  <c:v>#N/A</c:v>
                </c:pt>
                <c:pt idx="5">
                  <c:v>13.24</c:v>
                </c:pt>
                <c:pt idx="6">
                  <c:v>#N/A</c:v>
                </c:pt>
                <c:pt idx="7">
                  <c:v>2.94</c:v>
                </c:pt>
                <c:pt idx="8">
                  <c:v>#N/A</c:v>
                </c:pt>
                <c:pt idx="9">
                  <c:v>5.39</c:v>
                </c:pt>
              </c:numCache>
            </c:numRef>
          </c:val>
          <c:extLst>
            <c:ext xmlns:c16="http://schemas.microsoft.com/office/drawing/2014/chart" uri="{C3380CC4-5D6E-409C-BE32-E72D297353CC}">
              <c16:uniqueId val="{00000005-3931-4FBA-B2B0-E6A22B2ABCA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4.34</c:v>
                </c:pt>
                <c:pt idx="2">
                  <c:v>#N/A</c:v>
                </c:pt>
                <c:pt idx="3">
                  <c:v>5.71</c:v>
                </c:pt>
                <c:pt idx="4">
                  <c:v>#N/A</c:v>
                </c:pt>
                <c:pt idx="5">
                  <c:v>5.85</c:v>
                </c:pt>
                <c:pt idx="6">
                  <c:v>#N/A</c:v>
                </c:pt>
                <c:pt idx="7">
                  <c:v>6.12</c:v>
                </c:pt>
                <c:pt idx="8">
                  <c:v>#N/A</c:v>
                </c:pt>
                <c:pt idx="9">
                  <c:v>9.19</c:v>
                </c:pt>
              </c:numCache>
            </c:numRef>
          </c:val>
          <c:extLst>
            <c:ext xmlns:c16="http://schemas.microsoft.com/office/drawing/2014/chart" uri="{C3380CC4-5D6E-409C-BE32-E72D297353CC}">
              <c16:uniqueId val="{00000006-3931-4FBA-B2B0-E6A22B2ABCA4}"/>
            </c:ext>
          </c:extLst>
        </c:ser>
        <c:ser>
          <c:idx val="7"/>
          <c:order val="7"/>
          <c:tx>
            <c:strRef>
              <c:f>データシート!$A$34</c:f>
              <c:strCache>
                <c:ptCount val="1"/>
                <c:pt idx="0">
                  <c:v>合併処理浄化槽事業特別会計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c:v>
                </c:pt>
                <c:pt idx="2">
                  <c:v>#N/A</c:v>
                </c:pt>
                <c:pt idx="3">
                  <c:v>1.79</c:v>
                </c:pt>
                <c:pt idx="4">
                  <c:v>#N/A</c:v>
                </c:pt>
                <c:pt idx="5">
                  <c:v>2.4</c:v>
                </c:pt>
                <c:pt idx="6">
                  <c:v>#N/A</c:v>
                </c:pt>
                <c:pt idx="7">
                  <c:v>7.06</c:v>
                </c:pt>
                <c:pt idx="8">
                  <c:v>#N/A</c:v>
                </c:pt>
                <c:pt idx="9">
                  <c:v>10.86</c:v>
                </c:pt>
              </c:numCache>
            </c:numRef>
          </c:val>
          <c:extLst>
            <c:ext xmlns:c16="http://schemas.microsoft.com/office/drawing/2014/chart" uri="{C3380CC4-5D6E-409C-BE32-E72D297353CC}">
              <c16:uniqueId val="{00000007-3931-4FBA-B2B0-E6A22B2ABCA4}"/>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0.22</c:v>
                </c:pt>
                <c:pt idx="4">
                  <c:v>#N/A</c:v>
                </c:pt>
                <c:pt idx="5">
                  <c:v>7.95</c:v>
                </c:pt>
                <c:pt idx="6">
                  <c:v>#N/A</c:v>
                </c:pt>
                <c:pt idx="7">
                  <c:v>13.17</c:v>
                </c:pt>
                <c:pt idx="8">
                  <c:v>#N/A</c:v>
                </c:pt>
                <c:pt idx="9">
                  <c:v>29.2</c:v>
                </c:pt>
              </c:numCache>
            </c:numRef>
          </c:val>
          <c:extLst>
            <c:ext xmlns:c16="http://schemas.microsoft.com/office/drawing/2014/chart" uri="{C3380CC4-5D6E-409C-BE32-E72D297353CC}">
              <c16:uniqueId val="{00000008-3931-4FBA-B2B0-E6A22B2ABC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0.92</c:v>
                </c:pt>
                <c:pt idx="2">
                  <c:v>#N/A</c:v>
                </c:pt>
                <c:pt idx="3">
                  <c:v>11.59</c:v>
                </c:pt>
                <c:pt idx="4">
                  <c:v>#N/A</c:v>
                </c:pt>
                <c:pt idx="5">
                  <c:v>71.040000000000006</c:v>
                </c:pt>
                <c:pt idx="6">
                  <c:v>#N/A</c:v>
                </c:pt>
                <c:pt idx="7">
                  <c:v>104.36</c:v>
                </c:pt>
                <c:pt idx="8">
                  <c:v>#N/A</c:v>
                </c:pt>
                <c:pt idx="9">
                  <c:v>77.430000000000007</c:v>
                </c:pt>
              </c:numCache>
            </c:numRef>
          </c:val>
          <c:extLst>
            <c:ext xmlns:c16="http://schemas.microsoft.com/office/drawing/2014/chart" uri="{C3380CC4-5D6E-409C-BE32-E72D297353CC}">
              <c16:uniqueId val="{00000009-3931-4FBA-B2B0-E6A22B2ABC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c:v>
                </c:pt>
                <c:pt idx="5">
                  <c:v>52</c:v>
                </c:pt>
                <c:pt idx="8">
                  <c:v>45</c:v>
                </c:pt>
                <c:pt idx="11">
                  <c:v>38</c:v>
                </c:pt>
                <c:pt idx="14">
                  <c:v>35</c:v>
                </c:pt>
              </c:numCache>
            </c:numRef>
          </c:val>
          <c:extLst>
            <c:ext xmlns:c16="http://schemas.microsoft.com/office/drawing/2014/chart" uri="{C3380CC4-5D6E-409C-BE32-E72D297353CC}">
              <c16:uniqueId val="{00000000-2ADC-478D-A9A0-CA7CE62B29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DC-478D-A9A0-CA7CE62B29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ADC-478D-A9A0-CA7CE62B29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6</c:v>
                </c:pt>
                <c:pt idx="6">
                  <c:v>6</c:v>
                </c:pt>
                <c:pt idx="9">
                  <c:v>6</c:v>
                </c:pt>
                <c:pt idx="12">
                  <c:v>6</c:v>
                </c:pt>
              </c:numCache>
            </c:numRef>
          </c:val>
          <c:extLst>
            <c:ext xmlns:c16="http://schemas.microsoft.com/office/drawing/2014/chart" uri="{C3380CC4-5D6E-409C-BE32-E72D297353CC}">
              <c16:uniqueId val="{00000003-2ADC-478D-A9A0-CA7CE62B29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7</c:v>
                </c:pt>
                <c:pt idx="6">
                  <c:v>7</c:v>
                </c:pt>
                <c:pt idx="9">
                  <c:v>7</c:v>
                </c:pt>
                <c:pt idx="12">
                  <c:v>7</c:v>
                </c:pt>
              </c:numCache>
            </c:numRef>
          </c:val>
          <c:extLst>
            <c:ext xmlns:c16="http://schemas.microsoft.com/office/drawing/2014/chart" uri="{C3380CC4-5D6E-409C-BE32-E72D297353CC}">
              <c16:uniqueId val="{00000004-2ADC-478D-A9A0-CA7CE62B29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DC-478D-A9A0-CA7CE62B29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DC-478D-A9A0-CA7CE62B29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c:v>
                </c:pt>
                <c:pt idx="3">
                  <c:v>35</c:v>
                </c:pt>
                <c:pt idx="6">
                  <c:v>33</c:v>
                </c:pt>
                <c:pt idx="9">
                  <c:v>25</c:v>
                </c:pt>
                <c:pt idx="12">
                  <c:v>20</c:v>
                </c:pt>
              </c:numCache>
            </c:numRef>
          </c:val>
          <c:extLst>
            <c:ext xmlns:c16="http://schemas.microsoft.com/office/drawing/2014/chart" uri="{C3380CC4-5D6E-409C-BE32-E72D297353CC}">
              <c16:uniqueId val="{00000007-2ADC-478D-A9A0-CA7CE62B29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c:v>
                </c:pt>
                <c:pt idx="2">
                  <c:v>#N/A</c:v>
                </c:pt>
                <c:pt idx="3">
                  <c:v>#N/A</c:v>
                </c:pt>
                <c:pt idx="4">
                  <c:v>-4</c:v>
                </c:pt>
                <c:pt idx="5">
                  <c:v>#N/A</c:v>
                </c:pt>
                <c:pt idx="6">
                  <c:v>#N/A</c:v>
                </c:pt>
                <c:pt idx="7">
                  <c:v>1</c:v>
                </c:pt>
                <c:pt idx="8">
                  <c:v>#N/A</c:v>
                </c:pt>
                <c:pt idx="9">
                  <c:v>#N/A</c:v>
                </c:pt>
                <c:pt idx="10">
                  <c:v>0</c:v>
                </c:pt>
                <c:pt idx="11">
                  <c:v>#N/A</c:v>
                </c:pt>
                <c:pt idx="12">
                  <c:v>#N/A</c:v>
                </c:pt>
                <c:pt idx="13">
                  <c:v>-2</c:v>
                </c:pt>
                <c:pt idx="14">
                  <c:v>#N/A</c:v>
                </c:pt>
              </c:numCache>
            </c:numRef>
          </c:val>
          <c:smooth val="0"/>
          <c:extLst>
            <c:ext xmlns:c16="http://schemas.microsoft.com/office/drawing/2014/chart" uri="{C3380CC4-5D6E-409C-BE32-E72D297353CC}">
              <c16:uniqueId val="{00000008-2ADC-478D-A9A0-CA7CE62B29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397</c:v>
                </c:pt>
                <c:pt idx="5">
                  <c:v>361</c:v>
                </c:pt>
                <c:pt idx="8">
                  <c:v>326</c:v>
                </c:pt>
                <c:pt idx="11">
                  <c:v>303</c:v>
                </c:pt>
                <c:pt idx="14">
                  <c:v>275</c:v>
                </c:pt>
              </c:numCache>
            </c:numRef>
          </c:val>
          <c:extLst>
            <c:ext xmlns:c16="http://schemas.microsoft.com/office/drawing/2014/chart" uri="{C3380CC4-5D6E-409C-BE32-E72D297353CC}">
              <c16:uniqueId val="{00000000-2474-44FE-83AE-7E689C3EFA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c:v>
                </c:pt>
                <c:pt idx="5">
                  <c:v>9</c:v>
                </c:pt>
                <c:pt idx="8">
                  <c:v>4</c:v>
                </c:pt>
                <c:pt idx="11">
                  <c:v>0</c:v>
                </c:pt>
                <c:pt idx="14">
                  <c:v>0</c:v>
                </c:pt>
              </c:numCache>
            </c:numRef>
          </c:val>
          <c:extLst>
            <c:ext xmlns:c16="http://schemas.microsoft.com/office/drawing/2014/chart" uri="{C3380CC4-5D6E-409C-BE32-E72D297353CC}">
              <c16:uniqueId val="{00000001-2474-44FE-83AE-7E689C3EFA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1391</c:v>
                </c:pt>
                <c:pt idx="5">
                  <c:v>1391</c:v>
                </c:pt>
                <c:pt idx="8">
                  <c:v>1391</c:v>
                </c:pt>
                <c:pt idx="11">
                  <c:v>1391</c:v>
                </c:pt>
                <c:pt idx="14">
                  <c:v>1567</c:v>
                </c:pt>
              </c:numCache>
            </c:numRef>
          </c:val>
          <c:extLst>
            <c:ext xmlns:c16="http://schemas.microsoft.com/office/drawing/2014/chart" uri="{C3380CC4-5D6E-409C-BE32-E72D297353CC}">
              <c16:uniqueId val="{00000002-2474-44FE-83AE-7E689C3EFA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74-44FE-83AE-7E689C3EFA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74-44FE-83AE-7E689C3EFA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74-44FE-83AE-7E689C3EFA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c:v>
                </c:pt>
                <c:pt idx="3">
                  <c:v>19</c:v>
                </c:pt>
                <c:pt idx="6">
                  <c:v>61</c:v>
                </c:pt>
                <c:pt idx="9">
                  <c:v>37</c:v>
                </c:pt>
                <c:pt idx="12">
                  <c:v>14</c:v>
                </c:pt>
              </c:numCache>
            </c:numRef>
          </c:val>
          <c:extLst>
            <c:ext xmlns:c16="http://schemas.microsoft.com/office/drawing/2014/chart" uri="{C3380CC4-5D6E-409C-BE32-E72D297353CC}">
              <c16:uniqueId val="{00000006-2474-44FE-83AE-7E689C3EFA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c:v>
                </c:pt>
                <c:pt idx="3">
                  <c:v>43</c:v>
                </c:pt>
                <c:pt idx="6">
                  <c:v>37</c:v>
                </c:pt>
                <c:pt idx="9">
                  <c:v>31</c:v>
                </c:pt>
                <c:pt idx="12">
                  <c:v>26</c:v>
                </c:pt>
              </c:numCache>
            </c:numRef>
          </c:val>
          <c:extLst>
            <c:ext xmlns:c16="http://schemas.microsoft.com/office/drawing/2014/chart" uri="{C3380CC4-5D6E-409C-BE32-E72D297353CC}">
              <c16:uniqueId val="{00000007-2474-44FE-83AE-7E689C3EFA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c:v>
                </c:pt>
                <c:pt idx="3">
                  <c:v>73</c:v>
                </c:pt>
                <c:pt idx="6">
                  <c:v>78</c:v>
                </c:pt>
                <c:pt idx="9">
                  <c:v>118</c:v>
                </c:pt>
                <c:pt idx="12">
                  <c:v>124</c:v>
                </c:pt>
              </c:numCache>
            </c:numRef>
          </c:val>
          <c:extLst>
            <c:ext xmlns:c16="http://schemas.microsoft.com/office/drawing/2014/chart" uri="{C3380CC4-5D6E-409C-BE32-E72D297353CC}">
              <c16:uniqueId val="{00000008-2474-44FE-83AE-7E689C3EFA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74-44FE-83AE-7E689C3EFA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c:v>
                </c:pt>
                <c:pt idx="3">
                  <c:v>178</c:v>
                </c:pt>
                <c:pt idx="6">
                  <c:v>148</c:v>
                </c:pt>
                <c:pt idx="9">
                  <c:v>125</c:v>
                </c:pt>
                <c:pt idx="12">
                  <c:v>107</c:v>
                </c:pt>
              </c:numCache>
            </c:numRef>
          </c:val>
          <c:extLst>
            <c:ext xmlns:c16="http://schemas.microsoft.com/office/drawing/2014/chart" uri="{C3380CC4-5D6E-409C-BE32-E72D297353CC}">
              <c16:uniqueId val="{0000000A-2474-44FE-83AE-7E689C3EFA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74-44FE-83AE-7E689C3EFA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817</c:v>
                </c:pt>
                <c:pt idx="1">
                  <c:v>817</c:v>
                </c:pt>
                <c:pt idx="2">
                  <c:v>992</c:v>
                </c:pt>
              </c:numCache>
            </c:numRef>
          </c:val>
          <c:extLst>
            <c:ext xmlns:c16="http://schemas.microsoft.com/office/drawing/2014/chart" uri="{C3380CC4-5D6E-409C-BE32-E72D297353CC}">
              <c16:uniqueId val="{00000000-F806-4749-A84A-EC257B056D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F806-4749-A84A-EC257B056D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558</c:v>
                </c:pt>
                <c:pt idx="1">
                  <c:v>558</c:v>
                </c:pt>
                <c:pt idx="2">
                  <c:v>558</c:v>
                </c:pt>
              </c:numCache>
            </c:numRef>
          </c:val>
          <c:extLst>
            <c:ext xmlns:c16="http://schemas.microsoft.com/office/drawing/2014/chart" uri="{C3380CC4-5D6E-409C-BE32-E72D297353CC}">
              <c16:uniqueId val="{00000002-F806-4749-A84A-EC257B056D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{EF3D9A21-F718-423E-BA67-14C6A88B40B6}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AB9-4413-BA5A-0364945D44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{5DC727E1-2E06-462C-8F68-7E26FB814697}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B9-4413-BA5A-0364945D44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{86D2B446-E88D-4B80-A0B1-A89964CFFCEB}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B9-4413-BA5A-0364945D44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{F854F781-B4D3-40A7-9562-C132E18FBEC6}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B9-4413-BA5A-0364945D44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{17D1ECDB-6DC4-43C6-873A-C7359C567E5A}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B9-4413-BA5A-0364945D44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{6A728FDD-3ED3-4CFE-9D26-088FE2157DE7}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AB9-4413-BA5A-0364945D44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{D8CB4538-8DD0-4714-86F7-0451701A6384}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AB9-4413-BA5A-0364945D44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{BA53CEC9-EBD5-4552-B383-FA3065AC9AD6}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AB9-4413-BA5A-0364945D44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{5F06A98F-4BD7-4C88-B82F-2B9EF9AE041E}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AB9-4413-BA5A-0364945D44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AB9-4413-BA5A-0364945D44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{AC6349F9-5ABF-4809-87DB-98D3119E2102}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AB9-4413-BA5A-0364945D44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{00F55F36-D164-41DC-A400-92C64BE064B7}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B9-4413-BA5A-0364945D44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{E5D0BD8A-FE56-40FD-8D04-641D5DED6B89}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B9-4413-BA5A-0364945D44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{21B585B0-D44D-4802-8588-70FCD30AB544}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B9-4413-BA5A-0364945D44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{8CA4D357-8ACA-463B-90B4-8E8E8582F044}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B9-4413-BA5A-0364945D44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{1EFE310D-863D-4F56-80DB-2333DCB571DA}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AB9-4413-BA5A-0364945D44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{65AD72D9-6AA7-4F6F-8285-DAAD8ACDB362}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AB9-4413-BA5A-0364945D44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{6FF9B592-2CDE-4A11-800F-A670C73CBA82}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AB9-4413-BA5A-0364945D44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{1F797284-4C3B-4677-9B7C-85FC2211F786}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AB9-4413-BA5A-0364945D44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AB9-4413-BA5A-0364945D44E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{45C09DD0-8B05-44E7-BDBE-4560C3F4F3E3}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5F8-44DD-B23A-50612DCB01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{8CC809F3-0BD5-4D2B-ACB0-4404B9BB1EFF}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F8-44DD-B23A-50612DCB01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{28E8235B-F005-4D5F-9715-87A2C1F034EF}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F8-44DD-B23A-50612DCB01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{7E26D65F-96EB-4FDC-A7F3-24BB15DFE83C}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F8-44DD-B23A-50612DCB01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{F99E0BBA-B890-47C3-85E2-62A4BC73B760}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F8-44DD-B23A-50612DCB015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{AC56ACBD-485F-44B3-A2BF-ECD9AC8E86CA}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5F8-44DD-B23A-50612DCB015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{C9BD00AE-13C4-4F6E-8254-4BAE73A74086}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5F8-44DD-B23A-50612DCB015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{A9A3A731-19D4-43A7-8E5C-8BB344F411DB}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5F8-44DD-B23A-50612DCB015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{F32071D1-6720-4B3B-98CA-9C2EB0D76F19}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5F8-44DD-B23A-50612DCB01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-2.4</c:v>
                </c:pt>
                <c:pt idx="16">
                  <c:v>-2.2000000000000002</c:v>
                </c:pt>
                <c:pt idx="24">
                  <c:v>-0.3</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F8-44DD-B23A-50612DCB01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{C519D769-7F74-47DE-9AC4-2B3506D31E2E}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5F8-44DD-B23A-50612DCB01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{B015AD26-0086-4399-927A-4BE357F133BE}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F8-44DD-B23A-50612DCB01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{9D91152E-0061-4AF5-A694-932F752D09FD}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F8-44DD-B23A-50612DCB01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{2897183C-CD31-4561-AE63-C23941C5082E}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F8-44DD-B23A-50612DCB01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{5CFDD6A2-5BCD-4687-9040-F71CB17A7723}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F8-44DD-B23A-50612DCB01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{D19FF5EF-3B95-4F3A-A8BD-91DE8B289D73}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5F8-44DD-B23A-50612DCB01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{61D61141-5805-4E13-ADEB-4C42B777886E}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5F8-44DD-B23A-50612DCB0151}"/>
                </c:ext>
              </c:extLst>
            </c:dLbl>
            <c:dLbl>
              <c:idx val="24"/>
              <c:layout>
                <c:manualLayout>
                  <c:x val="-4.509653070695374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{D81B220C-F5E3-4FE4-9C5A-4497ADEE5DE2}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5F8-44DD-B23A-50612DCB0151}"/>
                </c:ext>
              </c:extLst>
            </c:dLbl>
            <c:dLbl>
              <c:idx val="32"/>
              <c:layout>
                <c:manualLayout>
                  <c:x val="-1.817180363723260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{11B2DD52-CECC-4D2D-A081-53F50112A187}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5F8-44DD-B23A-50612DCB01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F8-44DD-B23A-50612DCB0151}"/>
            </c:ext>
          </c:extLst>
        </c:ser>
        <c:dLbls>
          <c:showLegendKey val="0"/>
          <c:showVal val="1"/>
          <c:showCatName val="0"/>
          <c:showSerName val="0"/>
          <c:showPercent val="0"/>
          <c:showBubbleSize val="0"/>
        </c:dLbls>
        <c:axId val="84219776"/>
        <c:axId val="84234240"/>
      </c:scatterChart>
      <c:valAx>
        <c:axId val="84219776"/>
        <c:scaling>
          <c:orientation val="minMax"/>
          <c:max val="7.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一般会計、公営企業も地方債の借入を抑制しており、また、借入残高が減少しているため、比率が減少した。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未利用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入を抑制しており、また、借入残高が減少したが、公営企業の事業等への繰出しが増となった。その他、昨年度より組合負担金、退職手当負担金が減となったため、将来負担比率は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東京都青ヶ島村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財源不足や災害、渇水などの不足の事態に備え基金を積んでいる。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公共施設整備基金：公共施設の新築、改築等の財源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基金の積立て、取崩しも行っていないため増減なし。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今後、公共施設整備や庁舎の建替えなどで使用する。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財源不足や災害、渇水などの不足の事態に備え基金を積んでいる。また、今後予定している公共施設整備や庁舎の建替えなどで使用する。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基金の積立て、取崩しも行っていないため増減なし。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今後の財政状況を確認しながら、基金の使用など検討する。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1,209,823
951,222
185,383
239,406
106,905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地方債残高は減少しており、合わせて、歳出額も抑えられていることで、類似団体と比べても低い比率となっている。</a:t>
          </a: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83" name="直線コネクタ 82"/>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84"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85" name="直線コネクタ 84"/>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88" name="債務償還比率平均値テキスト"/>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89" name="フローチャート: 判断 88"/>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90" name="フローチャート: 判断 89"/>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91" name="フローチャート: 判断 90"/>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92" name="フローチャート: 判断 91"/>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6442</xdr:rowOff>
    </xdr:from>
    <xdr:to>
      <xdr:col>60</xdr:col>
      <xdr:colOff>123825</xdr:colOff>
      <xdr:row>28</xdr:row>
      <xdr:rowOff>108042</xdr:rowOff>
    </xdr:to>
    <xdr:sp macro="" textlink="">
      <xdr:nvSpPr>
        <xdr:cNvPr id="93" name="フローチャート: 判断 92"/>
        <xdr:cNvSpPr/>
      </xdr:nvSpPr>
      <xdr:spPr>
        <a:xfrm>
          <a:off x="11747500" y="557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99"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00"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01" name="n_3aveValue債務償還比率"/>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124569</xdr:rowOff>
    </xdr:from>
    <xdr:ext cx="469744" cy="259045"/>
    <xdr:sp macro="" textlink="">
      <xdr:nvSpPr>
        <xdr:cNvPr id="102" name="n_4aveValue債務償還比率"/>
        <xdr:cNvSpPr txBox="1"/>
      </xdr:nvSpPr>
      <xdr:spPr>
        <a:xfrm>
          <a:off x="11563427" y="535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1,209,823
951,222
185,383
239,406
106,905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1,209,823
951,222
185,383
239,406
106,905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1,209,823
951,222
185,383
239,406
106,905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前年度とほぼ横ばい。類似団体と比べても人口が極めて少なく自主財源確保も難しいため、引き続き歳出抑制に努める。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20320</xdr:rowOff>
    </xdr:to>
    <xdr:cxnSp macro="">
      <xdr:nvCxnSpPr>
        <xdr:cNvPr id="66" name="直線コネクタ 65"/>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39624</xdr:rowOff>
    </xdr:to>
    <xdr:cxnSp macro="">
      <xdr:nvCxnSpPr>
        <xdr:cNvPr id="69" name="直線コネクタ 68"/>
        <xdr:cNvCxnSpPr/>
      </xdr:nvCxnSpPr>
      <xdr:spPr>
        <a:xfrm flipV="1">
          <a:off x="3225800" y="75641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49276</xdr:rowOff>
    </xdr:to>
    <xdr:cxnSp macro="">
      <xdr:nvCxnSpPr>
        <xdr:cNvPr id="72" name="直線コネクタ 71"/>
        <xdr:cNvCxnSpPr/>
      </xdr:nvCxnSpPr>
      <xdr:spPr>
        <a:xfrm flipV="1">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27195</xdr:rowOff>
    </xdr:from>
    <xdr:ext cx="762000" cy="259045"/>
    <xdr:sp macro="" textlink="">
      <xdr:nvSpPr>
        <xdr:cNvPr id="86" name="財政力該当値テキスト"/>
        <xdr:cNvSpPr txBox="1"/>
      </xdr:nvSpPr>
      <xdr:spPr>
        <a:xfrm>
          <a:off x="5041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扶助費は例年通り、公債費に関しては減少。人件費に関しては、比率が年々高くなっている。また、交付税などの減少もあり、昨年にくらべ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悪化した。</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158538</xdr:rowOff>
    </xdr:from>
    <xdr:to>
      <xdr:col>23</xdr:col>
      <xdr:colOff>133350</xdr:colOff>
      <xdr:row>64</xdr:row>
      <xdr:rowOff>9207</xdr:rowOff>
    </xdr:to>
    <xdr:cxnSp macro="">
      <xdr:nvCxnSpPr>
        <xdr:cNvPr id="129" name="直線コネクタ 128"/>
        <xdr:cNvCxnSpPr/>
      </xdr:nvCxnSpPr>
      <xdr:spPr>
        <a:xfrm>
          <a:off x="4114800" y="10959888"/>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118851</xdr:rowOff>
    </xdr:from>
    <xdr:to>
      <xdr:col>19</xdr:col>
      <xdr:colOff>133350</xdr:colOff>
      <xdr:row>63</xdr:row>
      <xdr:rowOff>158538</xdr:rowOff>
    </xdr:to>
    <xdr:cxnSp macro="">
      <xdr:nvCxnSpPr>
        <xdr:cNvPr id="132" name="直線コネクタ 131"/>
        <xdr:cNvCxnSpPr/>
      </xdr:nvCxnSpPr>
      <xdr:spPr>
        <a:xfrm>
          <a:off x="3225800" y="10748751"/>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118851</xdr:rowOff>
    </xdr:from>
    <xdr:to>
      <xdr:col>15</xdr:col>
      <xdr:colOff>82550</xdr:colOff>
      <xdr:row>63</xdr:row>
      <xdr:rowOff>110279</xdr:rowOff>
    </xdr:to>
    <xdr:cxnSp macro="">
      <xdr:nvCxnSpPr>
        <xdr:cNvPr id="135" name="直線コネクタ 134"/>
        <xdr:cNvCxnSpPr/>
      </xdr:nvCxnSpPr>
      <xdr:spPr>
        <a:xfrm flipV="1">
          <a:off x="2336800" y="10748751"/>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114829</xdr:rowOff>
    </xdr:from>
    <xdr:to>
      <xdr:col>11</xdr:col>
      <xdr:colOff>31750</xdr:colOff>
      <xdr:row>63</xdr:row>
      <xdr:rowOff>110279</xdr:rowOff>
    </xdr:to>
    <xdr:cxnSp macro="">
      <xdr:nvCxnSpPr>
        <xdr:cNvPr id="138" name="直線コネクタ 137"/>
        <xdr:cNvCxnSpPr/>
      </xdr:nvCxnSpPr>
      <xdr:spPr>
        <a:xfrm>
          <a:off x="1447800" y="10744729"/>
          <a:ext cx="889000" cy="1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116311</xdr:rowOff>
    </xdr:from>
    <xdr:to>
      <xdr:col>7</xdr:col>
      <xdr:colOff>31750</xdr:colOff>
      <xdr:row>63</xdr:row>
      <xdr:rowOff>46461</xdr:rowOff>
    </xdr:to>
    <xdr:sp macro="" textlink="">
      <xdr:nvSpPr>
        <xdr:cNvPr id="141" name="フローチャート: 判断 140"/>
        <xdr:cNvSpPr/>
      </xdr:nvSpPr>
      <xdr:spPr>
        <a:xfrm>
          <a:off x="1397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31238</xdr:rowOff>
    </xdr:from>
    <xdr:ext cx="762000" cy="259045"/>
    <xdr:sp macro="" textlink="">
      <xdr:nvSpPr>
        <xdr:cNvPr id="142" name="テキスト ボックス 141"/>
        <xdr:cNvSpPr txBox="1"/>
      </xdr:nvSpPr>
      <xdr:spPr>
        <a:xfrm>
          <a:off x="1066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129857</xdr:rowOff>
    </xdr:from>
    <xdr:to>
      <xdr:col>23</xdr:col>
      <xdr:colOff>184150</xdr:colOff>
      <xdr:row>64</xdr:row>
      <xdr:rowOff>60007</xdr:rowOff>
    </xdr:to>
    <xdr:sp macro="" textlink="">
      <xdr:nvSpPr>
        <xdr:cNvPr id="148" name="楕円 147"/>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101934</xdr:rowOff>
    </xdr:from>
    <xdr:ext cx="762000" cy="259045"/>
    <xdr:sp macro="" textlink="">
      <xdr:nvSpPr>
        <xdr:cNvPr id="149" name="財政構造の弾力性該当値テキスト"/>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107738</xdr:rowOff>
    </xdr:from>
    <xdr:to>
      <xdr:col>19</xdr:col>
      <xdr:colOff>184150</xdr:colOff>
      <xdr:row>64</xdr:row>
      <xdr:rowOff>37888</xdr:rowOff>
    </xdr:to>
    <xdr:sp macro="" textlink="">
      <xdr:nvSpPr>
        <xdr:cNvPr id="150" name="楕円 149"/>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51" name="テキスト ボックス 150"/>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68051</xdr:rowOff>
    </xdr:from>
    <xdr:to>
      <xdr:col>15</xdr:col>
      <xdr:colOff>133350</xdr:colOff>
      <xdr:row>62</xdr:row>
      <xdr:rowOff>169651</xdr:rowOff>
    </xdr:to>
    <xdr:sp macro="" textlink="">
      <xdr:nvSpPr>
        <xdr:cNvPr id="152" name="楕円 151"/>
        <xdr:cNvSpPr/>
      </xdr:nvSpPr>
      <xdr:spPr>
        <a:xfrm>
          <a:off x="3175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8378</xdr:rowOff>
    </xdr:from>
    <xdr:ext cx="762000" cy="259045"/>
    <xdr:sp macro="" textlink="">
      <xdr:nvSpPr>
        <xdr:cNvPr id="153" name="テキスト ボックス 152"/>
        <xdr:cNvSpPr txBox="1"/>
      </xdr:nvSpPr>
      <xdr:spPr>
        <a:xfrm>
          <a:off x="2844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59479</xdr:rowOff>
    </xdr:from>
    <xdr:to>
      <xdr:col>11</xdr:col>
      <xdr:colOff>82550</xdr:colOff>
      <xdr:row>63</xdr:row>
      <xdr:rowOff>161079</xdr:rowOff>
    </xdr:to>
    <xdr:sp macro="" textlink="">
      <xdr:nvSpPr>
        <xdr:cNvPr id="154" name="楕円 153"/>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145856</xdr:rowOff>
    </xdr:from>
    <xdr:ext cx="762000" cy="259045"/>
    <xdr:sp macro="" textlink="">
      <xdr:nvSpPr>
        <xdr:cNvPr id="155" name="テキスト ボックス 154"/>
        <xdr:cNvSpPr txBox="1"/>
      </xdr:nvSpPr>
      <xdr:spPr>
        <a:xfrm>
          <a:off x="1955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64029</xdr:rowOff>
    </xdr:from>
    <xdr:to>
      <xdr:col>7</xdr:col>
      <xdr:colOff>31750</xdr:colOff>
      <xdr:row>62</xdr:row>
      <xdr:rowOff>165629</xdr:rowOff>
    </xdr:to>
    <xdr:sp macro="" textlink="">
      <xdr:nvSpPr>
        <xdr:cNvPr id="156" name="楕円 155"/>
        <xdr:cNvSpPr/>
      </xdr:nvSpPr>
      <xdr:spPr>
        <a:xfrm>
          <a:off x="1397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4356</xdr:rowOff>
    </xdr:from>
    <xdr:ext cx="762000" cy="259045"/>
    <xdr:sp macro="" textlink="">
      <xdr:nvSpPr>
        <xdr:cNvPr id="157" name="テキスト ボックス 156"/>
        <xdr:cNvSpPr txBox="1"/>
      </xdr:nvSpPr>
      <xdr:spPr>
        <a:xfrm>
          <a:off x="1066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[2,953,935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人件費は減となっているものの、物件費はシステム改修などにより増となっている。人口が極めて少ないため住民一人当たりのコストにすると類似団体と比べても水準は高くなる。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167756</xdr:rowOff>
    </xdr:from>
    <xdr:to>
      <xdr:col>23</xdr:col>
      <xdr:colOff>133350</xdr:colOff>
      <xdr:row>87</xdr:row>
      <xdr:rowOff>72490</xdr:rowOff>
    </xdr:to>
    <xdr:cxnSp macro="">
      <xdr:nvCxnSpPr>
        <xdr:cNvPr id="186" name="直線コネクタ 185"/>
        <xdr:cNvCxnSpPr/>
      </xdr:nvCxnSpPr>
      <xdr:spPr>
        <a:xfrm flipV="1">
          <a:off x="4953000" y="13883756"/>
          <a:ext cx="0" cy="1104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44567</xdr:rowOff>
    </xdr:from>
    <xdr:ext cx="762000" cy="259045"/>
    <xdr:sp macro="" textlink="">
      <xdr:nvSpPr>
        <xdr:cNvPr id="187" name="人件費・物件費等の状況最小値テキスト"/>
        <xdr:cNvSpPr txBox="1"/>
      </xdr:nvSpPr>
      <xdr:spPr>
        <a:xfrm>
          <a:off x="5041900" y="1496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72490</xdr:rowOff>
    </xdr:from>
    <xdr:to>
      <xdr:col>24</xdr:col>
      <xdr:colOff>12700</xdr:colOff>
      <xdr:row>87</xdr:row>
      <xdr:rowOff>72490</xdr:rowOff>
    </xdr:to>
    <xdr:cxnSp macro="">
      <xdr:nvCxnSpPr>
        <xdr:cNvPr id="188" name="直線コネクタ 187"/>
        <xdr:cNvCxnSpPr/>
      </xdr:nvCxnSpPr>
      <xdr:spPr>
        <a:xfrm>
          <a:off x="4864100" y="1498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82683</xdr:rowOff>
    </xdr:from>
    <xdr:ext cx="762000" cy="259045"/>
    <xdr:sp macro="" textlink="">
      <xdr:nvSpPr>
        <xdr:cNvPr id="189" name="人件費・物件費等の状況最大値テキスト"/>
        <xdr:cNvSpPr txBox="1"/>
      </xdr:nvSpPr>
      <xdr:spPr>
        <a:xfrm>
          <a:off x="5041900" y="1362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167756</xdr:rowOff>
    </xdr:from>
    <xdr:to>
      <xdr:col>24</xdr:col>
      <xdr:colOff>12700</xdr:colOff>
      <xdr:row>80</xdr:row>
      <xdr:rowOff>167756</xdr:rowOff>
    </xdr:to>
    <xdr:cxnSp macro="">
      <xdr:nvCxnSpPr>
        <xdr:cNvPr id="190" name="直線コネクタ 189"/>
        <xdr:cNvCxnSpPr/>
      </xdr:nvCxnSpPr>
      <xdr:spPr>
        <a:xfrm>
          <a:off x="4864100" y="1388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38247</xdr:rowOff>
    </xdr:from>
    <xdr:to>
      <xdr:col>23</xdr:col>
      <xdr:colOff>133350</xdr:colOff>
      <xdr:row>87</xdr:row>
      <xdr:rowOff>72490</xdr:rowOff>
    </xdr:to>
    <xdr:cxnSp macro="">
      <xdr:nvCxnSpPr>
        <xdr:cNvPr id="191" name="直線コネクタ 190"/>
        <xdr:cNvCxnSpPr/>
      </xdr:nvCxnSpPr>
      <xdr:spPr>
        <a:xfrm>
          <a:off x="4114800" y="14954397"/>
          <a:ext cx="838200" cy="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80001</xdr:rowOff>
    </xdr:from>
    <xdr:ext cx="762000" cy="259045"/>
    <xdr:sp macro="" textlink="">
      <xdr:nvSpPr>
        <xdr:cNvPr id="192" name="人件費・物件費等の状況平均値テキスト"/>
        <xdr:cNvSpPr txBox="1"/>
      </xdr:nvSpPr>
      <xdr:spPr>
        <a:xfrm>
          <a:off x="5041900" y="1379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63474</xdr:rowOff>
    </xdr:from>
    <xdr:to>
      <xdr:col>23</xdr:col>
      <xdr:colOff>184150</xdr:colOff>
      <xdr:row>81</xdr:row>
      <xdr:rowOff>165074</xdr:rowOff>
    </xdr:to>
    <xdr:sp macro="" textlink="">
      <xdr:nvSpPr>
        <xdr:cNvPr id="193" name="フローチャート: 判断 192"/>
        <xdr:cNvSpPr/>
      </xdr:nvSpPr>
      <xdr:spPr>
        <a:xfrm>
          <a:off x="4902200" y="1395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159164</xdr:rowOff>
    </xdr:from>
    <xdr:to>
      <xdr:col>19</xdr:col>
      <xdr:colOff>133350</xdr:colOff>
      <xdr:row>87</xdr:row>
      <xdr:rowOff>38247</xdr:rowOff>
    </xdr:to>
    <xdr:cxnSp macro="">
      <xdr:nvCxnSpPr>
        <xdr:cNvPr id="194" name="直線コネクタ 193"/>
        <xdr:cNvCxnSpPr/>
      </xdr:nvCxnSpPr>
      <xdr:spPr>
        <a:xfrm>
          <a:off x="3225800" y="14903864"/>
          <a:ext cx="889000" cy="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63145</xdr:rowOff>
    </xdr:from>
    <xdr:to>
      <xdr:col>19</xdr:col>
      <xdr:colOff>184150</xdr:colOff>
      <xdr:row>81</xdr:row>
      <xdr:rowOff>164745</xdr:rowOff>
    </xdr:to>
    <xdr:sp macro="" textlink="">
      <xdr:nvSpPr>
        <xdr:cNvPr id="195" name="フローチャート: 判断 194"/>
        <xdr:cNvSpPr/>
      </xdr:nvSpPr>
      <xdr:spPr>
        <a:xfrm>
          <a:off x="4064000" y="139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3472</xdr:rowOff>
    </xdr:from>
    <xdr:ext cx="736600" cy="259045"/>
    <xdr:sp macro="" textlink="">
      <xdr:nvSpPr>
        <xdr:cNvPr id="196" name="テキスト ボックス 195"/>
        <xdr:cNvSpPr txBox="1"/>
      </xdr:nvSpPr>
      <xdr:spPr>
        <a:xfrm>
          <a:off x="3733800" y="1371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159164</xdr:rowOff>
    </xdr:from>
    <xdr:to>
      <xdr:col>15</xdr:col>
      <xdr:colOff>82550</xdr:colOff>
      <xdr:row>88</xdr:row>
      <xdr:rowOff>6319</xdr:rowOff>
    </xdr:to>
    <xdr:cxnSp macro="">
      <xdr:nvCxnSpPr>
        <xdr:cNvPr id="197" name="直線コネクタ 196"/>
        <xdr:cNvCxnSpPr/>
      </xdr:nvCxnSpPr>
      <xdr:spPr>
        <a:xfrm flipV="1">
          <a:off x="2336800" y="14903864"/>
          <a:ext cx="889000" cy="19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65181</xdr:rowOff>
    </xdr:from>
    <xdr:to>
      <xdr:col>15</xdr:col>
      <xdr:colOff>133350</xdr:colOff>
      <xdr:row>81</xdr:row>
      <xdr:rowOff>166781</xdr:rowOff>
    </xdr:to>
    <xdr:sp macro="" textlink="">
      <xdr:nvSpPr>
        <xdr:cNvPr id="198" name="フローチャート: 判断 197"/>
        <xdr:cNvSpPr/>
      </xdr:nvSpPr>
      <xdr:spPr>
        <a:xfrm>
          <a:off x="3175000" y="139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5508</xdr:rowOff>
    </xdr:from>
    <xdr:ext cx="762000" cy="259045"/>
    <xdr:sp macro="" textlink="">
      <xdr:nvSpPr>
        <xdr:cNvPr id="199" name="テキスト ボックス 198"/>
        <xdr:cNvSpPr txBox="1"/>
      </xdr:nvSpPr>
      <xdr:spPr>
        <a:xfrm>
          <a:off x="2844800" y="1372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6319</xdr:rowOff>
    </xdr:from>
    <xdr:to>
      <xdr:col>11</xdr:col>
      <xdr:colOff>31750</xdr:colOff>
      <xdr:row>88</xdr:row>
      <xdr:rowOff>52787</xdr:rowOff>
    </xdr:to>
    <xdr:cxnSp macro="">
      <xdr:nvCxnSpPr>
        <xdr:cNvPr id="200" name="直線コネクタ 199"/>
        <xdr:cNvCxnSpPr/>
      </xdr:nvCxnSpPr>
      <xdr:spPr>
        <a:xfrm flipV="1">
          <a:off x="1447800" y="15093919"/>
          <a:ext cx="889000" cy="4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60685</xdr:rowOff>
    </xdr:from>
    <xdr:to>
      <xdr:col>11</xdr:col>
      <xdr:colOff>82550</xdr:colOff>
      <xdr:row>81</xdr:row>
      <xdr:rowOff>162285</xdr:rowOff>
    </xdr:to>
    <xdr:sp macro="" textlink="">
      <xdr:nvSpPr>
        <xdr:cNvPr id="201" name="フローチャート: 判断 200"/>
        <xdr:cNvSpPr/>
      </xdr:nvSpPr>
      <xdr:spPr>
        <a:xfrm>
          <a:off x="2286000" y="13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1012</xdr:rowOff>
    </xdr:from>
    <xdr:ext cx="762000" cy="259045"/>
    <xdr:sp macro="" textlink="">
      <xdr:nvSpPr>
        <xdr:cNvPr id="202" name="テキスト ボックス 201"/>
        <xdr:cNvSpPr txBox="1"/>
      </xdr:nvSpPr>
      <xdr:spPr>
        <a:xfrm>
          <a:off x="1955800" y="1371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161570</xdr:rowOff>
    </xdr:from>
    <xdr:to>
      <xdr:col>7</xdr:col>
      <xdr:colOff>31750</xdr:colOff>
      <xdr:row>81</xdr:row>
      <xdr:rowOff>91720</xdr:rowOff>
    </xdr:to>
    <xdr:sp macro="" textlink="">
      <xdr:nvSpPr>
        <xdr:cNvPr id="203" name="フローチャート: 判断 202"/>
        <xdr:cNvSpPr/>
      </xdr:nvSpPr>
      <xdr:spPr>
        <a:xfrm>
          <a:off x="13970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101897</xdr:rowOff>
    </xdr:from>
    <xdr:ext cx="762000" cy="259045"/>
    <xdr:sp macro="" textlink="">
      <xdr:nvSpPr>
        <xdr:cNvPr id="204" name="テキスト ボックス 203"/>
        <xdr:cNvSpPr txBox="1"/>
      </xdr:nvSpPr>
      <xdr:spPr>
        <a:xfrm>
          <a:off x="1066800" y="1364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21690</xdr:rowOff>
    </xdr:from>
    <xdr:to>
      <xdr:col>23</xdr:col>
      <xdr:colOff>184150</xdr:colOff>
      <xdr:row>87</xdr:row>
      <xdr:rowOff>123290</xdr:rowOff>
    </xdr:to>
    <xdr:sp macro="" textlink="">
      <xdr:nvSpPr>
        <xdr:cNvPr id="210" name="楕円 209"/>
        <xdr:cNvSpPr/>
      </xdr:nvSpPr>
      <xdr:spPr>
        <a:xfrm>
          <a:off x="4902200" y="149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89017</xdr:rowOff>
    </xdr:from>
    <xdr:ext cx="762000" cy="259045"/>
    <xdr:sp macro="" textlink="">
      <xdr:nvSpPr>
        <xdr:cNvPr id="211" name="人件費・物件費等の状況該当値テキスト"/>
        <xdr:cNvSpPr txBox="1"/>
      </xdr:nvSpPr>
      <xdr:spPr>
        <a:xfrm>
          <a:off x="5041900" y="1483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158897</xdr:rowOff>
    </xdr:from>
    <xdr:to>
      <xdr:col>19</xdr:col>
      <xdr:colOff>184150</xdr:colOff>
      <xdr:row>87</xdr:row>
      <xdr:rowOff>89047</xdr:rowOff>
    </xdr:to>
    <xdr:sp macro="" textlink="">
      <xdr:nvSpPr>
        <xdr:cNvPr id="212" name="楕円 211"/>
        <xdr:cNvSpPr/>
      </xdr:nvSpPr>
      <xdr:spPr>
        <a:xfrm>
          <a:off x="4064000" y="149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73824</xdr:rowOff>
    </xdr:from>
    <xdr:ext cx="736600" cy="259045"/>
    <xdr:sp macro="" textlink="">
      <xdr:nvSpPr>
        <xdr:cNvPr id="213" name="テキスト ボックス 212"/>
        <xdr:cNvSpPr txBox="1"/>
      </xdr:nvSpPr>
      <xdr:spPr>
        <a:xfrm>
          <a:off x="3733800" y="149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108364</xdr:rowOff>
    </xdr:from>
    <xdr:to>
      <xdr:col>15</xdr:col>
      <xdr:colOff>133350</xdr:colOff>
      <xdr:row>87</xdr:row>
      <xdr:rowOff>38514</xdr:rowOff>
    </xdr:to>
    <xdr:sp macro="" textlink="">
      <xdr:nvSpPr>
        <xdr:cNvPr id="214" name="楕円 213"/>
        <xdr:cNvSpPr/>
      </xdr:nvSpPr>
      <xdr:spPr>
        <a:xfrm>
          <a:off x="3175000" y="148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23291</xdr:rowOff>
    </xdr:from>
    <xdr:ext cx="762000" cy="259045"/>
    <xdr:sp macro="" textlink="">
      <xdr:nvSpPr>
        <xdr:cNvPr id="215" name="テキスト ボックス 214"/>
        <xdr:cNvSpPr txBox="1"/>
      </xdr:nvSpPr>
      <xdr:spPr>
        <a:xfrm>
          <a:off x="2844800" y="149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126969</xdr:rowOff>
    </xdr:from>
    <xdr:to>
      <xdr:col>11</xdr:col>
      <xdr:colOff>82550</xdr:colOff>
      <xdr:row>88</xdr:row>
      <xdr:rowOff>57119</xdr:rowOff>
    </xdr:to>
    <xdr:sp macro="" textlink="">
      <xdr:nvSpPr>
        <xdr:cNvPr id="216" name="楕円 215"/>
        <xdr:cNvSpPr/>
      </xdr:nvSpPr>
      <xdr:spPr>
        <a:xfrm>
          <a:off x="2286000" y="150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41896</xdr:rowOff>
    </xdr:from>
    <xdr:ext cx="762000" cy="259045"/>
    <xdr:sp macro="" textlink="">
      <xdr:nvSpPr>
        <xdr:cNvPr id="217" name="テキスト ボックス 216"/>
        <xdr:cNvSpPr txBox="1"/>
      </xdr:nvSpPr>
      <xdr:spPr>
        <a:xfrm>
          <a:off x="1955800" y="151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1987</xdr:rowOff>
    </xdr:from>
    <xdr:to>
      <xdr:col>7</xdr:col>
      <xdr:colOff>31750</xdr:colOff>
      <xdr:row>88</xdr:row>
      <xdr:rowOff>103587</xdr:rowOff>
    </xdr:to>
    <xdr:sp macro="" textlink="">
      <xdr:nvSpPr>
        <xdr:cNvPr id="218" name="楕円 217"/>
        <xdr:cNvSpPr/>
      </xdr:nvSpPr>
      <xdr:spPr>
        <a:xfrm>
          <a:off x="1397000" y="150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88364</xdr:rowOff>
    </xdr:from>
    <xdr:ext cx="762000" cy="259045"/>
    <xdr:sp macro="" textlink="">
      <xdr:nvSpPr>
        <xdr:cNvPr id="219" name="テキスト ボックス 218"/>
        <xdr:cNvSpPr txBox="1"/>
      </xdr:nvSpPr>
      <xdr:spPr>
        <a:xfrm>
          <a:off x="1066800" y="1517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離職率が高く、経験年数が少ない職員が多くなっているため指数が高くなっている。人事勧告などを基準に適正に行う。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6" name="直線コネクタ 245"/>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7"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8" name="直線コネクタ 247"/>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9"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50" name="直線コネクタ 249"/>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72898</xdr:rowOff>
    </xdr:from>
    <xdr:to>
      <xdr:col>81</xdr:col>
      <xdr:colOff>44450</xdr:colOff>
      <xdr:row>84</xdr:row>
      <xdr:rowOff>77724</xdr:rowOff>
    </xdr:to>
    <xdr:cxnSp macro="">
      <xdr:nvCxnSpPr>
        <xdr:cNvPr id="251" name="直線コネクタ 250"/>
        <xdr:cNvCxnSpPr/>
      </xdr:nvCxnSpPr>
      <xdr:spPr>
        <a:xfrm flipV="1">
          <a:off x="16179800" y="144746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2"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3" name="フローチャート: 判断 252"/>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77724</xdr:rowOff>
    </xdr:to>
    <xdr:cxnSp macro="">
      <xdr:nvCxnSpPr>
        <xdr:cNvPr id="254" name="直線コネクタ 253"/>
        <xdr:cNvCxnSpPr/>
      </xdr:nvCxnSpPr>
      <xdr:spPr>
        <a:xfrm>
          <a:off x="15290800" y="14411961"/>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5" name="フローチャート: 判断 254"/>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6" name="テキスト ボックス 255"/>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10161</xdr:rowOff>
    </xdr:to>
    <xdr:cxnSp macro="">
      <xdr:nvCxnSpPr>
        <xdr:cNvPr id="257" name="直線コネクタ 256"/>
        <xdr:cNvCxnSpPr/>
      </xdr:nvCxnSpPr>
      <xdr:spPr>
        <a:xfrm>
          <a:off x="14401800" y="1424305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8" name="フローチャート: 判断 257"/>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9" name="テキスト ボックス 258"/>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27178</xdr:rowOff>
    </xdr:to>
    <xdr:cxnSp macro="">
      <xdr:nvCxnSpPr>
        <xdr:cNvPr id="260" name="直線コネクタ 259"/>
        <xdr:cNvCxnSpPr/>
      </xdr:nvCxnSpPr>
      <xdr:spPr>
        <a:xfrm flipV="1">
          <a:off x="13512800" y="142430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61" name="フローチャート: 判断 260"/>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2" name="テキスト ボックス 261"/>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115824</xdr:rowOff>
    </xdr:from>
    <xdr:to>
      <xdr:col>64</xdr:col>
      <xdr:colOff>152400</xdr:colOff>
      <xdr:row>88</xdr:row>
      <xdr:rowOff>45974</xdr:rowOff>
    </xdr:to>
    <xdr:sp macro="" textlink="">
      <xdr:nvSpPr>
        <xdr:cNvPr id="263" name="フローチャート: 判断 262"/>
        <xdr:cNvSpPr/>
      </xdr:nvSpPr>
      <xdr:spPr>
        <a:xfrm>
          <a:off x="13462000" y="1503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30751</xdr:rowOff>
    </xdr:from>
    <xdr:ext cx="762000" cy="259045"/>
    <xdr:sp macro="" textlink="">
      <xdr:nvSpPr>
        <xdr:cNvPr id="264" name="テキスト ボックス 263"/>
        <xdr:cNvSpPr txBox="1"/>
      </xdr:nvSpPr>
      <xdr:spPr>
        <a:xfrm>
          <a:off x="13131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22098</xdr:rowOff>
    </xdr:from>
    <xdr:to>
      <xdr:col>81</xdr:col>
      <xdr:colOff>95250</xdr:colOff>
      <xdr:row>84</xdr:row>
      <xdr:rowOff>123698</xdr:rowOff>
    </xdr:to>
    <xdr:sp macro="" textlink="">
      <xdr:nvSpPr>
        <xdr:cNvPr id="270" name="楕円 269"/>
        <xdr:cNvSpPr/>
      </xdr:nvSpPr>
      <xdr:spPr>
        <a:xfrm>
          <a:off x="169672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38625</xdr:rowOff>
    </xdr:from>
    <xdr:ext cx="762000" cy="259045"/>
    <xdr:sp macro="" textlink="">
      <xdr:nvSpPr>
        <xdr:cNvPr id="271" name="給与水準   （国との比較）該当値テキスト"/>
        <xdr:cNvSpPr txBox="1"/>
      </xdr:nvSpPr>
      <xdr:spPr>
        <a:xfrm>
          <a:off x="17106900" y="1426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26924</xdr:rowOff>
    </xdr:from>
    <xdr:to>
      <xdr:col>77</xdr:col>
      <xdr:colOff>95250</xdr:colOff>
      <xdr:row>84</xdr:row>
      <xdr:rowOff>128524</xdr:rowOff>
    </xdr:to>
    <xdr:sp macro="" textlink="">
      <xdr:nvSpPr>
        <xdr:cNvPr id="272" name="楕円 271"/>
        <xdr:cNvSpPr/>
      </xdr:nvSpPr>
      <xdr:spPr>
        <a:xfrm>
          <a:off x="16129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138701</xdr:rowOff>
    </xdr:from>
    <xdr:ext cx="736600" cy="259045"/>
    <xdr:sp macro="" textlink="">
      <xdr:nvSpPr>
        <xdr:cNvPr id="273" name="テキスト ボックス 272"/>
        <xdr:cNvSpPr txBox="1"/>
      </xdr:nvSpPr>
      <xdr:spPr>
        <a:xfrm>
          <a:off x="15798800" y="1419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74" name="楕円 273"/>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75" name="テキスト ボックス 274"/>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76" name="楕円 275"/>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7" name="テキスト ボックス 276"/>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147828</xdr:rowOff>
    </xdr:from>
    <xdr:to>
      <xdr:col>64</xdr:col>
      <xdr:colOff>152400</xdr:colOff>
      <xdr:row>83</xdr:row>
      <xdr:rowOff>77978</xdr:rowOff>
    </xdr:to>
    <xdr:sp macro="" textlink="">
      <xdr:nvSpPr>
        <xdr:cNvPr id="278" name="楕円 277"/>
        <xdr:cNvSpPr/>
      </xdr:nvSpPr>
      <xdr:spPr>
        <a:xfrm>
          <a:off x="13462000" y="1420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88155</xdr:rowOff>
    </xdr:from>
    <xdr:ext cx="762000" cy="259045"/>
    <xdr:sp macro="" textlink="">
      <xdr:nvSpPr>
        <xdr:cNvPr id="279" name="テキスト ボックス 278"/>
        <xdr:cNvSpPr txBox="1"/>
      </xdr:nvSpPr>
      <xdr:spPr>
        <a:xfrm>
          <a:off x="13131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類似団体と比べても人口が極端に少ないため、数値が大きくなっているが、行政サービスを維持するうえで、現時点でも職員数は少なく、今後も増員を検討している。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10" name="直線コネクタ 309"/>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11"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2" name="直線コネクタ 311"/>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3"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4" name="直線コネクタ 313"/>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87594</xdr:rowOff>
    </xdr:from>
    <xdr:to>
      <xdr:col>81</xdr:col>
      <xdr:colOff>44450</xdr:colOff>
      <xdr:row>68</xdr:row>
      <xdr:rowOff>81262</xdr:rowOff>
    </xdr:to>
    <xdr:cxnSp macro="">
      <xdr:nvCxnSpPr>
        <xdr:cNvPr id="315" name="直線コネクタ 314"/>
        <xdr:cNvCxnSpPr/>
      </xdr:nvCxnSpPr>
      <xdr:spPr>
        <a:xfrm flipV="1">
          <a:off x="16179800" y="11574744"/>
          <a:ext cx="838200" cy="1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6"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7" name="フローチャート: 判断 316"/>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38070</xdr:rowOff>
    </xdr:from>
    <xdr:to>
      <xdr:col>77</xdr:col>
      <xdr:colOff>44450</xdr:colOff>
      <xdr:row>68</xdr:row>
      <xdr:rowOff>81262</xdr:rowOff>
    </xdr:to>
    <xdr:cxnSp macro="">
      <xdr:nvCxnSpPr>
        <xdr:cNvPr id="318" name="直線コネクタ 317"/>
        <xdr:cNvCxnSpPr/>
      </xdr:nvCxnSpPr>
      <xdr:spPr>
        <a:xfrm>
          <a:off x="15290800" y="11525220"/>
          <a:ext cx="889000" cy="2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9" name="フローチャート: 判断 318"/>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20" name="テキスト ボックス 319"/>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125640</xdr:rowOff>
    </xdr:from>
    <xdr:to>
      <xdr:col>72</xdr:col>
      <xdr:colOff>203200</xdr:colOff>
      <xdr:row>67</xdr:row>
      <xdr:rowOff>38070</xdr:rowOff>
    </xdr:to>
    <xdr:cxnSp macro="">
      <xdr:nvCxnSpPr>
        <xdr:cNvPr id="321" name="直線コネクタ 320"/>
        <xdr:cNvCxnSpPr/>
      </xdr:nvCxnSpPr>
      <xdr:spPr>
        <a:xfrm>
          <a:off x="14401800" y="11441340"/>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2" name="フローチャート: 判断 321"/>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3" name="テキスト ボックス 322"/>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125640</xdr:rowOff>
    </xdr:from>
    <xdr:to>
      <xdr:col>68</xdr:col>
      <xdr:colOff>152400</xdr:colOff>
      <xdr:row>67</xdr:row>
      <xdr:rowOff>38070</xdr:rowOff>
    </xdr:to>
    <xdr:cxnSp macro="">
      <xdr:nvCxnSpPr>
        <xdr:cNvPr id="324" name="直線コネクタ 323"/>
        <xdr:cNvCxnSpPr/>
      </xdr:nvCxnSpPr>
      <xdr:spPr>
        <a:xfrm flipV="1">
          <a:off x="13512800" y="11441340"/>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5" name="フローチャート: 判断 324"/>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6" name="テキスト ボックス 325"/>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130894</xdr:rowOff>
    </xdr:from>
    <xdr:to>
      <xdr:col>64</xdr:col>
      <xdr:colOff>152400</xdr:colOff>
      <xdr:row>59</xdr:row>
      <xdr:rowOff>61044</xdr:rowOff>
    </xdr:to>
    <xdr:sp macro="" textlink="">
      <xdr:nvSpPr>
        <xdr:cNvPr id="327" name="フローチャート: 判断 326"/>
        <xdr:cNvSpPr/>
      </xdr:nvSpPr>
      <xdr:spPr>
        <a:xfrm>
          <a:off x="13462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71221</xdr:rowOff>
    </xdr:from>
    <xdr:ext cx="762000" cy="259045"/>
    <xdr:sp macro="" textlink="">
      <xdr:nvSpPr>
        <xdr:cNvPr id="328" name="テキスト ボックス 327"/>
        <xdr:cNvSpPr txBox="1"/>
      </xdr:nvSpPr>
      <xdr:spPr>
        <a:xfrm>
          <a:off x="13131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36794</xdr:rowOff>
    </xdr:from>
    <xdr:to>
      <xdr:col>81</xdr:col>
      <xdr:colOff>95250</xdr:colOff>
      <xdr:row>67</xdr:row>
      <xdr:rowOff>138394</xdr:rowOff>
    </xdr:to>
    <xdr:sp macro="" textlink="">
      <xdr:nvSpPr>
        <xdr:cNvPr id="334" name="楕円 333"/>
        <xdr:cNvSpPr/>
      </xdr:nvSpPr>
      <xdr:spPr>
        <a:xfrm>
          <a:off x="16967200" y="11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104121</xdr:rowOff>
    </xdr:from>
    <xdr:ext cx="762000" cy="259045"/>
    <xdr:sp macro="" textlink="">
      <xdr:nvSpPr>
        <xdr:cNvPr id="335" name="定員管理の状況該当値テキスト"/>
        <xdr:cNvSpPr txBox="1"/>
      </xdr:nvSpPr>
      <xdr:spPr>
        <a:xfrm>
          <a:off x="17106900" y="1141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68</xdr:row>
      <xdr:rowOff>30462</xdr:rowOff>
    </xdr:from>
    <xdr:to>
      <xdr:col>77</xdr:col>
      <xdr:colOff>95250</xdr:colOff>
      <xdr:row>68</xdr:row>
      <xdr:rowOff>132062</xdr:rowOff>
    </xdr:to>
    <xdr:sp macro="" textlink="">
      <xdr:nvSpPr>
        <xdr:cNvPr id="336" name="楕円 335"/>
        <xdr:cNvSpPr/>
      </xdr:nvSpPr>
      <xdr:spPr>
        <a:xfrm>
          <a:off x="16129000" y="116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116839</xdr:rowOff>
    </xdr:from>
    <xdr:ext cx="736600" cy="259045"/>
    <xdr:sp macro="" textlink="">
      <xdr:nvSpPr>
        <xdr:cNvPr id="337" name="テキスト ボックス 336"/>
        <xdr:cNvSpPr txBox="1"/>
      </xdr:nvSpPr>
      <xdr:spPr>
        <a:xfrm>
          <a:off x="15798800" y="1177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158720</xdr:rowOff>
    </xdr:from>
    <xdr:to>
      <xdr:col>73</xdr:col>
      <xdr:colOff>44450</xdr:colOff>
      <xdr:row>67</xdr:row>
      <xdr:rowOff>88870</xdr:rowOff>
    </xdr:to>
    <xdr:sp macro="" textlink="">
      <xdr:nvSpPr>
        <xdr:cNvPr id="338" name="楕円 337"/>
        <xdr:cNvSpPr/>
      </xdr:nvSpPr>
      <xdr:spPr>
        <a:xfrm>
          <a:off x="15240000" y="114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73647</xdr:rowOff>
    </xdr:from>
    <xdr:ext cx="762000" cy="259045"/>
    <xdr:sp macro="" textlink="">
      <xdr:nvSpPr>
        <xdr:cNvPr id="339" name="テキスト ボックス 338"/>
        <xdr:cNvSpPr txBox="1"/>
      </xdr:nvSpPr>
      <xdr:spPr>
        <a:xfrm>
          <a:off x="14909800" y="115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74840</xdr:rowOff>
    </xdr:from>
    <xdr:to>
      <xdr:col>68</xdr:col>
      <xdr:colOff>203200</xdr:colOff>
      <xdr:row>67</xdr:row>
      <xdr:rowOff>4990</xdr:rowOff>
    </xdr:to>
    <xdr:sp macro="" textlink="">
      <xdr:nvSpPr>
        <xdr:cNvPr id="340" name="楕円 339"/>
        <xdr:cNvSpPr/>
      </xdr:nvSpPr>
      <xdr:spPr>
        <a:xfrm>
          <a:off x="14351000" y="113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161217</xdr:rowOff>
    </xdr:from>
    <xdr:ext cx="762000" cy="259045"/>
    <xdr:sp macro="" textlink="">
      <xdr:nvSpPr>
        <xdr:cNvPr id="341" name="テキスト ボックス 340"/>
        <xdr:cNvSpPr txBox="1"/>
      </xdr:nvSpPr>
      <xdr:spPr>
        <a:xfrm>
          <a:off x="14020800" y="114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158720</xdr:rowOff>
    </xdr:from>
    <xdr:to>
      <xdr:col>64</xdr:col>
      <xdr:colOff>152400</xdr:colOff>
      <xdr:row>67</xdr:row>
      <xdr:rowOff>88870</xdr:rowOff>
    </xdr:to>
    <xdr:sp macro="" textlink="">
      <xdr:nvSpPr>
        <xdr:cNvPr id="342" name="楕円 341"/>
        <xdr:cNvSpPr/>
      </xdr:nvSpPr>
      <xdr:spPr>
        <a:xfrm>
          <a:off x="13462000" y="114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73647</xdr:rowOff>
    </xdr:from>
    <xdr:ext cx="762000" cy="259045"/>
    <xdr:sp macro="" textlink="">
      <xdr:nvSpPr>
        <xdr:cNvPr id="343" name="テキスト ボックス 342"/>
        <xdr:cNvSpPr txBox="1"/>
      </xdr:nvSpPr>
      <xdr:spPr>
        <a:xfrm>
          <a:off x="13131800" y="115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減している。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71" name="直線コネクタ 370"/>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2"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3" name="直線コネクタ 372"/>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4"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5" name="直線コネクタ 374"/>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51646</xdr:rowOff>
    </xdr:to>
    <xdr:cxnSp macro="">
      <xdr:nvCxnSpPr>
        <xdr:cNvPr id="376" name="直線コネクタ 375"/>
        <xdr:cNvCxnSpPr/>
      </xdr:nvCxnSpPr>
      <xdr:spPr>
        <a:xfrm>
          <a:off x="16179800" y="65587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7"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8" name="フローチャート: 判断 377"/>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38</xdr:row>
      <xdr:rowOff>43604</xdr:rowOff>
    </xdr:to>
    <xdr:cxnSp macro="">
      <xdr:nvCxnSpPr>
        <xdr:cNvPr id="379" name="直線コネクタ 378"/>
        <xdr:cNvCxnSpPr/>
      </xdr:nvCxnSpPr>
      <xdr:spPr>
        <a:xfrm>
          <a:off x="15290800" y="64058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62230</xdr:rowOff>
    </xdr:to>
    <xdr:cxnSp macro="">
      <xdr:nvCxnSpPr>
        <xdr:cNvPr id="382" name="直線コネクタ 381"/>
        <xdr:cNvCxnSpPr/>
      </xdr:nvCxnSpPr>
      <xdr:spPr>
        <a:xfrm>
          <a:off x="14401800" y="63897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3" name="フローチャート: 判断 382"/>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4" name="テキスト ボックス 38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126577</xdr:rowOff>
    </xdr:to>
    <xdr:cxnSp macro="">
      <xdr:nvCxnSpPr>
        <xdr:cNvPr id="385" name="直線コネクタ 384"/>
        <xdr:cNvCxnSpPr/>
      </xdr:nvCxnSpPr>
      <xdr:spPr>
        <a:xfrm flipV="1">
          <a:off x="13512800" y="63897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6" name="フローチャート: 判断 385"/>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7" name="テキスト ボックス 386"/>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8" name="フローチャート: 判断 387"/>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9" name="テキスト ボックス 388"/>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395" name="楕円 394"/>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396"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397" name="楕円 396"/>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398" name="テキスト ボックス 397"/>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399" name="楕円 398"/>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0" name="テキスト ボックス 399"/>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01" name="楕円 400"/>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402" name="テキスト ボックス 401"/>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03" name="楕円 402"/>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04" name="テキスト ボックス 403"/>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昨年度に引き続き、地方債の借入や基金からの取り崩しを行っていないため、マイナスとなっている。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31" name="直線コネクタ 430"/>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2"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3" name="直線コネクタ 432"/>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1,209,823
951,222
185,383
239,406
106,905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昨年同様、職員数は、例年ほぼ変動はないが離職率が高く、経験年数の少ない職員が多くなって減となっているが、他の経常経費の割合が少なくなったため、人件費の割合が高くなった。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26988</xdr:rowOff>
    </xdr:from>
    <xdr:to>
      <xdr:col>24</xdr:col>
      <xdr:colOff>25400</xdr:colOff>
      <xdr:row>41</xdr:row>
      <xdr:rowOff>61278</xdr:rowOff>
    </xdr:to>
    <xdr:cxnSp macro="">
      <xdr:nvCxnSpPr>
        <xdr:cNvPr id="70" name="直線コネクタ 69"/>
        <xdr:cNvCxnSpPr/>
      </xdr:nvCxnSpPr>
      <xdr:spPr>
        <a:xfrm>
          <a:off x="3987800" y="688498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141288</xdr:rowOff>
    </xdr:from>
    <xdr:to>
      <xdr:col>19</xdr:col>
      <xdr:colOff>187325</xdr:colOff>
      <xdr:row>40</xdr:row>
      <xdr:rowOff>26988</xdr:rowOff>
    </xdr:to>
    <xdr:cxnSp macro="">
      <xdr:nvCxnSpPr>
        <xdr:cNvPr id="73" name="直線コネクタ 72"/>
        <xdr:cNvCxnSpPr/>
      </xdr:nvCxnSpPr>
      <xdr:spPr>
        <a:xfrm>
          <a:off x="3098800" y="66563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xdr:rowOff>
    </xdr:from>
    <xdr:to>
      <xdr:col>15</xdr:col>
      <xdr:colOff>98425</xdr:colOff>
      <xdr:row>38</xdr:row>
      <xdr:rowOff>141288</xdr:rowOff>
    </xdr:to>
    <xdr:cxnSp macro="">
      <xdr:nvCxnSpPr>
        <xdr:cNvPr id="76" name="直線コネクタ 75"/>
        <xdr:cNvCxnSpPr/>
      </xdr:nvCxnSpPr>
      <xdr:spPr>
        <a:xfrm>
          <a:off x="2209800" y="6350635"/>
          <a:ext cx="889000" cy="3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18415</xdr:rowOff>
    </xdr:from>
    <xdr:to>
      <xdr:col>11</xdr:col>
      <xdr:colOff>9525</xdr:colOff>
      <xdr:row>37</xdr:row>
      <xdr:rowOff>6985</xdr:rowOff>
    </xdr:to>
    <xdr:cxnSp macro="">
      <xdr:nvCxnSpPr>
        <xdr:cNvPr id="79" name="直線コネクタ 78"/>
        <xdr:cNvCxnSpPr/>
      </xdr:nvCxnSpPr>
      <xdr:spPr>
        <a:xfrm>
          <a:off x="1320800" y="619061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24765</xdr:rowOff>
    </xdr:from>
    <xdr:to>
      <xdr:col>6</xdr:col>
      <xdr:colOff>171450</xdr:colOff>
      <xdr:row>34</xdr:row>
      <xdr:rowOff>126365</xdr:rowOff>
    </xdr:to>
    <xdr:sp macro="" textlink="">
      <xdr:nvSpPr>
        <xdr:cNvPr id="82" name="フローチャート: 判断 81"/>
        <xdr:cNvSpPr/>
      </xdr:nvSpPr>
      <xdr:spPr>
        <a:xfrm>
          <a:off x="12700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136542</xdr:rowOff>
    </xdr:from>
    <xdr:ext cx="762000" cy="259045"/>
    <xdr:sp macro="" textlink="">
      <xdr:nvSpPr>
        <xdr:cNvPr id="83" name="テキスト ボックス 82"/>
        <xdr:cNvSpPr txBox="1"/>
      </xdr:nvSpPr>
      <xdr:spPr>
        <a:xfrm>
          <a:off x="939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10478</xdr:rowOff>
    </xdr:from>
    <xdr:to>
      <xdr:col>24</xdr:col>
      <xdr:colOff>76200</xdr:colOff>
      <xdr:row>41</xdr:row>
      <xdr:rowOff>112078</xdr:rowOff>
    </xdr:to>
    <xdr:sp macro="" textlink="">
      <xdr:nvSpPr>
        <xdr:cNvPr id="89" name="楕円 88"/>
        <xdr:cNvSpPr/>
      </xdr:nvSpPr>
      <xdr:spPr>
        <a:xfrm>
          <a:off x="4775200" y="70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90505</xdr:rowOff>
    </xdr:from>
    <xdr:ext cx="762000" cy="259045"/>
    <xdr:sp macro="" textlink="">
      <xdr:nvSpPr>
        <xdr:cNvPr id="90" name="人件費該当値テキスト"/>
        <xdr:cNvSpPr txBox="1"/>
      </xdr:nvSpPr>
      <xdr:spPr>
        <a:xfrm>
          <a:off x="4914900" y="69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147638</xdr:rowOff>
    </xdr:from>
    <xdr:to>
      <xdr:col>20</xdr:col>
      <xdr:colOff>38100</xdr:colOff>
      <xdr:row>40</xdr:row>
      <xdr:rowOff>77788</xdr:rowOff>
    </xdr:to>
    <xdr:sp macro="" textlink="">
      <xdr:nvSpPr>
        <xdr:cNvPr id="91" name="楕円 90"/>
        <xdr:cNvSpPr/>
      </xdr:nvSpPr>
      <xdr:spPr>
        <a:xfrm>
          <a:off x="3937000" y="6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62565</xdr:rowOff>
    </xdr:from>
    <xdr:ext cx="736600" cy="259045"/>
    <xdr:sp macro="" textlink="">
      <xdr:nvSpPr>
        <xdr:cNvPr id="92" name="テキスト ボックス 91"/>
        <xdr:cNvSpPr txBox="1"/>
      </xdr:nvSpPr>
      <xdr:spPr>
        <a:xfrm>
          <a:off x="3606800" y="692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90488</xdr:rowOff>
    </xdr:from>
    <xdr:to>
      <xdr:col>15</xdr:col>
      <xdr:colOff>149225</xdr:colOff>
      <xdr:row>39</xdr:row>
      <xdr:rowOff>20638</xdr:rowOff>
    </xdr:to>
    <xdr:sp macro="" textlink="">
      <xdr:nvSpPr>
        <xdr:cNvPr id="93" name="楕円 92"/>
        <xdr:cNvSpPr/>
      </xdr:nvSpPr>
      <xdr:spPr>
        <a:xfrm>
          <a:off x="3048000" y="66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5415</xdr:rowOff>
    </xdr:from>
    <xdr:ext cx="762000" cy="259045"/>
    <xdr:sp macro="" textlink="">
      <xdr:nvSpPr>
        <xdr:cNvPr id="94" name="テキスト ボックス 93"/>
        <xdr:cNvSpPr txBox="1"/>
      </xdr:nvSpPr>
      <xdr:spPr>
        <a:xfrm>
          <a:off x="2717800" y="669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127635</xdr:rowOff>
    </xdr:from>
    <xdr:to>
      <xdr:col>11</xdr:col>
      <xdr:colOff>60325</xdr:colOff>
      <xdr:row>37</xdr:row>
      <xdr:rowOff>57785</xdr:rowOff>
    </xdr:to>
    <xdr:sp macro="" textlink="">
      <xdr:nvSpPr>
        <xdr:cNvPr id="95" name="楕円 94"/>
        <xdr:cNvSpPr/>
      </xdr:nvSpPr>
      <xdr:spPr>
        <a:xfrm>
          <a:off x="2159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42562</xdr:rowOff>
    </xdr:from>
    <xdr:ext cx="762000" cy="259045"/>
    <xdr:sp macro="" textlink="">
      <xdr:nvSpPr>
        <xdr:cNvPr id="96" name="テキスト ボックス 95"/>
        <xdr:cNvSpPr txBox="1"/>
      </xdr:nvSpPr>
      <xdr:spPr>
        <a:xfrm>
          <a:off x="1828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139065</xdr:rowOff>
    </xdr:from>
    <xdr:to>
      <xdr:col>6</xdr:col>
      <xdr:colOff>171450</xdr:colOff>
      <xdr:row>36</xdr:row>
      <xdr:rowOff>69215</xdr:rowOff>
    </xdr:to>
    <xdr:sp macro="" textlink="">
      <xdr:nvSpPr>
        <xdr:cNvPr id="97" name="楕円 96"/>
        <xdr:cNvSpPr/>
      </xdr:nvSpPr>
      <xdr:spPr>
        <a:xfrm>
          <a:off x="1270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53992</xdr:rowOff>
    </xdr:from>
    <xdr:ext cx="762000" cy="259045"/>
    <xdr:sp macro="" textlink="">
      <xdr:nvSpPr>
        <xdr:cNvPr id="98" name="テキスト ボックス 97"/>
        <xdr:cNvSpPr txBox="1"/>
      </xdr:nvSpPr>
      <xdr:spPr>
        <a:xfrm>
          <a:off x="939800" y="622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引き続き、物件費の見直しなどを行っており、改善はされているものの、システム改修等の予定もあるため、今後も物件費の抑制に努める。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17</xdr:row>
      <xdr:rowOff>74422</xdr:rowOff>
    </xdr:to>
    <xdr:cxnSp macro="">
      <xdr:nvCxnSpPr>
        <xdr:cNvPr id="128" name="直線コネクタ 127"/>
        <xdr:cNvCxnSpPr/>
      </xdr:nvCxnSpPr>
      <xdr:spPr>
        <a:xfrm flipV="1">
          <a:off x="15671800" y="28747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133858</xdr:rowOff>
    </xdr:from>
    <xdr:to>
      <xdr:col>78</xdr:col>
      <xdr:colOff>69850</xdr:colOff>
      <xdr:row>17</xdr:row>
      <xdr:rowOff>74422</xdr:rowOff>
    </xdr:to>
    <xdr:cxnSp macro="">
      <xdr:nvCxnSpPr>
        <xdr:cNvPr id="131" name="直線コネクタ 130"/>
        <xdr:cNvCxnSpPr/>
      </xdr:nvCxnSpPr>
      <xdr:spPr>
        <a:xfrm>
          <a:off x="14782800" y="270560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18</xdr:row>
      <xdr:rowOff>131572</xdr:rowOff>
    </xdr:to>
    <xdr:cxnSp macro="">
      <xdr:nvCxnSpPr>
        <xdr:cNvPr id="134" name="直線コネクタ 133"/>
        <xdr:cNvCxnSpPr/>
      </xdr:nvCxnSpPr>
      <xdr:spPr>
        <a:xfrm flipV="1">
          <a:off x="13893800" y="2705608"/>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131572</xdr:rowOff>
    </xdr:from>
    <xdr:to>
      <xdr:col>69</xdr:col>
      <xdr:colOff>92075</xdr:colOff>
      <xdr:row>18</xdr:row>
      <xdr:rowOff>140716</xdr:rowOff>
    </xdr:to>
    <xdr:cxnSp macro="">
      <xdr:nvCxnSpPr>
        <xdr:cNvPr id="137" name="直線コネクタ 136"/>
        <xdr:cNvCxnSpPr/>
      </xdr:nvCxnSpPr>
      <xdr:spPr>
        <a:xfrm flipV="1">
          <a:off x="13004800" y="32176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0" name="フローチャート: 判断 139"/>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41" name="テキスト ボックス 140"/>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7" name="楕円 146"/>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8"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9" name="楕円 148"/>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50" name="テキスト ボックス 149"/>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83058</xdr:rowOff>
    </xdr:from>
    <xdr:to>
      <xdr:col>74</xdr:col>
      <xdr:colOff>31750</xdr:colOff>
      <xdr:row>16</xdr:row>
      <xdr:rowOff>13208</xdr:rowOff>
    </xdr:to>
    <xdr:sp macro="" textlink="">
      <xdr:nvSpPr>
        <xdr:cNvPr id="151" name="楕円 150"/>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23385</xdr:rowOff>
    </xdr:from>
    <xdr:ext cx="762000" cy="259045"/>
    <xdr:sp macro="" textlink="">
      <xdr:nvSpPr>
        <xdr:cNvPr id="152" name="テキスト ボックス 151"/>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80772</xdr:rowOff>
    </xdr:from>
    <xdr:to>
      <xdr:col>69</xdr:col>
      <xdr:colOff>142875</xdr:colOff>
      <xdr:row>19</xdr:row>
      <xdr:rowOff>10922</xdr:rowOff>
    </xdr:to>
    <xdr:sp macro="" textlink="">
      <xdr:nvSpPr>
        <xdr:cNvPr id="153" name="楕円 152"/>
        <xdr:cNvSpPr/>
      </xdr:nvSpPr>
      <xdr:spPr>
        <a:xfrm>
          <a:off x="13843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167149</xdr:rowOff>
    </xdr:from>
    <xdr:ext cx="762000" cy="259045"/>
    <xdr:sp macro="" textlink="">
      <xdr:nvSpPr>
        <xdr:cNvPr id="154" name="テキスト ボックス 153"/>
        <xdr:cNvSpPr txBox="1"/>
      </xdr:nvSpPr>
      <xdr:spPr>
        <a:xfrm>
          <a:off x="13512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89916</xdr:rowOff>
    </xdr:from>
    <xdr:to>
      <xdr:col>65</xdr:col>
      <xdr:colOff>53975</xdr:colOff>
      <xdr:row>19</xdr:row>
      <xdr:rowOff>20066</xdr:rowOff>
    </xdr:to>
    <xdr:sp macro="" textlink="">
      <xdr:nvSpPr>
        <xdr:cNvPr id="155" name="楕円 154"/>
        <xdr:cNvSpPr/>
      </xdr:nvSpPr>
      <xdr:spPr>
        <a:xfrm>
          <a:off x="12954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4843</xdr:rowOff>
    </xdr:from>
    <xdr:ext cx="762000" cy="259045"/>
    <xdr:sp macro="" textlink="">
      <xdr:nvSpPr>
        <xdr:cNvPr id="156" name="テキスト ボックス 155"/>
        <xdr:cNvSpPr txBox="1"/>
      </xdr:nvSpPr>
      <xdr:spPr>
        <a:xfrm>
          <a:off x="12623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児童福祉費、社会福祉費など対象者が少なく、また、対象者数も変動がほぼないため、例年通り横ばいとなっている。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31750</xdr:rowOff>
    </xdr:to>
    <xdr:cxnSp macro="">
      <xdr:nvCxnSpPr>
        <xdr:cNvPr id="188" name="直線コネクタ 187"/>
        <xdr:cNvCxnSpPr/>
      </xdr:nvCxnSpPr>
      <xdr:spPr>
        <a:xfrm>
          <a:off x="3987800" y="911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50800</xdr:rowOff>
    </xdr:to>
    <xdr:cxnSp macro="">
      <xdr:nvCxnSpPr>
        <xdr:cNvPr id="191" name="直線コネクタ 190"/>
        <xdr:cNvCxnSpPr/>
      </xdr:nvCxnSpPr>
      <xdr:spPr>
        <a:xfrm flipV="1">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50800</xdr:rowOff>
    </xdr:to>
    <xdr:cxnSp macro="">
      <xdr:nvCxnSpPr>
        <xdr:cNvPr id="194" name="直線コネクタ 193"/>
        <xdr:cNvCxnSpPr/>
      </xdr:nvCxnSpPr>
      <xdr:spPr>
        <a:xfrm>
          <a:off x="2209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50800</xdr:rowOff>
    </xdr:to>
    <xdr:cxnSp macro="">
      <xdr:nvCxnSpPr>
        <xdr:cNvPr id="197" name="直線コネクタ 196"/>
        <xdr:cNvCxnSpPr/>
      </xdr:nvCxnSpPr>
      <xdr:spPr>
        <a:xfrm>
          <a:off x="1320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7" name="楕円 206"/>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8"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9" name="楕円 208"/>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10" name="テキスト ボックス 209"/>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11" name="楕円 210"/>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12" name="テキスト ボックス 211"/>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13" name="楕円 212"/>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4" name="テキスト ボックス 213"/>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5" name="楕円 214"/>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6" name="テキスト ボックス 215"/>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維持補修費、普通建設事業費は、昨年度と比べ増加しているが、特定財源の充当により昨年度より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減少している。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24130</xdr:rowOff>
    </xdr:from>
    <xdr:to>
      <xdr:col>82</xdr:col>
      <xdr:colOff>107950</xdr:colOff>
      <xdr:row>54</xdr:row>
      <xdr:rowOff>109855</xdr:rowOff>
    </xdr:to>
    <xdr:cxnSp macro="">
      <xdr:nvCxnSpPr>
        <xdr:cNvPr id="244" name="直線コネクタ 243"/>
        <xdr:cNvCxnSpPr/>
      </xdr:nvCxnSpPr>
      <xdr:spPr>
        <a:xfrm flipV="1">
          <a:off x="15671800" y="928243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109855</xdr:rowOff>
    </xdr:from>
    <xdr:to>
      <xdr:col>78</xdr:col>
      <xdr:colOff>69850</xdr:colOff>
      <xdr:row>55</xdr:row>
      <xdr:rowOff>75565</xdr:rowOff>
    </xdr:to>
    <xdr:cxnSp macro="">
      <xdr:nvCxnSpPr>
        <xdr:cNvPr id="247" name="直線コネクタ 246"/>
        <xdr:cNvCxnSpPr/>
      </xdr:nvCxnSpPr>
      <xdr:spPr>
        <a:xfrm flipV="1">
          <a:off x="14782800" y="93681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75565</xdr:rowOff>
    </xdr:from>
    <xdr:to>
      <xdr:col>73</xdr:col>
      <xdr:colOff>180975</xdr:colOff>
      <xdr:row>56</xdr:row>
      <xdr:rowOff>18415</xdr:rowOff>
    </xdr:to>
    <xdr:cxnSp macro="">
      <xdr:nvCxnSpPr>
        <xdr:cNvPr id="250" name="直線コネクタ 249"/>
        <xdr:cNvCxnSpPr/>
      </xdr:nvCxnSpPr>
      <xdr:spPr>
        <a:xfrm flipV="1">
          <a:off x="13893800" y="9505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18415</xdr:rowOff>
    </xdr:from>
    <xdr:to>
      <xdr:col>69</xdr:col>
      <xdr:colOff>92075</xdr:colOff>
      <xdr:row>57</xdr:row>
      <xdr:rowOff>46990</xdr:rowOff>
    </xdr:to>
    <xdr:cxnSp macro="">
      <xdr:nvCxnSpPr>
        <xdr:cNvPr id="253" name="直線コネクタ 252"/>
        <xdr:cNvCxnSpPr/>
      </xdr:nvCxnSpPr>
      <xdr:spPr>
        <a:xfrm flipV="1">
          <a:off x="13004800" y="961961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6" name="フローチャート: 判断 255"/>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7" name="テキスト ボックス 25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144780</xdr:rowOff>
    </xdr:from>
    <xdr:to>
      <xdr:col>82</xdr:col>
      <xdr:colOff>158750</xdr:colOff>
      <xdr:row>54</xdr:row>
      <xdr:rowOff>74930</xdr:rowOff>
    </xdr:to>
    <xdr:sp macro="" textlink="">
      <xdr:nvSpPr>
        <xdr:cNvPr id="263" name="楕円 262"/>
        <xdr:cNvSpPr/>
      </xdr:nvSpPr>
      <xdr:spPr>
        <a:xfrm>
          <a:off x="164592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53357</xdr:rowOff>
    </xdr:from>
    <xdr:ext cx="762000" cy="259045"/>
    <xdr:sp macro="" textlink="">
      <xdr:nvSpPr>
        <xdr:cNvPr id="264" name="その他該当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59055</xdr:rowOff>
    </xdr:from>
    <xdr:to>
      <xdr:col>78</xdr:col>
      <xdr:colOff>120650</xdr:colOff>
      <xdr:row>54</xdr:row>
      <xdr:rowOff>160655</xdr:rowOff>
    </xdr:to>
    <xdr:sp macro="" textlink="">
      <xdr:nvSpPr>
        <xdr:cNvPr id="265" name="楕円 264"/>
        <xdr:cNvSpPr/>
      </xdr:nvSpPr>
      <xdr:spPr>
        <a:xfrm>
          <a:off x="156210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170832</xdr:rowOff>
    </xdr:from>
    <xdr:ext cx="736600" cy="259045"/>
    <xdr:sp macro="" textlink="">
      <xdr:nvSpPr>
        <xdr:cNvPr id="266" name="テキスト ボックス 265"/>
        <xdr:cNvSpPr txBox="1"/>
      </xdr:nvSpPr>
      <xdr:spPr>
        <a:xfrm>
          <a:off x="15290800" y="908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24765</xdr:rowOff>
    </xdr:from>
    <xdr:to>
      <xdr:col>74</xdr:col>
      <xdr:colOff>31750</xdr:colOff>
      <xdr:row>55</xdr:row>
      <xdr:rowOff>126365</xdr:rowOff>
    </xdr:to>
    <xdr:sp macro="" textlink="">
      <xdr:nvSpPr>
        <xdr:cNvPr id="267" name="楕円 266"/>
        <xdr:cNvSpPr/>
      </xdr:nvSpPr>
      <xdr:spPr>
        <a:xfrm>
          <a:off x="14732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136542</xdr:rowOff>
    </xdr:from>
    <xdr:ext cx="762000" cy="259045"/>
    <xdr:sp macro="" textlink="">
      <xdr:nvSpPr>
        <xdr:cNvPr id="268" name="テキスト ボックス 267"/>
        <xdr:cNvSpPr txBox="1"/>
      </xdr:nvSpPr>
      <xdr:spPr>
        <a:xfrm>
          <a:off x="14401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139065</xdr:rowOff>
    </xdr:from>
    <xdr:to>
      <xdr:col>69</xdr:col>
      <xdr:colOff>142875</xdr:colOff>
      <xdr:row>56</xdr:row>
      <xdr:rowOff>69215</xdr:rowOff>
    </xdr:to>
    <xdr:sp macro="" textlink="">
      <xdr:nvSpPr>
        <xdr:cNvPr id="269" name="楕円 268"/>
        <xdr:cNvSpPr/>
      </xdr:nvSpPr>
      <xdr:spPr>
        <a:xfrm>
          <a:off x="13843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79392</xdr:rowOff>
    </xdr:from>
    <xdr:ext cx="762000" cy="259045"/>
    <xdr:sp macro="" textlink="">
      <xdr:nvSpPr>
        <xdr:cNvPr id="270" name="テキスト ボックス 269"/>
        <xdr:cNvSpPr txBox="1"/>
      </xdr:nvSpPr>
      <xdr:spPr>
        <a:xfrm>
          <a:off x="13512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1" name="楕円 270"/>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72" name="テキスト ボックス 27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航空路運賃補助などを継続実施しており、昨年と同水準となっいる。特定財源などの充当により、類似団体と比べても低い水準にある。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90424</xdr:rowOff>
    </xdr:from>
    <xdr:to>
      <xdr:col>82</xdr:col>
      <xdr:colOff>107950</xdr:colOff>
      <xdr:row>34</xdr:row>
      <xdr:rowOff>90424</xdr:rowOff>
    </xdr:to>
    <xdr:cxnSp macro="">
      <xdr:nvCxnSpPr>
        <xdr:cNvPr id="302" name="直線コネクタ 301"/>
        <xdr:cNvCxnSpPr/>
      </xdr:nvCxnSpPr>
      <xdr:spPr>
        <a:xfrm>
          <a:off x="15671800" y="5919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90424</xdr:rowOff>
    </xdr:to>
    <xdr:cxnSp macro="">
      <xdr:nvCxnSpPr>
        <xdr:cNvPr id="305" name="直線コネクタ 304"/>
        <xdr:cNvCxnSpPr/>
      </xdr:nvCxnSpPr>
      <xdr:spPr>
        <a:xfrm>
          <a:off x="14782800" y="5892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35</xdr:row>
      <xdr:rowOff>156718</xdr:rowOff>
    </xdr:to>
    <xdr:cxnSp macro="">
      <xdr:nvCxnSpPr>
        <xdr:cNvPr id="308" name="直線コネクタ 307"/>
        <xdr:cNvCxnSpPr/>
      </xdr:nvCxnSpPr>
      <xdr:spPr>
        <a:xfrm flipV="1">
          <a:off x="13893800" y="58922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35</xdr:row>
      <xdr:rowOff>156718</xdr:rowOff>
    </xdr:to>
    <xdr:cxnSp macro="">
      <xdr:nvCxnSpPr>
        <xdr:cNvPr id="311" name="直線コネクタ 310"/>
        <xdr:cNvCxnSpPr/>
      </xdr:nvCxnSpPr>
      <xdr:spPr>
        <a:xfrm>
          <a:off x="13004800" y="586943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5" name="テキスト ボックス 31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39624</xdr:rowOff>
    </xdr:from>
    <xdr:to>
      <xdr:col>82</xdr:col>
      <xdr:colOff>158750</xdr:colOff>
      <xdr:row>34</xdr:row>
      <xdr:rowOff>141224</xdr:rowOff>
    </xdr:to>
    <xdr:sp macro="" textlink="">
      <xdr:nvSpPr>
        <xdr:cNvPr id="321" name="楕円 320"/>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56151</xdr:rowOff>
    </xdr:from>
    <xdr:ext cx="762000" cy="259045"/>
    <xdr:sp macro="" textlink="">
      <xdr:nvSpPr>
        <xdr:cNvPr id="322" name="補助費等該当値テキスト"/>
        <xdr:cNvSpPr txBox="1"/>
      </xdr:nvSpPr>
      <xdr:spPr>
        <a:xfrm>
          <a:off x="16598900" y="57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23" name="楕円 322"/>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24" name="テキスト ボックス 323"/>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xdr:rowOff>
    </xdr:from>
    <xdr:to>
      <xdr:col>74</xdr:col>
      <xdr:colOff>31750</xdr:colOff>
      <xdr:row>34</xdr:row>
      <xdr:rowOff>113792</xdr:rowOff>
    </xdr:to>
    <xdr:sp macro="" textlink="">
      <xdr:nvSpPr>
        <xdr:cNvPr id="325" name="楕円 324"/>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123969</xdr:rowOff>
    </xdr:from>
    <xdr:ext cx="762000" cy="259045"/>
    <xdr:sp macro="" textlink="">
      <xdr:nvSpPr>
        <xdr:cNvPr id="326" name="テキスト ボックス 325"/>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7" name="楕円 326"/>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8" name="テキスト ボックス 327"/>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29" name="楕円 328"/>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30" name="テキスト ボックス 329"/>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地方債の借入を抑制しており、借入残高が年々減少しているため比率が減少している。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42091</xdr:rowOff>
    </xdr:from>
    <xdr:to>
      <xdr:col>24</xdr:col>
      <xdr:colOff>25400</xdr:colOff>
      <xdr:row>74</xdr:row>
      <xdr:rowOff>110672</xdr:rowOff>
    </xdr:to>
    <xdr:cxnSp macro="">
      <xdr:nvCxnSpPr>
        <xdr:cNvPr id="364" name="直線コネクタ 363"/>
        <xdr:cNvCxnSpPr/>
      </xdr:nvCxnSpPr>
      <xdr:spPr>
        <a:xfrm flipV="1">
          <a:off x="3987800" y="1272939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110672</xdr:rowOff>
    </xdr:from>
    <xdr:to>
      <xdr:col>19</xdr:col>
      <xdr:colOff>187325</xdr:colOff>
      <xdr:row>74</xdr:row>
      <xdr:rowOff>169454</xdr:rowOff>
    </xdr:to>
    <xdr:cxnSp macro="">
      <xdr:nvCxnSpPr>
        <xdr:cNvPr id="367" name="直線コネクタ 366"/>
        <xdr:cNvCxnSpPr/>
      </xdr:nvCxnSpPr>
      <xdr:spPr>
        <a:xfrm flipV="1">
          <a:off x="3098800" y="127979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162923</xdr:rowOff>
    </xdr:from>
    <xdr:to>
      <xdr:col>15</xdr:col>
      <xdr:colOff>98425</xdr:colOff>
      <xdr:row>74</xdr:row>
      <xdr:rowOff>169454</xdr:rowOff>
    </xdr:to>
    <xdr:cxnSp macro="">
      <xdr:nvCxnSpPr>
        <xdr:cNvPr id="370" name="直線コネクタ 369"/>
        <xdr:cNvCxnSpPr/>
      </xdr:nvCxnSpPr>
      <xdr:spPr>
        <a:xfrm>
          <a:off x="2209800" y="128502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74</xdr:row>
      <xdr:rowOff>162923</xdr:rowOff>
    </xdr:to>
    <xdr:cxnSp macro="">
      <xdr:nvCxnSpPr>
        <xdr:cNvPr id="373" name="直線コネクタ 372"/>
        <xdr:cNvCxnSpPr/>
      </xdr:nvCxnSpPr>
      <xdr:spPr>
        <a:xfrm>
          <a:off x="1320800" y="128469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84365</xdr:rowOff>
    </xdr:from>
    <xdr:to>
      <xdr:col>6</xdr:col>
      <xdr:colOff>171450</xdr:colOff>
      <xdr:row>76</xdr:row>
      <xdr:rowOff>14514</xdr:rowOff>
    </xdr:to>
    <xdr:sp macro="" textlink="">
      <xdr:nvSpPr>
        <xdr:cNvPr id="376" name="フローチャート: 判断 375"/>
        <xdr:cNvSpPr/>
      </xdr:nvSpPr>
      <xdr:spPr>
        <a:xfrm>
          <a:off x="1270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170741</xdr:rowOff>
    </xdr:from>
    <xdr:ext cx="762000" cy="259045"/>
    <xdr:sp macro="" textlink="">
      <xdr:nvSpPr>
        <xdr:cNvPr id="377" name="テキスト ボックス 376"/>
        <xdr:cNvSpPr txBox="1"/>
      </xdr:nvSpPr>
      <xdr:spPr>
        <a:xfrm>
          <a:off x="939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162741</xdr:rowOff>
    </xdr:from>
    <xdr:to>
      <xdr:col>24</xdr:col>
      <xdr:colOff>76200</xdr:colOff>
      <xdr:row>74</xdr:row>
      <xdr:rowOff>92891</xdr:rowOff>
    </xdr:to>
    <xdr:sp macro="" textlink="">
      <xdr:nvSpPr>
        <xdr:cNvPr id="383" name="楕円 382"/>
        <xdr:cNvSpPr/>
      </xdr:nvSpPr>
      <xdr:spPr>
        <a:xfrm>
          <a:off x="47752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7818</xdr:rowOff>
    </xdr:from>
    <xdr:ext cx="762000" cy="259045"/>
    <xdr:sp macro="" textlink="">
      <xdr:nvSpPr>
        <xdr:cNvPr id="384" name="公債費該当値テキスト"/>
        <xdr:cNvSpPr txBox="1"/>
      </xdr:nvSpPr>
      <xdr:spPr>
        <a:xfrm>
          <a:off x="4914900" y="1252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59872</xdr:rowOff>
    </xdr:from>
    <xdr:to>
      <xdr:col>20</xdr:col>
      <xdr:colOff>38100</xdr:colOff>
      <xdr:row>74</xdr:row>
      <xdr:rowOff>161472</xdr:rowOff>
    </xdr:to>
    <xdr:sp macro="" textlink="">
      <xdr:nvSpPr>
        <xdr:cNvPr id="385" name="楕円 384"/>
        <xdr:cNvSpPr/>
      </xdr:nvSpPr>
      <xdr:spPr>
        <a:xfrm>
          <a:off x="3937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199</xdr:rowOff>
    </xdr:from>
    <xdr:ext cx="736600" cy="259045"/>
    <xdr:sp macro="" textlink="">
      <xdr:nvSpPr>
        <xdr:cNvPr id="386" name="テキスト ボックス 385"/>
        <xdr:cNvSpPr txBox="1"/>
      </xdr:nvSpPr>
      <xdr:spPr>
        <a:xfrm>
          <a:off x="3606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118654</xdr:rowOff>
    </xdr:from>
    <xdr:to>
      <xdr:col>15</xdr:col>
      <xdr:colOff>149225</xdr:colOff>
      <xdr:row>75</xdr:row>
      <xdr:rowOff>48804</xdr:rowOff>
    </xdr:to>
    <xdr:sp macro="" textlink="">
      <xdr:nvSpPr>
        <xdr:cNvPr id="387" name="楕円 386"/>
        <xdr:cNvSpPr/>
      </xdr:nvSpPr>
      <xdr:spPr>
        <a:xfrm>
          <a:off x="3048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58981</xdr:rowOff>
    </xdr:from>
    <xdr:ext cx="762000" cy="259045"/>
    <xdr:sp macro="" textlink="">
      <xdr:nvSpPr>
        <xdr:cNvPr id="388" name="テキスト ボックス 387"/>
        <xdr:cNvSpPr txBox="1"/>
      </xdr:nvSpPr>
      <xdr:spPr>
        <a:xfrm>
          <a:off x="2717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112123</xdr:rowOff>
    </xdr:from>
    <xdr:to>
      <xdr:col>11</xdr:col>
      <xdr:colOff>60325</xdr:colOff>
      <xdr:row>75</xdr:row>
      <xdr:rowOff>42273</xdr:rowOff>
    </xdr:to>
    <xdr:sp macro="" textlink="">
      <xdr:nvSpPr>
        <xdr:cNvPr id="389" name="楕円 388"/>
        <xdr:cNvSpPr/>
      </xdr:nvSpPr>
      <xdr:spPr>
        <a:xfrm>
          <a:off x="2159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52450</xdr:rowOff>
    </xdr:from>
    <xdr:ext cx="762000" cy="259045"/>
    <xdr:sp macro="" textlink="">
      <xdr:nvSpPr>
        <xdr:cNvPr id="390" name="テキスト ボックス 389"/>
        <xdr:cNvSpPr txBox="1"/>
      </xdr:nvSpPr>
      <xdr:spPr>
        <a:xfrm>
          <a:off x="1828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391" name="楕円 390"/>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392" name="テキスト ボックス 391"/>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人件費、物件費の割合が高くなっており、類似団体と比べても高い水準にある。人件費は、人事勧告などを基準に適正に行い、また、物件費に関しては、見直しなどを行い抑制に努める。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74422</xdr:rowOff>
    </xdr:from>
    <xdr:to>
      <xdr:col>82</xdr:col>
      <xdr:colOff>107950</xdr:colOff>
      <xdr:row>78</xdr:row>
      <xdr:rowOff>147574</xdr:rowOff>
    </xdr:to>
    <xdr:cxnSp macro="">
      <xdr:nvCxnSpPr>
        <xdr:cNvPr id="423" name="直線コネクタ 422"/>
        <xdr:cNvCxnSpPr/>
      </xdr:nvCxnSpPr>
      <xdr:spPr>
        <a:xfrm>
          <a:off x="15671800" y="1344752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78</xdr:row>
      <xdr:rowOff>74422</xdr:rowOff>
    </xdr:to>
    <xdr:cxnSp macro="">
      <xdr:nvCxnSpPr>
        <xdr:cNvPr id="426" name="直線コネクタ 425"/>
        <xdr:cNvCxnSpPr/>
      </xdr:nvCxnSpPr>
      <xdr:spPr>
        <a:xfrm>
          <a:off x="14782800" y="13166344"/>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154432</xdr:rowOff>
    </xdr:to>
    <xdr:cxnSp macro="">
      <xdr:nvCxnSpPr>
        <xdr:cNvPr id="429" name="直線コネクタ 428"/>
        <xdr:cNvCxnSpPr/>
      </xdr:nvCxnSpPr>
      <xdr:spPr>
        <a:xfrm flipV="1">
          <a:off x="13893800" y="1316634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154432</xdr:rowOff>
    </xdr:to>
    <xdr:cxnSp macro="">
      <xdr:nvCxnSpPr>
        <xdr:cNvPr id="432" name="直線コネクタ 431"/>
        <xdr:cNvCxnSpPr/>
      </xdr:nvCxnSpPr>
      <xdr:spPr>
        <a:xfrm>
          <a:off x="13004800" y="1316863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96774</xdr:rowOff>
    </xdr:from>
    <xdr:to>
      <xdr:col>82</xdr:col>
      <xdr:colOff>158750</xdr:colOff>
      <xdr:row>79</xdr:row>
      <xdr:rowOff>26924</xdr:rowOff>
    </xdr:to>
    <xdr:sp macro="" textlink="">
      <xdr:nvSpPr>
        <xdr:cNvPr id="442" name="楕円 441"/>
        <xdr:cNvSpPr/>
      </xdr:nvSpPr>
      <xdr:spPr>
        <a:xfrm>
          <a:off x="16459200" y="134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68851</xdr:rowOff>
    </xdr:from>
    <xdr:ext cx="762000" cy="259045"/>
    <xdr:sp macro="" textlink="">
      <xdr:nvSpPr>
        <xdr:cNvPr id="443" name="公債費以外該当値テキスト"/>
        <xdr:cNvSpPr txBox="1"/>
      </xdr:nvSpPr>
      <xdr:spPr>
        <a:xfrm>
          <a:off x="16598900" y="1344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23622</xdr:rowOff>
    </xdr:from>
    <xdr:to>
      <xdr:col>78</xdr:col>
      <xdr:colOff>120650</xdr:colOff>
      <xdr:row>78</xdr:row>
      <xdr:rowOff>125222</xdr:rowOff>
    </xdr:to>
    <xdr:sp macro="" textlink="">
      <xdr:nvSpPr>
        <xdr:cNvPr id="444" name="楕円 443"/>
        <xdr:cNvSpPr/>
      </xdr:nvSpPr>
      <xdr:spPr>
        <a:xfrm>
          <a:off x="15621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109999</xdr:rowOff>
    </xdr:from>
    <xdr:ext cx="736600" cy="259045"/>
    <xdr:sp macro="" textlink="">
      <xdr:nvSpPr>
        <xdr:cNvPr id="445" name="テキスト ボックス 444"/>
        <xdr:cNvSpPr txBox="1"/>
      </xdr:nvSpPr>
      <xdr:spPr>
        <a:xfrm>
          <a:off x="15290800" y="1348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6" name="楕円 445"/>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47" name="テキスト ボックス 44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103632</xdr:rowOff>
    </xdr:from>
    <xdr:to>
      <xdr:col>69</xdr:col>
      <xdr:colOff>142875</xdr:colOff>
      <xdr:row>78</xdr:row>
      <xdr:rowOff>33782</xdr:rowOff>
    </xdr:to>
    <xdr:sp macro="" textlink="">
      <xdr:nvSpPr>
        <xdr:cNvPr id="448" name="楕円 447"/>
        <xdr:cNvSpPr/>
      </xdr:nvSpPr>
      <xdr:spPr>
        <a:xfrm>
          <a:off x="13843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18559</xdr:rowOff>
    </xdr:from>
    <xdr:ext cx="762000" cy="259045"/>
    <xdr:sp macro="" textlink="">
      <xdr:nvSpPr>
        <xdr:cNvPr id="449" name="テキスト ボックス 448"/>
        <xdr:cNvSpPr txBox="1"/>
      </xdr:nvSpPr>
      <xdr:spPr>
        <a:xfrm>
          <a:off x="13512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0" name="楕円 449"/>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51" name="テキスト ボックス 450"/>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129317</xdr:rowOff>
    </xdr:from>
    <xdr:to>
      <xdr:col>29</xdr:col>
      <xdr:colOff>127000</xdr:colOff>
      <xdr:row>10</xdr:row>
      <xdr:rowOff>130334</xdr:rowOff>
    </xdr:to>
    <xdr:cxnSp macro="">
      <xdr:nvCxnSpPr>
        <xdr:cNvPr id="51" name="直線コネクタ 50"/>
        <xdr:cNvCxnSpPr/>
      </xdr:nvCxnSpPr>
      <xdr:spPr bwMode="auto">
        <a:xfrm>
          <a:off x="5003800" y="1891442"/>
          <a:ext cx="647700" cy="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10</xdr:row>
      <xdr:rowOff>127773</xdr:rowOff>
    </xdr:from>
    <xdr:to>
      <xdr:col>26</xdr:col>
      <xdr:colOff>50800</xdr:colOff>
      <xdr:row>10</xdr:row>
      <xdr:rowOff>129317</xdr:rowOff>
    </xdr:to>
    <xdr:cxnSp macro="">
      <xdr:nvCxnSpPr>
        <xdr:cNvPr id="54" name="直線コネクタ 53"/>
        <xdr:cNvCxnSpPr/>
      </xdr:nvCxnSpPr>
      <xdr:spPr bwMode="auto">
        <a:xfrm>
          <a:off x="4305300" y="1889898"/>
          <a:ext cx="698500" cy="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10</xdr:row>
      <xdr:rowOff>127773</xdr:rowOff>
    </xdr:from>
    <xdr:to>
      <xdr:col>22</xdr:col>
      <xdr:colOff>114300</xdr:colOff>
      <xdr:row>11</xdr:row>
      <xdr:rowOff>107248</xdr:rowOff>
    </xdr:to>
    <xdr:cxnSp macro="">
      <xdr:nvCxnSpPr>
        <xdr:cNvPr id="57" name="直線コネクタ 56"/>
        <xdr:cNvCxnSpPr/>
      </xdr:nvCxnSpPr>
      <xdr:spPr bwMode="auto">
        <a:xfrm flipV="1">
          <a:off x="3606800" y="1889898"/>
          <a:ext cx="698500" cy="15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107248</xdr:rowOff>
    </xdr:from>
    <xdr:to>
      <xdr:col>18</xdr:col>
      <xdr:colOff>177800</xdr:colOff>
      <xdr:row>12</xdr:row>
      <xdr:rowOff>114720</xdr:rowOff>
    </xdr:to>
    <xdr:cxnSp macro="">
      <xdr:nvCxnSpPr>
        <xdr:cNvPr id="60" name="直線コネクタ 59"/>
        <xdr:cNvCxnSpPr/>
      </xdr:nvCxnSpPr>
      <xdr:spPr bwMode="auto">
        <a:xfrm flipV="1">
          <a:off x="2908300" y="2040823"/>
          <a:ext cx="698500" cy="178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116493</xdr:rowOff>
    </xdr:from>
    <xdr:to>
      <xdr:col>15</xdr:col>
      <xdr:colOff>101600</xdr:colOff>
      <xdr:row>19</xdr:row>
      <xdr:rowOff>46644</xdr:rowOff>
    </xdr:to>
    <xdr:sp macro="" textlink="">
      <xdr:nvSpPr>
        <xdr:cNvPr id="63" name="フローチャート: 判断 62"/>
        <xdr:cNvSpPr/>
      </xdr:nvSpPr>
      <xdr:spPr bwMode="auto">
        <a:xfrm>
          <a:off x="28575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31421</xdr:rowOff>
    </xdr:from>
    <xdr:ext cx="762000" cy="259045"/>
    <xdr:sp macro="" textlink="">
      <xdr:nvSpPr>
        <xdr:cNvPr id="64" name="テキスト ボックス 63"/>
        <xdr:cNvSpPr txBox="1"/>
      </xdr:nvSpPr>
      <xdr:spPr>
        <a:xfrm>
          <a:off x="2527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79534</xdr:rowOff>
    </xdr:from>
    <xdr:to>
      <xdr:col>29</xdr:col>
      <xdr:colOff>177800</xdr:colOff>
      <xdr:row>11</xdr:row>
      <xdr:rowOff>9684</xdr:rowOff>
    </xdr:to>
    <xdr:sp macro="" textlink="">
      <xdr:nvSpPr>
        <xdr:cNvPr id="70" name="楕円 69"/>
        <xdr:cNvSpPr/>
      </xdr:nvSpPr>
      <xdr:spPr bwMode="auto">
        <a:xfrm>
          <a:off x="5600700" y="184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26211</xdr:rowOff>
    </xdr:from>
    <xdr:ext cx="762000" cy="259045"/>
    <xdr:sp macro="" textlink="">
      <xdr:nvSpPr>
        <xdr:cNvPr id="71" name="人口1人当たり決算額の推移該当値テキスト130"/>
        <xdr:cNvSpPr txBox="1"/>
      </xdr:nvSpPr>
      <xdr:spPr>
        <a:xfrm>
          <a:off x="5740400" y="178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78517</xdr:rowOff>
    </xdr:from>
    <xdr:to>
      <xdr:col>26</xdr:col>
      <xdr:colOff>101600</xdr:colOff>
      <xdr:row>11</xdr:row>
      <xdr:rowOff>8667</xdr:rowOff>
    </xdr:to>
    <xdr:sp macro="" textlink="">
      <xdr:nvSpPr>
        <xdr:cNvPr id="72" name="楕円 71"/>
        <xdr:cNvSpPr/>
      </xdr:nvSpPr>
      <xdr:spPr bwMode="auto">
        <a:xfrm>
          <a:off x="4953000" y="184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18844</xdr:rowOff>
    </xdr:from>
    <xdr:ext cx="736600" cy="259045"/>
    <xdr:sp macro="" textlink="">
      <xdr:nvSpPr>
        <xdr:cNvPr id="73" name="テキスト ボックス 72"/>
        <xdr:cNvSpPr txBox="1"/>
      </xdr:nvSpPr>
      <xdr:spPr>
        <a:xfrm>
          <a:off x="4622800" y="1609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76973</xdr:rowOff>
    </xdr:from>
    <xdr:to>
      <xdr:col>22</xdr:col>
      <xdr:colOff>165100</xdr:colOff>
      <xdr:row>11</xdr:row>
      <xdr:rowOff>7123</xdr:rowOff>
    </xdr:to>
    <xdr:sp macro="" textlink="">
      <xdr:nvSpPr>
        <xdr:cNvPr id="74" name="楕円 73"/>
        <xdr:cNvSpPr/>
      </xdr:nvSpPr>
      <xdr:spPr bwMode="auto">
        <a:xfrm>
          <a:off x="4254500" y="183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17300</xdr:rowOff>
    </xdr:from>
    <xdr:ext cx="762000" cy="259045"/>
    <xdr:sp macro="" textlink="">
      <xdr:nvSpPr>
        <xdr:cNvPr id="75" name="テキスト ボックス 74"/>
        <xdr:cNvSpPr txBox="1"/>
      </xdr:nvSpPr>
      <xdr:spPr>
        <a:xfrm>
          <a:off x="3924300" y="160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56448</xdr:rowOff>
    </xdr:from>
    <xdr:to>
      <xdr:col>19</xdr:col>
      <xdr:colOff>38100</xdr:colOff>
      <xdr:row>11</xdr:row>
      <xdr:rowOff>158048</xdr:rowOff>
    </xdr:to>
    <xdr:sp macro="" textlink="">
      <xdr:nvSpPr>
        <xdr:cNvPr id="76" name="楕円 75"/>
        <xdr:cNvSpPr/>
      </xdr:nvSpPr>
      <xdr:spPr bwMode="auto">
        <a:xfrm>
          <a:off x="3556000" y="199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168225</xdr:rowOff>
    </xdr:from>
    <xdr:ext cx="762000" cy="259045"/>
    <xdr:sp macro="" textlink="">
      <xdr:nvSpPr>
        <xdr:cNvPr id="77" name="テキスト ボックス 76"/>
        <xdr:cNvSpPr txBox="1"/>
      </xdr:nvSpPr>
      <xdr:spPr>
        <a:xfrm>
          <a:off x="3225800" y="175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63920</xdr:rowOff>
    </xdr:from>
    <xdr:to>
      <xdr:col>15</xdr:col>
      <xdr:colOff>101600</xdr:colOff>
      <xdr:row>12</xdr:row>
      <xdr:rowOff>165520</xdr:rowOff>
    </xdr:to>
    <xdr:sp macro="" textlink="">
      <xdr:nvSpPr>
        <xdr:cNvPr id="78" name="楕円 77"/>
        <xdr:cNvSpPr/>
      </xdr:nvSpPr>
      <xdr:spPr bwMode="auto">
        <a:xfrm>
          <a:off x="2857500" y="216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4247</xdr:rowOff>
    </xdr:from>
    <xdr:ext cx="762000" cy="259045"/>
    <xdr:sp macro="" textlink="">
      <xdr:nvSpPr>
        <xdr:cNvPr id="79" name="テキスト ボックス 78"/>
        <xdr:cNvSpPr txBox="1"/>
      </xdr:nvSpPr>
      <xdr:spPr>
        <a:xfrm>
          <a:off x="2527300" y="1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89747</xdr:rowOff>
    </xdr:from>
    <xdr:to>
      <xdr:col>29</xdr:col>
      <xdr:colOff>127000</xdr:colOff>
      <xdr:row>36</xdr:row>
      <xdr:rowOff>156037</xdr:rowOff>
    </xdr:to>
    <xdr:cxnSp macro="">
      <xdr:nvCxnSpPr>
        <xdr:cNvPr id="105" name="直線コネクタ 104"/>
        <xdr:cNvCxnSpPr/>
      </xdr:nvCxnSpPr>
      <xdr:spPr bwMode="auto">
        <a:xfrm flipV="1">
          <a:off x="5651500" y="6014297"/>
          <a:ext cx="0" cy="1094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139056</xdr:rowOff>
    </xdr:from>
    <xdr:ext cx="762000" cy="259045"/>
    <xdr:sp macro="" textlink="">
      <xdr:nvSpPr>
        <xdr:cNvPr id="106" name="人口1人当たり決算額の推移最小値テキスト445"/>
        <xdr:cNvSpPr txBox="1"/>
      </xdr:nvSpPr>
      <xdr:spPr>
        <a:xfrm>
          <a:off x="5740400" y="70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156037</xdr:rowOff>
    </xdr:from>
    <xdr:to>
      <xdr:col>30</xdr:col>
      <xdr:colOff>25400</xdr:colOff>
      <xdr:row>36</xdr:row>
      <xdr:rowOff>156037</xdr:rowOff>
    </xdr:to>
    <xdr:cxnSp macro="">
      <xdr:nvCxnSpPr>
        <xdr:cNvPr id="107" name="直線コネクタ 106"/>
        <xdr:cNvCxnSpPr/>
      </xdr:nvCxnSpPr>
      <xdr:spPr bwMode="auto">
        <a:xfrm>
          <a:off x="5562600" y="71092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4674</xdr:rowOff>
    </xdr:from>
    <xdr:ext cx="762000" cy="259045"/>
    <xdr:sp macro="" textlink="">
      <xdr:nvSpPr>
        <xdr:cNvPr id="108" name="人口1人当たり決算額の推移最大値テキスト445"/>
        <xdr:cNvSpPr txBox="1"/>
      </xdr:nvSpPr>
      <xdr:spPr>
        <a:xfrm>
          <a:off x="5740400" y="57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89747</xdr:rowOff>
    </xdr:from>
    <xdr:to>
      <xdr:col>30</xdr:col>
      <xdr:colOff>25400</xdr:colOff>
      <xdr:row>33</xdr:row>
      <xdr:rowOff>89747</xdr:rowOff>
    </xdr:to>
    <xdr:cxnSp macro="">
      <xdr:nvCxnSpPr>
        <xdr:cNvPr id="109" name="直線コネクタ 108"/>
        <xdr:cNvCxnSpPr/>
      </xdr:nvCxnSpPr>
      <xdr:spPr bwMode="auto">
        <a:xfrm>
          <a:off x="5562600" y="6014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70052</xdr:rowOff>
    </xdr:from>
    <xdr:to>
      <xdr:col>29</xdr:col>
      <xdr:colOff>127000</xdr:colOff>
      <xdr:row>36</xdr:row>
      <xdr:rowOff>128879</xdr:rowOff>
    </xdr:to>
    <xdr:cxnSp macro="">
      <xdr:nvCxnSpPr>
        <xdr:cNvPr id="110" name="直線コネクタ 109"/>
        <xdr:cNvCxnSpPr/>
      </xdr:nvCxnSpPr>
      <xdr:spPr bwMode="auto">
        <a:xfrm>
          <a:off x="5003800" y="7023302"/>
          <a:ext cx="647700" cy="5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338454</xdr:rowOff>
    </xdr:from>
    <xdr:ext cx="762000" cy="259045"/>
    <xdr:sp macro="" textlink="">
      <xdr:nvSpPr>
        <xdr:cNvPr id="111" name="人口1人当たり決算額の推移平均値テキスト445"/>
        <xdr:cNvSpPr txBox="1"/>
      </xdr:nvSpPr>
      <xdr:spPr>
        <a:xfrm>
          <a:off x="5740400" y="66059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150477</xdr:rowOff>
    </xdr:from>
    <xdr:to>
      <xdr:col>29</xdr:col>
      <xdr:colOff>177800</xdr:colOff>
      <xdr:row>35</xdr:row>
      <xdr:rowOff>252077</xdr:rowOff>
    </xdr:to>
    <xdr:sp macro="" textlink="">
      <xdr:nvSpPr>
        <xdr:cNvPr id="112" name="フローチャート: 判断 111"/>
        <xdr:cNvSpPr/>
      </xdr:nvSpPr>
      <xdr:spPr bwMode="auto">
        <a:xfrm>
          <a:off x="5600700" y="676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50926</xdr:rowOff>
    </xdr:from>
    <xdr:to>
      <xdr:col>26</xdr:col>
      <xdr:colOff>50800</xdr:colOff>
      <xdr:row>36</xdr:row>
      <xdr:rowOff>70052</xdr:rowOff>
    </xdr:to>
    <xdr:cxnSp macro="">
      <xdr:nvCxnSpPr>
        <xdr:cNvPr id="113" name="直線コネクタ 112"/>
        <xdr:cNvCxnSpPr/>
      </xdr:nvCxnSpPr>
      <xdr:spPr bwMode="auto">
        <a:xfrm>
          <a:off x="4305300" y="7004176"/>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154239</xdr:rowOff>
    </xdr:from>
    <xdr:to>
      <xdr:col>26</xdr:col>
      <xdr:colOff>101600</xdr:colOff>
      <xdr:row>35</xdr:row>
      <xdr:rowOff>255839</xdr:rowOff>
    </xdr:to>
    <xdr:sp macro="" textlink="">
      <xdr:nvSpPr>
        <xdr:cNvPr id="114" name="フローチャート: 判断 113"/>
        <xdr:cNvSpPr/>
      </xdr:nvSpPr>
      <xdr:spPr bwMode="auto">
        <a:xfrm>
          <a:off x="49530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266016</xdr:rowOff>
    </xdr:from>
    <xdr:ext cx="736600" cy="259045"/>
    <xdr:sp macro="" textlink="">
      <xdr:nvSpPr>
        <xdr:cNvPr id="115" name="テキスト ボックス 114"/>
        <xdr:cNvSpPr txBox="1"/>
      </xdr:nvSpPr>
      <xdr:spPr>
        <a:xfrm>
          <a:off x="4622800" y="653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50926</xdr:rowOff>
    </xdr:from>
    <xdr:to>
      <xdr:col>22</xdr:col>
      <xdr:colOff>114300</xdr:colOff>
      <xdr:row>36</xdr:row>
      <xdr:rowOff>163005</xdr:rowOff>
    </xdr:to>
    <xdr:cxnSp macro="">
      <xdr:nvCxnSpPr>
        <xdr:cNvPr id="116" name="直線コネクタ 115"/>
        <xdr:cNvCxnSpPr/>
      </xdr:nvCxnSpPr>
      <xdr:spPr bwMode="auto">
        <a:xfrm flipV="1">
          <a:off x="3606800" y="7004176"/>
          <a:ext cx="698500" cy="11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151958</xdr:rowOff>
    </xdr:from>
    <xdr:to>
      <xdr:col>22</xdr:col>
      <xdr:colOff>165100</xdr:colOff>
      <xdr:row>35</xdr:row>
      <xdr:rowOff>253558</xdr:rowOff>
    </xdr:to>
    <xdr:sp macro="" textlink="">
      <xdr:nvSpPr>
        <xdr:cNvPr id="117" name="フローチャート: 判断 116"/>
        <xdr:cNvSpPr/>
      </xdr:nvSpPr>
      <xdr:spPr bwMode="auto">
        <a:xfrm>
          <a:off x="42545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263735</xdr:rowOff>
    </xdr:from>
    <xdr:ext cx="762000" cy="259045"/>
    <xdr:sp macro="" textlink="">
      <xdr:nvSpPr>
        <xdr:cNvPr id="118" name="テキスト ボックス 117"/>
        <xdr:cNvSpPr txBox="1"/>
      </xdr:nvSpPr>
      <xdr:spPr>
        <a:xfrm>
          <a:off x="3924300" y="65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163005</xdr:rowOff>
    </xdr:from>
    <xdr:to>
      <xdr:col>18</xdr:col>
      <xdr:colOff>177800</xdr:colOff>
      <xdr:row>37</xdr:row>
      <xdr:rowOff>302002</xdr:rowOff>
    </xdr:to>
    <xdr:cxnSp macro="">
      <xdr:nvCxnSpPr>
        <xdr:cNvPr id="119" name="直線コネクタ 118"/>
        <xdr:cNvCxnSpPr/>
      </xdr:nvCxnSpPr>
      <xdr:spPr bwMode="auto">
        <a:xfrm flipV="1">
          <a:off x="2908300" y="7116255"/>
          <a:ext cx="698500" cy="310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170429</xdr:rowOff>
    </xdr:from>
    <xdr:to>
      <xdr:col>19</xdr:col>
      <xdr:colOff>38100</xdr:colOff>
      <xdr:row>35</xdr:row>
      <xdr:rowOff>272029</xdr:rowOff>
    </xdr:to>
    <xdr:sp macro="" textlink="">
      <xdr:nvSpPr>
        <xdr:cNvPr id="120" name="フローチャート: 判断 119"/>
        <xdr:cNvSpPr/>
      </xdr:nvSpPr>
      <xdr:spPr bwMode="auto">
        <a:xfrm>
          <a:off x="35560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282206</xdr:rowOff>
    </xdr:from>
    <xdr:ext cx="762000" cy="259045"/>
    <xdr:sp macro="" textlink="">
      <xdr:nvSpPr>
        <xdr:cNvPr id="121" name="テキスト ボックス 120"/>
        <xdr:cNvSpPr txBox="1"/>
      </xdr:nvSpPr>
      <xdr:spPr>
        <a:xfrm>
          <a:off x="3225800" y="65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212496</xdr:rowOff>
    </xdr:from>
    <xdr:to>
      <xdr:col>15</xdr:col>
      <xdr:colOff>101600</xdr:colOff>
      <xdr:row>35</xdr:row>
      <xdr:rowOff>314096</xdr:rowOff>
    </xdr:to>
    <xdr:sp macro="" textlink="">
      <xdr:nvSpPr>
        <xdr:cNvPr id="122" name="フローチャート: 判断 121"/>
        <xdr:cNvSpPr/>
      </xdr:nvSpPr>
      <xdr:spPr bwMode="auto">
        <a:xfrm>
          <a:off x="2857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324273</xdr:rowOff>
    </xdr:from>
    <xdr:ext cx="762000" cy="259045"/>
    <xdr:sp macro="" textlink="">
      <xdr:nvSpPr>
        <xdr:cNvPr id="123" name="テキスト ボックス 122"/>
        <xdr:cNvSpPr txBox="1"/>
      </xdr:nvSpPr>
      <xdr:spPr>
        <a:xfrm>
          <a:off x="25273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78079</xdr:rowOff>
    </xdr:from>
    <xdr:to>
      <xdr:col>29</xdr:col>
      <xdr:colOff>177800</xdr:colOff>
      <xdr:row>37</xdr:row>
      <xdr:rowOff>8229</xdr:rowOff>
    </xdr:to>
    <xdr:sp macro="" textlink="">
      <xdr:nvSpPr>
        <xdr:cNvPr id="129" name="楕円 128"/>
        <xdr:cNvSpPr/>
      </xdr:nvSpPr>
      <xdr:spPr bwMode="auto">
        <a:xfrm>
          <a:off x="5600700" y="703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329556</xdr:rowOff>
    </xdr:from>
    <xdr:ext cx="762000" cy="259045"/>
    <xdr:sp macro="" textlink="">
      <xdr:nvSpPr>
        <xdr:cNvPr id="130" name="人口1人当たり決算額の推移該当値テキスト445"/>
        <xdr:cNvSpPr txBox="1"/>
      </xdr:nvSpPr>
      <xdr:spPr>
        <a:xfrm>
          <a:off x="5740400" y="693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19252</xdr:rowOff>
    </xdr:from>
    <xdr:to>
      <xdr:col>26</xdr:col>
      <xdr:colOff>101600</xdr:colOff>
      <xdr:row>36</xdr:row>
      <xdr:rowOff>120852</xdr:rowOff>
    </xdr:to>
    <xdr:sp macro="" textlink="">
      <xdr:nvSpPr>
        <xdr:cNvPr id="131" name="楕円 130"/>
        <xdr:cNvSpPr/>
      </xdr:nvSpPr>
      <xdr:spPr bwMode="auto">
        <a:xfrm>
          <a:off x="4953000" y="697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105629</xdr:rowOff>
    </xdr:from>
    <xdr:ext cx="736600" cy="259045"/>
    <xdr:sp macro="" textlink="">
      <xdr:nvSpPr>
        <xdr:cNvPr id="132" name="テキスト ボックス 131"/>
        <xdr:cNvSpPr txBox="1"/>
      </xdr:nvSpPr>
      <xdr:spPr>
        <a:xfrm>
          <a:off x="4622800" y="705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126</xdr:rowOff>
    </xdr:from>
    <xdr:to>
      <xdr:col>22</xdr:col>
      <xdr:colOff>165100</xdr:colOff>
      <xdr:row>36</xdr:row>
      <xdr:rowOff>101726</xdr:rowOff>
    </xdr:to>
    <xdr:sp macro="" textlink="">
      <xdr:nvSpPr>
        <xdr:cNvPr id="133" name="楕円 132"/>
        <xdr:cNvSpPr/>
      </xdr:nvSpPr>
      <xdr:spPr bwMode="auto">
        <a:xfrm>
          <a:off x="4254500" y="695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86503</xdr:rowOff>
    </xdr:from>
    <xdr:ext cx="762000" cy="259045"/>
    <xdr:sp macro="" textlink="">
      <xdr:nvSpPr>
        <xdr:cNvPr id="134" name="テキスト ボックス 133"/>
        <xdr:cNvSpPr txBox="1"/>
      </xdr:nvSpPr>
      <xdr:spPr>
        <a:xfrm>
          <a:off x="3924300" y="703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112205</xdr:rowOff>
    </xdr:from>
    <xdr:to>
      <xdr:col>19</xdr:col>
      <xdr:colOff>38100</xdr:colOff>
      <xdr:row>37</xdr:row>
      <xdr:rowOff>42355</xdr:rowOff>
    </xdr:to>
    <xdr:sp macro="" textlink="">
      <xdr:nvSpPr>
        <xdr:cNvPr id="135" name="楕円 134"/>
        <xdr:cNvSpPr/>
      </xdr:nvSpPr>
      <xdr:spPr bwMode="auto">
        <a:xfrm>
          <a:off x="3556000" y="706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27132</xdr:rowOff>
    </xdr:from>
    <xdr:ext cx="762000" cy="259045"/>
    <xdr:sp macro="" textlink="">
      <xdr:nvSpPr>
        <xdr:cNvPr id="136" name="テキスト ボックス 135"/>
        <xdr:cNvSpPr txBox="1"/>
      </xdr:nvSpPr>
      <xdr:spPr>
        <a:xfrm>
          <a:off x="3225800" y="715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251202</xdr:rowOff>
    </xdr:from>
    <xdr:to>
      <xdr:col>15</xdr:col>
      <xdr:colOff>101600</xdr:colOff>
      <xdr:row>38</xdr:row>
      <xdr:rowOff>9902</xdr:rowOff>
    </xdr:to>
    <xdr:sp macro="" textlink="">
      <xdr:nvSpPr>
        <xdr:cNvPr id="137" name="楕円 136"/>
        <xdr:cNvSpPr/>
      </xdr:nvSpPr>
      <xdr:spPr bwMode="auto">
        <a:xfrm>
          <a:off x="2857500" y="737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337579</xdr:rowOff>
    </xdr:from>
    <xdr:ext cx="762000" cy="259045"/>
    <xdr:sp macro="" textlink="">
      <xdr:nvSpPr>
        <xdr:cNvPr id="138" name="テキスト ボックス 137"/>
        <xdr:cNvSpPr txBox="1"/>
      </xdr:nvSpPr>
      <xdr:spPr>
        <a:xfrm>
          <a:off x="2527300" y="746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1,209,823
951,222
185,383
239,406
106,905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79889</xdr:rowOff>
    </xdr:from>
    <xdr:to>
      <xdr:col>24</xdr:col>
      <xdr:colOff>62865</xdr:colOff>
      <xdr:row>38</xdr:row>
      <xdr:rowOff>122455</xdr:rowOff>
    </xdr:to>
    <xdr:cxnSp macro="">
      <xdr:nvCxnSpPr>
        <xdr:cNvPr id="55" name="直線コネクタ 54"/>
        <xdr:cNvCxnSpPr/>
      </xdr:nvCxnSpPr>
      <xdr:spPr>
        <a:xfrm flipV="1">
          <a:off x="4633595" y="5394839"/>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126282</xdr:rowOff>
    </xdr:from>
    <xdr:ext cx="534377" cy="259045"/>
    <xdr:sp macro="" textlink="">
      <xdr:nvSpPr>
        <xdr:cNvPr id="56" name="人件費最小値テキスト"/>
        <xdr:cNvSpPr txBox="1"/>
      </xdr:nvSpPr>
      <xdr:spPr>
        <a:xfrm>
          <a:off x="4686300" y="66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122455</xdr:rowOff>
    </xdr:from>
    <xdr:to>
      <xdr:col>24</xdr:col>
      <xdr:colOff>152400</xdr:colOff>
      <xdr:row>38</xdr:row>
      <xdr:rowOff>122455</xdr:rowOff>
    </xdr:to>
    <xdr:cxnSp macro="">
      <xdr:nvCxnSpPr>
        <xdr:cNvPr id="57" name="直線コネクタ 56"/>
        <xdr:cNvCxnSpPr/>
      </xdr:nvCxnSpPr>
      <xdr:spPr>
        <a:xfrm>
          <a:off x="4546600" y="663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26566</xdr:rowOff>
    </xdr:from>
    <xdr:ext cx="690189" cy="259045"/>
    <xdr:sp macro="" textlink="">
      <xdr:nvSpPr>
        <xdr:cNvPr id="58" name="人件費最大値テキスト"/>
        <xdr:cNvSpPr txBox="1"/>
      </xdr:nvSpPr>
      <xdr:spPr>
        <a:xfrm>
          <a:off x="4686300" y="5170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79889</xdr:rowOff>
    </xdr:from>
    <xdr:to>
      <xdr:col>24</xdr:col>
      <xdr:colOff>152400</xdr:colOff>
      <xdr:row>31</xdr:row>
      <xdr:rowOff>79889</xdr:rowOff>
    </xdr:to>
    <xdr:cxnSp macro="">
      <xdr:nvCxnSpPr>
        <xdr:cNvPr id="59" name="直線コネクタ 58"/>
        <xdr:cNvCxnSpPr/>
      </xdr:nvCxnSpPr>
      <xdr:spPr>
        <a:xfrm>
          <a:off x="4546600" y="53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47565</xdr:rowOff>
    </xdr:from>
    <xdr:to>
      <xdr:col>24</xdr:col>
      <xdr:colOff>63500</xdr:colOff>
      <xdr:row>31</xdr:row>
      <xdr:rowOff>79889</xdr:rowOff>
    </xdr:to>
    <xdr:cxnSp macro="">
      <xdr:nvCxnSpPr>
        <xdr:cNvPr id="60" name="直線コネクタ 59"/>
        <xdr:cNvCxnSpPr/>
      </xdr:nvCxnSpPr>
      <xdr:spPr>
        <a:xfrm>
          <a:off x="3797300" y="5362515"/>
          <a:ext cx="8382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37882</xdr:rowOff>
    </xdr:from>
    <xdr:ext cx="599010" cy="259045"/>
    <xdr:sp macro="" textlink="">
      <xdr:nvSpPr>
        <xdr:cNvPr id="61" name="人件費平均値テキスト"/>
        <xdr:cNvSpPr txBox="1"/>
      </xdr:nvSpPr>
      <xdr:spPr>
        <a:xfrm>
          <a:off x="4686300" y="63815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59455</xdr:rowOff>
    </xdr:from>
    <xdr:to>
      <xdr:col>24</xdr:col>
      <xdr:colOff>114300</xdr:colOff>
      <xdr:row>37</xdr:row>
      <xdr:rowOff>161055</xdr:rowOff>
    </xdr:to>
    <xdr:sp macro="" textlink="">
      <xdr:nvSpPr>
        <xdr:cNvPr id="62" name="フローチャート: 判断 61"/>
        <xdr:cNvSpPr/>
      </xdr:nvSpPr>
      <xdr:spPr>
        <a:xfrm>
          <a:off x="4584700" y="64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47565</xdr:rowOff>
    </xdr:from>
    <xdr:to>
      <xdr:col>19</xdr:col>
      <xdr:colOff>177800</xdr:colOff>
      <xdr:row>31</xdr:row>
      <xdr:rowOff>49231</xdr:rowOff>
    </xdr:to>
    <xdr:cxnSp macro="">
      <xdr:nvCxnSpPr>
        <xdr:cNvPr id="63" name="直線コネクタ 62"/>
        <xdr:cNvCxnSpPr/>
      </xdr:nvCxnSpPr>
      <xdr:spPr>
        <a:xfrm flipV="1">
          <a:off x="2908300" y="5362515"/>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65311</xdr:rowOff>
    </xdr:from>
    <xdr:to>
      <xdr:col>20</xdr:col>
      <xdr:colOff>38100</xdr:colOff>
      <xdr:row>37</xdr:row>
      <xdr:rowOff>166911</xdr:rowOff>
    </xdr:to>
    <xdr:sp macro="" textlink="">
      <xdr:nvSpPr>
        <xdr:cNvPr id="64" name="フローチャート: 判断 63"/>
        <xdr:cNvSpPr/>
      </xdr:nvSpPr>
      <xdr:spPr>
        <a:xfrm>
          <a:off x="37465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158038</xdr:rowOff>
    </xdr:from>
    <xdr:ext cx="599010" cy="259045"/>
    <xdr:sp macro="" textlink="">
      <xdr:nvSpPr>
        <xdr:cNvPr id="65" name="テキスト ボックス 64"/>
        <xdr:cNvSpPr txBox="1"/>
      </xdr:nvSpPr>
      <xdr:spPr>
        <a:xfrm>
          <a:off x="3497795" y="650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49231</xdr:rowOff>
    </xdr:from>
    <xdr:to>
      <xdr:col>15</xdr:col>
      <xdr:colOff>50800</xdr:colOff>
      <xdr:row>32</xdr:row>
      <xdr:rowOff>87281</xdr:rowOff>
    </xdr:to>
    <xdr:cxnSp macro="">
      <xdr:nvCxnSpPr>
        <xdr:cNvPr id="66" name="直線コネクタ 65"/>
        <xdr:cNvCxnSpPr/>
      </xdr:nvCxnSpPr>
      <xdr:spPr>
        <a:xfrm flipV="1">
          <a:off x="2019300" y="5364181"/>
          <a:ext cx="889000" cy="20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61083</xdr:rowOff>
    </xdr:from>
    <xdr:to>
      <xdr:col>15</xdr:col>
      <xdr:colOff>101600</xdr:colOff>
      <xdr:row>37</xdr:row>
      <xdr:rowOff>162683</xdr:rowOff>
    </xdr:to>
    <xdr:sp macro="" textlink="">
      <xdr:nvSpPr>
        <xdr:cNvPr id="67" name="フローチャート: 判断 66"/>
        <xdr:cNvSpPr/>
      </xdr:nvSpPr>
      <xdr:spPr>
        <a:xfrm>
          <a:off x="2857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153810</xdr:rowOff>
    </xdr:from>
    <xdr:ext cx="599010" cy="259045"/>
    <xdr:sp macro="" textlink="">
      <xdr:nvSpPr>
        <xdr:cNvPr id="68" name="テキスト ボックス 67"/>
        <xdr:cNvSpPr txBox="1"/>
      </xdr:nvSpPr>
      <xdr:spPr>
        <a:xfrm>
          <a:off x="2608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87281</xdr:rowOff>
    </xdr:from>
    <xdr:to>
      <xdr:col>10</xdr:col>
      <xdr:colOff>114300</xdr:colOff>
      <xdr:row>33</xdr:row>
      <xdr:rowOff>71846</xdr:rowOff>
    </xdr:to>
    <xdr:cxnSp macro="">
      <xdr:nvCxnSpPr>
        <xdr:cNvPr id="69" name="直線コネクタ 68"/>
        <xdr:cNvCxnSpPr/>
      </xdr:nvCxnSpPr>
      <xdr:spPr>
        <a:xfrm flipV="1">
          <a:off x="1130300" y="5573681"/>
          <a:ext cx="889000" cy="1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63719</xdr:rowOff>
    </xdr:from>
    <xdr:to>
      <xdr:col>10</xdr:col>
      <xdr:colOff>165100</xdr:colOff>
      <xdr:row>37</xdr:row>
      <xdr:rowOff>165319</xdr:rowOff>
    </xdr:to>
    <xdr:sp macro="" textlink="">
      <xdr:nvSpPr>
        <xdr:cNvPr id="70" name="フローチャート: 判断 69"/>
        <xdr:cNvSpPr/>
      </xdr:nvSpPr>
      <xdr:spPr>
        <a:xfrm>
          <a:off x="1968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156446</xdr:rowOff>
    </xdr:from>
    <xdr:ext cx="599010" cy="259045"/>
    <xdr:sp macro="" textlink="">
      <xdr:nvSpPr>
        <xdr:cNvPr id="71" name="テキスト ボックス 70"/>
        <xdr:cNvSpPr txBox="1"/>
      </xdr:nvSpPr>
      <xdr:spPr>
        <a:xfrm>
          <a:off x="1719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147178</xdr:rowOff>
    </xdr:from>
    <xdr:to>
      <xdr:col>6</xdr:col>
      <xdr:colOff>38100</xdr:colOff>
      <xdr:row>38</xdr:row>
      <xdr:rowOff>77328</xdr:rowOff>
    </xdr:to>
    <xdr:sp macro="" textlink="">
      <xdr:nvSpPr>
        <xdr:cNvPr id="72" name="フローチャート: 判断 71"/>
        <xdr:cNvSpPr/>
      </xdr:nvSpPr>
      <xdr:spPr>
        <a:xfrm>
          <a:off x="1079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68455</xdr:rowOff>
    </xdr:from>
    <xdr:ext cx="599010" cy="259045"/>
    <xdr:sp macro="" textlink="">
      <xdr:nvSpPr>
        <xdr:cNvPr id="73" name="テキスト ボックス 72"/>
        <xdr:cNvSpPr txBox="1"/>
      </xdr:nvSpPr>
      <xdr:spPr>
        <a:xfrm>
          <a:off x="830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29089</xdr:rowOff>
    </xdr:from>
    <xdr:to>
      <xdr:col>24</xdr:col>
      <xdr:colOff>114300</xdr:colOff>
      <xdr:row>31</xdr:row>
      <xdr:rowOff>130689</xdr:rowOff>
    </xdr:to>
    <xdr:sp macro="" textlink="">
      <xdr:nvSpPr>
        <xdr:cNvPr id="79" name="楕円 78"/>
        <xdr:cNvSpPr/>
      </xdr:nvSpPr>
      <xdr:spPr>
        <a:xfrm>
          <a:off x="4584700" y="53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153566</xdr:rowOff>
    </xdr:from>
    <xdr:ext cx="690189" cy="259045"/>
    <xdr:sp macro="" textlink="">
      <xdr:nvSpPr>
        <xdr:cNvPr id="80" name="人件費該当値テキスト"/>
        <xdr:cNvSpPr txBox="1"/>
      </xdr:nvSpPr>
      <xdr:spPr>
        <a:xfrm>
          <a:off x="4686300" y="5297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168215</xdr:rowOff>
    </xdr:from>
    <xdr:to>
      <xdr:col>20</xdr:col>
      <xdr:colOff>38100</xdr:colOff>
      <xdr:row>31</xdr:row>
      <xdr:rowOff>98365</xdr:rowOff>
    </xdr:to>
    <xdr:sp macro="" textlink="">
      <xdr:nvSpPr>
        <xdr:cNvPr id="81" name="楕円 80"/>
        <xdr:cNvSpPr/>
      </xdr:nvSpPr>
      <xdr:spPr>
        <a:xfrm>
          <a:off x="3746500" y="53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29</xdr:row>
      <xdr:rowOff>114892</xdr:rowOff>
    </xdr:from>
    <xdr:ext cx="690189" cy="259045"/>
    <xdr:sp macro="" textlink="">
      <xdr:nvSpPr>
        <xdr:cNvPr id="82" name="テキスト ボックス 81"/>
        <xdr:cNvSpPr txBox="1"/>
      </xdr:nvSpPr>
      <xdr:spPr>
        <a:xfrm>
          <a:off x="3452205" y="5086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169881</xdr:rowOff>
    </xdr:from>
    <xdr:to>
      <xdr:col>15</xdr:col>
      <xdr:colOff>101600</xdr:colOff>
      <xdr:row>31</xdr:row>
      <xdr:rowOff>100031</xdr:rowOff>
    </xdr:to>
    <xdr:sp macro="" textlink="">
      <xdr:nvSpPr>
        <xdr:cNvPr id="83" name="楕円 82"/>
        <xdr:cNvSpPr/>
      </xdr:nvSpPr>
      <xdr:spPr>
        <a:xfrm>
          <a:off x="2857500" y="53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29</xdr:row>
      <xdr:rowOff>116558</xdr:rowOff>
    </xdr:from>
    <xdr:ext cx="690189" cy="259045"/>
    <xdr:sp macro="" textlink="">
      <xdr:nvSpPr>
        <xdr:cNvPr id="84" name="テキスト ボックス 83"/>
        <xdr:cNvSpPr txBox="1"/>
      </xdr:nvSpPr>
      <xdr:spPr>
        <a:xfrm>
          <a:off x="2563205" y="5088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36481</xdr:rowOff>
    </xdr:from>
    <xdr:to>
      <xdr:col>10</xdr:col>
      <xdr:colOff>165100</xdr:colOff>
      <xdr:row>32</xdr:row>
      <xdr:rowOff>138081</xdr:rowOff>
    </xdr:to>
    <xdr:sp macro="" textlink="">
      <xdr:nvSpPr>
        <xdr:cNvPr id="85" name="楕円 84"/>
        <xdr:cNvSpPr/>
      </xdr:nvSpPr>
      <xdr:spPr>
        <a:xfrm>
          <a:off x="1968500" y="55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154608</xdr:rowOff>
    </xdr:from>
    <xdr:ext cx="599010" cy="259045"/>
    <xdr:sp macro="" textlink="">
      <xdr:nvSpPr>
        <xdr:cNvPr id="86" name="テキスト ボックス 85"/>
        <xdr:cNvSpPr txBox="1"/>
      </xdr:nvSpPr>
      <xdr:spPr>
        <a:xfrm>
          <a:off x="1719795" y="529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21046</xdr:rowOff>
    </xdr:from>
    <xdr:to>
      <xdr:col>6</xdr:col>
      <xdr:colOff>38100</xdr:colOff>
      <xdr:row>33</xdr:row>
      <xdr:rowOff>122646</xdr:rowOff>
    </xdr:to>
    <xdr:sp macro="" textlink="">
      <xdr:nvSpPr>
        <xdr:cNvPr id="87" name="楕円 86"/>
        <xdr:cNvSpPr/>
      </xdr:nvSpPr>
      <xdr:spPr>
        <a:xfrm>
          <a:off x="1079500" y="56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139173</xdr:rowOff>
    </xdr:from>
    <xdr:ext cx="599010" cy="259045"/>
    <xdr:sp macro="" textlink="">
      <xdr:nvSpPr>
        <xdr:cNvPr id="88" name="テキスト ボックス 87"/>
        <xdr:cNvSpPr txBox="1"/>
      </xdr:nvSpPr>
      <xdr:spPr>
        <a:xfrm>
          <a:off x="830795" y="545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25400</xdr:rowOff>
    </xdr:from>
    <xdr:to>
      <xdr:col>28</xdr:col>
      <xdr:colOff>114300</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70960</xdr:rowOff>
    </xdr:from>
    <xdr:to>
      <xdr:col>24</xdr:col>
      <xdr:colOff>62865</xdr:colOff>
      <xdr:row>57</xdr:row>
      <xdr:rowOff>127997</xdr:rowOff>
    </xdr:to>
    <xdr:cxnSp macro="">
      <xdr:nvCxnSpPr>
        <xdr:cNvPr id="108" name="直線コネクタ 107"/>
        <xdr:cNvCxnSpPr/>
      </xdr:nvCxnSpPr>
      <xdr:spPr>
        <a:xfrm flipV="1">
          <a:off x="4633595" y="8986360"/>
          <a:ext cx="1270" cy="914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131824</xdr:rowOff>
    </xdr:from>
    <xdr:ext cx="599010" cy="259045"/>
    <xdr:sp macro="" textlink="">
      <xdr:nvSpPr>
        <xdr:cNvPr id="109" name="物件費最小値テキスト"/>
        <xdr:cNvSpPr txBox="1"/>
      </xdr:nvSpPr>
      <xdr:spPr>
        <a:xfrm>
          <a:off x="4686300" y="99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127997</xdr:rowOff>
    </xdr:from>
    <xdr:to>
      <xdr:col>24</xdr:col>
      <xdr:colOff>152400</xdr:colOff>
      <xdr:row>57</xdr:row>
      <xdr:rowOff>127997</xdr:rowOff>
    </xdr:to>
    <xdr:cxnSp macro="">
      <xdr:nvCxnSpPr>
        <xdr:cNvPr id="110" name="直線コネクタ 109"/>
        <xdr:cNvCxnSpPr/>
      </xdr:nvCxnSpPr>
      <xdr:spPr>
        <a:xfrm>
          <a:off x="4546600" y="990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17637</xdr:rowOff>
    </xdr:from>
    <xdr:ext cx="690189" cy="259045"/>
    <xdr:sp macro="" textlink="">
      <xdr:nvSpPr>
        <xdr:cNvPr id="111" name="物件費最大値テキスト"/>
        <xdr:cNvSpPr txBox="1"/>
      </xdr:nvSpPr>
      <xdr:spPr>
        <a:xfrm>
          <a:off x="4686300" y="8761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70960</xdr:rowOff>
    </xdr:from>
    <xdr:to>
      <xdr:col>24</xdr:col>
      <xdr:colOff>152400</xdr:colOff>
      <xdr:row>52</xdr:row>
      <xdr:rowOff>70960</xdr:rowOff>
    </xdr:to>
    <xdr:cxnSp macro="">
      <xdr:nvCxnSpPr>
        <xdr:cNvPr id="112" name="直線コネクタ 111"/>
        <xdr:cNvCxnSpPr/>
      </xdr:nvCxnSpPr>
      <xdr:spPr>
        <a:xfrm>
          <a:off x="4546600" y="8986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70960</xdr:rowOff>
    </xdr:from>
    <xdr:to>
      <xdr:col>24</xdr:col>
      <xdr:colOff>63500</xdr:colOff>
      <xdr:row>53</xdr:row>
      <xdr:rowOff>14811</xdr:rowOff>
    </xdr:to>
    <xdr:cxnSp macro="">
      <xdr:nvCxnSpPr>
        <xdr:cNvPr id="113" name="直線コネクタ 112"/>
        <xdr:cNvCxnSpPr/>
      </xdr:nvCxnSpPr>
      <xdr:spPr>
        <a:xfrm flipV="1">
          <a:off x="3797300" y="8986360"/>
          <a:ext cx="838200" cy="1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139000</xdr:rowOff>
    </xdr:from>
    <xdr:ext cx="599010" cy="259045"/>
    <xdr:sp macro="" textlink="">
      <xdr:nvSpPr>
        <xdr:cNvPr id="114" name="物件費平均値テキスト"/>
        <xdr:cNvSpPr txBox="1"/>
      </xdr:nvSpPr>
      <xdr:spPr>
        <a:xfrm>
          <a:off x="4686300" y="97402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160573</xdr:rowOff>
    </xdr:from>
    <xdr:to>
      <xdr:col>24</xdr:col>
      <xdr:colOff>114300</xdr:colOff>
      <xdr:row>57</xdr:row>
      <xdr:rowOff>90723</xdr:rowOff>
    </xdr:to>
    <xdr:sp macro="" textlink="">
      <xdr:nvSpPr>
        <xdr:cNvPr id="115" name="フローチャート: 判断 114"/>
        <xdr:cNvSpPr/>
      </xdr:nvSpPr>
      <xdr:spPr>
        <a:xfrm>
          <a:off x="4584700" y="976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167646</xdr:rowOff>
    </xdr:from>
    <xdr:to>
      <xdr:col>19</xdr:col>
      <xdr:colOff>177800</xdr:colOff>
      <xdr:row>53</xdr:row>
      <xdr:rowOff>14811</xdr:rowOff>
    </xdr:to>
    <xdr:cxnSp macro="">
      <xdr:nvCxnSpPr>
        <xdr:cNvPr id="116" name="直線コネクタ 115"/>
        <xdr:cNvCxnSpPr/>
      </xdr:nvCxnSpPr>
      <xdr:spPr>
        <a:xfrm>
          <a:off x="2908300" y="908304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159765</xdr:rowOff>
    </xdr:from>
    <xdr:to>
      <xdr:col>20</xdr:col>
      <xdr:colOff>38100</xdr:colOff>
      <xdr:row>57</xdr:row>
      <xdr:rowOff>89915</xdr:rowOff>
    </xdr:to>
    <xdr:sp macro="" textlink="">
      <xdr:nvSpPr>
        <xdr:cNvPr id="117" name="フローチャート: 判断 116"/>
        <xdr:cNvSpPr/>
      </xdr:nvSpPr>
      <xdr:spPr>
        <a:xfrm>
          <a:off x="3746500" y="97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81042</xdr:rowOff>
    </xdr:from>
    <xdr:ext cx="599010" cy="259045"/>
    <xdr:sp macro="" textlink="">
      <xdr:nvSpPr>
        <xdr:cNvPr id="118" name="テキスト ボックス 117"/>
        <xdr:cNvSpPr txBox="1"/>
      </xdr:nvSpPr>
      <xdr:spPr>
        <a:xfrm>
          <a:off x="3497795" y="985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13552</xdr:rowOff>
    </xdr:from>
    <xdr:to>
      <xdr:col>15</xdr:col>
      <xdr:colOff>50800</xdr:colOff>
      <xdr:row>52</xdr:row>
      <xdr:rowOff>167646</xdr:rowOff>
    </xdr:to>
    <xdr:cxnSp macro="">
      <xdr:nvCxnSpPr>
        <xdr:cNvPr id="119" name="直線コネクタ 118"/>
        <xdr:cNvCxnSpPr/>
      </xdr:nvCxnSpPr>
      <xdr:spPr>
        <a:xfrm>
          <a:off x="2019300" y="8757502"/>
          <a:ext cx="889000" cy="3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157785</xdr:rowOff>
    </xdr:from>
    <xdr:to>
      <xdr:col>15</xdr:col>
      <xdr:colOff>101600</xdr:colOff>
      <xdr:row>57</xdr:row>
      <xdr:rowOff>87935</xdr:rowOff>
    </xdr:to>
    <xdr:sp macro="" textlink="">
      <xdr:nvSpPr>
        <xdr:cNvPr id="120" name="フローチャート: 判断 119"/>
        <xdr:cNvSpPr/>
      </xdr:nvSpPr>
      <xdr:spPr>
        <a:xfrm>
          <a:off x="2857500" y="97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79062</xdr:rowOff>
    </xdr:from>
    <xdr:ext cx="599010" cy="259045"/>
    <xdr:sp macro="" textlink="">
      <xdr:nvSpPr>
        <xdr:cNvPr id="121" name="テキスト ボックス 120"/>
        <xdr:cNvSpPr txBox="1"/>
      </xdr:nvSpPr>
      <xdr:spPr>
        <a:xfrm>
          <a:off x="2608795" y="985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124982</xdr:rowOff>
    </xdr:from>
    <xdr:to>
      <xdr:col>10</xdr:col>
      <xdr:colOff>114300</xdr:colOff>
      <xdr:row>51</xdr:row>
      <xdr:rowOff>13552</xdr:rowOff>
    </xdr:to>
    <xdr:cxnSp macro="">
      <xdr:nvCxnSpPr>
        <xdr:cNvPr id="122" name="直線コネクタ 121"/>
        <xdr:cNvCxnSpPr/>
      </xdr:nvCxnSpPr>
      <xdr:spPr>
        <a:xfrm>
          <a:off x="1130300" y="8697482"/>
          <a:ext cx="8890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161568</xdr:rowOff>
    </xdr:from>
    <xdr:to>
      <xdr:col>10</xdr:col>
      <xdr:colOff>165100</xdr:colOff>
      <xdr:row>57</xdr:row>
      <xdr:rowOff>91718</xdr:rowOff>
    </xdr:to>
    <xdr:sp macro="" textlink="">
      <xdr:nvSpPr>
        <xdr:cNvPr id="123" name="フローチャート: 判断 122"/>
        <xdr:cNvSpPr/>
      </xdr:nvSpPr>
      <xdr:spPr>
        <a:xfrm>
          <a:off x="19685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82845</xdr:rowOff>
    </xdr:from>
    <xdr:ext cx="599010" cy="259045"/>
    <xdr:sp macro="" textlink="">
      <xdr:nvSpPr>
        <xdr:cNvPr id="124" name="テキスト ボックス 123"/>
        <xdr:cNvSpPr txBox="1"/>
      </xdr:nvSpPr>
      <xdr:spPr>
        <a:xfrm>
          <a:off x="1719795" y="985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52253</xdr:rowOff>
    </xdr:from>
    <xdr:to>
      <xdr:col>6</xdr:col>
      <xdr:colOff>38100</xdr:colOff>
      <xdr:row>57</xdr:row>
      <xdr:rowOff>153853</xdr:rowOff>
    </xdr:to>
    <xdr:sp macro="" textlink="">
      <xdr:nvSpPr>
        <xdr:cNvPr id="125" name="フローチャート: 判断 124"/>
        <xdr:cNvSpPr/>
      </xdr:nvSpPr>
      <xdr:spPr>
        <a:xfrm>
          <a:off x="10795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144980</xdr:rowOff>
    </xdr:from>
    <xdr:ext cx="599010" cy="259045"/>
    <xdr:sp macro="" textlink="">
      <xdr:nvSpPr>
        <xdr:cNvPr id="126" name="テキスト ボックス 125"/>
        <xdr:cNvSpPr txBox="1"/>
      </xdr:nvSpPr>
      <xdr:spPr>
        <a:xfrm>
          <a:off x="830795" y="99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20160</xdr:rowOff>
    </xdr:from>
    <xdr:to>
      <xdr:col>24</xdr:col>
      <xdr:colOff>114300</xdr:colOff>
      <xdr:row>52</xdr:row>
      <xdr:rowOff>121760</xdr:rowOff>
    </xdr:to>
    <xdr:sp macro="" textlink="">
      <xdr:nvSpPr>
        <xdr:cNvPr id="132" name="楕円 131"/>
        <xdr:cNvSpPr/>
      </xdr:nvSpPr>
      <xdr:spPr>
        <a:xfrm>
          <a:off x="4584700" y="89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144637</xdr:rowOff>
    </xdr:from>
    <xdr:ext cx="690189" cy="259045"/>
    <xdr:sp macro="" textlink="">
      <xdr:nvSpPr>
        <xdr:cNvPr id="133" name="物件費該当値テキスト"/>
        <xdr:cNvSpPr txBox="1"/>
      </xdr:nvSpPr>
      <xdr:spPr>
        <a:xfrm>
          <a:off x="4686300" y="8888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135461</xdr:rowOff>
    </xdr:from>
    <xdr:to>
      <xdr:col>20</xdr:col>
      <xdr:colOff>38100</xdr:colOff>
      <xdr:row>53</xdr:row>
      <xdr:rowOff>65611</xdr:rowOff>
    </xdr:to>
    <xdr:sp macro="" textlink="">
      <xdr:nvSpPr>
        <xdr:cNvPr id="134" name="楕円 133"/>
        <xdr:cNvSpPr/>
      </xdr:nvSpPr>
      <xdr:spPr>
        <a:xfrm>
          <a:off x="3746500" y="90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82138</xdr:rowOff>
    </xdr:from>
    <xdr:ext cx="690189" cy="259045"/>
    <xdr:sp macro="" textlink="">
      <xdr:nvSpPr>
        <xdr:cNvPr id="135" name="テキスト ボックス 134"/>
        <xdr:cNvSpPr txBox="1"/>
      </xdr:nvSpPr>
      <xdr:spPr>
        <a:xfrm>
          <a:off x="3452205" y="88260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116846</xdr:rowOff>
    </xdr:from>
    <xdr:to>
      <xdr:col>15</xdr:col>
      <xdr:colOff>101600</xdr:colOff>
      <xdr:row>53</xdr:row>
      <xdr:rowOff>46996</xdr:rowOff>
    </xdr:to>
    <xdr:sp macro="" textlink="">
      <xdr:nvSpPr>
        <xdr:cNvPr id="136" name="楕円 135"/>
        <xdr:cNvSpPr/>
      </xdr:nvSpPr>
      <xdr:spPr>
        <a:xfrm>
          <a:off x="2857500" y="9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63523</xdr:rowOff>
    </xdr:from>
    <xdr:ext cx="690189" cy="259045"/>
    <xdr:sp macro="" textlink="">
      <xdr:nvSpPr>
        <xdr:cNvPr id="137" name="テキスト ボックス 136"/>
        <xdr:cNvSpPr txBox="1"/>
      </xdr:nvSpPr>
      <xdr:spPr>
        <a:xfrm>
          <a:off x="2563205" y="8807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134202</xdr:rowOff>
    </xdr:from>
    <xdr:to>
      <xdr:col>10</xdr:col>
      <xdr:colOff>165100</xdr:colOff>
      <xdr:row>51</xdr:row>
      <xdr:rowOff>64352</xdr:rowOff>
    </xdr:to>
    <xdr:sp macro="" textlink="">
      <xdr:nvSpPr>
        <xdr:cNvPr id="138" name="楕円 137"/>
        <xdr:cNvSpPr/>
      </xdr:nvSpPr>
      <xdr:spPr>
        <a:xfrm>
          <a:off x="1968500" y="87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80879</xdr:rowOff>
    </xdr:from>
    <xdr:ext cx="690189" cy="259045"/>
    <xdr:sp macro="" textlink="">
      <xdr:nvSpPr>
        <xdr:cNvPr id="139" name="テキスト ボックス 138"/>
        <xdr:cNvSpPr txBox="1"/>
      </xdr:nvSpPr>
      <xdr:spPr>
        <a:xfrm>
          <a:off x="1674205" y="8481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74182</xdr:rowOff>
    </xdr:from>
    <xdr:to>
      <xdr:col>6</xdr:col>
      <xdr:colOff>38100</xdr:colOff>
      <xdr:row>51</xdr:row>
      <xdr:rowOff>4332</xdr:rowOff>
    </xdr:to>
    <xdr:sp macro="" textlink="">
      <xdr:nvSpPr>
        <xdr:cNvPr id="140" name="楕円 139"/>
        <xdr:cNvSpPr/>
      </xdr:nvSpPr>
      <xdr:spPr>
        <a:xfrm>
          <a:off x="1079500" y="86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20859</xdr:rowOff>
    </xdr:from>
    <xdr:ext cx="690189" cy="259045"/>
    <xdr:sp macro="" textlink="">
      <xdr:nvSpPr>
        <xdr:cNvPr id="141" name="テキスト ボックス 140"/>
        <xdr:cNvSpPr txBox="1"/>
      </xdr:nvSpPr>
      <xdr:spPr>
        <a:xfrm>
          <a:off x="785205" y="84219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17872</xdr:rowOff>
    </xdr:from>
    <xdr:to>
      <xdr:col>24</xdr:col>
      <xdr:colOff>62865</xdr:colOff>
      <xdr:row>79</xdr:row>
      <xdr:rowOff>39965</xdr:rowOff>
    </xdr:to>
    <xdr:cxnSp macro="">
      <xdr:nvCxnSpPr>
        <xdr:cNvPr id="165" name="直線コネクタ 164"/>
        <xdr:cNvCxnSpPr/>
      </xdr:nvCxnSpPr>
      <xdr:spPr>
        <a:xfrm flipV="1">
          <a:off x="4633595" y="12705172"/>
          <a:ext cx="1270" cy="87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43792</xdr:rowOff>
    </xdr:from>
    <xdr:ext cx="469744" cy="259045"/>
    <xdr:sp macro="" textlink="">
      <xdr:nvSpPr>
        <xdr:cNvPr id="166" name="維持補修費最小値テキスト"/>
        <xdr:cNvSpPr txBox="1"/>
      </xdr:nvSpPr>
      <xdr:spPr>
        <a:xfrm>
          <a:off x="4686300" y="1358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39965</xdr:rowOff>
    </xdr:from>
    <xdr:to>
      <xdr:col>24</xdr:col>
      <xdr:colOff>152400</xdr:colOff>
      <xdr:row>79</xdr:row>
      <xdr:rowOff>39965</xdr:rowOff>
    </xdr:to>
    <xdr:cxnSp macro="">
      <xdr:nvCxnSpPr>
        <xdr:cNvPr id="167" name="直線コネクタ 166"/>
        <xdr:cNvCxnSpPr/>
      </xdr:nvCxnSpPr>
      <xdr:spPr>
        <a:xfrm>
          <a:off x="4546600" y="1358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135999</xdr:rowOff>
    </xdr:from>
    <xdr:ext cx="599010" cy="259045"/>
    <xdr:sp macro="" textlink="">
      <xdr:nvSpPr>
        <xdr:cNvPr id="168" name="維持補修費最大値テキスト"/>
        <xdr:cNvSpPr txBox="1"/>
      </xdr:nvSpPr>
      <xdr:spPr>
        <a:xfrm>
          <a:off x="4686300" y="1248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17872</xdr:rowOff>
    </xdr:from>
    <xdr:to>
      <xdr:col>24</xdr:col>
      <xdr:colOff>152400</xdr:colOff>
      <xdr:row>74</xdr:row>
      <xdr:rowOff>17872</xdr:rowOff>
    </xdr:to>
    <xdr:cxnSp macro="">
      <xdr:nvCxnSpPr>
        <xdr:cNvPr id="169" name="直線コネクタ 168"/>
        <xdr:cNvCxnSpPr/>
      </xdr:nvCxnSpPr>
      <xdr:spPr>
        <a:xfrm>
          <a:off x="4546600" y="1270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64388</xdr:rowOff>
    </xdr:from>
    <xdr:to>
      <xdr:col>24</xdr:col>
      <xdr:colOff>63500</xdr:colOff>
      <xdr:row>74</xdr:row>
      <xdr:rowOff>17872</xdr:rowOff>
    </xdr:to>
    <xdr:cxnSp macro="">
      <xdr:nvCxnSpPr>
        <xdr:cNvPr id="170" name="直線コネクタ 169"/>
        <xdr:cNvCxnSpPr/>
      </xdr:nvCxnSpPr>
      <xdr:spPr>
        <a:xfrm>
          <a:off x="3797300" y="12237338"/>
          <a:ext cx="838200" cy="46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65082</xdr:rowOff>
    </xdr:from>
    <xdr:ext cx="534377" cy="259045"/>
    <xdr:sp macro="" textlink="">
      <xdr:nvSpPr>
        <xdr:cNvPr id="171" name="維持補修費平均値テキスト"/>
        <xdr:cNvSpPr txBox="1"/>
      </xdr:nvSpPr>
      <xdr:spPr>
        <a:xfrm>
          <a:off x="4686300" y="1343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86655</xdr:rowOff>
    </xdr:from>
    <xdr:to>
      <xdr:col>24</xdr:col>
      <xdr:colOff>114300</xdr:colOff>
      <xdr:row>79</xdr:row>
      <xdr:rowOff>16805</xdr:rowOff>
    </xdr:to>
    <xdr:sp macro="" textlink="">
      <xdr:nvSpPr>
        <xdr:cNvPr id="172" name="フローチャート: 判断 171"/>
        <xdr:cNvSpPr/>
      </xdr:nvSpPr>
      <xdr:spPr>
        <a:xfrm>
          <a:off x="45847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64388</xdr:rowOff>
    </xdr:from>
    <xdr:to>
      <xdr:col>19</xdr:col>
      <xdr:colOff>177800</xdr:colOff>
      <xdr:row>73</xdr:row>
      <xdr:rowOff>100061</xdr:rowOff>
    </xdr:to>
    <xdr:cxnSp macro="">
      <xdr:nvCxnSpPr>
        <xdr:cNvPr id="173" name="直線コネクタ 172"/>
        <xdr:cNvCxnSpPr/>
      </xdr:nvCxnSpPr>
      <xdr:spPr>
        <a:xfrm flipV="1">
          <a:off x="2908300" y="12237338"/>
          <a:ext cx="889000" cy="3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72989</xdr:rowOff>
    </xdr:from>
    <xdr:to>
      <xdr:col>20</xdr:col>
      <xdr:colOff>38100</xdr:colOff>
      <xdr:row>79</xdr:row>
      <xdr:rowOff>3139</xdr:rowOff>
    </xdr:to>
    <xdr:sp macro="" textlink="">
      <xdr:nvSpPr>
        <xdr:cNvPr id="174" name="フローチャート: 判断 173"/>
        <xdr:cNvSpPr/>
      </xdr:nvSpPr>
      <xdr:spPr>
        <a:xfrm>
          <a:off x="3746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165716</xdr:rowOff>
    </xdr:from>
    <xdr:ext cx="534377" cy="259045"/>
    <xdr:sp macro="" textlink="">
      <xdr:nvSpPr>
        <xdr:cNvPr id="175" name="テキスト ボックス 174"/>
        <xdr:cNvSpPr txBox="1"/>
      </xdr:nvSpPr>
      <xdr:spPr>
        <a:xfrm>
          <a:off x="3530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100061</xdr:rowOff>
    </xdr:from>
    <xdr:to>
      <xdr:col>15</xdr:col>
      <xdr:colOff>50800</xdr:colOff>
      <xdr:row>73</xdr:row>
      <xdr:rowOff>131459</xdr:rowOff>
    </xdr:to>
    <xdr:cxnSp macro="">
      <xdr:nvCxnSpPr>
        <xdr:cNvPr id="176" name="直線コネクタ 175"/>
        <xdr:cNvCxnSpPr/>
      </xdr:nvCxnSpPr>
      <xdr:spPr>
        <a:xfrm flipV="1">
          <a:off x="2019300" y="12615911"/>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76144</xdr:rowOff>
    </xdr:from>
    <xdr:to>
      <xdr:col>15</xdr:col>
      <xdr:colOff>101600</xdr:colOff>
      <xdr:row>79</xdr:row>
      <xdr:rowOff>6294</xdr:rowOff>
    </xdr:to>
    <xdr:sp macro="" textlink="">
      <xdr:nvSpPr>
        <xdr:cNvPr id="177" name="フローチャート: 判断 176"/>
        <xdr:cNvSpPr/>
      </xdr:nvSpPr>
      <xdr:spPr>
        <a:xfrm>
          <a:off x="2857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168871</xdr:rowOff>
    </xdr:from>
    <xdr:ext cx="534377" cy="259045"/>
    <xdr:sp macro="" textlink="">
      <xdr:nvSpPr>
        <xdr:cNvPr id="178" name="テキスト ボックス 177"/>
        <xdr:cNvSpPr txBox="1"/>
      </xdr:nvSpPr>
      <xdr:spPr>
        <a:xfrm>
          <a:off x="2641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18145</xdr:rowOff>
    </xdr:from>
    <xdr:to>
      <xdr:col>10</xdr:col>
      <xdr:colOff>114300</xdr:colOff>
      <xdr:row>73</xdr:row>
      <xdr:rowOff>131459</xdr:rowOff>
    </xdr:to>
    <xdr:cxnSp macro="">
      <xdr:nvCxnSpPr>
        <xdr:cNvPr id="179" name="直線コネクタ 178"/>
        <xdr:cNvCxnSpPr/>
      </xdr:nvCxnSpPr>
      <xdr:spPr>
        <a:xfrm>
          <a:off x="1130300" y="12191095"/>
          <a:ext cx="889000" cy="4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80530</xdr:rowOff>
    </xdr:from>
    <xdr:to>
      <xdr:col>10</xdr:col>
      <xdr:colOff>165100</xdr:colOff>
      <xdr:row>79</xdr:row>
      <xdr:rowOff>10680</xdr:rowOff>
    </xdr:to>
    <xdr:sp macro="" textlink="">
      <xdr:nvSpPr>
        <xdr:cNvPr id="180" name="フローチャート: 判断 179"/>
        <xdr:cNvSpPr/>
      </xdr:nvSpPr>
      <xdr:spPr>
        <a:xfrm>
          <a:off x="1968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1807</xdr:rowOff>
    </xdr:from>
    <xdr:ext cx="534377" cy="259045"/>
    <xdr:sp macro="" textlink="">
      <xdr:nvSpPr>
        <xdr:cNvPr id="181" name="テキスト ボックス 180"/>
        <xdr:cNvSpPr txBox="1"/>
      </xdr:nvSpPr>
      <xdr:spPr>
        <a:xfrm>
          <a:off x="1752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105375</xdr:rowOff>
    </xdr:from>
    <xdr:to>
      <xdr:col>6</xdr:col>
      <xdr:colOff>38100</xdr:colOff>
      <xdr:row>79</xdr:row>
      <xdr:rowOff>35525</xdr:rowOff>
    </xdr:to>
    <xdr:sp macro="" textlink="">
      <xdr:nvSpPr>
        <xdr:cNvPr id="182" name="フローチャート: 判断 181"/>
        <xdr:cNvSpPr/>
      </xdr:nvSpPr>
      <xdr:spPr>
        <a:xfrm>
          <a:off x="10795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26652</xdr:rowOff>
    </xdr:from>
    <xdr:ext cx="534377" cy="259045"/>
    <xdr:sp macro="" textlink="">
      <xdr:nvSpPr>
        <xdr:cNvPr id="183" name="テキスト ボックス 182"/>
        <xdr:cNvSpPr txBox="1"/>
      </xdr:nvSpPr>
      <xdr:spPr>
        <a:xfrm>
          <a:off x="863111" y="135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138522</xdr:rowOff>
    </xdr:from>
    <xdr:to>
      <xdr:col>24</xdr:col>
      <xdr:colOff>114300</xdr:colOff>
      <xdr:row>74</xdr:row>
      <xdr:rowOff>68672</xdr:rowOff>
    </xdr:to>
    <xdr:sp macro="" textlink="">
      <xdr:nvSpPr>
        <xdr:cNvPr id="189" name="楕円 188"/>
        <xdr:cNvSpPr/>
      </xdr:nvSpPr>
      <xdr:spPr>
        <a:xfrm>
          <a:off x="4584700" y="126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91549</xdr:rowOff>
    </xdr:from>
    <xdr:ext cx="599010" cy="259045"/>
    <xdr:sp macro="" textlink="">
      <xdr:nvSpPr>
        <xdr:cNvPr id="190" name="維持補修費該当値テキスト"/>
        <xdr:cNvSpPr txBox="1"/>
      </xdr:nvSpPr>
      <xdr:spPr>
        <a:xfrm>
          <a:off x="4686300" y="1260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13588</xdr:rowOff>
    </xdr:from>
    <xdr:to>
      <xdr:col>20</xdr:col>
      <xdr:colOff>38100</xdr:colOff>
      <xdr:row>71</xdr:row>
      <xdr:rowOff>115188</xdr:rowOff>
    </xdr:to>
    <xdr:sp macro="" textlink="">
      <xdr:nvSpPr>
        <xdr:cNvPr id="191" name="楕円 190"/>
        <xdr:cNvSpPr/>
      </xdr:nvSpPr>
      <xdr:spPr>
        <a:xfrm>
          <a:off x="3746500" y="12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131715</xdr:rowOff>
    </xdr:from>
    <xdr:ext cx="599010" cy="259045"/>
    <xdr:sp macro="" textlink="">
      <xdr:nvSpPr>
        <xdr:cNvPr id="192" name="テキスト ボックス 191"/>
        <xdr:cNvSpPr txBox="1"/>
      </xdr:nvSpPr>
      <xdr:spPr>
        <a:xfrm>
          <a:off x="3497795" y="1196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49261</xdr:rowOff>
    </xdr:from>
    <xdr:to>
      <xdr:col>15</xdr:col>
      <xdr:colOff>101600</xdr:colOff>
      <xdr:row>73</xdr:row>
      <xdr:rowOff>150861</xdr:rowOff>
    </xdr:to>
    <xdr:sp macro="" textlink="">
      <xdr:nvSpPr>
        <xdr:cNvPr id="193" name="楕円 192"/>
        <xdr:cNvSpPr/>
      </xdr:nvSpPr>
      <xdr:spPr>
        <a:xfrm>
          <a:off x="2857500" y="125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167388</xdr:rowOff>
    </xdr:from>
    <xdr:ext cx="599010" cy="259045"/>
    <xdr:sp macro="" textlink="">
      <xdr:nvSpPr>
        <xdr:cNvPr id="194" name="テキスト ボックス 193"/>
        <xdr:cNvSpPr txBox="1"/>
      </xdr:nvSpPr>
      <xdr:spPr>
        <a:xfrm>
          <a:off x="2608795" y="1234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80659</xdr:rowOff>
    </xdr:from>
    <xdr:to>
      <xdr:col>10</xdr:col>
      <xdr:colOff>165100</xdr:colOff>
      <xdr:row>74</xdr:row>
      <xdr:rowOff>10809</xdr:rowOff>
    </xdr:to>
    <xdr:sp macro="" textlink="">
      <xdr:nvSpPr>
        <xdr:cNvPr id="195" name="楕円 194"/>
        <xdr:cNvSpPr/>
      </xdr:nvSpPr>
      <xdr:spPr>
        <a:xfrm>
          <a:off x="1968500" y="125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27336</xdr:rowOff>
    </xdr:from>
    <xdr:ext cx="599010" cy="259045"/>
    <xdr:sp macro="" textlink="">
      <xdr:nvSpPr>
        <xdr:cNvPr id="196" name="テキスト ボックス 195"/>
        <xdr:cNvSpPr txBox="1"/>
      </xdr:nvSpPr>
      <xdr:spPr>
        <a:xfrm>
          <a:off x="1719795" y="1237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138795</xdr:rowOff>
    </xdr:from>
    <xdr:to>
      <xdr:col>6</xdr:col>
      <xdr:colOff>38100</xdr:colOff>
      <xdr:row>71</xdr:row>
      <xdr:rowOff>68945</xdr:rowOff>
    </xdr:to>
    <xdr:sp macro="" textlink="">
      <xdr:nvSpPr>
        <xdr:cNvPr id="197" name="楕円 196"/>
        <xdr:cNvSpPr/>
      </xdr:nvSpPr>
      <xdr:spPr>
        <a:xfrm>
          <a:off x="1079500" y="1214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85472</xdr:rowOff>
    </xdr:from>
    <xdr:ext cx="599010" cy="259045"/>
    <xdr:sp macro="" textlink="">
      <xdr:nvSpPr>
        <xdr:cNvPr id="198" name="テキスト ボックス 197"/>
        <xdr:cNvSpPr txBox="1"/>
      </xdr:nvSpPr>
      <xdr:spPr>
        <a:xfrm>
          <a:off x="830795" y="1191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4" name="直線コネクタ 223"/>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5"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26" name="直線コネクタ 225"/>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27"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28" name="直線コネクタ 227"/>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108338</xdr:rowOff>
    </xdr:from>
    <xdr:to>
      <xdr:col>24</xdr:col>
      <xdr:colOff>63500</xdr:colOff>
      <xdr:row>98</xdr:row>
      <xdr:rowOff>136271</xdr:rowOff>
    </xdr:to>
    <xdr:cxnSp macro="">
      <xdr:nvCxnSpPr>
        <xdr:cNvPr id="229" name="直線コネクタ 228"/>
        <xdr:cNvCxnSpPr/>
      </xdr:nvCxnSpPr>
      <xdr:spPr>
        <a:xfrm>
          <a:off x="3797300" y="16910438"/>
          <a:ext cx="8382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0"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1" name="フローチャート: 判断 230"/>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108283</xdr:rowOff>
    </xdr:from>
    <xdr:to>
      <xdr:col>19</xdr:col>
      <xdr:colOff>177800</xdr:colOff>
      <xdr:row>98</xdr:row>
      <xdr:rowOff>108338</xdr:rowOff>
    </xdr:to>
    <xdr:cxnSp macro="">
      <xdr:nvCxnSpPr>
        <xdr:cNvPr id="232" name="直線コネクタ 231"/>
        <xdr:cNvCxnSpPr/>
      </xdr:nvCxnSpPr>
      <xdr:spPr>
        <a:xfrm>
          <a:off x="2908300" y="16910383"/>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3" name="フローチャート: 判断 232"/>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4" name="テキスト ボックス 233"/>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36013</xdr:rowOff>
    </xdr:from>
    <xdr:to>
      <xdr:col>15</xdr:col>
      <xdr:colOff>50800</xdr:colOff>
      <xdr:row>98</xdr:row>
      <xdr:rowOff>108283</xdr:rowOff>
    </xdr:to>
    <xdr:cxnSp macro="">
      <xdr:nvCxnSpPr>
        <xdr:cNvPr id="235" name="直線コネクタ 234"/>
        <xdr:cNvCxnSpPr/>
      </xdr:nvCxnSpPr>
      <xdr:spPr>
        <a:xfrm>
          <a:off x="2019300" y="16838113"/>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36" name="フローチャート: 判断 235"/>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37" name="テキスト ボックス 236"/>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31626</xdr:rowOff>
    </xdr:from>
    <xdr:to>
      <xdr:col>10</xdr:col>
      <xdr:colOff>114300</xdr:colOff>
      <xdr:row>98</xdr:row>
      <xdr:rowOff>36013</xdr:rowOff>
    </xdr:to>
    <xdr:cxnSp macro="">
      <xdr:nvCxnSpPr>
        <xdr:cNvPr id="238" name="直線コネクタ 237"/>
        <xdr:cNvCxnSpPr/>
      </xdr:nvCxnSpPr>
      <xdr:spPr>
        <a:xfrm>
          <a:off x="1130300" y="16833726"/>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39" name="フローチャート: 判断 238"/>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0" name="テキスト ボックス 239"/>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84829</xdr:rowOff>
    </xdr:from>
    <xdr:to>
      <xdr:col>6</xdr:col>
      <xdr:colOff>38100</xdr:colOff>
      <xdr:row>96</xdr:row>
      <xdr:rowOff>14979</xdr:rowOff>
    </xdr:to>
    <xdr:sp macro="" textlink="">
      <xdr:nvSpPr>
        <xdr:cNvPr id="241" name="フローチャート: 判断 240"/>
        <xdr:cNvSpPr/>
      </xdr:nvSpPr>
      <xdr:spPr>
        <a:xfrm>
          <a:off x="1079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31506</xdr:rowOff>
    </xdr:from>
    <xdr:ext cx="534377" cy="259045"/>
    <xdr:sp macro="" textlink="">
      <xdr:nvSpPr>
        <xdr:cNvPr id="242" name="テキスト ボックス 241"/>
        <xdr:cNvSpPr txBox="1"/>
      </xdr:nvSpPr>
      <xdr:spPr>
        <a:xfrm>
          <a:off x="863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85471</xdr:rowOff>
    </xdr:from>
    <xdr:to>
      <xdr:col>24</xdr:col>
      <xdr:colOff>114300</xdr:colOff>
      <xdr:row>99</xdr:row>
      <xdr:rowOff>15621</xdr:rowOff>
    </xdr:to>
    <xdr:sp macro="" textlink="">
      <xdr:nvSpPr>
        <xdr:cNvPr id="248" name="楕円 247"/>
        <xdr:cNvSpPr/>
      </xdr:nvSpPr>
      <xdr:spPr>
        <a:xfrm>
          <a:off x="45847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398</xdr:rowOff>
    </xdr:from>
    <xdr:ext cx="534377" cy="259045"/>
    <xdr:sp macro="" textlink="">
      <xdr:nvSpPr>
        <xdr:cNvPr id="249" name="扶助費該当値テキスト"/>
        <xdr:cNvSpPr txBox="1"/>
      </xdr:nvSpPr>
      <xdr:spPr>
        <a:xfrm>
          <a:off x="4686300" y="168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57538</xdr:rowOff>
    </xdr:from>
    <xdr:to>
      <xdr:col>20</xdr:col>
      <xdr:colOff>38100</xdr:colOff>
      <xdr:row>98</xdr:row>
      <xdr:rowOff>159138</xdr:rowOff>
    </xdr:to>
    <xdr:sp macro="" textlink="">
      <xdr:nvSpPr>
        <xdr:cNvPr id="250" name="楕円 249"/>
        <xdr:cNvSpPr/>
      </xdr:nvSpPr>
      <xdr:spPr>
        <a:xfrm>
          <a:off x="3746500" y="168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150265</xdr:rowOff>
    </xdr:from>
    <xdr:ext cx="534377" cy="259045"/>
    <xdr:sp macro="" textlink="">
      <xdr:nvSpPr>
        <xdr:cNvPr id="251" name="テキスト ボックス 250"/>
        <xdr:cNvSpPr txBox="1"/>
      </xdr:nvSpPr>
      <xdr:spPr>
        <a:xfrm>
          <a:off x="3530111" y="1695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57483</xdr:rowOff>
    </xdr:from>
    <xdr:to>
      <xdr:col>15</xdr:col>
      <xdr:colOff>101600</xdr:colOff>
      <xdr:row>98</xdr:row>
      <xdr:rowOff>159083</xdr:rowOff>
    </xdr:to>
    <xdr:sp macro="" textlink="">
      <xdr:nvSpPr>
        <xdr:cNvPr id="252" name="楕円 251"/>
        <xdr:cNvSpPr/>
      </xdr:nvSpPr>
      <xdr:spPr>
        <a:xfrm>
          <a:off x="2857500" y="168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150210</xdr:rowOff>
    </xdr:from>
    <xdr:ext cx="534377" cy="259045"/>
    <xdr:sp macro="" textlink="">
      <xdr:nvSpPr>
        <xdr:cNvPr id="253" name="テキスト ボックス 252"/>
        <xdr:cNvSpPr txBox="1"/>
      </xdr:nvSpPr>
      <xdr:spPr>
        <a:xfrm>
          <a:off x="2641111" y="169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156663</xdr:rowOff>
    </xdr:from>
    <xdr:to>
      <xdr:col>10</xdr:col>
      <xdr:colOff>165100</xdr:colOff>
      <xdr:row>98</xdr:row>
      <xdr:rowOff>86813</xdr:rowOff>
    </xdr:to>
    <xdr:sp macro="" textlink="">
      <xdr:nvSpPr>
        <xdr:cNvPr id="254" name="楕円 253"/>
        <xdr:cNvSpPr/>
      </xdr:nvSpPr>
      <xdr:spPr>
        <a:xfrm>
          <a:off x="1968500" y="167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77940</xdr:rowOff>
    </xdr:from>
    <xdr:ext cx="534377" cy="259045"/>
    <xdr:sp macro="" textlink="">
      <xdr:nvSpPr>
        <xdr:cNvPr id="255" name="テキスト ボックス 254"/>
        <xdr:cNvSpPr txBox="1"/>
      </xdr:nvSpPr>
      <xdr:spPr>
        <a:xfrm>
          <a:off x="1752111" y="168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152276</xdr:rowOff>
    </xdr:from>
    <xdr:to>
      <xdr:col>6</xdr:col>
      <xdr:colOff>38100</xdr:colOff>
      <xdr:row>98</xdr:row>
      <xdr:rowOff>82426</xdr:rowOff>
    </xdr:to>
    <xdr:sp macro="" textlink="">
      <xdr:nvSpPr>
        <xdr:cNvPr id="256" name="楕円 255"/>
        <xdr:cNvSpPr/>
      </xdr:nvSpPr>
      <xdr:spPr>
        <a:xfrm>
          <a:off x="1079500" y="167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73553</xdr:rowOff>
    </xdr:from>
    <xdr:ext cx="534377" cy="259045"/>
    <xdr:sp macro="" textlink="">
      <xdr:nvSpPr>
        <xdr:cNvPr id="257" name="テキスト ボックス 256"/>
        <xdr:cNvSpPr txBox="1"/>
      </xdr:nvSpPr>
      <xdr:spPr>
        <a:xfrm>
          <a:off x="863111" y="168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1" name="直線コネクタ 280"/>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2"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3" name="直線コネクタ 282"/>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4"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5" name="直線コネクタ 284"/>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157624</xdr:rowOff>
    </xdr:from>
    <xdr:to>
      <xdr:col>55</xdr:col>
      <xdr:colOff>0</xdr:colOff>
      <xdr:row>35</xdr:row>
      <xdr:rowOff>56333</xdr:rowOff>
    </xdr:to>
    <xdr:cxnSp macro="">
      <xdr:nvCxnSpPr>
        <xdr:cNvPr id="286" name="直線コネクタ 285"/>
        <xdr:cNvCxnSpPr/>
      </xdr:nvCxnSpPr>
      <xdr:spPr>
        <a:xfrm>
          <a:off x="9639300" y="5986924"/>
          <a:ext cx="838200" cy="7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87"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88" name="フローチャート: 判断 287"/>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157624</xdr:rowOff>
    </xdr:from>
    <xdr:to>
      <xdr:col>50</xdr:col>
      <xdr:colOff>114300</xdr:colOff>
      <xdr:row>37</xdr:row>
      <xdr:rowOff>3079</xdr:rowOff>
    </xdr:to>
    <xdr:cxnSp macro="">
      <xdr:nvCxnSpPr>
        <xdr:cNvPr id="289" name="直線コネクタ 288"/>
        <xdr:cNvCxnSpPr/>
      </xdr:nvCxnSpPr>
      <xdr:spPr>
        <a:xfrm flipV="1">
          <a:off x="8750300" y="5986924"/>
          <a:ext cx="889000" cy="35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0" name="フローチャート: 判断 289"/>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1" name="テキスト ボックス 290"/>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156916</xdr:rowOff>
    </xdr:from>
    <xdr:to>
      <xdr:col>45</xdr:col>
      <xdr:colOff>177800</xdr:colOff>
      <xdr:row>37</xdr:row>
      <xdr:rowOff>3079</xdr:rowOff>
    </xdr:to>
    <xdr:cxnSp macro="">
      <xdr:nvCxnSpPr>
        <xdr:cNvPr id="292" name="直線コネクタ 291"/>
        <xdr:cNvCxnSpPr/>
      </xdr:nvCxnSpPr>
      <xdr:spPr>
        <a:xfrm>
          <a:off x="7861300" y="5986216"/>
          <a:ext cx="889000" cy="3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3" name="フローチャート: 判断 292"/>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4" name="テキスト ボックス 293"/>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156916</xdr:rowOff>
    </xdr:from>
    <xdr:to>
      <xdr:col>41</xdr:col>
      <xdr:colOff>50800</xdr:colOff>
      <xdr:row>36</xdr:row>
      <xdr:rowOff>35843</xdr:rowOff>
    </xdr:to>
    <xdr:cxnSp macro="">
      <xdr:nvCxnSpPr>
        <xdr:cNvPr id="295" name="直線コネクタ 294"/>
        <xdr:cNvCxnSpPr/>
      </xdr:nvCxnSpPr>
      <xdr:spPr>
        <a:xfrm flipV="1">
          <a:off x="6972300" y="5986216"/>
          <a:ext cx="889000" cy="2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296" name="フローチャート: 判断 295"/>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297" name="テキスト ボックス 296"/>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91331</xdr:rowOff>
    </xdr:from>
    <xdr:to>
      <xdr:col>36</xdr:col>
      <xdr:colOff>165100</xdr:colOff>
      <xdr:row>38</xdr:row>
      <xdr:rowOff>21481</xdr:rowOff>
    </xdr:to>
    <xdr:sp macro="" textlink="">
      <xdr:nvSpPr>
        <xdr:cNvPr id="298" name="フローチャート: 判断 297"/>
        <xdr:cNvSpPr/>
      </xdr:nvSpPr>
      <xdr:spPr>
        <a:xfrm>
          <a:off x="6921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12608</xdr:rowOff>
    </xdr:from>
    <xdr:ext cx="599010" cy="259045"/>
    <xdr:sp macro="" textlink="">
      <xdr:nvSpPr>
        <xdr:cNvPr id="299" name="テキスト ボックス 298"/>
        <xdr:cNvSpPr txBox="1"/>
      </xdr:nvSpPr>
      <xdr:spPr>
        <a:xfrm>
          <a:off x="6672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5533</xdr:rowOff>
    </xdr:from>
    <xdr:to>
      <xdr:col>55</xdr:col>
      <xdr:colOff>50800</xdr:colOff>
      <xdr:row>35</xdr:row>
      <xdr:rowOff>107133</xdr:rowOff>
    </xdr:to>
    <xdr:sp macro="" textlink="">
      <xdr:nvSpPr>
        <xdr:cNvPr id="305" name="楕円 304"/>
        <xdr:cNvSpPr/>
      </xdr:nvSpPr>
      <xdr:spPr>
        <a:xfrm>
          <a:off x="10426700" y="60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28410</xdr:rowOff>
    </xdr:from>
    <xdr:ext cx="599010" cy="259045"/>
    <xdr:sp macro="" textlink="">
      <xdr:nvSpPr>
        <xdr:cNvPr id="306" name="補助費等該当値テキスト"/>
        <xdr:cNvSpPr txBox="1"/>
      </xdr:nvSpPr>
      <xdr:spPr>
        <a:xfrm>
          <a:off x="10528300" y="585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106824</xdr:rowOff>
    </xdr:from>
    <xdr:to>
      <xdr:col>50</xdr:col>
      <xdr:colOff>165100</xdr:colOff>
      <xdr:row>35</xdr:row>
      <xdr:rowOff>36974</xdr:rowOff>
    </xdr:to>
    <xdr:sp macro="" textlink="">
      <xdr:nvSpPr>
        <xdr:cNvPr id="307" name="楕円 306"/>
        <xdr:cNvSpPr/>
      </xdr:nvSpPr>
      <xdr:spPr>
        <a:xfrm>
          <a:off x="9588500" y="59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53501</xdr:rowOff>
    </xdr:from>
    <xdr:ext cx="599010" cy="259045"/>
    <xdr:sp macro="" textlink="">
      <xdr:nvSpPr>
        <xdr:cNvPr id="308" name="テキスト ボックス 307"/>
        <xdr:cNvSpPr txBox="1"/>
      </xdr:nvSpPr>
      <xdr:spPr>
        <a:xfrm>
          <a:off x="9339795" y="57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123729</xdr:rowOff>
    </xdr:from>
    <xdr:to>
      <xdr:col>46</xdr:col>
      <xdr:colOff>38100</xdr:colOff>
      <xdr:row>37</xdr:row>
      <xdr:rowOff>53879</xdr:rowOff>
    </xdr:to>
    <xdr:sp macro="" textlink="">
      <xdr:nvSpPr>
        <xdr:cNvPr id="309" name="楕円 308"/>
        <xdr:cNvSpPr/>
      </xdr:nvSpPr>
      <xdr:spPr>
        <a:xfrm>
          <a:off x="8699500" y="62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70406</xdr:rowOff>
    </xdr:from>
    <xdr:ext cx="599010" cy="259045"/>
    <xdr:sp macro="" textlink="">
      <xdr:nvSpPr>
        <xdr:cNvPr id="310" name="テキスト ボックス 309"/>
        <xdr:cNvSpPr txBox="1"/>
      </xdr:nvSpPr>
      <xdr:spPr>
        <a:xfrm>
          <a:off x="8450795" y="60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106116</xdr:rowOff>
    </xdr:from>
    <xdr:to>
      <xdr:col>41</xdr:col>
      <xdr:colOff>101600</xdr:colOff>
      <xdr:row>35</xdr:row>
      <xdr:rowOff>36266</xdr:rowOff>
    </xdr:to>
    <xdr:sp macro="" textlink="">
      <xdr:nvSpPr>
        <xdr:cNvPr id="311" name="楕円 310"/>
        <xdr:cNvSpPr/>
      </xdr:nvSpPr>
      <xdr:spPr>
        <a:xfrm>
          <a:off x="7810500" y="59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52793</xdr:rowOff>
    </xdr:from>
    <xdr:ext cx="599010" cy="259045"/>
    <xdr:sp macro="" textlink="">
      <xdr:nvSpPr>
        <xdr:cNvPr id="312" name="テキスト ボックス 311"/>
        <xdr:cNvSpPr txBox="1"/>
      </xdr:nvSpPr>
      <xdr:spPr>
        <a:xfrm>
          <a:off x="7561795" y="571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156493</xdr:rowOff>
    </xdr:from>
    <xdr:to>
      <xdr:col>36</xdr:col>
      <xdr:colOff>165100</xdr:colOff>
      <xdr:row>36</xdr:row>
      <xdr:rowOff>86643</xdr:rowOff>
    </xdr:to>
    <xdr:sp macro="" textlink="">
      <xdr:nvSpPr>
        <xdr:cNvPr id="313" name="楕円 312"/>
        <xdr:cNvSpPr/>
      </xdr:nvSpPr>
      <xdr:spPr>
        <a:xfrm>
          <a:off x="6921500" y="61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103170</xdr:rowOff>
    </xdr:from>
    <xdr:ext cx="599010" cy="259045"/>
    <xdr:sp macro="" textlink="">
      <xdr:nvSpPr>
        <xdr:cNvPr id="314" name="テキスト ボックス 313"/>
        <xdr:cNvSpPr txBox="1"/>
      </xdr:nvSpPr>
      <xdr:spPr>
        <a:xfrm>
          <a:off x="6672795" y="593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36" name="直線コネクタ 335"/>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37"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38" name="直線コネクタ 337"/>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39"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0" name="直線コネクタ 339"/>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109143</xdr:rowOff>
    </xdr:from>
    <xdr:to>
      <xdr:col>55</xdr:col>
      <xdr:colOff>0</xdr:colOff>
      <xdr:row>57</xdr:row>
      <xdr:rowOff>29678</xdr:rowOff>
    </xdr:to>
    <xdr:cxnSp macro="">
      <xdr:nvCxnSpPr>
        <xdr:cNvPr id="341" name="直線コネクタ 340"/>
        <xdr:cNvCxnSpPr/>
      </xdr:nvCxnSpPr>
      <xdr:spPr>
        <a:xfrm>
          <a:off x="9639300" y="9710343"/>
          <a:ext cx="8382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2"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3" name="フローチャート: 判断 342"/>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109143</xdr:rowOff>
    </xdr:from>
    <xdr:to>
      <xdr:col>50</xdr:col>
      <xdr:colOff>114300</xdr:colOff>
      <xdr:row>57</xdr:row>
      <xdr:rowOff>7696</xdr:rowOff>
    </xdr:to>
    <xdr:cxnSp macro="">
      <xdr:nvCxnSpPr>
        <xdr:cNvPr id="344" name="直線コネクタ 343"/>
        <xdr:cNvCxnSpPr/>
      </xdr:nvCxnSpPr>
      <xdr:spPr>
        <a:xfrm flipV="1">
          <a:off x="8750300" y="9710343"/>
          <a:ext cx="889000" cy="7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5" name="フローチャート: 判断 344"/>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46" name="テキスト ボックス 345"/>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82759</xdr:rowOff>
    </xdr:from>
    <xdr:to>
      <xdr:col>45</xdr:col>
      <xdr:colOff>177800</xdr:colOff>
      <xdr:row>57</xdr:row>
      <xdr:rowOff>7696</xdr:rowOff>
    </xdr:to>
    <xdr:cxnSp macro="">
      <xdr:nvCxnSpPr>
        <xdr:cNvPr id="347" name="直線コネクタ 346"/>
        <xdr:cNvCxnSpPr/>
      </xdr:nvCxnSpPr>
      <xdr:spPr>
        <a:xfrm>
          <a:off x="7861300" y="8826709"/>
          <a:ext cx="889000" cy="9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48" name="フローチャート: 判断 347"/>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49" name="テキスト ボックス 348"/>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82759</xdr:rowOff>
    </xdr:from>
    <xdr:to>
      <xdr:col>41</xdr:col>
      <xdr:colOff>50800</xdr:colOff>
      <xdr:row>52</xdr:row>
      <xdr:rowOff>156961</xdr:rowOff>
    </xdr:to>
    <xdr:cxnSp macro="">
      <xdr:nvCxnSpPr>
        <xdr:cNvPr id="350" name="直線コネクタ 349"/>
        <xdr:cNvCxnSpPr/>
      </xdr:nvCxnSpPr>
      <xdr:spPr>
        <a:xfrm flipV="1">
          <a:off x="6972300" y="8826709"/>
          <a:ext cx="889000" cy="2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1" name="フローチャート: 判断 350"/>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2" name="テキスト ボックス 351"/>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148318</xdr:rowOff>
    </xdr:from>
    <xdr:to>
      <xdr:col>36</xdr:col>
      <xdr:colOff>165100</xdr:colOff>
      <xdr:row>58</xdr:row>
      <xdr:rowOff>78468</xdr:rowOff>
    </xdr:to>
    <xdr:sp macro="" textlink="">
      <xdr:nvSpPr>
        <xdr:cNvPr id="353" name="フローチャート: 判断 352"/>
        <xdr:cNvSpPr/>
      </xdr:nvSpPr>
      <xdr:spPr>
        <a:xfrm>
          <a:off x="6921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69595</xdr:rowOff>
    </xdr:from>
    <xdr:ext cx="599010" cy="259045"/>
    <xdr:sp macro="" textlink="">
      <xdr:nvSpPr>
        <xdr:cNvPr id="354" name="テキスト ボックス 353"/>
        <xdr:cNvSpPr txBox="1"/>
      </xdr:nvSpPr>
      <xdr:spPr>
        <a:xfrm>
          <a:off x="6672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150328</xdr:rowOff>
    </xdr:from>
    <xdr:to>
      <xdr:col>55</xdr:col>
      <xdr:colOff>50800</xdr:colOff>
      <xdr:row>57</xdr:row>
      <xdr:rowOff>80478</xdr:rowOff>
    </xdr:to>
    <xdr:sp macro="" textlink="">
      <xdr:nvSpPr>
        <xdr:cNvPr id="360" name="楕円 359"/>
        <xdr:cNvSpPr/>
      </xdr:nvSpPr>
      <xdr:spPr>
        <a:xfrm>
          <a:off x="10426700" y="9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1755</xdr:rowOff>
    </xdr:from>
    <xdr:ext cx="599010" cy="259045"/>
    <xdr:sp macro="" textlink="">
      <xdr:nvSpPr>
        <xdr:cNvPr id="361" name="普通建設事業費該当値テキスト"/>
        <xdr:cNvSpPr txBox="1"/>
      </xdr:nvSpPr>
      <xdr:spPr>
        <a:xfrm>
          <a:off x="10528300" y="960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58343</xdr:rowOff>
    </xdr:from>
    <xdr:to>
      <xdr:col>50</xdr:col>
      <xdr:colOff>165100</xdr:colOff>
      <xdr:row>56</xdr:row>
      <xdr:rowOff>159943</xdr:rowOff>
    </xdr:to>
    <xdr:sp macro="" textlink="">
      <xdr:nvSpPr>
        <xdr:cNvPr id="362" name="楕円 361"/>
        <xdr:cNvSpPr/>
      </xdr:nvSpPr>
      <xdr:spPr>
        <a:xfrm>
          <a:off x="9588500" y="9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5020</xdr:rowOff>
    </xdr:from>
    <xdr:ext cx="599010" cy="259045"/>
    <xdr:sp macro="" textlink="">
      <xdr:nvSpPr>
        <xdr:cNvPr id="363" name="テキスト ボックス 362"/>
        <xdr:cNvSpPr txBox="1"/>
      </xdr:nvSpPr>
      <xdr:spPr>
        <a:xfrm>
          <a:off x="9339795" y="943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128346</xdr:rowOff>
    </xdr:from>
    <xdr:to>
      <xdr:col>46</xdr:col>
      <xdr:colOff>38100</xdr:colOff>
      <xdr:row>57</xdr:row>
      <xdr:rowOff>58496</xdr:rowOff>
    </xdr:to>
    <xdr:sp macro="" textlink="">
      <xdr:nvSpPr>
        <xdr:cNvPr id="364" name="楕円 363"/>
        <xdr:cNvSpPr/>
      </xdr:nvSpPr>
      <xdr:spPr>
        <a:xfrm>
          <a:off x="8699500" y="97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75023</xdr:rowOff>
    </xdr:from>
    <xdr:ext cx="599010" cy="259045"/>
    <xdr:sp macro="" textlink="">
      <xdr:nvSpPr>
        <xdr:cNvPr id="365" name="テキスト ボックス 364"/>
        <xdr:cNvSpPr txBox="1"/>
      </xdr:nvSpPr>
      <xdr:spPr>
        <a:xfrm>
          <a:off x="8450795" y="95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31959</xdr:rowOff>
    </xdr:from>
    <xdr:to>
      <xdr:col>41</xdr:col>
      <xdr:colOff>101600</xdr:colOff>
      <xdr:row>51</xdr:row>
      <xdr:rowOff>133559</xdr:rowOff>
    </xdr:to>
    <xdr:sp macro="" textlink="">
      <xdr:nvSpPr>
        <xdr:cNvPr id="366" name="楕円 365"/>
        <xdr:cNvSpPr/>
      </xdr:nvSpPr>
      <xdr:spPr>
        <a:xfrm>
          <a:off x="7810500" y="87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150086</xdr:rowOff>
    </xdr:from>
    <xdr:ext cx="690189" cy="259045"/>
    <xdr:sp macro="" textlink="">
      <xdr:nvSpPr>
        <xdr:cNvPr id="367" name="テキスト ボックス 366"/>
        <xdr:cNvSpPr txBox="1"/>
      </xdr:nvSpPr>
      <xdr:spPr>
        <a:xfrm>
          <a:off x="7516205" y="85511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106161</xdr:rowOff>
    </xdr:from>
    <xdr:to>
      <xdr:col>36</xdr:col>
      <xdr:colOff>165100</xdr:colOff>
      <xdr:row>53</xdr:row>
      <xdr:rowOff>36311</xdr:rowOff>
    </xdr:to>
    <xdr:sp macro="" textlink="">
      <xdr:nvSpPr>
        <xdr:cNvPr id="368" name="楕円 367"/>
        <xdr:cNvSpPr/>
      </xdr:nvSpPr>
      <xdr:spPr>
        <a:xfrm>
          <a:off x="6921500" y="90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52838</xdr:rowOff>
    </xdr:from>
    <xdr:ext cx="690189" cy="259045"/>
    <xdr:sp macro="" textlink="">
      <xdr:nvSpPr>
        <xdr:cNvPr id="369" name="テキスト ボックス 368"/>
        <xdr:cNvSpPr txBox="1"/>
      </xdr:nvSpPr>
      <xdr:spPr>
        <a:xfrm>
          <a:off x="6627205" y="87967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5" name="テキスト ボックス 38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87" name="テキスト ボックス 38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89" name="テキスト ボックス 38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132449</xdr:rowOff>
    </xdr:from>
    <xdr:to>
      <xdr:col>54</xdr:col>
      <xdr:colOff>189865</xdr:colOff>
      <xdr:row>79</xdr:row>
      <xdr:rowOff>44450</xdr:rowOff>
    </xdr:to>
    <xdr:cxnSp macro="">
      <xdr:nvCxnSpPr>
        <xdr:cNvPr id="393" name="直線コネクタ 392"/>
        <xdr:cNvCxnSpPr/>
      </xdr:nvCxnSpPr>
      <xdr:spPr>
        <a:xfrm flipV="1">
          <a:off x="10475595" y="12819749"/>
          <a:ext cx="1270" cy="769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79126</xdr:rowOff>
    </xdr:from>
    <xdr:ext cx="690189" cy="259045"/>
    <xdr:sp macro="" textlink="">
      <xdr:nvSpPr>
        <xdr:cNvPr id="396" name="普通建設事業費 （ うち新規整備　）最大値テキスト"/>
        <xdr:cNvSpPr txBox="1"/>
      </xdr:nvSpPr>
      <xdr:spPr>
        <a:xfrm>
          <a:off x="10528300" y="1259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132449</xdr:rowOff>
    </xdr:from>
    <xdr:to>
      <xdr:col>55</xdr:col>
      <xdr:colOff>88900</xdr:colOff>
      <xdr:row>74</xdr:row>
      <xdr:rowOff>132449</xdr:rowOff>
    </xdr:to>
    <xdr:cxnSp macro="">
      <xdr:nvCxnSpPr>
        <xdr:cNvPr id="397" name="直線コネクタ 396"/>
        <xdr:cNvCxnSpPr/>
      </xdr:nvCxnSpPr>
      <xdr:spPr>
        <a:xfrm>
          <a:off x="10388600" y="1281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169872</xdr:rowOff>
    </xdr:from>
    <xdr:to>
      <xdr:col>55</xdr:col>
      <xdr:colOff>0</xdr:colOff>
      <xdr:row>78</xdr:row>
      <xdr:rowOff>81260</xdr:rowOff>
    </xdr:to>
    <xdr:cxnSp macro="">
      <xdr:nvCxnSpPr>
        <xdr:cNvPr id="398" name="直線コネクタ 397"/>
        <xdr:cNvCxnSpPr/>
      </xdr:nvCxnSpPr>
      <xdr:spPr>
        <a:xfrm flipV="1">
          <a:off x="9639300" y="13371522"/>
          <a:ext cx="838200" cy="8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50292</xdr:rowOff>
    </xdr:from>
    <xdr:ext cx="599010" cy="259045"/>
    <xdr:sp macro="" textlink="">
      <xdr:nvSpPr>
        <xdr:cNvPr id="399" name="普通建設事業費 （ うち新規整備　）平均値テキスト"/>
        <xdr:cNvSpPr txBox="1"/>
      </xdr:nvSpPr>
      <xdr:spPr>
        <a:xfrm>
          <a:off x="10528300" y="13423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71865</xdr:rowOff>
    </xdr:from>
    <xdr:to>
      <xdr:col>55</xdr:col>
      <xdr:colOff>50800</xdr:colOff>
      <xdr:row>79</xdr:row>
      <xdr:rowOff>2015</xdr:rowOff>
    </xdr:to>
    <xdr:sp macro="" textlink="">
      <xdr:nvSpPr>
        <xdr:cNvPr id="400" name="フローチャート: 判断 399"/>
        <xdr:cNvSpPr/>
      </xdr:nvSpPr>
      <xdr:spPr>
        <a:xfrm>
          <a:off x="104267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89306</xdr:rowOff>
    </xdr:from>
    <xdr:to>
      <xdr:col>50</xdr:col>
      <xdr:colOff>114300</xdr:colOff>
      <xdr:row>78</xdr:row>
      <xdr:rowOff>81260</xdr:rowOff>
    </xdr:to>
    <xdr:cxnSp macro="">
      <xdr:nvCxnSpPr>
        <xdr:cNvPr id="401" name="直線コネクタ 400"/>
        <xdr:cNvCxnSpPr/>
      </xdr:nvCxnSpPr>
      <xdr:spPr>
        <a:xfrm>
          <a:off x="8750300" y="13290956"/>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79093</xdr:rowOff>
    </xdr:from>
    <xdr:to>
      <xdr:col>50</xdr:col>
      <xdr:colOff>165100</xdr:colOff>
      <xdr:row>79</xdr:row>
      <xdr:rowOff>9243</xdr:rowOff>
    </xdr:to>
    <xdr:sp macro="" textlink="">
      <xdr:nvSpPr>
        <xdr:cNvPr id="402" name="フローチャート: 判断 401"/>
        <xdr:cNvSpPr/>
      </xdr:nvSpPr>
      <xdr:spPr>
        <a:xfrm>
          <a:off x="9588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370</xdr:rowOff>
    </xdr:from>
    <xdr:ext cx="599010" cy="259045"/>
    <xdr:sp macro="" textlink="">
      <xdr:nvSpPr>
        <xdr:cNvPr id="403" name="テキスト ボックス 402"/>
        <xdr:cNvSpPr txBox="1"/>
      </xdr:nvSpPr>
      <xdr:spPr>
        <a:xfrm>
          <a:off x="9339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89894</xdr:rowOff>
    </xdr:from>
    <xdr:to>
      <xdr:col>45</xdr:col>
      <xdr:colOff>177800</xdr:colOff>
      <xdr:row>77</xdr:row>
      <xdr:rowOff>89306</xdr:rowOff>
    </xdr:to>
    <xdr:cxnSp macro="">
      <xdr:nvCxnSpPr>
        <xdr:cNvPr id="404" name="直線コネクタ 403"/>
        <xdr:cNvCxnSpPr/>
      </xdr:nvCxnSpPr>
      <xdr:spPr>
        <a:xfrm>
          <a:off x="7861300" y="12091394"/>
          <a:ext cx="889000" cy="119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71256</xdr:rowOff>
    </xdr:from>
    <xdr:to>
      <xdr:col>46</xdr:col>
      <xdr:colOff>38100</xdr:colOff>
      <xdr:row>79</xdr:row>
      <xdr:rowOff>1406</xdr:rowOff>
    </xdr:to>
    <xdr:sp macro="" textlink="">
      <xdr:nvSpPr>
        <xdr:cNvPr id="405" name="フローチャート: 判断 404"/>
        <xdr:cNvSpPr/>
      </xdr:nvSpPr>
      <xdr:spPr>
        <a:xfrm>
          <a:off x="8699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163983</xdr:rowOff>
    </xdr:from>
    <xdr:ext cx="599010" cy="259045"/>
    <xdr:sp macro="" textlink="">
      <xdr:nvSpPr>
        <xdr:cNvPr id="406" name="テキスト ボックス 405"/>
        <xdr:cNvSpPr txBox="1"/>
      </xdr:nvSpPr>
      <xdr:spPr>
        <a:xfrm>
          <a:off x="8450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89894</xdr:rowOff>
    </xdr:from>
    <xdr:to>
      <xdr:col>41</xdr:col>
      <xdr:colOff>50800</xdr:colOff>
      <xdr:row>77</xdr:row>
      <xdr:rowOff>11863</xdr:rowOff>
    </xdr:to>
    <xdr:cxnSp macro="">
      <xdr:nvCxnSpPr>
        <xdr:cNvPr id="407" name="直線コネクタ 406"/>
        <xdr:cNvCxnSpPr/>
      </xdr:nvCxnSpPr>
      <xdr:spPr>
        <a:xfrm flipV="1">
          <a:off x="6972300" y="12091394"/>
          <a:ext cx="889000" cy="11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73884</xdr:rowOff>
    </xdr:from>
    <xdr:to>
      <xdr:col>41</xdr:col>
      <xdr:colOff>101600</xdr:colOff>
      <xdr:row>79</xdr:row>
      <xdr:rowOff>4034</xdr:rowOff>
    </xdr:to>
    <xdr:sp macro="" textlink="">
      <xdr:nvSpPr>
        <xdr:cNvPr id="408" name="フローチャート: 判断 407"/>
        <xdr:cNvSpPr/>
      </xdr:nvSpPr>
      <xdr:spPr>
        <a:xfrm>
          <a:off x="7810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166611</xdr:rowOff>
    </xdr:from>
    <xdr:ext cx="599010" cy="259045"/>
    <xdr:sp macro="" textlink="">
      <xdr:nvSpPr>
        <xdr:cNvPr id="409" name="テキスト ボックス 408"/>
        <xdr:cNvSpPr txBox="1"/>
      </xdr:nvSpPr>
      <xdr:spPr>
        <a:xfrm>
          <a:off x="7561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86094</xdr:rowOff>
    </xdr:from>
    <xdr:to>
      <xdr:col>36</xdr:col>
      <xdr:colOff>165100</xdr:colOff>
      <xdr:row>79</xdr:row>
      <xdr:rowOff>16244</xdr:rowOff>
    </xdr:to>
    <xdr:sp macro="" textlink="">
      <xdr:nvSpPr>
        <xdr:cNvPr id="410" name="フローチャート: 判断 409"/>
        <xdr:cNvSpPr/>
      </xdr:nvSpPr>
      <xdr:spPr>
        <a:xfrm>
          <a:off x="6921500" y="134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7371</xdr:rowOff>
    </xdr:from>
    <xdr:ext cx="599010" cy="259045"/>
    <xdr:sp macro="" textlink="">
      <xdr:nvSpPr>
        <xdr:cNvPr id="411" name="テキスト ボックス 410"/>
        <xdr:cNvSpPr txBox="1"/>
      </xdr:nvSpPr>
      <xdr:spPr>
        <a:xfrm>
          <a:off x="6672795" y="1355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119072</xdr:rowOff>
    </xdr:from>
    <xdr:to>
      <xdr:col>55</xdr:col>
      <xdr:colOff>50800</xdr:colOff>
      <xdr:row>78</xdr:row>
      <xdr:rowOff>49222</xdr:rowOff>
    </xdr:to>
    <xdr:sp macro="" textlink="">
      <xdr:nvSpPr>
        <xdr:cNvPr id="417" name="楕円 416"/>
        <xdr:cNvSpPr/>
      </xdr:nvSpPr>
      <xdr:spPr>
        <a:xfrm>
          <a:off x="10426700" y="133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141949</xdr:rowOff>
    </xdr:from>
    <xdr:ext cx="599010" cy="259045"/>
    <xdr:sp macro="" textlink="">
      <xdr:nvSpPr>
        <xdr:cNvPr id="418" name="普通建設事業費 （ うち新規整備　）該当値テキスト"/>
        <xdr:cNvSpPr txBox="1"/>
      </xdr:nvSpPr>
      <xdr:spPr>
        <a:xfrm>
          <a:off x="10528300" y="1317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30460</xdr:rowOff>
    </xdr:from>
    <xdr:to>
      <xdr:col>50</xdr:col>
      <xdr:colOff>165100</xdr:colOff>
      <xdr:row>78</xdr:row>
      <xdr:rowOff>132060</xdr:rowOff>
    </xdr:to>
    <xdr:sp macro="" textlink="">
      <xdr:nvSpPr>
        <xdr:cNvPr id="419" name="楕円 418"/>
        <xdr:cNvSpPr/>
      </xdr:nvSpPr>
      <xdr:spPr>
        <a:xfrm>
          <a:off x="9588500" y="13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148587</xdr:rowOff>
    </xdr:from>
    <xdr:ext cx="599010" cy="259045"/>
    <xdr:sp macro="" textlink="">
      <xdr:nvSpPr>
        <xdr:cNvPr id="420" name="テキスト ボックス 419"/>
        <xdr:cNvSpPr txBox="1"/>
      </xdr:nvSpPr>
      <xdr:spPr>
        <a:xfrm>
          <a:off x="9339795" y="1317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38506</xdr:rowOff>
    </xdr:from>
    <xdr:to>
      <xdr:col>46</xdr:col>
      <xdr:colOff>38100</xdr:colOff>
      <xdr:row>77</xdr:row>
      <xdr:rowOff>140106</xdr:rowOff>
    </xdr:to>
    <xdr:sp macro="" textlink="">
      <xdr:nvSpPr>
        <xdr:cNvPr id="421" name="楕円 420"/>
        <xdr:cNvSpPr/>
      </xdr:nvSpPr>
      <xdr:spPr>
        <a:xfrm>
          <a:off x="8699500" y="132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156633</xdr:rowOff>
    </xdr:from>
    <xdr:ext cx="599010" cy="259045"/>
    <xdr:sp macro="" textlink="">
      <xdr:nvSpPr>
        <xdr:cNvPr id="422" name="テキスト ボックス 421"/>
        <xdr:cNvSpPr txBox="1"/>
      </xdr:nvSpPr>
      <xdr:spPr>
        <a:xfrm>
          <a:off x="8450795" y="130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39094</xdr:rowOff>
    </xdr:from>
    <xdr:to>
      <xdr:col>41</xdr:col>
      <xdr:colOff>101600</xdr:colOff>
      <xdr:row>70</xdr:row>
      <xdr:rowOff>140694</xdr:rowOff>
    </xdr:to>
    <xdr:sp macro="" textlink="">
      <xdr:nvSpPr>
        <xdr:cNvPr id="423" name="楕円 422"/>
        <xdr:cNvSpPr/>
      </xdr:nvSpPr>
      <xdr:spPr>
        <a:xfrm>
          <a:off x="7810500" y="120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68</xdr:row>
      <xdr:rowOff>157221</xdr:rowOff>
    </xdr:from>
    <xdr:ext cx="690189" cy="259045"/>
    <xdr:sp macro="" textlink="">
      <xdr:nvSpPr>
        <xdr:cNvPr id="424" name="テキスト ボックス 423"/>
        <xdr:cNvSpPr txBox="1"/>
      </xdr:nvSpPr>
      <xdr:spPr>
        <a:xfrm>
          <a:off x="7516205" y="11815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132513</xdr:rowOff>
    </xdr:from>
    <xdr:to>
      <xdr:col>36</xdr:col>
      <xdr:colOff>165100</xdr:colOff>
      <xdr:row>77</xdr:row>
      <xdr:rowOff>62663</xdr:rowOff>
    </xdr:to>
    <xdr:sp macro="" textlink="">
      <xdr:nvSpPr>
        <xdr:cNvPr id="425" name="楕円 424"/>
        <xdr:cNvSpPr/>
      </xdr:nvSpPr>
      <xdr:spPr>
        <a:xfrm>
          <a:off x="6921500" y="131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79190</xdr:rowOff>
    </xdr:from>
    <xdr:ext cx="599010" cy="259045"/>
    <xdr:sp macro="" textlink="">
      <xdr:nvSpPr>
        <xdr:cNvPr id="426" name="テキスト ボックス 425"/>
        <xdr:cNvSpPr txBox="1"/>
      </xdr:nvSpPr>
      <xdr:spPr>
        <a:xfrm>
          <a:off x="6672795" y="1293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0" name="テキスト ボックス 439"/>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48" name="直線コネクタ 447"/>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49"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0" name="直線コネクタ 449"/>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1"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2" name="直線コネクタ 451"/>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30759</xdr:rowOff>
    </xdr:from>
    <xdr:to>
      <xdr:col>55</xdr:col>
      <xdr:colOff>0</xdr:colOff>
      <xdr:row>97</xdr:row>
      <xdr:rowOff>160165</xdr:rowOff>
    </xdr:to>
    <xdr:cxnSp macro="">
      <xdr:nvCxnSpPr>
        <xdr:cNvPr id="453" name="直線コネクタ 452"/>
        <xdr:cNvCxnSpPr/>
      </xdr:nvCxnSpPr>
      <xdr:spPr>
        <a:xfrm>
          <a:off x="9639300" y="16661409"/>
          <a:ext cx="838200" cy="1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4"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5" name="フローチャート: 判断 454"/>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30759</xdr:rowOff>
    </xdr:from>
    <xdr:to>
      <xdr:col>50</xdr:col>
      <xdr:colOff>114300</xdr:colOff>
      <xdr:row>98</xdr:row>
      <xdr:rowOff>15072</xdr:rowOff>
    </xdr:to>
    <xdr:cxnSp macro="">
      <xdr:nvCxnSpPr>
        <xdr:cNvPr id="456" name="直線コネクタ 455"/>
        <xdr:cNvCxnSpPr/>
      </xdr:nvCxnSpPr>
      <xdr:spPr>
        <a:xfrm flipV="1">
          <a:off x="8750300" y="16661409"/>
          <a:ext cx="889000" cy="1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57" name="フローチャート: 判断 456"/>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58" name="テキスト ボックス 457"/>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130130</xdr:rowOff>
    </xdr:from>
    <xdr:to>
      <xdr:col>45</xdr:col>
      <xdr:colOff>177800</xdr:colOff>
      <xdr:row>98</xdr:row>
      <xdr:rowOff>15072</xdr:rowOff>
    </xdr:to>
    <xdr:cxnSp macro="">
      <xdr:nvCxnSpPr>
        <xdr:cNvPr id="459" name="直線コネクタ 458"/>
        <xdr:cNvCxnSpPr/>
      </xdr:nvCxnSpPr>
      <xdr:spPr>
        <a:xfrm>
          <a:off x="7861300" y="16589330"/>
          <a:ext cx="889000" cy="2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0" name="フローチャート: 判断 459"/>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1" name="テキスト ボックス 460"/>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39353</xdr:rowOff>
    </xdr:from>
    <xdr:to>
      <xdr:col>41</xdr:col>
      <xdr:colOff>50800</xdr:colOff>
      <xdr:row>96</xdr:row>
      <xdr:rowOff>130130</xdr:rowOff>
    </xdr:to>
    <xdr:cxnSp macro="">
      <xdr:nvCxnSpPr>
        <xdr:cNvPr id="462" name="直線コネクタ 461"/>
        <xdr:cNvCxnSpPr/>
      </xdr:nvCxnSpPr>
      <xdr:spPr>
        <a:xfrm>
          <a:off x="6972300" y="16155653"/>
          <a:ext cx="889000" cy="4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3" name="フローチャート: 判断 462"/>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4" name="テキスト ボックス 463"/>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41363</xdr:rowOff>
    </xdr:from>
    <xdr:to>
      <xdr:col>36</xdr:col>
      <xdr:colOff>165100</xdr:colOff>
      <xdr:row>98</xdr:row>
      <xdr:rowOff>142963</xdr:rowOff>
    </xdr:to>
    <xdr:sp macro="" textlink="">
      <xdr:nvSpPr>
        <xdr:cNvPr id="465" name="フローチャート: 判断 464"/>
        <xdr:cNvSpPr/>
      </xdr:nvSpPr>
      <xdr:spPr>
        <a:xfrm>
          <a:off x="6921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134090</xdr:rowOff>
    </xdr:from>
    <xdr:ext cx="599010" cy="259045"/>
    <xdr:sp macro="" textlink="">
      <xdr:nvSpPr>
        <xdr:cNvPr id="466" name="テキスト ボックス 465"/>
        <xdr:cNvSpPr txBox="1"/>
      </xdr:nvSpPr>
      <xdr:spPr>
        <a:xfrm>
          <a:off x="6672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109365</xdr:rowOff>
    </xdr:from>
    <xdr:to>
      <xdr:col>55</xdr:col>
      <xdr:colOff>50800</xdr:colOff>
      <xdr:row>98</xdr:row>
      <xdr:rowOff>39515</xdr:rowOff>
    </xdr:to>
    <xdr:sp macro="" textlink="">
      <xdr:nvSpPr>
        <xdr:cNvPr id="472" name="楕円 471"/>
        <xdr:cNvSpPr/>
      </xdr:nvSpPr>
      <xdr:spPr>
        <a:xfrm>
          <a:off x="10426700" y="167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132242</xdr:rowOff>
    </xdr:from>
    <xdr:ext cx="599010" cy="259045"/>
    <xdr:sp macro="" textlink="">
      <xdr:nvSpPr>
        <xdr:cNvPr id="473" name="普通建設事業費 （ うち更新整備　）該当値テキスト"/>
        <xdr:cNvSpPr txBox="1"/>
      </xdr:nvSpPr>
      <xdr:spPr>
        <a:xfrm>
          <a:off x="10528300" y="1659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151409</xdr:rowOff>
    </xdr:from>
    <xdr:to>
      <xdr:col>50</xdr:col>
      <xdr:colOff>165100</xdr:colOff>
      <xdr:row>97</xdr:row>
      <xdr:rowOff>81559</xdr:rowOff>
    </xdr:to>
    <xdr:sp macro="" textlink="">
      <xdr:nvSpPr>
        <xdr:cNvPr id="474" name="楕円 473"/>
        <xdr:cNvSpPr/>
      </xdr:nvSpPr>
      <xdr:spPr>
        <a:xfrm>
          <a:off x="9588500" y="166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98086</xdr:rowOff>
    </xdr:from>
    <xdr:ext cx="599010" cy="259045"/>
    <xdr:sp macro="" textlink="">
      <xdr:nvSpPr>
        <xdr:cNvPr id="475" name="テキスト ボックス 474"/>
        <xdr:cNvSpPr txBox="1"/>
      </xdr:nvSpPr>
      <xdr:spPr>
        <a:xfrm>
          <a:off x="9339795" y="1638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135722</xdr:rowOff>
    </xdr:from>
    <xdr:to>
      <xdr:col>46</xdr:col>
      <xdr:colOff>38100</xdr:colOff>
      <xdr:row>98</xdr:row>
      <xdr:rowOff>65872</xdr:rowOff>
    </xdr:to>
    <xdr:sp macro="" textlink="">
      <xdr:nvSpPr>
        <xdr:cNvPr id="476" name="楕円 475"/>
        <xdr:cNvSpPr/>
      </xdr:nvSpPr>
      <xdr:spPr>
        <a:xfrm>
          <a:off x="8699500" y="167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82399</xdr:rowOff>
    </xdr:from>
    <xdr:ext cx="599010" cy="259045"/>
    <xdr:sp macro="" textlink="">
      <xdr:nvSpPr>
        <xdr:cNvPr id="477" name="テキスト ボックス 476"/>
        <xdr:cNvSpPr txBox="1"/>
      </xdr:nvSpPr>
      <xdr:spPr>
        <a:xfrm>
          <a:off x="8450795" y="165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79330</xdr:rowOff>
    </xdr:from>
    <xdr:to>
      <xdr:col>41</xdr:col>
      <xdr:colOff>101600</xdr:colOff>
      <xdr:row>97</xdr:row>
      <xdr:rowOff>9480</xdr:rowOff>
    </xdr:to>
    <xdr:sp macro="" textlink="">
      <xdr:nvSpPr>
        <xdr:cNvPr id="478" name="楕円 477"/>
        <xdr:cNvSpPr/>
      </xdr:nvSpPr>
      <xdr:spPr>
        <a:xfrm>
          <a:off x="7810500" y="165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26007</xdr:rowOff>
    </xdr:from>
    <xdr:ext cx="599010" cy="259045"/>
    <xdr:sp macro="" textlink="">
      <xdr:nvSpPr>
        <xdr:cNvPr id="479" name="テキスト ボックス 478"/>
        <xdr:cNvSpPr txBox="1"/>
      </xdr:nvSpPr>
      <xdr:spPr>
        <a:xfrm>
          <a:off x="7561795" y="163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160003</xdr:rowOff>
    </xdr:from>
    <xdr:to>
      <xdr:col>36</xdr:col>
      <xdr:colOff>165100</xdr:colOff>
      <xdr:row>94</xdr:row>
      <xdr:rowOff>90153</xdr:rowOff>
    </xdr:to>
    <xdr:sp macro="" textlink="">
      <xdr:nvSpPr>
        <xdr:cNvPr id="480" name="楕円 479"/>
        <xdr:cNvSpPr/>
      </xdr:nvSpPr>
      <xdr:spPr>
        <a:xfrm>
          <a:off x="6921500" y="161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106680</xdr:rowOff>
    </xdr:from>
    <xdr:ext cx="690189" cy="259045"/>
    <xdr:sp macro="" textlink="">
      <xdr:nvSpPr>
        <xdr:cNvPr id="481" name="テキスト ボックス 480"/>
        <xdr:cNvSpPr txBox="1"/>
      </xdr:nvSpPr>
      <xdr:spPr>
        <a:xfrm>
          <a:off x="6627205" y="15880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3" name="直線コネクタ 502"/>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4"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06"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07" name="直線コネクタ 506"/>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8" name="直線コネクタ 50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09"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0" name="フローチャート: 判断 509"/>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1" name="直線コネクタ 51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2" name="フローチャート: 判断 511"/>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3" name="テキスト ボックス 512"/>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4" name="直線コネクタ 51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5" name="フローチャート: 判断 514"/>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16" name="テキスト ボックス 515"/>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7" name="直線コネクタ 51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18" name="フローチャート: 判断 517"/>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19" name="テキスト ボックス 518"/>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61253</xdr:rowOff>
    </xdr:from>
    <xdr:to>
      <xdr:col>67</xdr:col>
      <xdr:colOff>101600</xdr:colOff>
      <xdr:row>38</xdr:row>
      <xdr:rowOff>162853</xdr:rowOff>
    </xdr:to>
    <xdr:sp macro="" textlink="">
      <xdr:nvSpPr>
        <xdr:cNvPr id="520" name="フローチャート: 判断 519"/>
        <xdr:cNvSpPr/>
      </xdr:nvSpPr>
      <xdr:spPr>
        <a:xfrm>
          <a:off x="12763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7930</xdr:rowOff>
    </xdr:from>
    <xdr:ext cx="534377" cy="259045"/>
    <xdr:sp macro="" textlink="">
      <xdr:nvSpPr>
        <xdr:cNvPr id="521" name="テキスト ボックス 520"/>
        <xdr:cNvSpPr txBox="1"/>
      </xdr:nvSpPr>
      <xdr:spPr>
        <a:xfrm>
          <a:off x="12547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7" name="楕円 52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28" name="災害復旧事業費該当値テキスト"/>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9" name="楕円 52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0" name="テキスト ボックス 52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1" name="楕円 53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2" name="テキスト ボックス 53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7" name="テキスト ボックス 60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09" name="直線コネクタ 608"/>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0"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1" name="直線コネクタ 610"/>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2"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3" name="直線コネクタ 612"/>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91573</xdr:rowOff>
    </xdr:from>
    <xdr:to>
      <xdr:col>85</xdr:col>
      <xdr:colOff>127000</xdr:colOff>
      <xdr:row>77</xdr:row>
      <xdr:rowOff>165553</xdr:rowOff>
    </xdr:to>
    <xdr:cxnSp macro="">
      <xdr:nvCxnSpPr>
        <xdr:cNvPr id="614" name="直線コネクタ 613"/>
        <xdr:cNvCxnSpPr/>
      </xdr:nvCxnSpPr>
      <xdr:spPr>
        <a:xfrm>
          <a:off x="15481300" y="13293223"/>
          <a:ext cx="8382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5"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16" name="フローチャート: 判断 615"/>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12880</xdr:rowOff>
    </xdr:from>
    <xdr:to>
      <xdr:col>81</xdr:col>
      <xdr:colOff>50800</xdr:colOff>
      <xdr:row>77</xdr:row>
      <xdr:rowOff>91573</xdr:rowOff>
    </xdr:to>
    <xdr:cxnSp macro="">
      <xdr:nvCxnSpPr>
        <xdr:cNvPr id="617" name="直線コネクタ 616"/>
        <xdr:cNvCxnSpPr/>
      </xdr:nvCxnSpPr>
      <xdr:spPr>
        <a:xfrm>
          <a:off x="14592300" y="13214530"/>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18" name="フローチャート: 判断 617"/>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19" name="テキスト ボックス 618"/>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144390</xdr:rowOff>
    </xdr:from>
    <xdr:to>
      <xdr:col>76</xdr:col>
      <xdr:colOff>114300</xdr:colOff>
      <xdr:row>77</xdr:row>
      <xdr:rowOff>12880</xdr:rowOff>
    </xdr:to>
    <xdr:cxnSp macro="">
      <xdr:nvCxnSpPr>
        <xdr:cNvPr id="620" name="直線コネクタ 619"/>
        <xdr:cNvCxnSpPr/>
      </xdr:nvCxnSpPr>
      <xdr:spPr>
        <a:xfrm>
          <a:off x="13703300" y="13174590"/>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1" name="フローチャート: 判断 620"/>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2" name="テキスト ボックス 621"/>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110792</xdr:rowOff>
    </xdr:from>
    <xdr:to>
      <xdr:col>71</xdr:col>
      <xdr:colOff>177800</xdr:colOff>
      <xdr:row>76</xdr:row>
      <xdr:rowOff>144390</xdr:rowOff>
    </xdr:to>
    <xdr:cxnSp macro="">
      <xdr:nvCxnSpPr>
        <xdr:cNvPr id="623" name="直線コネクタ 622"/>
        <xdr:cNvCxnSpPr/>
      </xdr:nvCxnSpPr>
      <xdr:spPr>
        <a:xfrm>
          <a:off x="12814300" y="13140992"/>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4" name="フローチャート: 判断 623"/>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5" name="テキスト ボックス 624"/>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26" name="フローチャート: 判断 625"/>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27" name="テキスト ボックス 626"/>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114753</xdr:rowOff>
    </xdr:from>
    <xdr:to>
      <xdr:col>85</xdr:col>
      <xdr:colOff>177800</xdr:colOff>
      <xdr:row>78</xdr:row>
      <xdr:rowOff>44903</xdr:rowOff>
    </xdr:to>
    <xdr:sp macro="" textlink="">
      <xdr:nvSpPr>
        <xdr:cNvPr id="633" name="楕円 632"/>
        <xdr:cNvSpPr/>
      </xdr:nvSpPr>
      <xdr:spPr>
        <a:xfrm>
          <a:off x="16268700" y="133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93180</xdr:rowOff>
    </xdr:from>
    <xdr:ext cx="599010" cy="259045"/>
    <xdr:sp macro="" textlink="">
      <xdr:nvSpPr>
        <xdr:cNvPr id="634" name="公債費該当値テキスト"/>
        <xdr:cNvSpPr txBox="1"/>
      </xdr:nvSpPr>
      <xdr:spPr>
        <a:xfrm>
          <a:off x="16370300" y="1329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40773</xdr:rowOff>
    </xdr:from>
    <xdr:to>
      <xdr:col>81</xdr:col>
      <xdr:colOff>101600</xdr:colOff>
      <xdr:row>77</xdr:row>
      <xdr:rowOff>142373</xdr:rowOff>
    </xdr:to>
    <xdr:sp macro="" textlink="">
      <xdr:nvSpPr>
        <xdr:cNvPr id="635" name="楕円 634"/>
        <xdr:cNvSpPr/>
      </xdr:nvSpPr>
      <xdr:spPr>
        <a:xfrm>
          <a:off x="15430500" y="132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158900</xdr:rowOff>
    </xdr:from>
    <xdr:ext cx="599010" cy="259045"/>
    <xdr:sp macro="" textlink="">
      <xdr:nvSpPr>
        <xdr:cNvPr id="636" name="テキスト ボックス 635"/>
        <xdr:cNvSpPr txBox="1"/>
      </xdr:nvSpPr>
      <xdr:spPr>
        <a:xfrm>
          <a:off x="15181795" y="1301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133530</xdr:rowOff>
    </xdr:from>
    <xdr:to>
      <xdr:col>76</xdr:col>
      <xdr:colOff>165100</xdr:colOff>
      <xdr:row>77</xdr:row>
      <xdr:rowOff>63680</xdr:rowOff>
    </xdr:to>
    <xdr:sp macro="" textlink="">
      <xdr:nvSpPr>
        <xdr:cNvPr id="637" name="楕円 636"/>
        <xdr:cNvSpPr/>
      </xdr:nvSpPr>
      <xdr:spPr>
        <a:xfrm>
          <a:off x="14541500" y="131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80208</xdr:rowOff>
    </xdr:from>
    <xdr:ext cx="599010" cy="259045"/>
    <xdr:sp macro="" textlink="">
      <xdr:nvSpPr>
        <xdr:cNvPr id="638" name="テキスト ボックス 637"/>
        <xdr:cNvSpPr txBox="1"/>
      </xdr:nvSpPr>
      <xdr:spPr>
        <a:xfrm>
          <a:off x="14292795" y="1293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93590</xdr:rowOff>
    </xdr:from>
    <xdr:to>
      <xdr:col>72</xdr:col>
      <xdr:colOff>38100</xdr:colOff>
      <xdr:row>77</xdr:row>
      <xdr:rowOff>23740</xdr:rowOff>
    </xdr:to>
    <xdr:sp macro="" textlink="">
      <xdr:nvSpPr>
        <xdr:cNvPr id="639" name="楕円 638"/>
        <xdr:cNvSpPr/>
      </xdr:nvSpPr>
      <xdr:spPr>
        <a:xfrm>
          <a:off x="13652500" y="131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40267</xdr:rowOff>
    </xdr:from>
    <xdr:ext cx="599010" cy="259045"/>
    <xdr:sp macro="" textlink="">
      <xdr:nvSpPr>
        <xdr:cNvPr id="640" name="テキスト ボックス 639"/>
        <xdr:cNvSpPr txBox="1"/>
      </xdr:nvSpPr>
      <xdr:spPr>
        <a:xfrm>
          <a:off x="13403795" y="1289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59992</xdr:rowOff>
    </xdr:from>
    <xdr:to>
      <xdr:col>67</xdr:col>
      <xdr:colOff>101600</xdr:colOff>
      <xdr:row>76</xdr:row>
      <xdr:rowOff>161592</xdr:rowOff>
    </xdr:to>
    <xdr:sp macro="" textlink="">
      <xdr:nvSpPr>
        <xdr:cNvPr id="641" name="楕円 640"/>
        <xdr:cNvSpPr/>
      </xdr:nvSpPr>
      <xdr:spPr>
        <a:xfrm>
          <a:off x="12763500" y="130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6669</xdr:rowOff>
    </xdr:from>
    <xdr:ext cx="599010" cy="259045"/>
    <xdr:sp macro="" textlink="">
      <xdr:nvSpPr>
        <xdr:cNvPr id="642" name="テキスト ボックス 641"/>
        <xdr:cNvSpPr txBox="1"/>
      </xdr:nvSpPr>
      <xdr:spPr>
        <a:xfrm>
          <a:off x="12514795" y="1286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58" name="テキスト ボックス 657"/>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0" name="テキスト ボックス 659"/>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4" name="直線コネクタ 663"/>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5"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66" name="直線コネクタ 665"/>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67"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68" name="直線コネクタ 667"/>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43759</xdr:rowOff>
    </xdr:from>
    <xdr:to>
      <xdr:col>85</xdr:col>
      <xdr:colOff>127000</xdr:colOff>
      <xdr:row>98</xdr:row>
      <xdr:rowOff>138970</xdr:rowOff>
    </xdr:to>
    <xdr:cxnSp macro="">
      <xdr:nvCxnSpPr>
        <xdr:cNvPr id="669" name="直線コネクタ 668"/>
        <xdr:cNvCxnSpPr/>
      </xdr:nvCxnSpPr>
      <xdr:spPr>
        <a:xfrm flipV="1">
          <a:off x="15481300" y="15988609"/>
          <a:ext cx="838200" cy="95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0" name="積立金平均値テキスト"/>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1" name="フローチャート: 判断 670"/>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138970</xdr:rowOff>
    </xdr:from>
    <xdr:to>
      <xdr:col>81</xdr:col>
      <xdr:colOff>50800</xdr:colOff>
      <xdr:row>98</xdr:row>
      <xdr:rowOff>139001</xdr:rowOff>
    </xdr:to>
    <xdr:cxnSp macro="">
      <xdr:nvCxnSpPr>
        <xdr:cNvPr id="672" name="直線コネクタ 671"/>
        <xdr:cNvCxnSpPr/>
      </xdr:nvCxnSpPr>
      <xdr:spPr>
        <a:xfrm flipV="1">
          <a:off x="14592300" y="16941070"/>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3" name="フローチャート: 判断 672"/>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4" name="テキスト ボックス 673"/>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137122</xdr:rowOff>
    </xdr:from>
    <xdr:to>
      <xdr:col>76</xdr:col>
      <xdr:colOff>114300</xdr:colOff>
      <xdr:row>98</xdr:row>
      <xdr:rowOff>139001</xdr:rowOff>
    </xdr:to>
    <xdr:cxnSp macro="">
      <xdr:nvCxnSpPr>
        <xdr:cNvPr id="675" name="直線コネクタ 674"/>
        <xdr:cNvCxnSpPr/>
      </xdr:nvCxnSpPr>
      <xdr:spPr>
        <a:xfrm>
          <a:off x="13703300" y="16939222"/>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76" name="フローチャート: 判断 675"/>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77" name="テキスト ボックス 676"/>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135238</xdr:rowOff>
    </xdr:from>
    <xdr:to>
      <xdr:col>71</xdr:col>
      <xdr:colOff>177800</xdr:colOff>
      <xdr:row>98</xdr:row>
      <xdr:rowOff>137122</xdr:rowOff>
    </xdr:to>
    <xdr:cxnSp macro="">
      <xdr:nvCxnSpPr>
        <xdr:cNvPr id="678" name="直線コネクタ 677"/>
        <xdr:cNvCxnSpPr/>
      </xdr:nvCxnSpPr>
      <xdr:spPr>
        <a:xfrm>
          <a:off x="12814300" y="16937338"/>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79" name="フローチャート: 判断 678"/>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0" name="テキスト ボックス 679"/>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14974</xdr:rowOff>
    </xdr:from>
    <xdr:to>
      <xdr:col>67</xdr:col>
      <xdr:colOff>101600</xdr:colOff>
      <xdr:row>98</xdr:row>
      <xdr:rowOff>116574</xdr:rowOff>
    </xdr:to>
    <xdr:sp macro="" textlink="">
      <xdr:nvSpPr>
        <xdr:cNvPr id="681" name="フローチャート: 判断 680"/>
        <xdr:cNvSpPr/>
      </xdr:nvSpPr>
      <xdr:spPr>
        <a:xfrm>
          <a:off x="12763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133101</xdr:rowOff>
    </xdr:from>
    <xdr:ext cx="534377" cy="259045"/>
    <xdr:sp macro="" textlink="">
      <xdr:nvSpPr>
        <xdr:cNvPr id="682" name="テキスト ボックス 681"/>
        <xdr:cNvSpPr txBox="1"/>
      </xdr:nvSpPr>
      <xdr:spPr>
        <a:xfrm>
          <a:off x="12547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164409</xdr:rowOff>
    </xdr:from>
    <xdr:to>
      <xdr:col>85</xdr:col>
      <xdr:colOff>177800</xdr:colOff>
      <xdr:row>93</xdr:row>
      <xdr:rowOff>94559</xdr:rowOff>
    </xdr:to>
    <xdr:sp macro="" textlink="">
      <xdr:nvSpPr>
        <xdr:cNvPr id="688" name="楕円 687"/>
        <xdr:cNvSpPr/>
      </xdr:nvSpPr>
      <xdr:spPr>
        <a:xfrm>
          <a:off x="16268700" y="159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15836</xdr:rowOff>
    </xdr:from>
    <xdr:ext cx="690189" cy="259045"/>
    <xdr:sp macro="" textlink="">
      <xdr:nvSpPr>
        <xdr:cNvPr id="689" name="積立金該当値テキスト"/>
        <xdr:cNvSpPr txBox="1"/>
      </xdr:nvSpPr>
      <xdr:spPr>
        <a:xfrm>
          <a:off x="16370300" y="157892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88170</xdr:rowOff>
    </xdr:from>
    <xdr:to>
      <xdr:col>81</xdr:col>
      <xdr:colOff>101600</xdr:colOff>
      <xdr:row>99</xdr:row>
      <xdr:rowOff>18320</xdr:rowOff>
    </xdr:to>
    <xdr:sp macro="" textlink="">
      <xdr:nvSpPr>
        <xdr:cNvPr id="690" name="楕円 689"/>
        <xdr:cNvSpPr/>
      </xdr:nvSpPr>
      <xdr:spPr>
        <a:xfrm>
          <a:off x="15430500" y="168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9447</xdr:rowOff>
    </xdr:from>
    <xdr:ext cx="378565" cy="259045"/>
    <xdr:sp macro="" textlink="">
      <xdr:nvSpPr>
        <xdr:cNvPr id="691" name="テキスト ボックス 690"/>
        <xdr:cNvSpPr txBox="1"/>
      </xdr:nvSpPr>
      <xdr:spPr>
        <a:xfrm>
          <a:off x="15292017" y="169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88201</xdr:rowOff>
    </xdr:from>
    <xdr:to>
      <xdr:col>76</xdr:col>
      <xdr:colOff>165100</xdr:colOff>
      <xdr:row>99</xdr:row>
      <xdr:rowOff>18351</xdr:rowOff>
    </xdr:to>
    <xdr:sp macro="" textlink="">
      <xdr:nvSpPr>
        <xdr:cNvPr id="692" name="楕円 691"/>
        <xdr:cNvSpPr/>
      </xdr:nvSpPr>
      <xdr:spPr>
        <a:xfrm>
          <a:off x="14541500" y="168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9478</xdr:rowOff>
    </xdr:from>
    <xdr:ext cx="378565" cy="259045"/>
    <xdr:sp macro="" textlink="">
      <xdr:nvSpPr>
        <xdr:cNvPr id="693" name="テキスト ボックス 692"/>
        <xdr:cNvSpPr txBox="1"/>
      </xdr:nvSpPr>
      <xdr:spPr>
        <a:xfrm>
          <a:off x="14403017" y="1698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86322</xdr:rowOff>
    </xdr:from>
    <xdr:to>
      <xdr:col>72</xdr:col>
      <xdr:colOff>38100</xdr:colOff>
      <xdr:row>99</xdr:row>
      <xdr:rowOff>16472</xdr:rowOff>
    </xdr:to>
    <xdr:sp macro="" textlink="">
      <xdr:nvSpPr>
        <xdr:cNvPr id="694" name="楕円 693"/>
        <xdr:cNvSpPr/>
      </xdr:nvSpPr>
      <xdr:spPr>
        <a:xfrm>
          <a:off x="13652500" y="168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7599</xdr:rowOff>
    </xdr:from>
    <xdr:ext cx="469744" cy="259045"/>
    <xdr:sp macro="" textlink="">
      <xdr:nvSpPr>
        <xdr:cNvPr id="695" name="テキスト ボックス 694"/>
        <xdr:cNvSpPr txBox="1"/>
      </xdr:nvSpPr>
      <xdr:spPr>
        <a:xfrm>
          <a:off x="13468428" y="169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84438</xdr:rowOff>
    </xdr:from>
    <xdr:to>
      <xdr:col>67</xdr:col>
      <xdr:colOff>101600</xdr:colOff>
      <xdr:row>99</xdr:row>
      <xdr:rowOff>14588</xdr:rowOff>
    </xdr:to>
    <xdr:sp macro="" textlink="">
      <xdr:nvSpPr>
        <xdr:cNvPr id="696" name="楕円 695"/>
        <xdr:cNvSpPr/>
      </xdr:nvSpPr>
      <xdr:spPr>
        <a:xfrm>
          <a:off x="12763500" y="168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5715</xdr:rowOff>
    </xdr:from>
    <xdr:ext cx="469744" cy="259045"/>
    <xdr:sp macro="" textlink="">
      <xdr:nvSpPr>
        <xdr:cNvPr id="697" name="テキスト ボックス 696"/>
        <xdr:cNvSpPr txBox="1"/>
      </xdr:nvSpPr>
      <xdr:spPr>
        <a:xfrm>
          <a:off x="12579428" y="169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19" name="テキスト ボックス 71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1" name="直線コネクタ 720"/>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2"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4"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5" name="直線コネクタ 724"/>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27"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28" name="フローチャート: 判断 727"/>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0" name="フローチャート: 判断 729"/>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1" name="テキスト ボックス 730"/>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3" name="フローチャート: 判断 732"/>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4" name="テキスト ボックス 733"/>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36" name="フローチャート: 判断 735"/>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37" name="テキスト ボックス 736"/>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38" name="フローチャート: 判断 737"/>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39" name="テキスト ボックス 738"/>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46"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76" name="直線コネクタ 775"/>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79"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0" name="直線コネクタ 779"/>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2"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3" name="フローチャート: 判断 782"/>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5" name="フローチャート: 判断 784"/>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86" name="テキスト ボックス 785"/>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88" name="フローチャート: 判断 787"/>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89" name="テキスト ボックス 788"/>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1" name="フローチャート: 判断 790"/>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2" name="テキスト ボックス 791"/>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75573</xdr:rowOff>
    </xdr:from>
    <xdr:to>
      <xdr:col>98</xdr:col>
      <xdr:colOff>38100</xdr:colOff>
      <xdr:row>58</xdr:row>
      <xdr:rowOff>5723</xdr:rowOff>
    </xdr:to>
    <xdr:sp macro="" textlink="">
      <xdr:nvSpPr>
        <xdr:cNvPr id="793" name="フローチャート: 判断 792"/>
        <xdr:cNvSpPr/>
      </xdr:nvSpPr>
      <xdr:spPr>
        <a:xfrm>
          <a:off x="18605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22250</xdr:rowOff>
    </xdr:from>
    <xdr:ext cx="469744" cy="259045"/>
    <xdr:sp macro="" textlink="">
      <xdr:nvSpPr>
        <xdr:cNvPr id="794" name="テキスト ボックス 793"/>
        <xdr:cNvSpPr txBox="1"/>
      </xdr:nvSpPr>
      <xdr:spPr>
        <a:xfrm>
          <a:off x="18421428"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1" name="テキスト ボックス 82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3" name="テキスト ボックス 82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5" name="テキスト ボックス 82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7" name="テキスト ボックス 82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157730</xdr:rowOff>
    </xdr:from>
    <xdr:to>
      <xdr:col>116</xdr:col>
      <xdr:colOff>62864</xdr:colOff>
      <xdr:row>78</xdr:row>
      <xdr:rowOff>39889</xdr:rowOff>
    </xdr:to>
    <xdr:cxnSp macro="">
      <xdr:nvCxnSpPr>
        <xdr:cNvPr id="831" name="直線コネクタ 830"/>
        <xdr:cNvCxnSpPr/>
      </xdr:nvCxnSpPr>
      <xdr:spPr>
        <a:xfrm flipV="1">
          <a:off x="22159595" y="12330680"/>
          <a:ext cx="1269" cy="108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43716</xdr:rowOff>
    </xdr:from>
    <xdr:ext cx="534377" cy="259045"/>
    <xdr:sp macro="" textlink="">
      <xdr:nvSpPr>
        <xdr:cNvPr id="832" name="繰出金最小値テキスト"/>
        <xdr:cNvSpPr txBox="1"/>
      </xdr:nvSpPr>
      <xdr:spPr>
        <a:xfrm>
          <a:off x="22212300" y="134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39889</xdr:rowOff>
    </xdr:from>
    <xdr:to>
      <xdr:col>116</xdr:col>
      <xdr:colOff>152400</xdr:colOff>
      <xdr:row>78</xdr:row>
      <xdr:rowOff>39889</xdr:rowOff>
    </xdr:to>
    <xdr:cxnSp macro="">
      <xdr:nvCxnSpPr>
        <xdr:cNvPr id="833" name="直線コネクタ 832"/>
        <xdr:cNvCxnSpPr/>
      </xdr:nvCxnSpPr>
      <xdr:spPr>
        <a:xfrm>
          <a:off x="22072600" y="1341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104407</xdr:rowOff>
    </xdr:from>
    <xdr:ext cx="599010" cy="259045"/>
    <xdr:sp macro="" textlink="">
      <xdr:nvSpPr>
        <xdr:cNvPr id="834" name="繰出金最大値テキスト"/>
        <xdr:cNvSpPr txBox="1"/>
      </xdr:nvSpPr>
      <xdr:spPr>
        <a:xfrm>
          <a:off x="22212300" y="1210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157730</xdr:rowOff>
    </xdr:from>
    <xdr:to>
      <xdr:col>116</xdr:col>
      <xdr:colOff>152400</xdr:colOff>
      <xdr:row>71</xdr:row>
      <xdr:rowOff>157730</xdr:rowOff>
    </xdr:to>
    <xdr:cxnSp macro="">
      <xdr:nvCxnSpPr>
        <xdr:cNvPr id="835" name="直線コネクタ 834"/>
        <xdr:cNvCxnSpPr/>
      </xdr:nvCxnSpPr>
      <xdr:spPr>
        <a:xfrm>
          <a:off x="22072600" y="1233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157730</xdr:rowOff>
    </xdr:from>
    <xdr:to>
      <xdr:col>116</xdr:col>
      <xdr:colOff>63500</xdr:colOff>
      <xdr:row>72</xdr:row>
      <xdr:rowOff>70688</xdr:rowOff>
    </xdr:to>
    <xdr:cxnSp macro="">
      <xdr:nvCxnSpPr>
        <xdr:cNvPr id="836" name="直線コネクタ 835"/>
        <xdr:cNvCxnSpPr/>
      </xdr:nvCxnSpPr>
      <xdr:spPr>
        <a:xfrm flipV="1">
          <a:off x="21323300" y="12330680"/>
          <a:ext cx="838200" cy="8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128466</xdr:rowOff>
    </xdr:from>
    <xdr:ext cx="599010" cy="259045"/>
    <xdr:sp macro="" textlink="">
      <xdr:nvSpPr>
        <xdr:cNvPr id="837" name="繰出金平均値テキスト"/>
        <xdr:cNvSpPr txBox="1"/>
      </xdr:nvSpPr>
      <xdr:spPr>
        <a:xfrm>
          <a:off x="22212300" y="13158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150039</xdr:rowOff>
    </xdr:from>
    <xdr:to>
      <xdr:col>116</xdr:col>
      <xdr:colOff>114300</xdr:colOff>
      <xdr:row>77</xdr:row>
      <xdr:rowOff>80189</xdr:rowOff>
    </xdr:to>
    <xdr:sp macro="" textlink="">
      <xdr:nvSpPr>
        <xdr:cNvPr id="838" name="フローチャート: 判断 837"/>
        <xdr:cNvSpPr/>
      </xdr:nvSpPr>
      <xdr:spPr>
        <a:xfrm>
          <a:off x="22110700" y="1318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1907</xdr:rowOff>
    </xdr:from>
    <xdr:to>
      <xdr:col>111</xdr:col>
      <xdr:colOff>177800</xdr:colOff>
      <xdr:row>72</xdr:row>
      <xdr:rowOff>70688</xdr:rowOff>
    </xdr:to>
    <xdr:cxnSp macro="">
      <xdr:nvCxnSpPr>
        <xdr:cNvPr id="839" name="直線コネクタ 838"/>
        <xdr:cNvCxnSpPr/>
      </xdr:nvCxnSpPr>
      <xdr:spPr>
        <a:xfrm>
          <a:off x="20434300" y="12174857"/>
          <a:ext cx="889000" cy="24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139990</xdr:rowOff>
    </xdr:from>
    <xdr:to>
      <xdr:col>112</xdr:col>
      <xdr:colOff>38100</xdr:colOff>
      <xdr:row>77</xdr:row>
      <xdr:rowOff>70140</xdr:rowOff>
    </xdr:to>
    <xdr:sp macro="" textlink="">
      <xdr:nvSpPr>
        <xdr:cNvPr id="840" name="フローチャート: 判断 839"/>
        <xdr:cNvSpPr/>
      </xdr:nvSpPr>
      <xdr:spPr>
        <a:xfrm>
          <a:off x="21272500" y="1317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61267</xdr:rowOff>
    </xdr:from>
    <xdr:ext cx="599010" cy="259045"/>
    <xdr:sp macro="" textlink="">
      <xdr:nvSpPr>
        <xdr:cNvPr id="841" name="テキスト ボックス 840"/>
        <xdr:cNvSpPr txBox="1"/>
      </xdr:nvSpPr>
      <xdr:spPr>
        <a:xfrm>
          <a:off x="21023795" y="132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1907</xdr:rowOff>
    </xdr:from>
    <xdr:to>
      <xdr:col>107</xdr:col>
      <xdr:colOff>50800</xdr:colOff>
      <xdr:row>76</xdr:row>
      <xdr:rowOff>62404</xdr:rowOff>
    </xdr:to>
    <xdr:cxnSp macro="">
      <xdr:nvCxnSpPr>
        <xdr:cNvPr id="842" name="直線コネクタ 841"/>
        <xdr:cNvCxnSpPr/>
      </xdr:nvCxnSpPr>
      <xdr:spPr>
        <a:xfrm flipV="1">
          <a:off x="19545300" y="12174857"/>
          <a:ext cx="889000" cy="9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159553</xdr:rowOff>
    </xdr:from>
    <xdr:to>
      <xdr:col>107</xdr:col>
      <xdr:colOff>101600</xdr:colOff>
      <xdr:row>77</xdr:row>
      <xdr:rowOff>89703</xdr:rowOff>
    </xdr:to>
    <xdr:sp macro="" textlink="">
      <xdr:nvSpPr>
        <xdr:cNvPr id="843" name="フローチャート: 判断 842"/>
        <xdr:cNvSpPr/>
      </xdr:nvSpPr>
      <xdr:spPr>
        <a:xfrm>
          <a:off x="203835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80830</xdr:rowOff>
    </xdr:from>
    <xdr:ext cx="599010" cy="259045"/>
    <xdr:sp macro="" textlink="">
      <xdr:nvSpPr>
        <xdr:cNvPr id="844" name="テキスト ボックス 843"/>
        <xdr:cNvSpPr txBox="1"/>
      </xdr:nvSpPr>
      <xdr:spPr>
        <a:xfrm>
          <a:off x="20134795" y="132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62404</xdr:rowOff>
    </xdr:from>
    <xdr:to>
      <xdr:col>102</xdr:col>
      <xdr:colOff>114300</xdr:colOff>
      <xdr:row>76</xdr:row>
      <xdr:rowOff>136863</xdr:rowOff>
    </xdr:to>
    <xdr:cxnSp macro="">
      <xdr:nvCxnSpPr>
        <xdr:cNvPr id="845" name="直線コネクタ 844"/>
        <xdr:cNvCxnSpPr/>
      </xdr:nvCxnSpPr>
      <xdr:spPr>
        <a:xfrm flipV="1">
          <a:off x="18656300" y="13092604"/>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156232</xdr:rowOff>
    </xdr:from>
    <xdr:to>
      <xdr:col>102</xdr:col>
      <xdr:colOff>165100</xdr:colOff>
      <xdr:row>77</xdr:row>
      <xdr:rowOff>86382</xdr:rowOff>
    </xdr:to>
    <xdr:sp macro="" textlink="">
      <xdr:nvSpPr>
        <xdr:cNvPr id="846" name="フローチャート: 判断 845"/>
        <xdr:cNvSpPr/>
      </xdr:nvSpPr>
      <xdr:spPr>
        <a:xfrm>
          <a:off x="19494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77509</xdr:rowOff>
    </xdr:from>
    <xdr:ext cx="599010" cy="259045"/>
    <xdr:sp macro="" textlink="">
      <xdr:nvSpPr>
        <xdr:cNvPr id="847" name="テキスト ボックス 846"/>
        <xdr:cNvSpPr txBox="1"/>
      </xdr:nvSpPr>
      <xdr:spPr>
        <a:xfrm>
          <a:off x="19245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23230</xdr:rowOff>
    </xdr:from>
    <xdr:to>
      <xdr:col>98</xdr:col>
      <xdr:colOff>38100</xdr:colOff>
      <xdr:row>77</xdr:row>
      <xdr:rowOff>124830</xdr:rowOff>
    </xdr:to>
    <xdr:sp macro="" textlink="">
      <xdr:nvSpPr>
        <xdr:cNvPr id="848" name="フローチャート: 判断 847"/>
        <xdr:cNvSpPr/>
      </xdr:nvSpPr>
      <xdr:spPr>
        <a:xfrm>
          <a:off x="18605500" y="132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115957</xdr:rowOff>
    </xdr:from>
    <xdr:ext cx="599010" cy="259045"/>
    <xdr:sp macro="" textlink="">
      <xdr:nvSpPr>
        <xdr:cNvPr id="849" name="テキスト ボックス 848"/>
        <xdr:cNvSpPr txBox="1"/>
      </xdr:nvSpPr>
      <xdr:spPr>
        <a:xfrm>
          <a:off x="18356795" y="133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106930</xdr:rowOff>
    </xdr:from>
    <xdr:to>
      <xdr:col>116</xdr:col>
      <xdr:colOff>114300</xdr:colOff>
      <xdr:row>72</xdr:row>
      <xdr:rowOff>37080</xdr:rowOff>
    </xdr:to>
    <xdr:sp macro="" textlink="">
      <xdr:nvSpPr>
        <xdr:cNvPr id="855" name="楕円 854"/>
        <xdr:cNvSpPr/>
      </xdr:nvSpPr>
      <xdr:spPr>
        <a:xfrm>
          <a:off x="22110700" y="12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59957</xdr:rowOff>
    </xdr:from>
    <xdr:ext cx="599010" cy="259045"/>
    <xdr:sp macro="" textlink="">
      <xdr:nvSpPr>
        <xdr:cNvPr id="856" name="繰出金該当値テキスト"/>
        <xdr:cNvSpPr txBox="1"/>
      </xdr:nvSpPr>
      <xdr:spPr>
        <a:xfrm>
          <a:off x="22212300" y="1223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19888</xdr:rowOff>
    </xdr:from>
    <xdr:to>
      <xdr:col>112</xdr:col>
      <xdr:colOff>38100</xdr:colOff>
      <xdr:row>72</xdr:row>
      <xdr:rowOff>121488</xdr:rowOff>
    </xdr:to>
    <xdr:sp macro="" textlink="">
      <xdr:nvSpPr>
        <xdr:cNvPr id="857" name="楕円 856"/>
        <xdr:cNvSpPr/>
      </xdr:nvSpPr>
      <xdr:spPr>
        <a:xfrm>
          <a:off x="21272500" y="123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138015</xdr:rowOff>
    </xdr:from>
    <xdr:ext cx="599010" cy="259045"/>
    <xdr:sp macro="" textlink="">
      <xdr:nvSpPr>
        <xdr:cNvPr id="858" name="テキスト ボックス 857"/>
        <xdr:cNvSpPr txBox="1"/>
      </xdr:nvSpPr>
      <xdr:spPr>
        <a:xfrm>
          <a:off x="21023795" y="1213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122557</xdr:rowOff>
    </xdr:from>
    <xdr:to>
      <xdr:col>107</xdr:col>
      <xdr:colOff>101600</xdr:colOff>
      <xdr:row>71</xdr:row>
      <xdr:rowOff>52707</xdr:rowOff>
    </xdr:to>
    <xdr:sp macro="" textlink="">
      <xdr:nvSpPr>
        <xdr:cNvPr id="859" name="楕円 858"/>
        <xdr:cNvSpPr/>
      </xdr:nvSpPr>
      <xdr:spPr>
        <a:xfrm>
          <a:off x="20383500" y="121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69234</xdr:rowOff>
    </xdr:from>
    <xdr:ext cx="599010" cy="259045"/>
    <xdr:sp macro="" textlink="">
      <xdr:nvSpPr>
        <xdr:cNvPr id="860" name="テキスト ボックス 859"/>
        <xdr:cNvSpPr txBox="1"/>
      </xdr:nvSpPr>
      <xdr:spPr>
        <a:xfrm>
          <a:off x="20134795" y="1189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11604</xdr:rowOff>
    </xdr:from>
    <xdr:to>
      <xdr:col>102</xdr:col>
      <xdr:colOff>165100</xdr:colOff>
      <xdr:row>76</xdr:row>
      <xdr:rowOff>113204</xdr:rowOff>
    </xdr:to>
    <xdr:sp macro="" textlink="">
      <xdr:nvSpPr>
        <xdr:cNvPr id="861" name="楕円 860"/>
        <xdr:cNvSpPr/>
      </xdr:nvSpPr>
      <xdr:spPr>
        <a:xfrm>
          <a:off x="19494500" y="13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129730</xdr:rowOff>
    </xdr:from>
    <xdr:ext cx="599010" cy="259045"/>
    <xdr:sp macro="" textlink="">
      <xdr:nvSpPr>
        <xdr:cNvPr id="862" name="テキスト ボックス 861"/>
        <xdr:cNvSpPr txBox="1"/>
      </xdr:nvSpPr>
      <xdr:spPr>
        <a:xfrm>
          <a:off x="19245795" y="1281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86063</xdr:rowOff>
    </xdr:from>
    <xdr:to>
      <xdr:col>98</xdr:col>
      <xdr:colOff>38100</xdr:colOff>
      <xdr:row>77</xdr:row>
      <xdr:rowOff>16213</xdr:rowOff>
    </xdr:to>
    <xdr:sp macro="" textlink="">
      <xdr:nvSpPr>
        <xdr:cNvPr id="863" name="楕円 862"/>
        <xdr:cNvSpPr/>
      </xdr:nvSpPr>
      <xdr:spPr>
        <a:xfrm>
          <a:off x="18605500" y="131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32740</xdr:rowOff>
    </xdr:from>
    <xdr:ext cx="599010" cy="259045"/>
    <xdr:sp macro="" textlink="">
      <xdr:nvSpPr>
        <xdr:cNvPr id="864" name="テキスト ボックス 863"/>
        <xdr:cNvSpPr txBox="1"/>
      </xdr:nvSpPr>
      <xdr:spPr>
        <a:xfrm>
          <a:off x="18356795" y="128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建設事業費は、昨年度より減額となり、物件費ではシステム改修などで増額となった。積立金の額が大幅に増となっているが、来年度以降、村営住宅やヘリポート待合所建設など大型事業が控えており、積立金の取り崩しが必要となる見込み。</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人口が極めて少ないため住民一人当たりのコストにすると類似団体と比べても水準は高くなる。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
168
5.96
1,209,823
951,222
185,383
239,406
106,905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98247</xdr:rowOff>
    </xdr:from>
    <xdr:to>
      <xdr:col>24</xdr:col>
      <xdr:colOff>63500</xdr:colOff>
      <xdr:row>31</xdr:row>
      <xdr:rowOff>15570</xdr:rowOff>
    </xdr:to>
    <xdr:cxnSp macro="">
      <xdr:nvCxnSpPr>
        <xdr:cNvPr id="60" name="直線コネクタ 59"/>
        <xdr:cNvCxnSpPr/>
      </xdr:nvCxnSpPr>
      <xdr:spPr>
        <a:xfrm>
          <a:off x="3797300" y="5241747"/>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98247</xdr:rowOff>
    </xdr:from>
    <xdr:to>
      <xdr:col>19</xdr:col>
      <xdr:colOff>177800</xdr:colOff>
      <xdr:row>30</xdr:row>
      <xdr:rowOff>155003</xdr:rowOff>
    </xdr:to>
    <xdr:cxnSp macro="">
      <xdr:nvCxnSpPr>
        <xdr:cNvPr id="63" name="直線コネクタ 62"/>
        <xdr:cNvCxnSpPr/>
      </xdr:nvCxnSpPr>
      <xdr:spPr>
        <a:xfrm flipV="1">
          <a:off x="2908300" y="5241747"/>
          <a:ext cx="889000" cy="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42469</xdr:rowOff>
    </xdr:from>
    <xdr:to>
      <xdr:col>15</xdr:col>
      <xdr:colOff>50800</xdr:colOff>
      <xdr:row>30</xdr:row>
      <xdr:rowOff>155003</xdr:rowOff>
    </xdr:to>
    <xdr:cxnSp macro="">
      <xdr:nvCxnSpPr>
        <xdr:cNvPr id="66" name="直線コネクタ 65"/>
        <xdr:cNvCxnSpPr/>
      </xdr:nvCxnSpPr>
      <xdr:spPr>
        <a:xfrm>
          <a:off x="2019300" y="5185969"/>
          <a:ext cx="889000" cy="1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42469</xdr:rowOff>
    </xdr:from>
    <xdr:to>
      <xdr:col>10</xdr:col>
      <xdr:colOff>114300</xdr:colOff>
      <xdr:row>32</xdr:row>
      <xdr:rowOff>15227</xdr:rowOff>
    </xdr:to>
    <xdr:cxnSp macro="">
      <xdr:nvCxnSpPr>
        <xdr:cNvPr id="69" name="直線コネクタ 68"/>
        <xdr:cNvCxnSpPr/>
      </xdr:nvCxnSpPr>
      <xdr:spPr>
        <a:xfrm flipV="1">
          <a:off x="1130300" y="5185969"/>
          <a:ext cx="889000" cy="3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131813</xdr:rowOff>
    </xdr:from>
    <xdr:to>
      <xdr:col>6</xdr:col>
      <xdr:colOff>38100</xdr:colOff>
      <xdr:row>38</xdr:row>
      <xdr:rowOff>61964</xdr:rowOff>
    </xdr:to>
    <xdr:sp macro="" textlink="">
      <xdr:nvSpPr>
        <xdr:cNvPr id="72" name="フローチャート: 判断 71"/>
        <xdr:cNvSpPr/>
      </xdr:nvSpPr>
      <xdr:spPr>
        <a:xfrm>
          <a:off x="1079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53091</xdr:rowOff>
    </xdr:from>
    <xdr:ext cx="534377" cy="259045"/>
    <xdr:sp macro="" textlink="">
      <xdr:nvSpPr>
        <xdr:cNvPr id="73" name="テキスト ボックス 72"/>
        <xdr:cNvSpPr txBox="1"/>
      </xdr:nvSpPr>
      <xdr:spPr>
        <a:xfrm>
          <a:off x="863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136220</xdr:rowOff>
    </xdr:from>
    <xdr:to>
      <xdr:col>24</xdr:col>
      <xdr:colOff>114300</xdr:colOff>
      <xdr:row>31</xdr:row>
      <xdr:rowOff>66370</xdr:rowOff>
    </xdr:to>
    <xdr:sp macro="" textlink="">
      <xdr:nvSpPr>
        <xdr:cNvPr id="79" name="楕円 78"/>
        <xdr:cNvSpPr/>
      </xdr:nvSpPr>
      <xdr:spPr>
        <a:xfrm>
          <a:off x="45847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89247</xdr:rowOff>
    </xdr:from>
    <xdr:ext cx="599010" cy="259045"/>
    <xdr:sp macro="" textlink="">
      <xdr:nvSpPr>
        <xdr:cNvPr id="80" name="議会費該当値テキスト"/>
        <xdr:cNvSpPr txBox="1"/>
      </xdr:nvSpPr>
      <xdr:spPr>
        <a:xfrm>
          <a:off x="4686300" y="523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47447</xdr:rowOff>
    </xdr:from>
    <xdr:to>
      <xdr:col>20</xdr:col>
      <xdr:colOff>38100</xdr:colOff>
      <xdr:row>30</xdr:row>
      <xdr:rowOff>149047</xdr:rowOff>
    </xdr:to>
    <xdr:sp macro="" textlink="">
      <xdr:nvSpPr>
        <xdr:cNvPr id="81" name="楕円 80"/>
        <xdr:cNvSpPr/>
      </xdr:nvSpPr>
      <xdr:spPr>
        <a:xfrm>
          <a:off x="3746500" y="51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165574</xdr:rowOff>
    </xdr:from>
    <xdr:ext cx="599010" cy="259045"/>
    <xdr:sp macro="" textlink="">
      <xdr:nvSpPr>
        <xdr:cNvPr id="82" name="テキスト ボックス 81"/>
        <xdr:cNvSpPr txBox="1"/>
      </xdr:nvSpPr>
      <xdr:spPr>
        <a:xfrm>
          <a:off x="3497795" y="496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104203</xdr:rowOff>
    </xdr:from>
    <xdr:to>
      <xdr:col>15</xdr:col>
      <xdr:colOff>101600</xdr:colOff>
      <xdr:row>31</xdr:row>
      <xdr:rowOff>34353</xdr:rowOff>
    </xdr:to>
    <xdr:sp macro="" textlink="">
      <xdr:nvSpPr>
        <xdr:cNvPr id="83" name="楕円 82"/>
        <xdr:cNvSpPr/>
      </xdr:nvSpPr>
      <xdr:spPr>
        <a:xfrm>
          <a:off x="2857500" y="52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50880</xdr:rowOff>
    </xdr:from>
    <xdr:ext cx="599010" cy="259045"/>
    <xdr:sp macro="" textlink="">
      <xdr:nvSpPr>
        <xdr:cNvPr id="84" name="テキスト ボックス 83"/>
        <xdr:cNvSpPr txBox="1"/>
      </xdr:nvSpPr>
      <xdr:spPr>
        <a:xfrm>
          <a:off x="2608795" y="502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163119</xdr:rowOff>
    </xdr:from>
    <xdr:to>
      <xdr:col>10</xdr:col>
      <xdr:colOff>165100</xdr:colOff>
      <xdr:row>30</xdr:row>
      <xdr:rowOff>93269</xdr:rowOff>
    </xdr:to>
    <xdr:sp macro="" textlink="">
      <xdr:nvSpPr>
        <xdr:cNvPr id="85" name="楕円 84"/>
        <xdr:cNvSpPr/>
      </xdr:nvSpPr>
      <xdr:spPr>
        <a:xfrm>
          <a:off x="1968500" y="51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109796</xdr:rowOff>
    </xdr:from>
    <xdr:ext cx="599010" cy="259045"/>
    <xdr:sp macro="" textlink="">
      <xdr:nvSpPr>
        <xdr:cNvPr id="86" name="テキスト ボックス 85"/>
        <xdr:cNvSpPr txBox="1"/>
      </xdr:nvSpPr>
      <xdr:spPr>
        <a:xfrm>
          <a:off x="1719795" y="491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135877</xdr:rowOff>
    </xdr:from>
    <xdr:to>
      <xdr:col>6</xdr:col>
      <xdr:colOff>38100</xdr:colOff>
      <xdr:row>32</xdr:row>
      <xdr:rowOff>66027</xdr:rowOff>
    </xdr:to>
    <xdr:sp macro="" textlink="">
      <xdr:nvSpPr>
        <xdr:cNvPr id="87" name="楕円 86"/>
        <xdr:cNvSpPr/>
      </xdr:nvSpPr>
      <xdr:spPr>
        <a:xfrm>
          <a:off x="1079500" y="54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82554</xdr:rowOff>
    </xdr:from>
    <xdr:ext cx="534377" cy="259045"/>
    <xdr:sp macro="" textlink="">
      <xdr:nvSpPr>
        <xdr:cNvPr id="88" name="テキスト ボックス 87"/>
        <xdr:cNvSpPr txBox="1"/>
      </xdr:nvSpPr>
      <xdr:spPr>
        <a:xfrm>
          <a:off x="863111" y="52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88598</xdr:rowOff>
    </xdr:from>
    <xdr:to>
      <xdr:col>24</xdr:col>
      <xdr:colOff>62865</xdr:colOff>
      <xdr:row>59</xdr:row>
      <xdr:rowOff>8979</xdr:rowOff>
    </xdr:to>
    <xdr:cxnSp macro="">
      <xdr:nvCxnSpPr>
        <xdr:cNvPr id="112" name="直線コネクタ 111"/>
        <xdr:cNvCxnSpPr/>
      </xdr:nvCxnSpPr>
      <xdr:spPr>
        <a:xfrm flipV="1">
          <a:off x="4633595" y="9003998"/>
          <a:ext cx="1270" cy="1120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12806</xdr:rowOff>
    </xdr:from>
    <xdr:ext cx="534377" cy="259045"/>
    <xdr:sp macro="" textlink="">
      <xdr:nvSpPr>
        <xdr:cNvPr id="113" name="総務費最小値テキスト"/>
        <xdr:cNvSpPr txBox="1"/>
      </xdr:nvSpPr>
      <xdr:spPr>
        <a:xfrm>
          <a:off x="4686300" y="101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8979</xdr:rowOff>
    </xdr:from>
    <xdr:to>
      <xdr:col>24</xdr:col>
      <xdr:colOff>152400</xdr:colOff>
      <xdr:row>59</xdr:row>
      <xdr:rowOff>8979</xdr:rowOff>
    </xdr:to>
    <xdr:cxnSp macro="">
      <xdr:nvCxnSpPr>
        <xdr:cNvPr id="114" name="直線コネクタ 113"/>
        <xdr:cNvCxnSpPr/>
      </xdr:nvCxnSpPr>
      <xdr:spPr>
        <a:xfrm>
          <a:off x="4546600" y="10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35275</xdr:rowOff>
    </xdr:from>
    <xdr:ext cx="690189" cy="259045"/>
    <xdr:sp macro="" textlink="">
      <xdr:nvSpPr>
        <xdr:cNvPr id="115" name="総務費最大値テキスト"/>
        <xdr:cNvSpPr txBox="1"/>
      </xdr:nvSpPr>
      <xdr:spPr>
        <a:xfrm>
          <a:off x="4686300" y="8779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88598</xdr:rowOff>
    </xdr:from>
    <xdr:to>
      <xdr:col>24</xdr:col>
      <xdr:colOff>152400</xdr:colOff>
      <xdr:row>52</xdr:row>
      <xdr:rowOff>88598</xdr:rowOff>
    </xdr:to>
    <xdr:cxnSp macro="">
      <xdr:nvCxnSpPr>
        <xdr:cNvPr id="116" name="直線コネクタ 115"/>
        <xdr:cNvCxnSpPr/>
      </xdr:nvCxnSpPr>
      <xdr:spPr>
        <a:xfrm>
          <a:off x="4546600" y="900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88598</xdr:rowOff>
    </xdr:from>
    <xdr:to>
      <xdr:col>24</xdr:col>
      <xdr:colOff>63500</xdr:colOff>
      <xdr:row>54</xdr:row>
      <xdr:rowOff>75792</xdr:rowOff>
    </xdr:to>
    <xdr:cxnSp macro="">
      <xdr:nvCxnSpPr>
        <xdr:cNvPr id="117" name="直線コネクタ 116"/>
        <xdr:cNvCxnSpPr/>
      </xdr:nvCxnSpPr>
      <xdr:spPr>
        <a:xfrm flipV="1">
          <a:off x="3797300" y="9003998"/>
          <a:ext cx="838200" cy="3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17277</xdr:rowOff>
    </xdr:from>
    <xdr:ext cx="599010" cy="259045"/>
    <xdr:sp macro="" textlink="">
      <xdr:nvSpPr>
        <xdr:cNvPr id="118" name="総務費平均値テキスト"/>
        <xdr:cNvSpPr txBox="1"/>
      </xdr:nvSpPr>
      <xdr:spPr>
        <a:xfrm>
          <a:off x="4686300" y="9961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38850</xdr:rowOff>
    </xdr:from>
    <xdr:to>
      <xdr:col>24</xdr:col>
      <xdr:colOff>114300</xdr:colOff>
      <xdr:row>58</xdr:row>
      <xdr:rowOff>140450</xdr:rowOff>
    </xdr:to>
    <xdr:sp macro="" textlink="">
      <xdr:nvSpPr>
        <xdr:cNvPr id="119" name="フローチャート: 判断 118"/>
        <xdr:cNvSpPr/>
      </xdr:nvSpPr>
      <xdr:spPr>
        <a:xfrm>
          <a:off x="45847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75792</xdr:rowOff>
    </xdr:from>
    <xdr:to>
      <xdr:col>19</xdr:col>
      <xdr:colOff>177800</xdr:colOff>
      <xdr:row>54</xdr:row>
      <xdr:rowOff>87521</xdr:rowOff>
    </xdr:to>
    <xdr:cxnSp macro="">
      <xdr:nvCxnSpPr>
        <xdr:cNvPr id="120" name="直線コネクタ 119"/>
        <xdr:cNvCxnSpPr/>
      </xdr:nvCxnSpPr>
      <xdr:spPr>
        <a:xfrm flipV="1">
          <a:off x="2908300" y="9334092"/>
          <a:ext cx="889000" cy="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35769</xdr:rowOff>
    </xdr:from>
    <xdr:to>
      <xdr:col>20</xdr:col>
      <xdr:colOff>38100</xdr:colOff>
      <xdr:row>58</xdr:row>
      <xdr:rowOff>137369</xdr:rowOff>
    </xdr:to>
    <xdr:sp macro="" textlink="">
      <xdr:nvSpPr>
        <xdr:cNvPr id="121" name="フローチャート: 判断 120"/>
        <xdr:cNvSpPr/>
      </xdr:nvSpPr>
      <xdr:spPr>
        <a:xfrm>
          <a:off x="3746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128496</xdr:rowOff>
    </xdr:from>
    <xdr:ext cx="599010" cy="259045"/>
    <xdr:sp macro="" textlink="">
      <xdr:nvSpPr>
        <xdr:cNvPr id="122" name="テキスト ボックス 121"/>
        <xdr:cNvSpPr txBox="1"/>
      </xdr:nvSpPr>
      <xdr:spPr>
        <a:xfrm>
          <a:off x="3497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6469</xdr:rowOff>
    </xdr:from>
    <xdr:to>
      <xdr:col>15</xdr:col>
      <xdr:colOff>50800</xdr:colOff>
      <xdr:row>54</xdr:row>
      <xdr:rowOff>87521</xdr:rowOff>
    </xdr:to>
    <xdr:cxnSp macro="">
      <xdr:nvCxnSpPr>
        <xdr:cNvPr id="123" name="直線コネクタ 122"/>
        <xdr:cNvCxnSpPr/>
      </xdr:nvCxnSpPr>
      <xdr:spPr>
        <a:xfrm>
          <a:off x="2019300" y="8578969"/>
          <a:ext cx="889000" cy="7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35978</xdr:rowOff>
    </xdr:from>
    <xdr:to>
      <xdr:col>15</xdr:col>
      <xdr:colOff>101600</xdr:colOff>
      <xdr:row>58</xdr:row>
      <xdr:rowOff>137578</xdr:rowOff>
    </xdr:to>
    <xdr:sp macro="" textlink="">
      <xdr:nvSpPr>
        <xdr:cNvPr id="124" name="フローチャート: 判断 123"/>
        <xdr:cNvSpPr/>
      </xdr:nvSpPr>
      <xdr:spPr>
        <a:xfrm>
          <a:off x="2857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128705</xdr:rowOff>
    </xdr:from>
    <xdr:ext cx="599010" cy="259045"/>
    <xdr:sp macro="" textlink="">
      <xdr:nvSpPr>
        <xdr:cNvPr id="125" name="テキスト ボックス 124"/>
        <xdr:cNvSpPr txBox="1"/>
      </xdr:nvSpPr>
      <xdr:spPr>
        <a:xfrm>
          <a:off x="2608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6469</xdr:rowOff>
    </xdr:from>
    <xdr:to>
      <xdr:col>10</xdr:col>
      <xdr:colOff>114300</xdr:colOff>
      <xdr:row>51</xdr:row>
      <xdr:rowOff>140815</xdr:rowOff>
    </xdr:to>
    <xdr:cxnSp macro="">
      <xdr:nvCxnSpPr>
        <xdr:cNvPr id="126" name="直線コネクタ 125"/>
        <xdr:cNvCxnSpPr/>
      </xdr:nvCxnSpPr>
      <xdr:spPr>
        <a:xfrm flipV="1">
          <a:off x="1130300" y="8578969"/>
          <a:ext cx="889000" cy="30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28017</xdr:rowOff>
    </xdr:from>
    <xdr:to>
      <xdr:col>10</xdr:col>
      <xdr:colOff>165100</xdr:colOff>
      <xdr:row>58</xdr:row>
      <xdr:rowOff>129617</xdr:rowOff>
    </xdr:to>
    <xdr:sp macro="" textlink="">
      <xdr:nvSpPr>
        <xdr:cNvPr id="127" name="フローチャート: 判断 126"/>
        <xdr:cNvSpPr/>
      </xdr:nvSpPr>
      <xdr:spPr>
        <a:xfrm>
          <a:off x="1968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120744</xdr:rowOff>
    </xdr:from>
    <xdr:ext cx="599010" cy="259045"/>
    <xdr:sp macro="" textlink="">
      <xdr:nvSpPr>
        <xdr:cNvPr id="128" name="テキスト ボックス 127"/>
        <xdr:cNvSpPr txBox="1"/>
      </xdr:nvSpPr>
      <xdr:spPr>
        <a:xfrm>
          <a:off x="1719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37798</xdr:rowOff>
    </xdr:from>
    <xdr:to>
      <xdr:col>24</xdr:col>
      <xdr:colOff>114300</xdr:colOff>
      <xdr:row>52</xdr:row>
      <xdr:rowOff>139398</xdr:rowOff>
    </xdr:to>
    <xdr:sp macro="" textlink="">
      <xdr:nvSpPr>
        <xdr:cNvPr id="136" name="楕円 135"/>
        <xdr:cNvSpPr/>
      </xdr:nvSpPr>
      <xdr:spPr>
        <a:xfrm>
          <a:off x="4584700" y="895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162275</xdr:rowOff>
    </xdr:from>
    <xdr:ext cx="690189" cy="259045"/>
    <xdr:sp macro="" textlink="">
      <xdr:nvSpPr>
        <xdr:cNvPr id="137" name="総務費該当値テキスト"/>
        <xdr:cNvSpPr txBox="1"/>
      </xdr:nvSpPr>
      <xdr:spPr>
        <a:xfrm>
          <a:off x="4686300" y="8906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24992</xdr:rowOff>
    </xdr:from>
    <xdr:to>
      <xdr:col>20</xdr:col>
      <xdr:colOff>38100</xdr:colOff>
      <xdr:row>54</xdr:row>
      <xdr:rowOff>126592</xdr:rowOff>
    </xdr:to>
    <xdr:sp macro="" textlink="">
      <xdr:nvSpPr>
        <xdr:cNvPr id="138" name="楕円 137"/>
        <xdr:cNvSpPr/>
      </xdr:nvSpPr>
      <xdr:spPr>
        <a:xfrm>
          <a:off x="3746500" y="92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143119</xdr:rowOff>
    </xdr:from>
    <xdr:ext cx="690189" cy="259045"/>
    <xdr:sp macro="" textlink="">
      <xdr:nvSpPr>
        <xdr:cNvPr id="139" name="テキスト ボックス 138"/>
        <xdr:cNvSpPr txBox="1"/>
      </xdr:nvSpPr>
      <xdr:spPr>
        <a:xfrm>
          <a:off x="3452205" y="9058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36721</xdr:rowOff>
    </xdr:from>
    <xdr:to>
      <xdr:col>15</xdr:col>
      <xdr:colOff>101600</xdr:colOff>
      <xdr:row>54</xdr:row>
      <xdr:rowOff>138321</xdr:rowOff>
    </xdr:to>
    <xdr:sp macro="" textlink="">
      <xdr:nvSpPr>
        <xdr:cNvPr id="140" name="楕円 139"/>
        <xdr:cNvSpPr/>
      </xdr:nvSpPr>
      <xdr:spPr>
        <a:xfrm>
          <a:off x="2857500" y="92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154848</xdr:rowOff>
    </xdr:from>
    <xdr:ext cx="690189" cy="259045"/>
    <xdr:sp macro="" textlink="">
      <xdr:nvSpPr>
        <xdr:cNvPr id="141" name="テキスト ボックス 140"/>
        <xdr:cNvSpPr txBox="1"/>
      </xdr:nvSpPr>
      <xdr:spPr>
        <a:xfrm>
          <a:off x="2563205" y="9070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127119</xdr:rowOff>
    </xdr:from>
    <xdr:to>
      <xdr:col>10</xdr:col>
      <xdr:colOff>165100</xdr:colOff>
      <xdr:row>50</xdr:row>
      <xdr:rowOff>57269</xdr:rowOff>
    </xdr:to>
    <xdr:sp macro="" textlink="">
      <xdr:nvSpPr>
        <xdr:cNvPr id="142" name="楕円 141"/>
        <xdr:cNvSpPr/>
      </xdr:nvSpPr>
      <xdr:spPr>
        <a:xfrm>
          <a:off x="1968500" y="85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73796</xdr:rowOff>
    </xdr:from>
    <xdr:ext cx="690189" cy="259045"/>
    <xdr:sp macro="" textlink="">
      <xdr:nvSpPr>
        <xdr:cNvPr id="143" name="テキスト ボックス 142"/>
        <xdr:cNvSpPr txBox="1"/>
      </xdr:nvSpPr>
      <xdr:spPr>
        <a:xfrm>
          <a:off x="1674205" y="8303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90015</xdr:rowOff>
    </xdr:from>
    <xdr:to>
      <xdr:col>6</xdr:col>
      <xdr:colOff>38100</xdr:colOff>
      <xdr:row>52</xdr:row>
      <xdr:rowOff>20165</xdr:rowOff>
    </xdr:to>
    <xdr:sp macro="" textlink="">
      <xdr:nvSpPr>
        <xdr:cNvPr id="144" name="楕円 143"/>
        <xdr:cNvSpPr/>
      </xdr:nvSpPr>
      <xdr:spPr>
        <a:xfrm>
          <a:off x="1079500" y="8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36692</xdr:rowOff>
    </xdr:from>
    <xdr:ext cx="690189" cy="259045"/>
    <xdr:sp macro="" textlink="">
      <xdr:nvSpPr>
        <xdr:cNvPr id="145" name="テキスト ボックス 144"/>
        <xdr:cNvSpPr txBox="1"/>
      </xdr:nvSpPr>
      <xdr:spPr>
        <a:xfrm>
          <a:off x="785205" y="86091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9" name="直線コネクタ 168"/>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70"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71" name="直線コネクタ 170"/>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2"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3" name="直線コネクタ 172"/>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25065</xdr:rowOff>
    </xdr:from>
    <xdr:to>
      <xdr:col>24</xdr:col>
      <xdr:colOff>63500</xdr:colOff>
      <xdr:row>76</xdr:row>
      <xdr:rowOff>63342</xdr:rowOff>
    </xdr:to>
    <xdr:cxnSp macro="">
      <xdr:nvCxnSpPr>
        <xdr:cNvPr id="174" name="直線コネクタ 173"/>
        <xdr:cNvCxnSpPr/>
      </xdr:nvCxnSpPr>
      <xdr:spPr>
        <a:xfrm>
          <a:off x="3797300" y="13055265"/>
          <a:ext cx="838200" cy="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5"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6" name="フローチャート: 判断 175"/>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67849</xdr:rowOff>
    </xdr:from>
    <xdr:to>
      <xdr:col>19</xdr:col>
      <xdr:colOff>177800</xdr:colOff>
      <xdr:row>76</xdr:row>
      <xdr:rowOff>25065</xdr:rowOff>
    </xdr:to>
    <xdr:cxnSp macro="">
      <xdr:nvCxnSpPr>
        <xdr:cNvPr id="177" name="直線コネクタ 176"/>
        <xdr:cNvCxnSpPr/>
      </xdr:nvCxnSpPr>
      <xdr:spPr>
        <a:xfrm>
          <a:off x="2908300" y="12926599"/>
          <a:ext cx="889000" cy="1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8" name="フローチャート: 判断 177"/>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9" name="テキスト ボックス 178"/>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67849</xdr:rowOff>
    </xdr:from>
    <xdr:to>
      <xdr:col>15</xdr:col>
      <xdr:colOff>50800</xdr:colOff>
      <xdr:row>77</xdr:row>
      <xdr:rowOff>16839</xdr:rowOff>
    </xdr:to>
    <xdr:cxnSp macro="">
      <xdr:nvCxnSpPr>
        <xdr:cNvPr id="180" name="直線コネクタ 179"/>
        <xdr:cNvCxnSpPr/>
      </xdr:nvCxnSpPr>
      <xdr:spPr>
        <a:xfrm flipV="1">
          <a:off x="2019300" y="12926599"/>
          <a:ext cx="889000" cy="29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81" name="フローチャート: 判断 180"/>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2" name="テキスト ボックス 181"/>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7887</xdr:rowOff>
    </xdr:from>
    <xdr:to>
      <xdr:col>10</xdr:col>
      <xdr:colOff>114300</xdr:colOff>
      <xdr:row>77</xdr:row>
      <xdr:rowOff>16839</xdr:rowOff>
    </xdr:to>
    <xdr:cxnSp macro="">
      <xdr:nvCxnSpPr>
        <xdr:cNvPr id="183" name="直線コネクタ 182"/>
        <xdr:cNvCxnSpPr/>
      </xdr:nvCxnSpPr>
      <xdr:spPr>
        <a:xfrm>
          <a:off x="1130300" y="12866637"/>
          <a:ext cx="889000" cy="35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4" name="フローチャート: 判断 183"/>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5" name="テキスト ボックス 184"/>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158159</xdr:rowOff>
    </xdr:from>
    <xdr:to>
      <xdr:col>6</xdr:col>
      <xdr:colOff>38100</xdr:colOff>
      <xdr:row>77</xdr:row>
      <xdr:rowOff>88309</xdr:rowOff>
    </xdr:to>
    <xdr:sp macro="" textlink="">
      <xdr:nvSpPr>
        <xdr:cNvPr id="186" name="フローチャート: 判断 185"/>
        <xdr:cNvSpPr/>
      </xdr:nvSpPr>
      <xdr:spPr>
        <a:xfrm>
          <a:off x="1079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79436</xdr:rowOff>
    </xdr:from>
    <xdr:ext cx="599010" cy="259045"/>
    <xdr:sp macro="" textlink="">
      <xdr:nvSpPr>
        <xdr:cNvPr id="187" name="テキスト ボックス 186"/>
        <xdr:cNvSpPr txBox="1"/>
      </xdr:nvSpPr>
      <xdr:spPr>
        <a:xfrm>
          <a:off x="830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12542</xdr:rowOff>
    </xdr:from>
    <xdr:to>
      <xdr:col>24</xdr:col>
      <xdr:colOff>114300</xdr:colOff>
      <xdr:row>76</xdr:row>
      <xdr:rowOff>114142</xdr:rowOff>
    </xdr:to>
    <xdr:sp macro="" textlink="">
      <xdr:nvSpPr>
        <xdr:cNvPr id="193" name="楕円 192"/>
        <xdr:cNvSpPr/>
      </xdr:nvSpPr>
      <xdr:spPr>
        <a:xfrm>
          <a:off x="4584700" y="130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35419</xdr:rowOff>
    </xdr:from>
    <xdr:ext cx="599010" cy="259045"/>
    <xdr:sp macro="" textlink="">
      <xdr:nvSpPr>
        <xdr:cNvPr id="194" name="民生費該当値テキスト"/>
        <xdr:cNvSpPr txBox="1"/>
      </xdr:nvSpPr>
      <xdr:spPr>
        <a:xfrm>
          <a:off x="4686300" y="1289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145714</xdr:rowOff>
    </xdr:from>
    <xdr:to>
      <xdr:col>20</xdr:col>
      <xdr:colOff>38100</xdr:colOff>
      <xdr:row>76</xdr:row>
      <xdr:rowOff>75865</xdr:rowOff>
    </xdr:to>
    <xdr:sp macro="" textlink="">
      <xdr:nvSpPr>
        <xdr:cNvPr id="195" name="楕円 194"/>
        <xdr:cNvSpPr/>
      </xdr:nvSpPr>
      <xdr:spPr>
        <a:xfrm>
          <a:off x="3746500" y="13004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92391</xdr:rowOff>
    </xdr:from>
    <xdr:ext cx="599010" cy="259045"/>
    <xdr:sp macro="" textlink="">
      <xdr:nvSpPr>
        <xdr:cNvPr id="196" name="テキスト ボックス 195"/>
        <xdr:cNvSpPr txBox="1"/>
      </xdr:nvSpPr>
      <xdr:spPr>
        <a:xfrm>
          <a:off x="3497795" y="1277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17049</xdr:rowOff>
    </xdr:from>
    <xdr:to>
      <xdr:col>15</xdr:col>
      <xdr:colOff>101600</xdr:colOff>
      <xdr:row>75</xdr:row>
      <xdr:rowOff>118649</xdr:rowOff>
    </xdr:to>
    <xdr:sp macro="" textlink="">
      <xdr:nvSpPr>
        <xdr:cNvPr id="197" name="楕円 196"/>
        <xdr:cNvSpPr/>
      </xdr:nvSpPr>
      <xdr:spPr>
        <a:xfrm>
          <a:off x="2857500" y="128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135176</xdr:rowOff>
    </xdr:from>
    <xdr:ext cx="599010" cy="259045"/>
    <xdr:sp macro="" textlink="">
      <xdr:nvSpPr>
        <xdr:cNvPr id="198" name="テキスト ボックス 197"/>
        <xdr:cNvSpPr txBox="1"/>
      </xdr:nvSpPr>
      <xdr:spPr>
        <a:xfrm>
          <a:off x="2608795" y="1265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137489</xdr:rowOff>
    </xdr:from>
    <xdr:to>
      <xdr:col>10</xdr:col>
      <xdr:colOff>165100</xdr:colOff>
      <xdr:row>77</xdr:row>
      <xdr:rowOff>67639</xdr:rowOff>
    </xdr:to>
    <xdr:sp macro="" textlink="">
      <xdr:nvSpPr>
        <xdr:cNvPr id="199" name="楕円 198"/>
        <xdr:cNvSpPr/>
      </xdr:nvSpPr>
      <xdr:spPr>
        <a:xfrm>
          <a:off x="1968500" y="131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58766</xdr:rowOff>
    </xdr:from>
    <xdr:ext cx="599010" cy="259045"/>
    <xdr:sp macro="" textlink="">
      <xdr:nvSpPr>
        <xdr:cNvPr id="200" name="テキスト ボックス 199"/>
        <xdr:cNvSpPr txBox="1"/>
      </xdr:nvSpPr>
      <xdr:spPr>
        <a:xfrm>
          <a:off x="1719795" y="1326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128537</xdr:rowOff>
    </xdr:from>
    <xdr:to>
      <xdr:col>6</xdr:col>
      <xdr:colOff>38100</xdr:colOff>
      <xdr:row>75</xdr:row>
      <xdr:rowOff>58687</xdr:rowOff>
    </xdr:to>
    <xdr:sp macro="" textlink="">
      <xdr:nvSpPr>
        <xdr:cNvPr id="201" name="楕円 200"/>
        <xdr:cNvSpPr/>
      </xdr:nvSpPr>
      <xdr:spPr>
        <a:xfrm>
          <a:off x="1079500" y="128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75214</xdr:rowOff>
    </xdr:from>
    <xdr:ext cx="599010" cy="259045"/>
    <xdr:sp macro="" textlink="">
      <xdr:nvSpPr>
        <xdr:cNvPr id="202" name="テキスト ボックス 201"/>
        <xdr:cNvSpPr txBox="1"/>
      </xdr:nvSpPr>
      <xdr:spPr>
        <a:xfrm>
          <a:off x="830795" y="1259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4" name="直線コネクタ 223"/>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5"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6" name="直線コネクタ 225"/>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7"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8" name="直線コネクタ 227"/>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59458</xdr:rowOff>
    </xdr:from>
    <xdr:to>
      <xdr:col>24</xdr:col>
      <xdr:colOff>63500</xdr:colOff>
      <xdr:row>91</xdr:row>
      <xdr:rowOff>78367</xdr:rowOff>
    </xdr:to>
    <xdr:cxnSp macro="">
      <xdr:nvCxnSpPr>
        <xdr:cNvPr id="229" name="直線コネクタ 228"/>
        <xdr:cNvCxnSpPr/>
      </xdr:nvCxnSpPr>
      <xdr:spPr>
        <a:xfrm flipV="1">
          <a:off x="3797300" y="15489958"/>
          <a:ext cx="8382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30"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31" name="フローチャート: 判断 230"/>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119154</xdr:rowOff>
    </xdr:from>
    <xdr:to>
      <xdr:col>19</xdr:col>
      <xdr:colOff>177800</xdr:colOff>
      <xdr:row>91</xdr:row>
      <xdr:rowOff>78367</xdr:rowOff>
    </xdr:to>
    <xdr:cxnSp macro="">
      <xdr:nvCxnSpPr>
        <xdr:cNvPr id="232" name="直線コネクタ 231"/>
        <xdr:cNvCxnSpPr/>
      </xdr:nvCxnSpPr>
      <xdr:spPr>
        <a:xfrm>
          <a:off x="2908300" y="15549654"/>
          <a:ext cx="889000" cy="1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3" name="フローチャート: 判断 232"/>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4" name="テキスト ボックス 233"/>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119154</xdr:rowOff>
    </xdr:from>
    <xdr:to>
      <xdr:col>15</xdr:col>
      <xdr:colOff>50800</xdr:colOff>
      <xdr:row>94</xdr:row>
      <xdr:rowOff>146757</xdr:rowOff>
    </xdr:to>
    <xdr:cxnSp macro="">
      <xdr:nvCxnSpPr>
        <xdr:cNvPr id="235" name="直線コネクタ 234"/>
        <xdr:cNvCxnSpPr/>
      </xdr:nvCxnSpPr>
      <xdr:spPr>
        <a:xfrm flipV="1">
          <a:off x="2019300" y="15549654"/>
          <a:ext cx="889000" cy="7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6" name="フローチャート: 判断 235"/>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7" name="テキスト ボックス 236"/>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146757</xdr:rowOff>
    </xdr:from>
    <xdr:to>
      <xdr:col>10</xdr:col>
      <xdr:colOff>114300</xdr:colOff>
      <xdr:row>95</xdr:row>
      <xdr:rowOff>151667</xdr:rowOff>
    </xdr:to>
    <xdr:cxnSp macro="">
      <xdr:nvCxnSpPr>
        <xdr:cNvPr id="238" name="直線コネクタ 237"/>
        <xdr:cNvCxnSpPr/>
      </xdr:nvCxnSpPr>
      <xdr:spPr>
        <a:xfrm flipV="1">
          <a:off x="1130300" y="16263057"/>
          <a:ext cx="889000" cy="17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9" name="フローチャート: 判断 238"/>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40" name="テキスト ボックス 239"/>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68794</xdr:rowOff>
    </xdr:from>
    <xdr:to>
      <xdr:col>6</xdr:col>
      <xdr:colOff>38100</xdr:colOff>
      <xdr:row>97</xdr:row>
      <xdr:rowOff>170394</xdr:rowOff>
    </xdr:to>
    <xdr:sp macro="" textlink="">
      <xdr:nvSpPr>
        <xdr:cNvPr id="241" name="フローチャート: 判断 240"/>
        <xdr:cNvSpPr/>
      </xdr:nvSpPr>
      <xdr:spPr>
        <a:xfrm>
          <a:off x="1079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161521</xdr:rowOff>
    </xdr:from>
    <xdr:ext cx="534377" cy="259045"/>
    <xdr:sp macro="" textlink="">
      <xdr:nvSpPr>
        <xdr:cNvPr id="242" name="テキスト ボックス 241"/>
        <xdr:cNvSpPr txBox="1"/>
      </xdr:nvSpPr>
      <xdr:spPr>
        <a:xfrm>
          <a:off x="863111" y="167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8658</xdr:rowOff>
    </xdr:from>
    <xdr:to>
      <xdr:col>24</xdr:col>
      <xdr:colOff>114300</xdr:colOff>
      <xdr:row>90</xdr:row>
      <xdr:rowOff>110258</xdr:rowOff>
    </xdr:to>
    <xdr:sp macro="" textlink="">
      <xdr:nvSpPr>
        <xdr:cNvPr id="248" name="楕円 247"/>
        <xdr:cNvSpPr/>
      </xdr:nvSpPr>
      <xdr:spPr>
        <a:xfrm>
          <a:off x="4584700" y="154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133135</xdr:rowOff>
    </xdr:from>
    <xdr:ext cx="599010" cy="259045"/>
    <xdr:sp macro="" textlink="">
      <xdr:nvSpPr>
        <xdr:cNvPr id="249" name="衛生費該当値テキスト"/>
        <xdr:cNvSpPr txBox="1"/>
      </xdr:nvSpPr>
      <xdr:spPr>
        <a:xfrm>
          <a:off x="4686300" y="1539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27567</xdr:rowOff>
    </xdr:from>
    <xdr:to>
      <xdr:col>20</xdr:col>
      <xdr:colOff>38100</xdr:colOff>
      <xdr:row>91</xdr:row>
      <xdr:rowOff>129167</xdr:rowOff>
    </xdr:to>
    <xdr:sp macro="" textlink="">
      <xdr:nvSpPr>
        <xdr:cNvPr id="250" name="楕円 249"/>
        <xdr:cNvSpPr/>
      </xdr:nvSpPr>
      <xdr:spPr>
        <a:xfrm>
          <a:off x="3746500" y="156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145694</xdr:rowOff>
    </xdr:from>
    <xdr:ext cx="599010" cy="259045"/>
    <xdr:sp macro="" textlink="">
      <xdr:nvSpPr>
        <xdr:cNvPr id="251" name="テキスト ボックス 250"/>
        <xdr:cNvSpPr txBox="1"/>
      </xdr:nvSpPr>
      <xdr:spPr>
        <a:xfrm>
          <a:off x="3497795" y="1540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68354</xdr:rowOff>
    </xdr:from>
    <xdr:to>
      <xdr:col>15</xdr:col>
      <xdr:colOff>101600</xdr:colOff>
      <xdr:row>90</xdr:row>
      <xdr:rowOff>169954</xdr:rowOff>
    </xdr:to>
    <xdr:sp macro="" textlink="">
      <xdr:nvSpPr>
        <xdr:cNvPr id="252" name="楕円 251"/>
        <xdr:cNvSpPr/>
      </xdr:nvSpPr>
      <xdr:spPr>
        <a:xfrm>
          <a:off x="2857500" y="154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15031</xdr:rowOff>
    </xdr:from>
    <xdr:ext cx="599010" cy="259045"/>
    <xdr:sp macro="" textlink="">
      <xdr:nvSpPr>
        <xdr:cNvPr id="253" name="テキスト ボックス 252"/>
        <xdr:cNvSpPr txBox="1"/>
      </xdr:nvSpPr>
      <xdr:spPr>
        <a:xfrm>
          <a:off x="2608795" y="152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95957</xdr:rowOff>
    </xdr:from>
    <xdr:to>
      <xdr:col>10</xdr:col>
      <xdr:colOff>165100</xdr:colOff>
      <xdr:row>95</xdr:row>
      <xdr:rowOff>26107</xdr:rowOff>
    </xdr:to>
    <xdr:sp macro="" textlink="">
      <xdr:nvSpPr>
        <xdr:cNvPr id="254" name="楕円 253"/>
        <xdr:cNvSpPr/>
      </xdr:nvSpPr>
      <xdr:spPr>
        <a:xfrm>
          <a:off x="1968500" y="162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42634</xdr:rowOff>
    </xdr:from>
    <xdr:ext cx="599010" cy="259045"/>
    <xdr:sp macro="" textlink="">
      <xdr:nvSpPr>
        <xdr:cNvPr id="255" name="テキスト ボックス 254"/>
        <xdr:cNvSpPr txBox="1"/>
      </xdr:nvSpPr>
      <xdr:spPr>
        <a:xfrm>
          <a:off x="1719795" y="1598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100867</xdr:rowOff>
    </xdr:from>
    <xdr:to>
      <xdr:col>6</xdr:col>
      <xdr:colOff>38100</xdr:colOff>
      <xdr:row>96</xdr:row>
      <xdr:rowOff>31017</xdr:rowOff>
    </xdr:to>
    <xdr:sp macro="" textlink="">
      <xdr:nvSpPr>
        <xdr:cNvPr id="256" name="楕円 255"/>
        <xdr:cNvSpPr/>
      </xdr:nvSpPr>
      <xdr:spPr>
        <a:xfrm>
          <a:off x="1079500" y="163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47544</xdr:rowOff>
    </xdr:from>
    <xdr:ext cx="599010" cy="259045"/>
    <xdr:sp macro="" textlink="">
      <xdr:nvSpPr>
        <xdr:cNvPr id="257" name="テキスト ボックス 256"/>
        <xdr:cNvSpPr txBox="1"/>
      </xdr:nvSpPr>
      <xdr:spPr>
        <a:xfrm>
          <a:off x="830795" y="1616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81" name="直線コネクタ 280"/>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2"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4"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5" name="直線コネクタ 284"/>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7"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8" name="フローチャート: 判断 287"/>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90" name="フローチャート: 判断 289"/>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91" name="テキスト ボックス 290"/>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3" name="フローチャート: 判断 292"/>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4" name="テキスト ボックス 293"/>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6" name="フローチャート: 判断 295"/>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7" name="テキスト ボックス 296"/>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131838</xdr:rowOff>
    </xdr:from>
    <xdr:to>
      <xdr:col>36</xdr:col>
      <xdr:colOff>165100</xdr:colOff>
      <xdr:row>39</xdr:row>
      <xdr:rowOff>61988</xdr:rowOff>
    </xdr:to>
    <xdr:sp macro="" textlink="">
      <xdr:nvSpPr>
        <xdr:cNvPr id="298" name="フローチャート: 判断 297"/>
        <xdr:cNvSpPr/>
      </xdr:nvSpPr>
      <xdr:spPr>
        <a:xfrm>
          <a:off x="6921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78516</xdr:rowOff>
    </xdr:from>
    <xdr:ext cx="469744" cy="259045"/>
    <xdr:sp macro="" textlink="">
      <xdr:nvSpPr>
        <xdr:cNvPr id="299" name="テキスト ボックス 298"/>
        <xdr:cNvSpPr txBox="1"/>
      </xdr:nvSpPr>
      <xdr:spPr>
        <a:xfrm>
          <a:off x="6737428"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6"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40" name="直線コネクタ 339"/>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41"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2" name="直線コネクタ 341"/>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3"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4" name="直線コネクタ 343"/>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28163</xdr:rowOff>
    </xdr:from>
    <xdr:to>
      <xdr:col>55</xdr:col>
      <xdr:colOff>0</xdr:colOff>
      <xdr:row>56</xdr:row>
      <xdr:rowOff>144783</xdr:rowOff>
    </xdr:to>
    <xdr:cxnSp macro="">
      <xdr:nvCxnSpPr>
        <xdr:cNvPr id="345" name="直線コネクタ 344"/>
        <xdr:cNvCxnSpPr/>
      </xdr:nvCxnSpPr>
      <xdr:spPr>
        <a:xfrm>
          <a:off x="9639300" y="9629363"/>
          <a:ext cx="838200" cy="1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6"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7" name="フローチャート: 判断 346"/>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112729</xdr:rowOff>
    </xdr:from>
    <xdr:to>
      <xdr:col>50</xdr:col>
      <xdr:colOff>114300</xdr:colOff>
      <xdr:row>56</xdr:row>
      <xdr:rowOff>28163</xdr:rowOff>
    </xdr:to>
    <xdr:cxnSp macro="">
      <xdr:nvCxnSpPr>
        <xdr:cNvPr id="348" name="直線コネクタ 347"/>
        <xdr:cNvCxnSpPr/>
      </xdr:nvCxnSpPr>
      <xdr:spPr>
        <a:xfrm>
          <a:off x="8750300" y="9371029"/>
          <a:ext cx="889000" cy="25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9" name="フローチャート: 判断 348"/>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50" name="テキスト ボックス 349"/>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4060</xdr:rowOff>
    </xdr:from>
    <xdr:to>
      <xdr:col>45</xdr:col>
      <xdr:colOff>177800</xdr:colOff>
      <xdr:row>54</xdr:row>
      <xdr:rowOff>112729</xdr:rowOff>
    </xdr:to>
    <xdr:cxnSp macro="">
      <xdr:nvCxnSpPr>
        <xdr:cNvPr id="351" name="直線コネクタ 350"/>
        <xdr:cNvCxnSpPr/>
      </xdr:nvCxnSpPr>
      <xdr:spPr>
        <a:xfrm>
          <a:off x="7861300" y="8919460"/>
          <a:ext cx="889000" cy="4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2" name="フローチャート: 判断 351"/>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3" name="テキスト ボックス 352"/>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4060</xdr:rowOff>
    </xdr:from>
    <xdr:to>
      <xdr:col>41</xdr:col>
      <xdr:colOff>50800</xdr:colOff>
      <xdr:row>53</xdr:row>
      <xdr:rowOff>109306</xdr:rowOff>
    </xdr:to>
    <xdr:cxnSp macro="">
      <xdr:nvCxnSpPr>
        <xdr:cNvPr id="354" name="直線コネクタ 353"/>
        <xdr:cNvCxnSpPr/>
      </xdr:nvCxnSpPr>
      <xdr:spPr>
        <a:xfrm flipV="1">
          <a:off x="6972300" y="8919460"/>
          <a:ext cx="889000" cy="2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5" name="フローチャート: 判断 354"/>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6" name="テキスト ボックス 355"/>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54030</xdr:rowOff>
    </xdr:from>
    <xdr:to>
      <xdr:col>36</xdr:col>
      <xdr:colOff>165100</xdr:colOff>
      <xdr:row>58</xdr:row>
      <xdr:rowOff>155630</xdr:rowOff>
    </xdr:to>
    <xdr:sp macro="" textlink="">
      <xdr:nvSpPr>
        <xdr:cNvPr id="357" name="フローチャート: 判断 356"/>
        <xdr:cNvSpPr/>
      </xdr:nvSpPr>
      <xdr:spPr>
        <a:xfrm>
          <a:off x="6921500" y="99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146757</xdr:rowOff>
    </xdr:from>
    <xdr:ext cx="599010" cy="259045"/>
    <xdr:sp macro="" textlink="">
      <xdr:nvSpPr>
        <xdr:cNvPr id="358" name="テキスト ボックス 357"/>
        <xdr:cNvSpPr txBox="1"/>
      </xdr:nvSpPr>
      <xdr:spPr>
        <a:xfrm>
          <a:off x="6672795" y="1009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93983</xdr:rowOff>
    </xdr:from>
    <xdr:to>
      <xdr:col>55</xdr:col>
      <xdr:colOff>50800</xdr:colOff>
      <xdr:row>57</xdr:row>
      <xdr:rowOff>24133</xdr:rowOff>
    </xdr:to>
    <xdr:sp macro="" textlink="">
      <xdr:nvSpPr>
        <xdr:cNvPr id="364" name="楕円 363"/>
        <xdr:cNvSpPr/>
      </xdr:nvSpPr>
      <xdr:spPr>
        <a:xfrm>
          <a:off x="10426700" y="96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116860</xdr:rowOff>
    </xdr:from>
    <xdr:ext cx="599010" cy="259045"/>
    <xdr:sp macro="" textlink="">
      <xdr:nvSpPr>
        <xdr:cNvPr id="365" name="農林水産業費該当値テキスト"/>
        <xdr:cNvSpPr txBox="1"/>
      </xdr:nvSpPr>
      <xdr:spPr>
        <a:xfrm>
          <a:off x="10528300" y="954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148813</xdr:rowOff>
    </xdr:from>
    <xdr:to>
      <xdr:col>50</xdr:col>
      <xdr:colOff>165100</xdr:colOff>
      <xdr:row>56</xdr:row>
      <xdr:rowOff>78963</xdr:rowOff>
    </xdr:to>
    <xdr:sp macro="" textlink="">
      <xdr:nvSpPr>
        <xdr:cNvPr id="366" name="楕円 365"/>
        <xdr:cNvSpPr/>
      </xdr:nvSpPr>
      <xdr:spPr>
        <a:xfrm>
          <a:off x="9588500" y="95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95490</xdr:rowOff>
    </xdr:from>
    <xdr:ext cx="599010" cy="259045"/>
    <xdr:sp macro="" textlink="">
      <xdr:nvSpPr>
        <xdr:cNvPr id="367" name="テキスト ボックス 366"/>
        <xdr:cNvSpPr txBox="1"/>
      </xdr:nvSpPr>
      <xdr:spPr>
        <a:xfrm>
          <a:off x="9339795" y="935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61929</xdr:rowOff>
    </xdr:from>
    <xdr:to>
      <xdr:col>46</xdr:col>
      <xdr:colOff>38100</xdr:colOff>
      <xdr:row>54</xdr:row>
      <xdr:rowOff>163529</xdr:rowOff>
    </xdr:to>
    <xdr:sp macro="" textlink="">
      <xdr:nvSpPr>
        <xdr:cNvPr id="368" name="楕円 367"/>
        <xdr:cNvSpPr/>
      </xdr:nvSpPr>
      <xdr:spPr>
        <a:xfrm>
          <a:off x="8699500" y="93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8606</xdr:rowOff>
    </xdr:from>
    <xdr:ext cx="599010" cy="259045"/>
    <xdr:sp macro="" textlink="">
      <xdr:nvSpPr>
        <xdr:cNvPr id="369" name="テキスト ボックス 368"/>
        <xdr:cNvSpPr txBox="1"/>
      </xdr:nvSpPr>
      <xdr:spPr>
        <a:xfrm>
          <a:off x="8450795" y="909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124710</xdr:rowOff>
    </xdr:from>
    <xdr:to>
      <xdr:col>41</xdr:col>
      <xdr:colOff>101600</xdr:colOff>
      <xdr:row>52</xdr:row>
      <xdr:rowOff>54860</xdr:rowOff>
    </xdr:to>
    <xdr:sp macro="" textlink="">
      <xdr:nvSpPr>
        <xdr:cNvPr id="370" name="楕円 369"/>
        <xdr:cNvSpPr/>
      </xdr:nvSpPr>
      <xdr:spPr>
        <a:xfrm>
          <a:off x="7810500" y="8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71387</xdr:rowOff>
    </xdr:from>
    <xdr:ext cx="599010" cy="259045"/>
    <xdr:sp macro="" textlink="">
      <xdr:nvSpPr>
        <xdr:cNvPr id="371" name="テキスト ボックス 370"/>
        <xdr:cNvSpPr txBox="1"/>
      </xdr:nvSpPr>
      <xdr:spPr>
        <a:xfrm>
          <a:off x="7561795" y="864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58506</xdr:rowOff>
    </xdr:from>
    <xdr:to>
      <xdr:col>36</xdr:col>
      <xdr:colOff>165100</xdr:colOff>
      <xdr:row>53</xdr:row>
      <xdr:rowOff>160106</xdr:rowOff>
    </xdr:to>
    <xdr:sp macro="" textlink="">
      <xdr:nvSpPr>
        <xdr:cNvPr id="372" name="楕円 371"/>
        <xdr:cNvSpPr/>
      </xdr:nvSpPr>
      <xdr:spPr>
        <a:xfrm>
          <a:off x="6921500" y="91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5183</xdr:rowOff>
    </xdr:from>
    <xdr:ext cx="599010" cy="259045"/>
    <xdr:sp macro="" textlink="">
      <xdr:nvSpPr>
        <xdr:cNvPr id="373" name="テキスト ボックス 372"/>
        <xdr:cNvSpPr txBox="1"/>
      </xdr:nvSpPr>
      <xdr:spPr>
        <a:xfrm>
          <a:off x="6672795" y="892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5" name="直線コネクタ 394"/>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6"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7" name="直線コネクタ 396"/>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8"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9" name="直線コネクタ 398"/>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151230</xdr:rowOff>
    </xdr:from>
    <xdr:to>
      <xdr:col>55</xdr:col>
      <xdr:colOff>0</xdr:colOff>
      <xdr:row>77</xdr:row>
      <xdr:rowOff>95083</xdr:rowOff>
    </xdr:to>
    <xdr:cxnSp macro="">
      <xdr:nvCxnSpPr>
        <xdr:cNvPr id="400" name="直線コネクタ 399"/>
        <xdr:cNvCxnSpPr/>
      </xdr:nvCxnSpPr>
      <xdr:spPr>
        <a:xfrm>
          <a:off x="9639300" y="12838530"/>
          <a:ext cx="838200" cy="45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401"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2" name="フローチャート: 判断 401"/>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151230</xdr:rowOff>
    </xdr:from>
    <xdr:to>
      <xdr:col>50</xdr:col>
      <xdr:colOff>114300</xdr:colOff>
      <xdr:row>77</xdr:row>
      <xdr:rowOff>135004</xdr:rowOff>
    </xdr:to>
    <xdr:cxnSp macro="">
      <xdr:nvCxnSpPr>
        <xdr:cNvPr id="403" name="直線コネクタ 402"/>
        <xdr:cNvCxnSpPr/>
      </xdr:nvCxnSpPr>
      <xdr:spPr>
        <a:xfrm flipV="1">
          <a:off x="8750300" y="12838530"/>
          <a:ext cx="889000" cy="49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4" name="フローチャート: 判断 403"/>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5" name="テキスト ボックス 404"/>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100024</xdr:rowOff>
    </xdr:from>
    <xdr:to>
      <xdr:col>45</xdr:col>
      <xdr:colOff>177800</xdr:colOff>
      <xdr:row>77</xdr:row>
      <xdr:rowOff>135004</xdr:rowOff>
    </xdr:to>
    <xdr:cxnSp macro="">
      <xdr:nvCxnSpPr>
        <xdr:cNvPr id="406" name="直線コネクタ 405"/>
        <xdr:cNvCxnSpPr/>
      </xdr:nvCxnSpPr>
      <xdr:spPr>
        <a:xfrm>
          <a:off x="7861300" y="12958774"/>
          <a:ext cx="889000" cy="37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7" name="フローチャート: 判断 406"/>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8" name="テキスト ボックス 407"/>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100024</xdr:rowOff>
    </xdr:from>
    <xdr:to>
      <xdr:col>41</xdr:col>
      <xdr:colOff>50800</xdr:colOff>
      <xdr:row>75</xdr:row>
      <xdr:rowOff>165136</xdr:rowOff>
    </xdr:to>
    <xdr:cxnSp macro="">
      <xdr:nvCxnSpPr>
        <xdr:cNvPr id="409" name="直線コネクタ 408"/>
        <xdr:cNvCxnSpPr/>
      </xdr:nvCxnSpPr>
      <xdr:spPr>
        <a:xfrm flipV="1">
          <a:off x="6972300" y="12958774"/>
          <a:ext cx="889000" cy="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10" name="フローチャート: 判断 409"/>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11" name="テキスト ボックス 410"/>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2" name="フローチャート: 判断 411"/>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3" name="テキスト ボックス 412"/>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44283</xdr:rowOff>
    </xdr:from>
    <xdr:to>
      <xdr:col>55</xdr:col>
      <xdr:colOff>50800</xdr:colOff>
      <xdr:row>77</xdr:row>
      <xdr:rowOff>145883</xdr:rowOff>
    </xdr:to>
    <xdr:sp macro="" textlink="">
      <xdr:nvSpPr>
        <xdr:cNvPr id="419" name="楕円 418"/>
        <xdr:cNvSpPr/>
      </xdr:nvSpPr>
      <xdr:spPr>
        <a:xfrm>
          <a:off x="10426700" y="132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67160</xdr:rowOff>
    </xdr:from>
    <xdr:ext cx="534377" cy="259045"/>
    <xdr:sp macro="" textlink="">
      <xdr:nvSpPr>
        <xdr:cNvPr id="420" name="商工費該当値テキスト"/>
        <xdr:cNvSpPr txBox="1"/>
      </xdr:nvSpPr>
      <xdr:spPr>
        <a:xfrm>
          <a:off x="10528300" y="130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100430</xdr:rowOff>
    </xdr:from>
    <xdr:to>
      <xdr:col>50</xdr:col>
      <xdr:colOff>165100</xdr:colOff>
      <xdr:row>75</xdr:row>
      <xdr:rowOff>30580</xdr:rowOff>
    </xdr:to>
    <xdr:sp macro="" textlink="">
      <xdr:nvSpPr>
        <xdr:cNvPr id="421" name="楕円 420"/>
        <xdr:cNvSpPr/>
      </xdr:nvSpPr>
      <xdr:spPr>
        <a:xfrm>
          <a:off x="9588500" y="127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47107</xdr:rowOff>
    </xdr:from>
    <xdr:ext cx="599010" cy="259045"/>
    <xdr:sp macro="" textlink="">
      <xdr:nvSpPr>
        <xdr:cNvPr id="422" name="テキスト ボックス 421"/>
        <xdr:cNvSpPr txBox="1"/>
      </xdr:nvSpPr>
      <xdr:spPr>
        <a:xfrm>
          <a:off x="9339795" y="1256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84204</xdr:rowOff>
    </xdr:from>
    <xdr:to>
      <xdr:col>46</xdr:col>
      <xdr:colOff>38100</xdr:colOff>
      <xdr:row>78</xdr:row>
      <xdr:rowOff>14354</xdr:rowOff>
    </xdr:to>
    <xdr:sp macro="" textlink="">
      <xdr:nvSpPr>
        <xdr:cNvPr id="423" name="楕円 422"/>
        <xdr:cNvSpPr/>
      </xdr:nvSpPr>
      <xdr:spPr>
        <a:xfrm>
          <a:off x="8699500" y="132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30881</xdr:rowOff>
    </xdr:from>
    <xdr:ext cx="534377" cy="259045"/>
    <xdr:sp macro="" textlink="">
      <xdr:nvSpPr>
        <xdr:cNvPr id="424" name="テキスト ボックス 423"/>
        <xdr:cNvSpPr txBox="1"/>
      </xdr:nvSpPr>
      <xdr:spPr>
        <a:xfrm>
          <a:off x="8483111" y="130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49224</xdr:rowOff>
    </xdr:from>
    <xdr:to>
      <xdr:col>41</xdr:col>
      <xdr:colOff>101600</xdr:colOff>
      <xdr:row>75</xdr:row>
      <xdr:rowOff>150825</xdr:rowOff>
    </xdr:to>
    <xdr:sp macro="" textlink="">
      <xdr:nvSpPr>
        <xdr:cNvPr id="425" name="楕円 424"/>
        <xdr:cNvSpPr/>
      </xdr:nvSpPr>
      <xdr:spPr>
        <a:xfrm>
          <a:off x="7810500" y="12907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167351</xdr:rowOff>
    </xdr:from>
    <xdr:ext cx="599010" cy="259045"/>
    <xdr:sp macro="" textlink="">
      <xdr:nvSpPr>
        <xdr:cNvPr id="426" name="テキスト ボックス 425"/>
        <xdr:cNvSpPr txBox="1"/>
      </xdr:nvSpPr>
      <xdr:spPr>
        <a:xfrm>
          <a:off x="7561795" y="1268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114336</xdr:rowOff>
    </xdr:from>
    <xdr:to>
      <xdr:col>36</xdr:col>
      <xdr:colOff>165100</xdr:colOff>
      <xdr:row>76</xdr:row>
      <xdr:rowOff>44487</xdr:rowOff>
    </xdr:to>
    <xdr:sp macro="" textlink="">
      <xdr:nvSpPr>
        <xdr:cNvPr id="427" name="楕円 426"/>
        <xdr:cNvSpPr/>
      </xdr:nvSpPr>
      <xdr:spPr>
        <a:xfrm>
          <a:off x="6921500" y="129730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61013</xdr:rowOff>
    </xdr:from>
    <xdr:ext cx="599010" cy="259045"/>
    <xdr:sp macro="" textlink="">
      <xdr:nvSpPr>
        <xdr:cNvPr id="428" name="テキスト ボックス 427"/>
        <xdr:cNvSpPr txBox="1"/>
      </xdr:nvSpPr>
      <xdr:spPr>
        <a:xfrm>
          <a:off x="6672795" y="127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2" name="直線コネクタ 451"/>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3"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4" name="直線コネクタ 453"/>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5"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6" name="直線コネクタ 455"/>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21718</xdr:rowOff>
    </xdr:from>
    <xdr:to>
      <xdr:col>55</xdr:col>
      <xdr:colOff>0</xdr:colOff>
      <xdr:row>96</xdr:row>
      <xdr:rowOff>3395</xdr:rowOff>
    </xdr:to>
    <xdr:cxnSp macro="">
      <xdr:nvCxnSpPr>
        <xdr:cNvPr id="457" name="直線コネクタ 456"/>
        <xdr:cNvCxnSpPr/>
      </xdr:nvCxnSpPr>
      <xdr:spPr>
        <a:xfrm flipV="1">
          <a:off x="9639300" y="16138018"/>
          <a:ext cx="838200" cy="32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8"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9" name="フローチャート: 判断 458"/>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3395</xdr:rowOff>
    </xdr:from>
    <xdr:to>
      <xdr:col>50</xdr:col>
      <xdr:colOff>114300</xdr:colOff>
      <xdr:row>98</xdr:row>
      <xdr:rowOff>94875</xdr:rowOff>
    </xdr:to>
    <xdr:cxnSp macro="">
      <xdr:nvCxnSpPr>
        <xdr:cNvPr id="460" name="直線コネクタ 459"/>
        <xdr:cNvCxnSpPr/>
      </xdr:nvCxnSpPr>
      <xdr:spPr>
        <a:xfrm flipV="1">
          <a:off x="8750300" y="16462595"/>
          <a:ext cx="889000" cy="43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1" name="フローチャート: 判断 460"/>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2" name="テキスト ボックス 461"/>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46696</xdr:rowOff>
    </xdr:from>
    <xdr:to>
      <xdr:col>45</xdr:col>
      <xdr:colOff>177800</xdr:colOff>
      <xdr:row>98</xdr:row>
      <xdr:rowOff>94875</xdr:rowOff>
    </xdr:to>
    <xdr:cxnSp macro="">
      <xdr:nvCxnSpPr>
        <xdr:cNvPr id="463" name="直線コネクタ 462"/>
        <xdr:cNvCxnSpPr/>
      </xdr:nvCxnSpPr>
      <xdr:spPr>
        <a:xfrm>
          <a:off x="7861300" y="16848796"/>
          <a:ext cx="889000" cy="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4" name="フローチャート: 判断 463"/>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5" name="テキスト ボックス 464"/>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101975</xdr:rowOff>
    </xdr:from>
    <xdr:to>
      <xdr:col>41</xdr:col>
      <xdr:colOff>50800</xdr:colOff>
      <xdr:row>98</xdr:row>
      <xdr:rowOff>46696</xdr:rowOff>
    </xdr:to>
    <xdr:cxnSp macro="">
      <xdr:nvCxnSpPr>
        <xdr:cNvPr id="466" name="直線コネクタ 465"/>
        <xdr:cNvCxnSpPr/>
      </xdr:nvCxnSpPr>
      <xdr:spPr>
        <a:xfrm>
          <a:off x="6972300" y="16389725"/>
          <a:ext cx="889000" cy="4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7" name="フローチャート: 判断 466"/>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8" name="テキスト ボックス 467"/>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158679</xdr:rowOff>
    </xdr:from>
    <xdr:to>
      <xdr:col>36</xdr:col>
      <xdr:colOff>165100</xdr:colOff>
      <xdr:row>98</xdr:row>
      <xdr:rowOff>88829</xdr:rowOff>
    </xdr:to>
    <xdr:sp macro="" textlink="">
      <xdr:nvSpPr>
        <xdr:cNvPr id="469" name="フローチャート: 判断 468"/>
        <xdr:cNvSpPr/>
      </xdr:nvSpPr>
      <xdr:spPr>
        <a:xfrm>
          <a:off x="6921500" y="1678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79956</xdr:rowOff>
    </xdr:from>
    <xdr:ext cx="599010" cy="259045"/>
    <xdr:sp macro="" textlink="">
      <xdr:nvSpPr>
        <xdr:cNvPr id="470" name="テキスト ボックス 469"/>
        <xdr:cNvSpPr txBox="1"/>
      </xdr:nvSpPr>
      <xdr:spPr>
        <a:xfrm>
          <a:off x="6672795" y="168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142368</xdr:rowOff>
    </xdr:from>
    <xdr:to>
      <xdr:col>55</xdr:col>
      <xdr:colOff>50800</xdr:colOff>
      <xdr:row>94</xdr:row>
      <xdr:rowOff>72518</xdr:rowOff>
    </xdr:to>
    <xdr:sp macro="" textlink="">
      <xdr:nvSpPr>
        <xdr:cNvPr id="476" name="楕円 475"/>
        <xdr:cNvSpPr/>
      </xdr:nvSpPr>
      <xdr:spPr>
        <a:xfrm>
          <a:off x="10426700" y="160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165245</xdr:rowOff>
    </xdr:from>
    <xdr:ext cx="599010" cy="259045"/>
    <xdr:sp macro="" textlink="">
      <xdr:nvSpPr>
        <xdr:cNvPr id="477" name="土木費該当値テキスト"/>
        <xdr:cNvSpPr txBox="1"/>
      </xdr:nvSpPr>
      <xdr:spPr>
        <a:xfrm>
          <a:off x="10528300" y="1593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124045</xdr:rowOff>
    </xdr:from>
    <xdr:to>
      <xdr:col>50</xdr:col>
      <xdr:colOff>165100</xdr:colOff>
      <xdr:row>96</xdr:row>
      <xdr:rowOff>54195</xdr:rowOff>
    </xdr:to>
    <xdr:sp macro="" textlink="">
      <xdr:nvSpPr>
        <xdr:cNvPr id="478" name="楕円 477"/>
        <xdr:cNvSpPr/>
      </xdr:nvSpPr>
      <xdr:spPr>
        <a:xfrm>
          <a:off x="9588500" y="164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70722</xdr:rowOff>
    </xdr:from>
    <xdr:ext cx="599010" cy="259045"/>
    <xdr:sp macro="" textlink="">
      <xdr:nvSpPr>
        <xdr:cNvPr id="479" name="テキスト ボックス 478"/>
        <xdr:cNvSpPr txBox="1"/>
      </xdr:nvSpPr>
      <xdr:spPr>
        <a:xfrm>
          <a:off x="9339795" y="1618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44075</xdr:rowOff>
    </xdr:from>
    <xdr:to>
      <xdr:col>46</xdr:col>
      <xdr:colOff>38100</xdr:colOff>
      <xdr:row>98</xdr:row>
      <xdr:rowOff>145675</xdr:rowOff>
    </xdr:to>
    <xdr:sp macro="" textlink="">
      <xdr:nvSpPr>
        <xdr:cNvPr id="480" name="楕円 479"/>
        <xdr:cNvSpPr/>
      </xdr:nvSpPr>
      <xdr:spPr>
        <a:xfrm>
          <a:off x="8699500" y="16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136802</xdr:rowOff>
    </xdr:from>
    <xdr:ext cx="534377" cy="259045"/>
    <xdr:sp macro="" textlink="">
      <xdr:nvSpPr>
        <xdr:cNvPr id="481" name="テキスト ボックス 480"/>
        <xdr:cNvSpPr txBox="1"/>
      </xdr:nvSpPr>
      <xdr:spPr>
        <a:xfrm>
          <a:off x="8483111" y="1693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167346</xdr:rowOff>
    </xdr:from>
    <xdr:to>
      <xdr:col>41</xdr:col>
      <xdr:colOff>101600</xdr:colOff>
      <xdr:row>98</xdr:row>
      <xdr:rowOff>97496</xdr:rowOff>
    </xdr:to>
    <xdr:sp macro="" textlink="">
      <xdr:nvSpPr>
        <xdr:cNvPr id="482" name="楕円 481"/>
        <xdr:cNvSpPr/>
      </xdr:nvSpPr>
      <xdr:spPr>
        <a:xfrm>
          <a:off x="7810500" y="167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88623</xdr:rowOff>
    </xdr:from>
    <xdr:ext cx="599010" cy="259045"/>
    <xdr:sp macro="" textlink="">
      <xdr:nvSpPr>
        <xdr:cNvPr id="483" name="テキスト ボックス 482"/>
        <xdr:cNvSpPr txBox="1"/>
      </xdr:nvSpPr>
      <xdr:spPr>
        <a:xfrm>
          <a:off x="7561795" y="1689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51175</xdr:rowOff>
    </xdr:from>
    <xdr:to>
      <xdr:col>36</xdr:col>
      <xdr:colOff>165100</xdr:colOff>
      <xdr:row>95</xdr:row>
      <xdr:rowOff>152775</xdr:rowOff>
    </xdr:to>
    <xdr:sp macro="" textlink="">
      <xdr:nvSpPr>
        <xdr:cNvPr id="484" name="楕円 483"/>
        <xdr:cNvSpPr/>
      </xdr:nvSpPr>
      <xdr:spPr>
        <a:xfrm>
          <a:off x="6921500" y="163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169302</xdr:rowOff>
    </xdr:from>
    <xdr:ext cx="599010" cy="259045"/>
    <xdr:sp macro="" textlink="">
      <xdr:nvSpPr>
        <xdr:cNvPr id="485" name="テキスト ボックス 484"/>
        <xdr:cNvSpPr txBox="1"/>
      </xdr:nvSpPr>
      <xdr:spPr>
        <a:xfrm>
          <a:off x="6672795" y="1611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1" name="直線コネクタ 510"/>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2"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3" name="直線コネクタ 512"/>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4"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5" name="直線コネクタ 514"/>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73308</xdr:rowOff>
    </xdr:from>
    <xdr:to>
      <xdr:col>85</xdr:col>
      <xdr:colOff>127000</xdr:colOff>
      <xdr:row>38</xdr:row>
      <xdr:rowOff>135406</xdr:rowOff>
    </xdr:to>
    <xdr:cxnSp macro="">
      <xdr:nvCxnSpPr>
        <xdr:cNvPr id="516" name="直線コネクタ 515"/>
        <xdr:cNvCxnSpPr/>
      </xdr:nvCxnSpPr>
      <xdr:spPr>
        <a:xfrm>
          <a:off x="15481300" y="6416958"/>
          <a:ext cx="838200" cy="2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7"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8" name="フローチャート: 判断 517"/>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73308</xdr:rowOff>
    </xdr:from>
    <xdr:to>
      <xdr:col>81</xdr:col>
      <xdr:colOff>50800</xdr:colOff>
      <xdr:row>38</xdr:row>
      <xdr:rowOff>132914</xdr:rowOff>
    </xdr:to>
    <xdr:cxnSp macro="">
      <xdr:nvCxnSpPr>
        <xdr:cNvPr id="519" name="直線コネクタ 518"/>
        <xdr:cNvCxnSpPr/>
      </xdr:nvCxnSpPr>
      <xdr:spPr>
        <a:xfrm flipV="1">
          <a:off x="14592300" y="6416958"/>
          <a:ext cx="889000" cy="23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0" name="フローチャート: 判断 519"/>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21" name="テキスト ボックス 520"/>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93307</xdr:rowOff>
    </xdr:from>
    <xdr:to>
      <xdr:col>76</xdr:col>
      <xdr:colOff>114300</xdr:colOff>
      <xdr:row>38</xdr:row>
      <xdr:rowOff>132914</xdr:rowOff>
    </xdr:to>
    <xdr:cxnSp macro="">
      <xdr:nvCxnSpPr>
        <xdr:cNvPr id="522" name="直線コネクタ 521"/>
        <xdr:cNvCxnSpPr/>
      </xdr:nvCxnSpPr>
      <xdr:spPr>
        <a:xfrm>
          <a:off x="13703300" y="6436957"/>
          <a:ext cx="889000" cy="2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3" name="フローチャート: 判断 522"/>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4" name="テキスト ボックス 523"/>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3013</xdr:rowOff>
    </xdr:from>
    <xdr:to>
      <xdr:col>71</xdr:col>
      <xdr:colOff>177800</xdr:colOff>
      <xdr:row>37</xdr:row>
      <xdr:rowOff>93307</xdr:rowOff>
    </xdr:to>
    <xdr:cxnSp macro="">
      <xdr:nvCxnSpPr>
        <xdr:cNvPr id="525" name="直線コネクタ 524"/>
        <xdr:cNvCxnSpPr/>
      </xdr:nvCxnSpPr>
      <xdr:spPr>
        <a:xfrm>
          <a:off x="12814300" y="6003763"/>
          <a:ext cx="889000" cy="4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6" name="フローチャート: 判断 525"/>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7" name="テキスト ボックス 526"/>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16571</xdr:rowOff>
    </xdr:from>
    <xdr:to>
      <xdr:col>67</xdr:col>
      <xdr:colOff>101600</xdr:colOff>
      <xdr:row>38</xdr:row>
      <xdr:rowOff>118171</xdr:rowOff>
    </xdr:to>
    <xdr:sp macro="" textlink="">
      <xdr:nvSpPr>
        <xdr:cNvPr id="528" name="フローチャート: 判断 527"/>
        <xdr:cNvSpPr/>
      </xdr:nvSpPr>
      <xdr:spPr>
        <a:xfrm>
          <a:off x="12763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109298</xdr:rowOff>
    </xdr:from>
    <xdr:ext cx="534377" cy="259045"/>
    <xdr:sp macro="" textlink="">
      <xdr:nvSpPr>
        <xdr:cNvPr id="529" name="テキスト ボックス 528"/>
        <xdr:cNvSpPr txBox="1"/>
      </xdr:nvSpPr>
      <xdr:spPr>
        <a:xfrm>
          <a:off x="12547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84606</xdr:rowOff>
    </xdr:from>
    <xdr:to>
      <xdr:col>85</xdr:col>
      <xdr:colOff>177800</xdr:colOff>
      <xdr:row>39</xdr:row>
      <xdr:rowOff>14756</xdr:rowOff>
    </xdr:to>
    <xdr:sp macro="" textlink="">
      <xdr:nvSpPr>
        <xdr:cNvPr id="535" name="楕円 534"/>
        <xdr:cNvSpPr/>
      </xdr:nvSpPr>
      <xdr:spPr>
        <a:xfrm>
          <a:off x="16268700" y="65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170983</xdr:rowOff>
    </xdr:from>
    <xdr:ext cx="534377" cy="259045"/>
    <xdr:sp macro="" textlink="">
      <xdr:nvSpPr>
        <xdr:cNvPr id="536" name="消防費該当値テキスト"/>
        <xdr:cNvSpPr txBox="1"/>
      </xdr:nvSpPr>
      <xdr:spPr>
        <a:xfrm>
          <a:off x="16370300" y="65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22508</xdr:rowOff>
    </xdr:from>
    <xdr:to>
      <xdr:col>81</xdr:col>
      <xdr:colOff>101600</xdr:colOff>
      <xdr:row>37</xdr:row>
      <xdr:rowOff>124108</xdr:rowOff>
    </xdr:to>
    <xdr:sp macro="" textlink="">
      <xdr:nvSpPr>
        <xdr:cNvPr id="537" name="楕円 536"/>
        <xdr:cNvSpPr/>
      </xdr:nvSpPr>
      <xdr:spPr>
        <a:xfrm>
          <a:off x="15430500" y="63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140635</xdr:rowOff>
    </xdr:from>
    <xdr:ext cx="599010" cy="259045"/>
    <xdr:sp macro="" textlink="">
      <xdr:nvSpPr>
        <xdr:cNvPr id="538" name="テキスト ボックス 537"/>
        <xdr:cNvSpPr txBox="1"/>
      </xdr:nvSpPr>
      <xdr:spPr>
        <a:xfrm>
          <a:off x="15181795" y="614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82114</xdr:rowOff>
    </xdr:from>
    <xdr:to>
      <xdr:col>76</xdr:col>
      <xdr:colOff>165100</xdr:colOff>
      <xdr:row>39</xdr:row>
      <xdr:rowOff>12264</xdr:rowOff>
    </xdr:to>
    <xdr:sp macro="" textlink="">
      <xdr:nvSpPr>
        <xdr:cNvPr id="539" name="楕円 538"/>
        <xdr:cNvSpPr/>
      </xdr:nvSpPr>
      <xdr:spPr>
        <a:xfrm>
          <a:off x="14541500" y="65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3391</xdr:rowOff>
    </xdr:from>
    <xdr:ext cx="534377" cy="259045"/>
    <xdr:sp macro="" textlink="">
      <xdr:nvSpPr>
        <xdr:cNvPr id="540" name="テキスト ボックス 539"/>
        <xdr:cNvSpPr txBox="1"/>
      </xdr:nvSpPr>
      <xdr:spPr>
        <a:xfrm>
          <a:off x="14325111" y="668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42507</xdr:rowOff>
    </xdr:from>
    <xdr:to>
      <xdr:col>72</xdr:col>
      <xdr:colOff>38100</xdr:colOff>
      <xdr:row>37</xdr:row>
      <xdr:rowOff>144107</xdr:rowOff>
    </xdr:to>
    <xdr:sp macro="" textlink="">
      <xdr:nvSpPr>
        <xdr:cNvPr id="541" name="楕円 540"/>
        <xdr:cNvSpPr/>
      </xdr:nvSpPr>
      <xdr:spPr>
        <a:xfrm>
          <a:off x="13652500" y="63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160634</xdr:rowOff>
    </xdr:from>
    <xdr:ext cx="599010" cy="259045"/>
    <xdr:sp macro="" textlink="">
      <xdr:nvSpPr>
        <xdr:cNvPr id="542" name="テキスト ボックス 541"/>
        <xdr:cNvSpPr txBox="1"/>
      </xdr:nvSpPr>
      <xdr:spPr>
        <a:xfrm>
          <a:off x="13403795" y="61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123663</xdr:rowOff>
    </xdr:from>
    <xdr:to>
      <xdr:col>67</xdr:col>
      <xdr:colOff>101600</xdr:colOff>
      <xdr:row>35</xdr:row>
      <xdr:rowOff>53813</xdr:rowOff>
    </xdr:to>
    <xdr:sp macro="" textlink="">
      <xdr:nvSpPr>
        <xdr:cNvPr id="543" name="楕円 542"/>
        <xdr:cNvSpPr/>
      </xdr:nvSpPr>
      <xdr:spPr>
        <a:xfrm>
          <a:off x="12763500" y="59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70340</xdr:rowOff>
    </xdr:from>
    <xdr:ext cx="599010" cy="259045"/>
    <xdr:sp macro="" textlink="">
      <xdr:nvSpPr>
        <xdr:cNvPr id="544" name="テキスト ボックス 543"/>
        <xdr:cNvSpPr txBox="1"/>
      </xdr:nvSpPr>
      <xdr:spPr>
        <a:xfrm>
          <a:off x="12514795" y="572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0" name="直線コネクタ 569"/>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1"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2" name="直線コネクタ 571"/>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3"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4" name="直線コネクタ 573"/>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147203</xdr:rowOff>
    </xdr:from>
    <xdr:to>
      <xdr:col>85</xdr:col>
      <xdr:colOff>127000</xdr:colOff>
      <xdr:row>56</xdr:row>
      <xdr:rowOff>68326</xdr:rowOff>
    </xdr:to>
    <xdr:cxnSp macro="">
      <xdr:nvCxnSpPr>
        <xdr:cNvPr id="575" name="直線コネクタ 574"/>
        <xdr:cNvCxnSpPr/>
      </xdr:nvCxnSpPr>
      <xdr:spPr>
        <a:xfrm flipV="1">
          <a:off x="15481300" y="9576953"/>
          <a:ext cx="838200" cy="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6"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7" name="フローチャート: 判断 576"/>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112413</xdr:rowOff>
    </xdr:from>
    <xdr:to>
      <xdr:col>81</xdr:col>
      <xdr:colOff>50800</xdr:colOff>
      <xdr:row>56</xdr:row>
      <xdr:rowOff>68326</xdr:rowOff>
    </xdr:to>
    <xdr:cxnSp macro="">
      <xdr:nvCxnSpPr>
        <xdr:cNvPr id="578" name="直線コネクタ 577"/>
        <xdr:cNvCxnSpPr/>
      </xdr:nvCxnSpPr>
      <xdr:spPr>
        <a:xfrm>
          <a:off x="14592300" y="95421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9" name="フローチャート: 判断 578"/>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80" name="テキスト ボックス 579"/>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165764</xdr:rowOff>
    </xdr:from>
    <xdr:to>
      <xdr:col>76</xdr:col>
      <xdr:colOff>114300</xdr:colOff>
      <xdr:row>55</xdr:row>
      <xdr:rowOff>112413</xdr:rowOff>
    </xdr:to>
    <xdr:cxnSp macro="">
      <xdr:nvCxnSpPr>
        <xdr:cNvPr id="581" name="直線コネクタ 580"/>
        <xdr:cNvCxnSpPr/>
      </xdr:nvCxnSpPr>
      <xdr:spPr>
        <a:xfrm>
          <a:off x="13703300" y="9252614"/>
          <a:ext cx="889000" cy="28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2" name="フローチャート: 判断 581"/>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3" name="テキスト ボックス 582"/>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165764</xdr:rowOff>
    </xdr:from>
    <xdr:to>
      <xdr:col>71</xdr:col>
      <xdr:colOff>177800</xdr:colOff>
      <xdr:row>55</xdr:row>
      <xdr:rowOff>85422</xdr:rowOff>
    </xdr:to>
    <xdr:cxnSp macro="">
      <xdr:nvCxnSpPr>
        <xdr:cNvPr id="584" name="直線コネクタ 583"/>
        <xdr:cNvCxnSpPr/>
      </xdr:nvCxnSpPr>
      <xdr:spPr>
        <a:xfrm flipV="1">
          <a:off x="12814300" y="9252614"/>
          <a:ext cx="889000" cy="26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5" name="フローチャート: 判断 584"/>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6" name="テキスト ボックス 585"/>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62081</xdr:rowOff>
    </xdr:from>
    <xdr:to>
      <xdr:col>67</xdr:col>
      <xdr:colOff>101600</xdr:colOff>
      <xdr:row>58</xdr:row>
      <xdr:rowOff>163681</xdr:rowOff>
    </xdr:to>
    <xdr:sp macro="" textlink="">
      <xdr:nvSpPr>
        <xdr:cNvPr id="587" name="フローチャート: 判断 586"/>
        <xdr:cNvSpPr/>
      </xdr:nvSpPr>
      <xdr:spPr>
        <a:xfrm>
          <a:off x="12763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154808</xdr:rowOff>
    </xdr:from>
    <xdr:ext cx="534377" cy="259045"/>
    <xdr:sp macro="" textlink="">
      <xdr:nvSpPr>
        <xdr:cNvPr id="588" name="テキスト ボックス 587"/>
        <xdr:cNvSpPr txBox="1"/>
      </xdr:nvSpPr>
      <xdr:spPr>
        <a:xfrm>
          <a:off x="12547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96403</xdr:rowOff>
    </xdr:from>
    <xdr:to>
      <xdr:col>85</xdr:col>
      <xdr:colOff>177800</xdr:colOff>
      <xdr:row>56</xdr:row>
      <xdr:rowOff>26553</xdr:rowOff>
    </xdr:to>
    <xdr:sp macro="" textlink="">
      <xdr:nvSpPr>
        <xdr:cNvPr id="594" name="楕円 593"/>
        <xdr:cNvSpPr/>
      </xdr:nvSpPr>
      <xdr:spPr>
        <a:xfrm>
          <a:off x="16268700" y="95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119280</xdr:rowOff>
    </xdr:from>
    <xdr:ext cx="599010" cy="259045"/>
    <xdr:sp macro="" textlink="">
      <xdr:nvSpPr>
        <xdr:cNvPr id="595" name="教育費該当値テキスト"/>
        <xdr:cNvSpPr txBox="1"/>
      </xdr:nvSpPr>
      <xdr:spPr>
        <a:xfrm>
          <a:off x="16370300" y="937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17526</xdr:rowOff>
    </xdr:from>
    <xdr:to>
      <xdr:col>81</xdr:col>
      <xdr:colOff>101600</xdr:colOff>
      <xdr:row>56</xdr:row>
      <xdr:rowOff>119126</xdr:rowOff>
    </xdr:to>
    <xdr:sp macro="" textlink="">
      <xdr:nvSpPr>
        <xdr:cNvPr id="596" name="楕円 595"/>
        <xdr:cNvSpPr/>
      </xdr:nvSpPr>
      <xdr:spPr>
        <a:xfrm>
          <a:off x="15430500" y="96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135653</xdr:rowOff>
    </xdr:from>
    <xdr:ext cx="599010" cy="259045"/>
    <xdr:sp macro="" textlink="">
      <xdr:nvSpPr>
        <xdr:cNvPr id="597" name="テキスト ボックス 596"/>
        <xdr:cNvSpPr txBox="1"/>
      </xdr:nvSpPr>
      <xdr:spPr>
        <a:xfrm>
          <a:off x="15181795" y="939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61613</xdr:rowOff>
    </xdr:from>
    <xdr:to>
      <xdr:col>76</xdr:col>
      <xdr:colOff>165100</xdr:colOff>
      <xdr:row>55</xdr:row>
      <xdr:rowOff>163213</xdr:rowOff>
    </xdr:to>
    <xdr:sp macro="" textlink="">
      <xdr:nvSpPr>
        <xdr:cNvPr id="598" name="楕円 597"/>
        <xdr:cNvSpPr/>
      </xdr:nvSpPr>
      <xdr:spPr>
        <a:xfrm>
          <a:off x="14541500" y="94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8290</xdr:rowOff>
    </xdr:from>
    <xdr:ext cx="599010" cy="259045"/>
    <xdr:sp macro="" textlink="">
      <xdr:nvSpPr>
        <xdr:cNvPr id="599" name="テキスト ボックス 598"/>
        <xdr:cNvSpPr txBox="1"/>
      </xdr:nvSpPr>
      <xdr:spPr>
        <a:xfrm>
          <a:off x="14292795" y="926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114964</xdr:rowOff>
    </xdr:from>
    <xdr:to>
      <xdr:col>72</xdr:col>
      <xdr:colOff>38100</xdr:colOff>
      <xdr:row>54</xdr:row>
      <xdr:rowOff>45114</xdr:rowOff>
    </xdr:to>
    <xdr:sp macro="" textlink="">
      <xdr:nvSpPr>
        <xdr:cNvPr id="600" name="楕円 599"/>
        <xdr:cNvSpPr/>
      </xdr:nvSpPr>
      <xdr:spPr>
        <a:xfrm>
          <a:off x="13652500" y="9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61641</xdr:rowOff>
    </xdr:from>
    <xdr:ext cx="599010" cy="259045"/>
    <xdr:sp macro="" textlink="">
      <xdr:nvSpPr>
        <xdr:cNvPr id="601" name="テキスト ボックス 600"/>
        <xdr:cNvSpPr txBox="1"/>
      </xdr:nvSpPr>
      <xdr:spPr>
        <a:xfrm>
          <a:off x="13403795" y="897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34622</xdr:rowOff>
    </xdr:from>
    <xdr:to>
      <xdr:col>67</xdr:col>
      <xdr:colOff>101600</xdr:colOff>
      <xdr:row>55</xdr:row>
      <xdr:rowOff>136222</xdr:rowOff>
    </xdr:to>
    <xdr:sp macro="" textlink="">
      <xdr:nvSpPr>
        <xdr:cNvPr id="602" name="楕円 601"/>
        <xdr:cNvSpPr/>
      </xdr:nvSpPr>
      <xdr:spPr>
        <a:xfrm>
          <a:off x="12763500" y="94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152749</xdr:rowOff>
    </xdr:from>
    <xdr:ext cx="599010" cy="259045"/>
    <xdr:sp macro="" textlink="">
      <xdr:nvSpPr>
        <xdr:cNvPr id="603" name="テキスト ボックス 602"/>
        <xdr:cNvSpPr txBox="1"/>
      </xdr:nvSpPr>
      <xdr:spPr>
        <a:xfrm>
          <a:off x="12514795" y="923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5" name="直線コネクタ 624"/>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6"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8"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9" name="直線コネクタ 628"/>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31"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2" name="フローチャート: 判断 631"/>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4" name="フローチャート: 判断 633"/>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5" name="テキスト ボックス 634"/>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7" name="フローチャート: 判断 636"/>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8" name="テキスト ボックス 637"/>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0" name="フローチャート: 判断 639"/>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41" name="テキスト ボックス 640"/>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61254</xdr:rowOff>
    </xdr:from>
    <xdr:to>
      <xdr:col>67</xdr:col>
      <xdr:colOff>101600</xdr:colOff>
      <xdr:row>78</xdr:row>
      <xdr:rowOff>162854</xdr:rowOff>
    </xdr:to>
    <xdr:sp macro="" textlink="">
      <xdr:nvSpPr>
        <xdr:cNvPr id="642" name="フローチャート: 判断 641"/>
        <xdr:cNvSpPr/>
      </xdr:nvSpPr>
      <xdr:spPr>
        <a:xfrm>
          <a:off x="12763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7931</xdr:rowOff>
    </xdr:from>
    <xdr:ext cx="534377" cy="259045"/>
    <xdr:sp macro="" textlink="">
      <xdr:nvSpPr>
        <xdr:cNvPr id="643" name="テキスト ボックス 642"/>
        <xdr:cNvSpPr txBox="1"/>
      </xdr:nvSpPr>
      <xdr:spPr>
        <a:xfrm>
          <a:off x="12547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50" name="災害復旧費該当値テキスト"/>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2" name="直線コネクタ 681"/>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3"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4" name="直線コネクタ 683"/>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5"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6" name="直線コネクタ 685"/>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91573</xdr:rowOff>
    </xdr:from>
    <xdr:to>
      <xdr:col>85</xdr:col>
      <xdr:colOff>127000</xdr:colOff>
      <xdr:row>97</xdr:row>
      <xdr:rowOff>165553</xdr:rowOff>
    </xdr:to>
    <xdr:cxnSp macro="">
      <xdr:nvCxnSpPr>
        <xdr:cNvPr id="687" name="直線コネクタ 686"/>
        <xdr:cNvCxnSpPr/>
      </xdr:nvCxnSpPr>
      <xdr:spPr>
        <a:xfrm>
          <a:off x="15481300" y="16722223"/>
          <a:ext cx="8382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8"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9" name="フローチャート: 判断 688"/>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12880</xdr:rowOff>
    </xdr:from>
    <xdr:to>
      <xdr:col>81</xdr:col>
      <xdr:colOff>50800</xdr:colOff>
      <xdr:row>97</xdr:row>
      <xdr:rowOff>91573</xdr:rowOff>
    </xdr:to>
    <xdr:cxnSp macro="">
      <xdr:nvCxnSpPr>
        <xdr:cNvPr id="690" name="直線コネクタ 689"/>
        <xdr:cNvCxnSpPr/>
      </xdr:nvCxnSpPr>
      <xdr:spPr>
        <a:xfrm>
          <a:off x="14592300" y="16643530"/>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1" name="フローチャート: 判断 690"/>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2" name="テキスト ボックス 691"/>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144390</xdr:rowOff>
    </xdr:from>
    <xdr:to>
      <xdr:col>76</xdr:col>
      <xdr:colOff>114300</xdr:colOff>
      <xdr:row>97</xdr:row>
      <xdr:rowOff>12880</xdr:rowOff>
    </xdr:to>
    <xdr:cxnSp macro="">
      <xdr:nvCxnSpPr>
        <xdr:cNvPr id="693" name="直線コネクタ 692"/>
        <xdr:cNvCxnSpPr/>
      </xdr:nvCxnSpPr>
      <xdr:spPr>
        <a:xfrm>
          <a:off x="13703300" y="16603590"/>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4" name="フローチャート: 判断 693"/>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5" name="テキスト ボックス 694"/>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110792</xdr:rowOff>
    </xdr:from>
    <xdr:to>
      <xdr:col>71</xdr:col>
      <xdr:colOff>177800</xdr:colOff>
      <xdr:row>96</xdr:row>
      <xdr:rowOff>144390</xdr:rowOff>
    </xdr:to>
    <xdr:cxnSp macro="">
      <xdr:nvCxnSpPr>
        <xdr:cNvPr id="696" name="直線コネクタ 695"/>
        <xdr:cNvCxnSpPr/>
      </xdr:nvCxnSpPr>
      <xdr:spPr>
        <a:xfrm>
          <a:off x="12814300" y="16569992"/>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7" name="フローチャート: 判断 696"/>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8" name="テキスト ボックス 697"/>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699" name="フローチャート: 判断 698"/>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0" name="テキスト ボックス 699"/>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114753</xdr:rowOff>
    </xdr:from>
    <xdr:to>
      <xdr:col>85</xdr:col>
      <xdr:colOff>177800</xdr:colOff>
      <xdr:row>98</xdr:row>
      <xdr:rowOff>44903</xdr:rowOff>
    </xdr:to>
    <xdr:sp macro="" textlink="">
      <xdr:nvSpPr>
        <xdr:cNvPr id="706" name="楕円 705"/>
        <xdr:cNvSpPr/>
      </xdr:nvSpPr>
      <xdr:spPr>
        <a:xfrm>
          <a:off x="16268700" y="167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93180</xdr:rowOff>
    </xdr:from>
    <xdr:ext cx="599010" cy="259045"/>
    <xdr:sp macro="" textlink="">
      <xdr:nvSpPr>
        <xdr:cNvPr id="707" name="公債費該当値テキスト"/>
        <xdr:cNvSpPr txBox="1"/>
      </xdr:nvSpPr>
      <xdr:spPr>
        <a:xfrm>
          <a:off x="16370300" y="1672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40773</xdr:rowOff>
    </xdr:from>
    <xdr:to>
      <xdr:col>81</xdr:col>
      <xdr:colOff>101600</xdr:colOff>
      <xdr:row>97</xdr:row>
      <xdr:rowOff>142373</xdr:rowOff>
    </xdr:to>
    <xdr:sp macro="" textlink="">
      <xdr:nvSpPr>
        <xdr:cNvPr id="708" name="楕円 707"/>
        <xdr:cNvSpPr/>
      </xdr:nvSpPr>
      <xdr:spPr>
        <a:xfrm>
          <a:off x="15430500" y="166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158900</xdr:rowOff>
    </xdr:from>
    <xdr:ext cx="599010" cy="259045"/>
    <xdr:sp macro="" textlink="">
      <xdr:nvSpPr>
        <xdr:cNvPr id="709" name="テキスト ボックス 708"/>
        <xdr:cNvSpPr txBox="1"/>
      </xdr:nvSpPr>
      <xdr:spPr>
        <a:xfrm>
          <a:off x="15181795" y="1644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133530</xdr:rowOff>
    </xdr:from>
    <xdr:to>
      <xdr:col>76</xdr:col>
      <xdr:colOff>165100</xdr:colOff>
      <xdr:row>97</xdr:row>
      <xdr:rowOff>63680</xdr:rowOff>
    </xdr:to>
    <xdr:sp macro="" textlink="">
      <xdr:nvSpPr>
        <xdr:cNvPr id="710" name="楕円 709"/>
        <xdr:cNvSpPr/>
      </xdr:nvSpPr>
      <xdr:spPr>
        <a:xfrm>
          <a:off x="14541500" y="1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80207</xdr:rowOff>
    </xdr:from>
    <xdr:ext cx="599010" cy="259045"/>
    <xdr:sp macro="" textlink="">
      <xdr:nvSpPr>
        <xdr:cNvPr id="711" name="テキスト ボックス 710"/>
        <xdr:cNvSpPr txBox="1"/>
      </xdr:nvSpPr>
      <xdr:spPr>
        <a:xfrm>
          <a:off x="14292795" y="1636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93590</xdr:rowOff>
    </xdr:from>
    <xdr:to>
      <xdr:col>72</xdr:col>
      <xdr:colOff>38100</xdr:colOff>
      <xdr:row>97</xdr:row>
      <xdr:rowOff>23740</xdr:rowOff>
    </xdr:to>
    <xdr:sp macro="" textlink="">
      <xdr:nvSpPr>
        <xdr:cNvPr id="712" name="楕円 711"/>
        <xdr:cNvSpPr/>
      </xdr:nvSpPr>
      <xdr:spPr>
        <a:xfrm>
          <a:off x="13652500" y="165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40267</xdr:rowOff>
    </xdr:from>
    <xdr:ext cx="599010" cy="259045"/>
    <xdr:sp macro="" textlink="">
      <xdr:nvSpPr>
        <xdr:cNvPr id="713" name="テキスト ボックス 712"/>
        <xdr:cNvSpPr txBox="1"/>
      </xdr:nvSpPr>
      <xdr:spPr>
        <a:xfrm>
          <a:off x="13403795" y="1632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59992</xdr:rowOff>
    </xdr:from>
    <xdr:to>
      <xdr:col>67</xdr:col>
      <xdr:colOff>101600</xdr:colOff>
      <xdr:row>96</xdr:row>
      <xdr:rowOff>161592</xdr:rowOff>
    </xdr:to>
    <xdr:sp macro="" textlink="">
      <xdr:nvSpPr>
        <xdr:cNvPr id="714" name="楕円 713"/>
        <xdr:cNvSpPr/>
      </xdr:nvSpPr>
      <xdr:spPr>
        <a:xfrm>
          <a:off x="12763500" y="165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6669</xdr:rowOff>
    </xdr:from>
    <xdr:ext cx="599010" cy="259045"/>
    <xdr:sp macro="" textlink="">
      <xdr:nvSpPr>
        <xdr:cNvPr id="715" name="テキスト ボックス 714"/>
        <xdr:cNvSpPr txBox="1"/>
      </xdr:nvSpPr>
      <xdr:spPr>
        <a:xfrm>
          <a:off x="12514795" y="162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9" name="直線コネクタ 738"/>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0"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2"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3" name="直線コネクタ 742"/>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5"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6" name="フローチャート: 判断 745"/>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8" name="フローチャート: 判断 747"/>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9" name="テキスト ボックス 748"/>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35801</xdr:rowOff>
    </xdr:from>
    <xdr:to>
      <xdr:col>107</xdr:col>
      <xdr:colOff>50800</xdr:colOff>
      <xdr:row>39</xdr:row>
      <xdr:rowOff>44450</xdr:rowOff>
    </xdr:to>
    <xdr:cxnSp macro="">
      <xdr:nvCxnSpPr>
        <xdr:cNvPr id="750" name="直線コネクタ 749"/>
        <xdr:cNvCxnSpPr/>
      </xdr:nvCxnSpPr>
      <xdr:spPr>
        <a:xfrm>
          <a:off x="19545300" y="6722351"/>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1" name="フローチャート: 判断 750"/>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2" name="テキスト ボックス 751"/>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2832</xdr:rowOff>
    </xdr:from>
    <xdr:to>
      <xdr:col>102</xdr:col>
      <xdr:colOff>114300</xdr:colOff>
      <xdr:row>39</xdr:row>
      <xdr:rowOff>35801</xdr:rowOff>
    </xdr:to>
    <xdr:cxnSp macro="">
      <xdr:nvCxnSpPr>
        <xdr:cNvPr id="753" name="直線コネクタ 752"/>
        <xdr:cNvCxnSpPr/>
      </xdr:nvCxnSpPr>
      <xdr:spPr>
        <a:xfrm>
          <a:off x="18656300" y="6689382"/>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4" name="フローチャート: 判断 753"/>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5" name="テキスト ボックス 754"/>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163208</xdr:rowOff>
    </xdr:from>
    <xdr:to>
      <xdr:col>98</xdr:col>
      <xdr:colOff>38100</xdr:colOff>
      <xdr:row>39</xdr:row>
      <xdr:rowOff>93358</xdr:rowOff>
    </xdr:to>
    <xdr:sp macro="" textlink="">
      <xdr:nvSpPr>
        <xdr:cNvPr id="756" name="フローチャート: 判断 755"/>
        <xdr:cNvSpPr/>
      </xdr:nvSpPr>
      <xdr:spPr>
        <a:xfrm>
          <a:off x="18605500" y="667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84485</xdr:rowOff>
    </xdr:from>
    <xdr:ext cx="378565" cy="259045"/>
    <xdr:sp macro="" textlink="">
      <xdr:nvSpPr>
        <xdr:cNvPr id="757" name="テキスト ボックス 756"/>
        <xdr:cNvSpPr txBox="1"/>
      </xdr:nvSpPr>
      <xdr:spPr>
        <a:xfrm>
          <a:off x="18467017" y="677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4"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156451</xdr:rowOff>
    </xdr:from>
    <xdr:to>
      <xdr:col>102</xdr:col>
      <xdr:colOff>165100</xdr:colOff>
      <xdr:row>39</xdr:row>
      <xdr:rowOff>86601</xdr:rowOff>
    </xdr:to>
    <xdr:sp macro="" textlink="">
      <xdr:nvSpPr>
        <xdr:cNvPr id="769" name="楕円 768"/>
        <xdr:cNvSpPr/>
      </xdr:nvSpPr>
      <xdr:spPr>
        <a:xfrm>
          <a:off x="19494500" y="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77728</xdr:rowOff>
    </xdr:from>
    <xdr:ext cx="378565" cy="259045"/>
    <xdr:sp macro="" textlink="">
      <xdr:nvSpPr>
        <xdr:cNvPr id="770" name="テキスト ボックス 769"/>
        <xdr:cNvSpPr txBox="1"/>
      </xdr:nvSpPr>
      <xdr:spPr>
        <a:xfrm>
          <a:off x="19356017" y="676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123482</xdr:rowOff>
    </xdr:from>
    <xdr:to>
      <xdr:col>98</xdr:col>
      <xdr:colOff>38100</xdr:colOff>
      <xdr:row>39</xdr:row>
      <xdr:rowOff>53632</xdr:rowOff>
    </xdr:to>
    <xdr:sp macro="" textlink="">
      <xdr:nvSpPr>
        <xdr:cNvPr id="771" name="楕円 770"/>
        <xdr:cNvSpPr/>
      </xdr:nvSpPr>
      <xdr:spPr>
        <a:xfrm>
          <a:off x="18605500" y="66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70159</xdr:rowOff>
    </xdr:from>
    <xdr:ext cx="469744" cy="259045"/>
    <xdr:sp macro="" textlink="">
      <xdr:nvSpPr>
        <xdr:cNvPr id="772" name="テキスト ボックス 771"/>
        <xdr:cNvSpPr txBox="1"/>
      </xdr:nvSpPr>
      <xdr:spPr>
        <a:xfrm>
          <a:off x="18421428" y="641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村営住宅の老朽化や住戸不足により、土木費が増加している。また、総務費は、積立金による増となっている。土木費に関しては、来年度以降も村営住宅建設事業等による増が見込まれる。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増額となったが、基金への積立を行い実質収支額は減となった。基金は増額となっているが、今後、大型事業が控えているため、基金の取り崩しなども見込まれるため、計画的に事業を進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一般会計に加え、特別会計でも黒字となった。</a:t>
          </a:r>
        </a:p>
        <a:p>
          <a:r>
            <a:rPr kumimoji="1" lang="ja-JP" altLang="en-US" sz="1400">
              <a:latin typeface="ＭＳ ゴシック" pitchFamily="49" charset="-128"/>
              <a:ea typeface="ＭＳ ゴシック" pitchFamily="49" charset="-128"/>
            </a:rPr>
            <a:t>簡易水道事業特別会計や合併処理浄化槽事業では、来年度以降施設修繕などの予定があるため計画的に事業を進める。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
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
81</v>
      </c>
      <c r="C3" s="441"/>
      <c r="D3" s="441"/>
      <c r="E3" s="442"/>
      <c r="F3" s="442"/>
      <c r="G3" s="442"/>
      <c r="H3" s="442"/>
      <c r="I3" s="442"/>
      <c r="J3" s="442"/>
      <c r="K3" s="442"/>
      <c r="L3" s="442" t="s">
        <v>
82</v>
      </c>
      <c r="M3" s="442"/>
      <c r="N3" s="442"/>
      <c r="O3" s="442"/>
      <c r="P3" s="442"/>
      <c r="Q3" s="442"/>
      <c r="R3" s="449"/>
      <c r="S3" s="449"/>
      <c r="T3" s="449"/>
      <c r="U3" s="449"/>
      <c r="V3" s="450"/>
      <c r="W3" s="424" t="s">
        <v>
83</v>
      </c>
      <c r="X3" s="425"/>
      <c r="Y3" s="425"/>
      <c r="Z3" s="425"/>
      <c r="AA3" s="425"/>
      <c r="AB3" s="441"/>
      <c r="AC3" s="449" t="s">
        <v>
84</v>
      </c>
      <c r="AD3" s="425"/>
      <c r="AE3" s="425"/>
      <c r="AF3" s="425"/>
      <c r="AG3" s="425"/>
      <c r="AH3" s="425"/>
      <c r="AI3" s="425"/>
      <c r="AJ3" s="425"/>
      <c r="AK3" s="425"/>
      <c r="AL3" s="426"/>
      <c r="AM3" s="424" t="s">
        <v>
85</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86</v>
      </c>
      <c r="BO3" s="425"/>
      <c r="BP3" s="425"/>
      <c r="BQ3" s="425"/>
      <c r="BR3" s="425"/>
      <c r="BS3" s="425"/>
      <c r="BT3" s="425"/>
      <c r="BU3" s="426"/>
      <c r="BV3" s="424" t="s">
        <v>
87</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88</v>
      </c>
      <c r="CU3" s="425"/>
      <c r="CV3" s="425"/>
      <c r="CW3" s="425"/>
      <c r="CX3" s="425"/>
      <c r="CY3" s="425"/>
      <c r="CZ3" s="425"/>
      <c r="DA3" s="426"/>
      <c r="DB3" s="424" t="s">
        <v>
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90</v>
      </c>
      <c r="AZ4" s="428"/>
      <c r="BA4" s="428"/>
      <c r="BB4" s="428"/>
      <c r="BC4" s="428"/>
      <c r="BD4" s="428"/>
      <c r="BE4" s="428"/>
      <c r="BF4" s="428"/>
      <c r="BG4" s="428"/>
      <c r="BH4" s="428"/>
      <c r="BI4" s="428"/>
      <c r="BJ4" s="428"/>
      <c r="BK4" s="428"/>
      <c r="BL4" s="428"/>
      <c r="BM4" s="429"/>
      <c r="BN4" s="430">
        <v>
1209823</v>
      </c>
      <c r="BO4" s="431"/>
      <c r="BP4" s="431"/>
      <c r="BQ4" s="431"/>
      <c r="BR4" s="431"/>
      <c r="BS4" s="431"/>
      <c r="BT4" s="431"/>
      <c r="BU4" s="432"/>
      <c r="BV4" s="430">
        <v>
1070241</v>
      </c>
      <c r="BW4" s="431"/>
      <c r="BX4" s="431"/>
      <c r="BY4" s="431"/>
      <c r="BZ4" s="431"/>
      <c r="CA4" s="431"/>
      <c r="CB4" s="431"/>
      <c r="CC4" s="432"/>
      <c r="CD4" s="433" t="s">
        <v>
91</v>
      </c>
      <c r="CE4" s="434"/>
      <c r="CF4" s="434"/>
      <c r="CG4" s="434"/>
      <c r="CH4" s="434"/>
      <c r="CI4" s="434"/>
      <c r="CJ4" s="434"/>
      <c r="CK4" s="434"/>
      <c r="CL4" s="434"/>
      <c r="CM4" s="434"/>
      <c r="CN4" s="434"/>
      <c r="CO4" s="434"/>
      <c r="CP4" s="434"/>
      <c r="CQ4" s="434"/>
      <c r="CR4" s="434"/>
      <c r="CS4" s="435"/>
      <c r="CT4" s="436">
        <v>
77.400000000000006</v>
      </c>
      <c r="CU4" s="437"/>
      <c r="CV4" s="437"/>
      <c r="CW4" s="437"/>
      <c r="CX4" s="437"/>
      <c r="CY4" s="437"/>
      <c r="CZ4" s="437"/>
      <c r="DA4" s="438"/>
      <c r="DB4" s="436">
        <v>
104.4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92</v>
      </c>
      <c r="AN5" s="497"/>
      <c r="AO5" s="497"/>
      <c r="AP5" s="497"/>
      <c r="AQ5" s="497"/>
      <c r="AR5" s="497"/>
      <c r="AS5" s="497"/>
      <c r="AT5" s="498"/>
      <c r="AU5" s="499" t="s">
        <v>
93</v>
      </c>
      <c r="AV5" s="500"/>
      <c r="AW5" s="500"/>
      <c r="AX5" s="500"/>
      <c r="AY5" s="501" t="s">
        <v>
94</v>
      </c>
      <c r="AZ5" s="502"/>
      <c r="BA5" s="502"/>
      <c r="BB5" s="502"/>
      <c r="BC5" s="502"/>
      <c r="BD5" s="502"/>
      <c r="BE5" s="502"/>
      <c r="BF5" s="502"/>
      <c r="BG5" s="502"/>
      <c r="BH5" s="502"/>
      <c r="BI5" s="502"/>
      <c r="BJ5" s="502"/>
      <c r="BK5" s="502"/>
      <c r="BL5" s="502"/>
      <c r="BM5" s="503"/>
      <c r="BN5" s="467">
        <v>
951222</v>
      </c>
      <c r="BO5" s="468"/>
      <c r="BP5" s="468"/>
      <c r="BQ5" s="468"/>
      <c r="BR5" s="468"/>
      <c r="BS5" s="468"/>
      <c r="BT5" s="468"/>
      <c r="BU5" s="469"/>
      <c r="BV5" s="467">
        <v>
764695</v>
      </c>
      <c r="BW5" s="468"/>
      <c r="BX5" s="468"/>
      <c r="BY5" s="468"/>
      <c r="BZ5" s="468"/>
      <c r="CA5" s="468"/>
      <c r="CB5" s="468"/>
      <c r="CC5" s="469"/>
      <c r="CD5" s="470" t="s">
        <v>
95</v>
      </c>
      <c r="CE5" s="471"/>
      <c r="CF5" s="471"/>
      <c r="CG5" s="471"/>
      <c r="CH5" s="471"/>
      <c r="CI5" s="471"/>
      <c r="CJ5" s="471"/>
      <c r="CK5" s="471"/>
      <c r="CL5" s="471"/>
      <c r="CM5" s="471"/>
      <c r="CN5" s="471"/>
      <c r="CO5" s="471"/>
      <c r="CP5" s="471"/>
      <c r="CQ5" s="471"/>
      <c r="CR5" s="471"/>
      <c r="CS5" s="472"/>
      <c r="CT5" s="464">
        <v>
89.3</v>
      </c>
      <c r="CU5" s="465"/>
      <c r="CV5" s="465"/>
      <c r="CW5" s="465"/>
      <c r="CX5" s="465"/>
      <c r="CY5" s="465"/>
      <c r="CZ5" s="465"/>
      <c r="DA5" s="466"/>
      <c r="DB5" s="464">
        <v>
88.2</v>
      </c>
      <c r="DC5" s="465"/>
      <c r="DD5" s="465"/>
      <c r="DE5" s="465"/>
      <c r="DF5" s="465"/>
      <c r="DG5" s="465"/>
      <c r="DH5" s="465"/>
      <c r="DI5" s="466"/>
      <c r="DJ5" s="186"/>
      <c r="DK5" s="186"/>
      <c r="DL5" s="186"/>
      <c r="DM5" s="186"/>
      <c r="DN5" s="186"/>
      <c r="DO5" s="186"/>
    </row>
    <row r="6" spans="1:119" ht="18.75" customHeight="1" x14ac:dyDescent="0.15">
      <c r="A6" s="187"/>
      <c r="B6" s="473" t="s">
        <v>
96</v>
      </c>
      <c r="C6" s="474"/>
      <c r="D6" s="474"/>
      <c r="E6" s="475"/>
      <c r="F6" s="475"/>
      <c r="G6" s="475"/>
      <c r="H6" s="475"/>
      <c r="I6" s="475"/>
      <c r="J6" s="475"/>
      <c r="K6" s="475"/>
      <c r="L6" s="475" t="s">
        <v>
97</v>
      </c>
      <c r="M6" s="475"/>
      <c r="N6" s="475"/>
      <c r="O6" s="475"/>
      <c r="P6" s="475"/>
      <c r="Q6" s="475"/>
      <c r="R6" s="479"/>
      <c r="S6" s="479"/>
      <c r="T6" s="479"/>
      <c r="U6" s="479"/>
      <c r="V6" s="480"/>
      <c r="W6" s="483" t="s">
        <v>
98</v>
      </c>
      <c r="X6" s="484"/>
      <c r="Y6" s="484"/>
      <c r="Z6" s="484"/>
      <c r="AA6" s="484"/>
      <c r="AB6" s="474"/>
      <c r="AC6" s="487" t="s">
        <v>
99</v>
      </c>
      <c r="AD6" s="488"/>
      <c r="AE6" s="488"/>
      <c r="AF6" s="488"/>
      <c r="AG6" s="488"/>
      <c r="AH6" s="488"/>
      <c r="AI6" s="488"/>
      <c r="AJ6" s="488"/>
      <c r="AK6" s="488"/>
      <c r="AL6" s="489"/>
      <c r="AM6" s="496" t="s">
        <v>
100</v>
      </c>
      <c r="AN6" s="497"/>
      <c r="AO6" s="497"/>
      <c r="AP6" s="497"/>
      <c r="AQ6" s="497"/>
      <c r="AR6" s="497"/>
      <c r="AS6" s="497"/>
      <c r="AT6" s="498"/>
      <c r="AU6" s="499" t="s">
        <v>
93</v>
      </c>
      <c r="AV6" s="500"/>
      <c r="AW6" s="500"/>
      <c r="AX6" s="500"/>
      <c r="AY6" s="501" t="s">
        <v>
101</v>
      </c>
      <c r="AZ6" s="502"/>
      <c r="BA6" s="502"/>
      <c r="BB6" s="502"/>
      <c r="BC6" s="502"/>
      <c r="BD6" s="502"/>
      <c r="BE6" s="502"/>
      <c r="BF6" s="502"/>
      <c r="BG6" s="502"/>
      <c r="BH6" s="502"/>
      <c r="BI6" s="502"/>
      <c r="BJ6" s="502"/>
      <c r="BK6" s="502"/>
      <c r="BL6" s="502"/>
      <c r="BM6" s="503"/>
      <c r="BN6" s="467">
        <v>
258601</v>
      </c>
      <c r="BO6" s="468"/>
      <c r="BP6" s="468"/>
      <c r="BQ6" s="468"/>
      <c r="BR6" s="468"/>
      <c r="BS6" s="468"/>
      <c r="BT6" s="468"/>
      <c r="BU6" s="469"/>
      <c r="BV6" s="467">
        <v>
305546</v>
      </c>
      <c r="BW6" s="468"/>
      <c r="BX6" s="468"/>
      <c r="BY6" s="468"/>
      <c r="BZ6" s="468"/>
      <c r="CA6" s="468"/>
      <c r="CB6" s="468"/>
      <c r="CC6" s="469"/>
      <c r="CD6" s="470" t="s">
        <v>
102</v>
      </c>
      <c r="CE6" s="471"/>
      <c r="CF6" s="471"/>
      <c r="CG6" s="471"/>
      <c r="CH6" s="471"/>
      <c r="CI6" s="471"/>
      <c r="CJ6" s="471"/>
      <c r="CK6" s="471"/>
      <c r="CL6" s="471"/>
      <c r="CM6" s="471"/>
      <c r="CN6" s="471"/>
      <c r="CO6" s="471"/>
      <c r="CP6" s="471"/>
      <c r="CQ6" s="471"/>
      <c r="CR6" s="471"/>
      <c r="CS6" s="472"/>
      <c r="CT6" s="504">
        <v>
89.3</v>
      </c>
      <c r="CU6" s="505"/>
      <c r="CV6" s="505"/>
      <c r="CW6" s="505"/>
      <c r="CX6" s="505"/>
      <c r="CY6" s="505"/>
      <c r="CZ6" s="505"/>
      <c r="DA6" s="506"/>
      <c r="DB6" s="504">
        <v>
88.2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103</v>
      </c>
      <c r="AN7" s="497"/>
      <c r="AO7" s="497"/>
      <c r="AP7" s="497"/>
      <c r="AQ7" s="497"/>
      <c r="AR7" s="497"/>
      <c r="AS7" s="497"/>
      <c r="AT7" s="498"/>
      <c r="AU7" s="499" t="s">
        <v>
93</v>
      </c>
      <c r="AV7" s="500"/>
      <c r="AW7" s="500"/>
      <c r="AX7" s="500"/>
      <c r="AY7" s="501" t="s">
        <v>
104</v>
      </c>
      <c r="AZ7" s="502"/>
      <c r="BA7" s="502"/>
      <c r="BB7" s="502"/>
      <c r="BC7" s="502"/>
      <c r="BD7" s="502"/>
      <c r="BE7" s="502"/>
      <c r="BF7" s="502"/>
      <c r="BG7" s="502"/>
      <c r="BH7" s="502"/>
      <c r="BI7" s="502"/>
      <c r="BJ7" s="502"/>
      <c r="BK7" s="502"/>
      <c r="BL7" s="502"/>
      <c r="BM7" s="503"/>
      <c r="BN7" s="467">
        <v>
73218</v>
      </c>
      <c r="BO7" s="468"/>
      <c r="BP7" s="468"/>
      <c r="BQ7" s="468"/>
      <c r="BR7" s="468"/>
      <c r="BS7" s="468"/>
      <c r="BT7" s="468"/>
      <c r="BU7" s="469"/>
      <c r="BV7" s="467">
        <v>
54944</v>
      </c>
      <c r="BW7" s="468"/>
      <c r="BX7" s="468"/>
      <c r="BY7" s="468"/>
      <c r="BZ7" s="468"/>
      <c r="CA7" s="468"/>
      <c r="CB7" s="468"/>
      <c r="CC7" s="469"/>
      <c r="CD7" s="470" t="s">
        <v>
105</v>
      </c>
      <c r="CE7" s="471"/>
      <c r="CF7" s="471"/>
      <c r="CG7" s="471"/>
      <c r="CH7" s="471"/>
      <c r="CI7" s="471"/>
      <c r="CJ7" s="471"/>
      <c r="CK7" s="471"/>
      <c r="CL7" s="471"/>
      <c r="CM7" s="471"/>
      <c r="CN7" s="471"/>
      <c r="CO7" s="471"/>
      <c r="CP7" s="471"/>
      <c r="CQ7" s="471"/>
      <c r="CR7" s="471"/>
      <c r="CS7" s="472"/>
      <c r="CT7" s="467">
        <v>
239406</v>
      </c>
      <c r="CU7" s="468"/>
      <c r="CV7" s="468"/>
      <c r="CW7" s="468"/>
      <c r="CX7" s="468"/>
      <c r="CY7" s="468"/>
      <c r="CZ7" s="468"/>
      <c r="DA7" s="469"/>
      <c r="DB7" s="467">
        <v>
240113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106</v>
      </c>
      <c r="AN8" s="497"/>
      <c r="AO8" s="497"/>
      <c r="AP8" s="497"/>
      <c r="AQ8" s="497"/>
      <c r="AR8" s="497"/>
      <c r="AS8" s="497"/>
      <c r="AT8" s="498"/>
      <c r="AU8" s="499" t="s">
        <v>
93</v>
      </c>
      <c r="AV8" s="500"/>
      <c r="AW8" s="500"/>
      <c r="AX8" s="500"/>
      <c r="AY8" s="501" t="s">
        <v>
107</v>
      </c>
      <c r="AZ8" s="502"/>
      <c r="BA8" s="502"/>
      <c r="BB8" s="502"/>
      <c r="BC8" s="502"/>
      <c r="BD8" s="502"/>
      <c r="BE8" s="502"/>
      <c r="BF8" s="502"/>
      <c r="BG8" s="502"/>
      <c r="BH8" s="502"/>
      <c r="BI8" s="502"/>
      <c r="BJ8" s="502"/>
      <c r="BK8" s="502"/>
      <c r="BL8" s="502"/>
      <c r="BM8" s="503"/>
      <c r="BN8" s="467">
        <v>
185383</v>
      </c>
      <c r="BO8" s="468"/>
      <c r="BP8" s="468"/>
      <c r="BQ8" s="468"/>
      <c r="BR8" s="468"/>
      <c r="BS8" s="468"/>
      <c r="BT8" s="468"/>
      <c r="BU8" s="469"/>
      <c r="BV8" s="467">
        <v>
250602</v>
      </c>
      <c r="BW8" s="468"/>
      <c r="BX8" s="468"/>
      <c r="BY8" s="468"/>
      <c r="BZ8" s="468"/>
      <c r="CA8" s="468"/>
      <c r="CB8" s="468"/>
      <c r="CC8" s="469"/>
      <c r="CD8" s="470" t="s">
        <v>
108</v>
      </c>
      <c r="CE8" s="471"/>
      <c r="CF8" s="471"/>
      <c r="CG8" s="471"/>
      <c r="CH8" s="471"/>
      <c r="CI8" s="471"/>
      <c r="CJ8" s="471"/>
      <c r="CK8" s="471"/>
      <c r="CL8" s="471"/>
      <c r="CM8" s="471"/>
      <c r="CN8" s="471"/>
      <c r="CO8" s="471"/>
      <c r="CP8" s="471"/>
      <c r="CQ8" s="471"/>
      <c r="CR8" s="471"/>
      <c r="CS8" s="472"/>
      <c r="CT8" s="507">
        <v>
0.16</v>
      </c>
      <c r="CU8" s="508"/>
      <c r="CV8" s="508"/>
      <c r="CW8" s="508"/>
      <c r="CX8" s="508"/>
      <c r="CY8" s="508"/>
      <c r="CZ8" s="508"/>
      <c r="DA8" s="509"/>
      <c r="DB8" s="507">
        <v>
0.15</v>
      </c>
      <c r="DC8" s="508"/>
      <c r="DD8" s="508"/>
      <c r="DE8" s="508"/>
      <c r="DF8" s="508"/>
      <c r="DG8" s="508"/>
      <c r="DH8" s="508"/>
      <c r="DI8" s="509"/>
      <c r="DJ8" s="186"/>
      <c r="DK8" s="186"/>
      <c r="DL8" s="186"/>
      <c r="DM8" s="186"/>
      <c r="DN8" s="186"/>
      <c r="DO8" s="186"/>
    </row>
    <row r="9" spans="1:119" ht="18.75" customHeight="1" thickBot="1" x14ac:dyDescent="0.2">
      <c r="A9" s="187"/>
      <c r="B9" s="461" t="s">
        <v>
109</v>
      </c>
      <c r="C9" s="462"/>
      <c r="D9" s="462"/>
      <c r="E9" s="462"/>
      <c r="F9" s="462"/>
      <c r="G9" s="462"/>
      <c r="H9" s="462"/>
      <c r="I9" s="462"/>
      <c r="J9" s="462"/>
      <c r="K9" s="510"/>
      <c r="L9" s="511" t="s">
        <v>
110</v>
      </c>
      <c r="M9" s="512"/>
      <c r="N9" s="512"/>
      <c r="O9" s="512"/>
      <c r="P9" s="512"/>
      <c r="Q9" s="513"/>
      <c r="R9" s="514">
        <v>
178</v>
      </c>
      <c r="S9" s="515"/>
      <c r="T9" s="515"/>
      <c r="U9" s="515"/>
      <c r="V9" s="516"/>
      <c r="W9" s="424" t="s">
        <v>
111</v>
      </c>
      <c r="X9" s="425"/>
      <c r="Y9" s="425"/>
      <c r="Z9" s="425"/>
      <c r="AA9" s="425"/>
      <c r="AB9" s="425"/>
      <c r="AC9" s="425"/>
      <c r="AD9" s="425"/>
      <c r="AE9" s="425"/>
      <c r="AF9" s="425"/>
      <c r="AG9" s="425"/>
      <c r="AH9" s="425"/>
      <c r="AI9" s="425"/>
      <c r="AJ9" s="425"/>
      <c r="AK9" s="425"/>
      <c r="AL9" s="426"/>
      <c r="AM9" s="496" t="s">
        <v>
112</v>
      </c>
      <c r="AN9" s="497"/>
      <c r="AO9" s="497"/>
      <c r="AP9" s="497"/>
      <c r="AQ9" s="497"/>
      <c r="AR9" s="497"/>
      <c r="AS9" s="497"/>
      <c r="AT9" s="498"/>
      <c r="AU9" s="499" t="s">
        <v>
113</v>
      </c>
      <c r="AV9" s="500"/>
      <c r="AW9" s="500"/>
      <c r="AX9" s="500"/>
      <c r="AY9" s="501" t="s">
        <v>
114</v>
      </c>
      <c r="AZ9" s="502"/>
      <c r="BA9" s="502"/>
      <c r="BB9" s="502"/>
      <c r="BC9" s="502"/>
      <c r="BD9" s="502"/>
      <c r="BE9" s="502"/>
      <c r="BF9" s="502"/>
      <c r="BG9" s="502"/>
      <c r="BH9" s="502"/>
      <c r="BI9" s="502"/>
      <c r="BJ9" s="502"/>
      <c r="BK9" s="502"/>
      <c r="BL9" s="502"/>
      <c r="BM9" s="503"/>
      <c r="BN9" s="467">
        <v>
-65219</v>
      </c>
      <c r="BO9" s="468"/>
      <c r="BP9" s="468"/>
      <c r="BQ9" s="468"/>
      <c r="BR9" s="468"/>
      <c r="BS9" s="468"/>
      <c r="BT9" s="468"/>
      <c r="BU9" s="469"/>
      <c r="BV9" s="467">
        <v>
56355</v>
      </c>
      <c r="BW9" s="468"/>
      <c r="BX9" s="468"/>
      <c r="BY9" s="468"/>
      <c r="BZ9" s="468"/>
      <c r="CA9" s="468"/>
      <c r="CB9" s="468"/>
      <c r="CC9" s="469"/>
      <c r="CD9" s="470" t="s">
        <v>
115</v>
      </c>
      <c r="CE9" s="471"/>
      <c r="CF9" s="471"/>
      <c r="CG9" s="471"/>
      <c r="CH9" s="471"/>
      <c r="CI9" s="471"/>
      <c r="CJ9" s="471"/>
      <c r="CK9" s="471"/>
      <c r="CL9" s="471"/>
      <c r="CM9" s="471"/>
      <c r="CN9" s="471"/>
      <c r="CO9" s="471"/>
      <c r="CP9" s="471"/>
      <c r="CQ9" s="471"/>
      <c r="CR9" s="471"/>
      <c r="CS9" s="472"/>
      <c r="CT9" s="464">
        <v>
3</v>
      </c>
      <c r="CU9" s="465"/>
      <c r="CV9" s="465"/>
      <c r="CW9" s="465"/>
      <c r="CX9" s="465"/>
      <c r="CY9" s="465"/>
      <c r="CZ9" s="465"/>
      <c r="DA9" s="466"/>
      <c r="DB9" s="464">
        <v>
4.5999999999999996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
116</v>
      </c>
      <c r="M10" s="497"/>
      <c r="N10" s="497"/>
      <c r="O10" s="497"/>
      <c r="P10" s="497"/>
      <c r="Q10" s="498"/>
      <c r="R10" s="518">
        <v>
201</v>
      </c>
      <c r="S10" s="519"/>
      <c r="T10" s="519"/>
      <c r="U10" s="519"/>
      <c r="V10" s="520"/>
      <c r="W10" s="455"/>
      <c r="X10" s="456"/>
      <c r="Y10" s="456"/>
      <c r="Z10" s="456"/>
      <c r="AA10" s="456"/>
      <c r="AB10" s="456"/>
      <c r="AC10" s="456"/>
      <c r="AD10" s="456"/>
      <c r="AE10" s="456"/>
      <c r="AF10" s="456"/>
      <c r="AG10" s="456"/>
      <c r="AH10" s="456"/>
      <c r="AI10" s="456"/>
      <c r="AJ10" s="456"/>
      <c r="AK10" s="456"/>
      <c r="AL10" s="459"/>
      <c r="AM10" s="496" t="s">
        <v>
117</v>
      </c>
      <c r="AN10" s="497"/>
      <c r="AO10" s="497"/>
      <c r="AP10" s="497"/>
      <c r="AQ10" s="497"/>
      <c r="AR10" s="497"/>
      <c r="AS10" s="497"/>
      <c r="AT10" s="498"/>
      <c r="AU10" s="499" t="s">
        <v>
118</v>
      </c>
      <c r="AV10" s="500"/>
      <c r="AW10" s="500"/>
      <c r="AX10" s="500"/>
      <c r="AY10" s="501" t="s">
        <v>
119</v>
      </c>
      <c r="AZ10" s="502"/>
      <c r="BA10" s="502"/>
      <c r="BB10" s="502"/>
      <c r="BC10" s="502"/>
      <c r="BD10" s="502"/>
      <c r="BE10" s="502"/>
      <c r="BF10" s="502"/>
      <c r="BG10" s="502"/>
      <c r="BH10" s="502"/>
      <c r="BI10" s="502"/>
      <c r="BJ10" s="502"/>
      <c r="BK10" s="502"/>
      <c r="BL10" s="502"/>
      <c r="BM10" s="503"/>
      <c r="BN10" s="467">
        <v>
175076</v>
      </c>
      <c r="BO10" s="468"/>
      <c r="BP10" s="468"/>
      <c r="BQ10" s="468"/>
      <c r="BR10" s="468"/>
      <c r="BS10" s="468"/>
      <c r="BT10" s="468"/>
      <c r="BU10" s="469"/>
      <c r="BV10" s="467">
        <v>
76</v>
      </c>
      <c r="BW10" s="468"/>
      <c r="BX10" s="468"/>
      <c r="BY10" s="468"/>
      <c r="BZ10" s="468"/>
      <c r="CA10" s="468"/>
      <c r="CB10" s="468"/>
      <c r="CC10" s="469"/>
      <c r="CD10" s="191" t="s">
        <v>
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
121</v>
      </c>
      <c r="M11" s="522"/>
      <c r="N11" s="522"/>
      <c r="O11" s="522"/>
      <c r="P11" s="522"/>
      <c r="Q11" s="523"/>
      <c r="R11" s="524" t="s">
        <v>
122</v>
      </c>
      <c r="S11" s="525"/>
      <c r="T11" s="525"/>
      <c r="U11" s="525"/>
      <c r="V11" s="526"/>
      <c r="W11" s="455"/>
      <c r="X11" s="456"/>
      <c r="Y11" s="456"/>
      <c r="Z11" s="456"/>
      <c r="AA11" s="456"/>
      <c r="AB11" s="456"/>
      <c r="AC11" s="456"/>
      <c r="AD11" s="456"/>
      <c r="AE11" s="456"/>
      <c r="AF11" s="456"/>
      <c r="AG11" s="456"/>
      <c r="AH11" s="456"/>
      <c r="AI11" s="456"/>
      <c r="AJ11" s="456"/>
      <c r="AK11" s="456"/>
      <c r="AL11" s="459"/>
      <c r="AM11" s="496" t="s">
        <v>
123</v>
      </c>
      <c r="AN11" s="497"/>
      <c r="AO11" s="497"/>
      <c r="AP11" s="497"/>
      <c r="AQ11" s="497"/>
      <c r="AR11" s="497"/>
      <c r="AS11" s="497"/>
      <c r="AT11" s="498"/>
      <c r="AU11" s="499" t="s">
        <v>
93</v>
      </c>
      <c r="AV11" s="500"/>
      <c r="AW11" s="500"/>
      <c r="AX11" s="500"/>
      <c r="AY11" s="501" t="s">
        <v>
124</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125</v>
      </c>
      <c r="CE11" s="471"/>
      <c r="CF11" s="471"/>
      <c r="CG11" s="471"/>
      <c r="CH11" s="471"/>
      <c r="CI11" s="471"/>
      <c r="CJ11" s="471"/>
      <c r="CK11" s="471"/>
      <c r="CL11" s="471"/>
      <c r="CM11" s="471"/>
      <c r="CN11" s="471"/>
      <c r="CO11" s="471"/>
      <c r="CP11" s="471"/>
      <c r="CQ11" s="471"/>
      <c r="CR11" s="471"/>
      <c r="CS11" s="472"/>
      <c r="CT11" s="507" t="s">
        <v>
126</v>
      </c>
      <c r="CU11" s="508"/>
      <c r="CV11" s="508"/>
      <c r="CW11" s="508"/>
      <c r="CX11" s="508"/>
      <c r="CY11" s="508"/>
      <c r="CZ11" s="508"/>
      <c r="DA11" s="509"/>
      <c r="DB11" s="507" t="s">
        <v>
127</v>
      </c>
      <c r="DC11" s="508"/>
      <c r="DD11" s="508"/>
      <c r="DE11" s="508"/>
      <c r="DF11" s="508"/>
      <c r="DG11" s="508"/>
      <c r="DH11" s="508"/>
      <c r="DI11" s="509"/>
      <c r="DJ11" s="186"/>
      <c r="DK11" s="186"/>
      <c r="DL11" s="186"/>
      <c r="DM11" s="186"/>
      <c r="DN11" s="186"/>
      <c r="DO11" s="186"/>
    </row>
    <row r="12" spans="1:119" ht="18.75" customHeight="1" x14ac:dyDescent="0.15">
      <c r="A12" s="187"/>
      <c r="B12" s="527" t="s">
        <v>
128</v>
      </c>
      <c r="C12" s="528"/>
      <c r="D12" s="528"/>
      <c r="E12" s="528"/>
      <c r="F12" s="528"/>
      <c r="G12" s="528"/>
      <c r="H12" s="528"/>
      <c r="I12" s="528"/>
      <c r="J12" s="528"/>
      <c r="K12" s="529"/>
      <c r="L12" s="536" t="s">
        <v>
129</v>
      </c>
      <c r="M12" s="537"/>
      <c r="N12" s="537"/>
      <c r="O12" s="537"/>
      <c r="P12" s="537"/>
      <c r="Q12" s="538"/>
      <c r="R12" s="539">
        <v>
168</v>
      </c>
      <c r="S12" s="540"/>
      <c r="T12" s="540"/>
      <c r="U12" s="540"/>
      <c r="V12" s="541"/>
      <c r="W12" s="542" t="s">
        <v>
1</v>
      </c>
      <c r="X12" s="500"/>
      <c r="Y12" s="500"/>
      <c r="Z12" s="500"/>
      <c r="AA12" s="500"/>
      <c r="AB12" s="543"/>
      <c r="AC12" s="544" t="s">
        <v>
130</v>
      </c>
      <c r="AD12" s="545"/>
      <c r="AE12" s="545"/>
      <c r="AF12" s="545"/>
      <c r="AG12" s="546"/>
      <c r="AH12" s="544" t="s">
        <v>
131</v>
      </c>
      <c r="AI12" s="545"/>
      <c r="AJ12" s="545"/>
      <c r="AK12" s="545"/>
      <c r="AL12" s="547"/>
      <c r="AM12" s="496" t="s">
        <v>
132</v>
      </c>
      <c r="AN12" s="497"/>
      <c r="AO12" s="497"/>
      <c r="AP12" s="497"/>
      <c r="AQ12" s="497"/>
      <c r="AR12" s="497"/>
      <c r="AS12" s="497"/>
      <c r="AT12" s="498"/>
      <c r="AU12" s="499" t="s">
        <v>
133</v>
      </c>
      <c r="AV12" s="500"/>
      <c r="AW12" s="500"/>
      <c r="AX12" s="500"/>
      <c r="AY12" s="501" t="s">
        <v>
134</v>
      </c>
      <c r="AZ12" s="502"/>
      <c r="BA12" s="502"/>
      <c r="BB12" s="502"/>
      <c r="BC12" s="502"/>
      <c r="BD12" s="502"/>
      <c r="BE12" s="502"/>
      <c r="BF12" s="502"/>
      <c r="BG12" s="502"/>
      <c r="BH12" s="502"/>
      <c r="BI12" s="502"/>
      <c r="BJ12" s="502"/>
      <c r="BK12" s="502"/>
      <c r="BL12" s="502"/>
      <c r="BM12" s="503"/>
      <c r="BN12" s="467">
        <v>
0</v>
      </c>
      <c r="BO12" s="468"/>
      <c r="BP12" s="468"/>
      <c r="BQ12" s="468"/>
      <c r="BR12" s="468"/>
      <c r="BS12" s="468"/>
      <c r="BT12" s="468"/>
      <c r="BU12" s="469"/>
      <c r="BV12" s="467">
        <v>
0</v>
      </c>
      <c r="BW12" s="468"/>
      <c r="BX12" s="468"/>
      <c r="BY12" s="468"/>
      <c r="BZ12" s="468"/>
      <c r="CA12" s="468"/>
      <c r="CB12" s="468"/>
      <c r="CC12" s="469"/>
      <c r="CD12" s="470" t="s">
        <v>
135</v>
      </c>
      <c r="CE12" s="471"/>
      <c r="CF12" s="471"/>
      <c r="CG12" s="471"/>
      <c r="CH12" s="471"/>
      <c r="CI12" s="471"/>
      <c r="CJ12" s="471"/>
      <c r="CK12" s="471"/>
      <c r="CL12" s="471"/>
      <c r="CM12" s="471"/>
      <c r="CN12" s="471"/>
      <c r="CO12" s="471"/>
      <c r="CP12" s="471"/>
      <c r="CQ12" s="471"/>
      <c r="CR12" s="471"/>
      <c r="CS12" s="472"/>
      <c r="CT12" s="507" t="s">
        <v>
127</v>
      </c>
      <c r="CU12" s="508"/>
      <c r="CV12" s="508"/>
      <c r="CW12" s="508"/>
      <c r="CX12" s="508"/>
      <c r="CY12" s="508"/>
      <c r="CZ12" s="508"/>
      <c r="DA12" s="509"/>
      <c r="DB12" s="507" t="s">
        <v>
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
136</v>
      </c>
      <c r="N13" s="559"/>
      <c r="O13" s="559"/>
      <c r="P13" s="559"/>
      <c r="Q13" s="560"/>
      <c r="R13" s="551">
        <v>
168</v>
      </c>
      <c r="S13" s="552"/>
      <c r="T13" s="552"/>
      <c r="U13" s="552"/>
      <c r="V13" s="553"/>
      <c r="W13" s="483" t="s">
        <v>
137</v>
      </c>
      <c r="X13" s="484"/>
      <c r="Y13" s="484"/>
      <c r="Z13" s="484"/>
      <c r="AA13" s="484"/>
      <c r="AB13" s="474"/>
      <c r="AC13" s="518">
        <v>
8</v>
      </c>
      <c r="AD13" s="519"/>
      <c r="AE13" s="519"/>
      <c r="AF13" s="519"/>
      <c r="AG13" s="561"/>
      <c r="AH13" s="518">
        <v>
7</v>
      </c>
      <c r="AI13" s="519"/>
      <c r="AJ13" s="519"/>
      <c r="AK13" s="519"/>
      <c r="AL13" s="520"/>
      <c r="AM13" s="496" t="s">
        <v>
138</v>
      </c>
      <c r="AN13" s="497"/>
      <c r="AO13" s="497"/>
      <c r="AP13" s="497"/>
      <c r="AQ13" s="497"/>
      <c r="AR13" s="497"/>
      <c r="AS13" s="497"/>
      <c r="AT13" s="498"/>
      <c r="AU13" s="499" t="s">
        <v>
139</v>
      </c>
      <c r="AV13" s="500"/>
      <c r="AW13" s="500"/>
      <c r="AX13" s="500"/>
      <c r="AY13" s="501" t="s">
        <v>
140</v>
      </c>
      <c r="AZ13" s="502"/>
      <c r="BA13" s="502"/>
      <c r="BB13" s="502"/>
      <c r="BC13" s="502"/>
      <c r="BD13" s="502"/>
      <c r="BE13" s="502"/>
      <c r="BF13" s="502"/>
      <c r="BG13" s="502"/>
      <c r="BH13" s="502"/>
      <c r="BI13" s="502"/>
      <c r="BJ13" s="502"/>
      <c r="BK13" s="502"/>
      <c r="BL13" s="502"/>
      <c r="BM13" s="503"/>
      <c r="BN13" s="467">
        <v>
109857</v>
      </c>
      <c r="BO13" s="468"/>
      <c r="BP13" s="468"/>
      <c r="BQ13" s="468"/>
      <c r="BR13" s="468"/>
      <c r="BS13" s="468"/>
      <c r="BT13" s="468"/>
      <c r="BU13" s="469"/>
      <c r="BV13" s="467">
        <v>
56431</v>
      </c>
      <c r="BW13" s="468"/>
      <c r="BX13" s="468"/>
      <c r="BY13" s="468"/>
      <c r="BZ13" s="468"/>
      <c r="CA13" s="468"/>
      <c r="CB13" s="468"/>
      <c r="CC13" s="469"/>
      <c r="CD13" s="470" t="s">
        <v>
141</v>
      </c>
      <c r="CE13" s="471"/>
      <c r="CF13" s="471"/>
      <c r="CG13" s="471"/>
      <c r="CH13" s="471"/>
      <c r="CI13" s="471"/>
      <c r="CJ13" s="471"/>
      <c r="CK13" s="471"/>
      <c r="CL13" s="471"/>
      <c r="CM13" s="471"/>
      <c r="CN13" s="471"/>
      <c r="CO13" s="471"/>
      <c r="CP13" s="471"/>
      <c r="CQ13" s="471"/>
      <c r="CR13" s="471"/>
      <c r="CS13" s="472"/>
      <c r="CT13" s="464">
        <v>
-0.2</v>
      </c>
      <c r="CU13" s="465"/>
      <c r="CV13" s="465"/>
      <c r="CW13" s="465"/>
      <c r="CX13" s="465"/>
      <c r="CY13" s="465"/>
      <c r="CZ13" s="465"/>
      <c r="DA13" s="466"/>
      <c r="DB13" s="464">
        <v>
-0.3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
142</v>
      </c>
      <c r="M14" s="549"/>
      <c r="N14" s="549"/>
      <c r="O14" s="549"/>
      <c r="P14" s="549"/>
      <c r="Q14" s="550"/>
      <c r="R14" s="551">
        <v>
159</v>
      </c>
      <c r="S14" s="552"/>
      <c r="T14" s="552"/>
      <c r="U14" s="552"/>
      <c r="V14" s="553"/>
      <c r="W14" s="457"/>
      <c r="X14" s="458"/>
      <c r="Y14" s="458"/>
      <c r="Z14" s="458"/>
      <c r="AA14" s="458"/>
      <c r="AB14" s="447"/>
      <c r="AC14" s="554">
        <v>
5.8</v>
      </c>
      <c r="AD14" s="555"/>
      <c r="AE14" s="555"/>
      <c r="AF14" s="555"/>
      <c r="AG14" s="556"/>
      <c r="AH14" s="554">
        <v>
5.0999999999999996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143</v>
      </c>
      <c r="CE14" s="563"/>
      <c r="CF14" s="563"/>
      <c r="CG14" s="563"/>
      <c r="CH14" s="563"/>
      <c r="CI14" s="563"/>
      <c r="CJ14" s="563"/>
      <c r="CK14" s="563"/>
      <c r="CL14" s="563"/>
      <c r="CM14" s="563"/>
      <c r="CN14" s="563"/>
      <c r="CO14" s="563"/>
      <c r="CP14" s="563"/>
      <c r="CQ14" s="563"/>
      <c r="CR14" s="563"/>
      <c r="CS14" s="564"/>
      <c r="CT14" s="565" t="s">
        <v>
127</v>
      </c>
      <c r="CU14" s="566"/>
      <c r="CV14" s="566"/>
      <c r="CW14" s="566"/>
      <c r="CX14" s="566"/>
      <c r="CY14" s="566"/>
      <c r="CZ14" s="566"/>
      <c r="DA14" s="567"/>
      <c r="DB14" s="565" t="s">
        <v>
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
144</v>
      </c>
      <c r="N15" s="559"/>
      <c r="O15" s="559"/>
      <c r="P15" s="559"/>
      <c r="Q15" s="560"/>
      <c r="R15" s="551">
        <v>
159</v>
      </c>
      <c r="S15" s="552"/>
      <c r="T15" s="552"/>
      <c r="U15" s="552"/>
      <c r="V15" s="553"/>
      <c r="W15" s="483" t="s">
        <v>
145</v>
      </c>
      <c r="X15" s="484"/>
      <c r="Y15" s="484"/>
      <c r="Z15" s="484"/>
      <c r="AA15" s="484"/>
      <c r="AB15" s="474"/>
      <c r="AC15" s="518">
        <v>
45</v>
      </c>
      <c r="AD15" s="519"/>
      <c r="AE15" s="519"/>
      <c r="AF15" s="519"/>
      <c r="AG15" s="561"/>
      <c r="AH15" s="518">
        <v>
48</v>
      </c>
      <c r="AI15" s="519"/>
      <c r="AJ15" s="519"/>
      <c r="AK15" s="519"/>
      <c r="AL15" s="520"/>
      <c r="AM15" s="496"/>
      <c r="AN15" s="497"/>
      <c r="AO15" s="497"/>
      <c r="AP15" s="497"/>
      <c r="AQ15" s="497"/>
      <c r="AR15" s="497"/>
      <c r="AS15" s="497"/>
      <c r="AT15" s="498"/>
      <c r="AU15" s="499"/>
      <c r="AV15" s="500"/>
      <c r="AW15" s="500"/>
      <c r="AX15" s="500"/>
      <c r="AY15" s="427" t="s">
        <v>
146</v>
      </c>
      <c r="AZ15" s="428"/>
      <c r="BA15" s="428"/>
      <c r="BB15" s="428"/>
      <c r="BC15" s="428"/>
      <c r="BD15" s="428"/>
      <c r="BE15" s="428"/>
      <c r="BF15" s="428"/>
      <c r="BG15" s="428"/>
      <c r="BH15" s="428"/>
      <c r="BI15" s="428"/>
      <c r="BJ15" s="428"/>
      <c r="BK15" s="428"/>
      <c r="BL15" s="428"/>
      <c r="BM15" s="429"/>
      <c r="BN15" s="430">
        <v>
39425</v>
      </c>
      <c r="BO15" s="431"/>
      <c r="BP15" s="431"/>
      <c r="BQ15" s="431"/>
      <c r="BR15" s="431"/>
      <c r="BS15" s="431"/>
      <c r="BT15" s="431"/>
      <c r="BU15" s="432"/>
      <c r="BV15" s="430">
        <v>
38184</v>
      </c>
      <c r="BW15" s="431"/>
      <c r="BX15" s="431"/>
      <c r="BY15" s="431"/>
      <c r="BZ15" s="431"/>
      <c r="CA15" s="431"/>
      <c r="CB15" s="431"/>
      <c r="CC15" s="432"/>
      <c r="CD15" s="568" t="s">
        <v>
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
148</v>
      </c>
      <c r="M16" s="579"/>
      <c r="N16" s="579"/>
      <c r="O16" s="579"/>
      <c r="P16" s="579"/>
      <c r="Q16" s="580"/>
      <c r="R16" s="571" t="s">
        <v>
149</v>
      </c>
      <c r="S16" s="572"/>
      <c r="T16" s="572"/>
      <c r="U16" s="572"/>
      <c r="V16" s="573"/>
      <c r="W16" s="457"/>
      <c r="X16" s="458"/>
      <c r="Y16" s="458"/>
      <c r="Z16" s="458"/>
      <c r="AA16" s="458"/>
      <c r="AB16" s="447"/>
      <c r="AC16" s="554">
        <v>
32.6</v>
      </c>
      <c r="AD16" s="555"/>
      <c r="AE16" s="555"/>
      <c r="AF16" s="555"/>
      <c r="AG16" s="556"/>
      <c r="AH16" s="554">
        <v>
35.299999999999997</v>
      </c>
      <c r="AI16" s="555"/>
      <c r="AJ16" s="555"/>
      <c r="AK16" s="555"/>
      <c r="AL16" s="557"/>
      <c r="AM16" s="496"/>
      <c r="AN16" s="497"/>
      <c r="AO16" s="497"/>
      <c r="AP16" s="497"/>
      <c r="AQ16" s="497"/>
      <c r="AR16" s="497"/>
      <c r="AS16" s="497"/>
      <c r="AT16" s="498"/>
      <c r="AU16" s="499"/>
      <c r="AV16" s="500"/>
      <c r="AW16" s="500"/>
      <c r="AX16" s="500"/>
      <c r="AY16" s="501" t="s">
        <v>
150</v>
      </c>
      <c r="AZ16" s="502"/>
      <c r="BA16" s="502"/>
      <c r="BB16" s="502"/>
      <c r="BC16" s="502"/>
      <c r="BD16" s="502"/>
      <c r="BE16" s="502"/>
      <c r="BF16" s="502"/>
      <c r="BG16" s="502"/>
      <c r="BH16" s="502"/>
      <c r="BI16" s="502"/>
      <c r="BJ16" s="502"/>
      <c r="BK16" s="502"/>
      <c r="BL16" s="502"/>
      <c r="BM16" s="503"/>
      <c r="BN16" s="467">
        <v>
222551</v>
      </c>
      <c r="BO16" s="468"/>
      <c r="BP16" s="468"/>
      <c r="BQ16" s="468"/>
      <c r="BR16" s="468"/>
      <c r="BS16" s="468"/>
      <c r="BT16" s="468"/>
      <c r="BU16" s="469"/>
      <c r="BV16" s="467">
        <v>
225111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
151</v>
      </c>
      <c r="N17" s="575"/>
      <c r="O17" s="575"/>
      <c r="P17" s="575"/>
      <c r="Q17" s="576"/>
      <c r="R17" s="571" t="s">
        <v>
152</v>
      </c>
      <c r="S17" s="572"/>
      <c r="T17" s="572"/>
      <c r="U17" s="572"/>
      <c r="V17" s="573"/>
      <c r="W17" s="483" t="s">
        <v>
153</v>
      </c>
      <c r="X17" s="484"/>
      <c r="Y17" s="484"/>
      <c r="Z17" s="484"/>
      <c r="AA17" s="484"/>
      <c r="AB17" s="474"/>
      <c r="AC17" s="518">
        <v>
85</v>
      </c>
      <c r="AD17" s="519"/>
      <c r="AE17" s="519"/>
      <c r="AF17" s="519"/>
      <c r="AG17" s="561"/>
      <c r="AH17" s="518">
        <v>
81</v>
      </c>
      <c r="AI17" s="519"/>
      <c r="AJ17" s="519"/>
      <c r="AK17" s="519"/>
      <c r="AL17" s="520"/>
      <c r="AM17" s="496"/>
      <c r="AN17" s="497"/>
      <c r="AO17" s="497"/>
      <c r="AP17" s="497"/>
      <c r="AQ17" s="497"/>
      <c r="AR17" s="497"/>
      <c r="AS17" s="497"/>
      <c r="AT17" s="498"/>
      <c r="AU17" s="499"/>
      <c r="AV17" s="500"/>
      <c r="AW17" s="500"/>
      <c r="AX17" s="500"/>
      <c r="AY17" s="501" t="s">
        <v>
154</v>
      </c>
      <c r="AZ17" s="502"/>
      <c r="BA17" s="502"/>
      <c r="BB17" s="502"/>
      <c r="BC17" s="502"/>
      <c r="BD17" s="502"/>
      <c r="BE17" s="502"/>
      <c r="BF17" s="502"/>
      <c r="BG17" s="502"/>
      <c r="BH17" s="502"/>
      <c r="BI17" s="502"/>
      <c r="BJ17" s="502"/>
      <c r="BK17" s="502"/>
      <c r="BL17" s="502"/>
      <c r="BM17" s="503"/>
      <c r="BN17" s="467">
        <v>
50393</v>
      </c>
      <c r="BO17" s="468"/>
      <c r="BP17" s="468"/>
      <c r="BQ17" s="468"/>
      <c r="BR17" s="468"/>
      <c r="BS17" s="468"/>
      <c r="BT17" s="468"/>
      <c r="BU17" s="469"/>
      <c r="BV17" s="467">
        <v>
48029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
155</v>
      </c>
      <c r="C18" s="510"/>
      <c r="D18" s="510"/>
      <c r="E18" s="582"/>
      <c r="F18" s="582"/>
      <c r="G18" s="582"/>
      <c r="H18" s="582"/>
      <c r="I18" s="582"/>
      <c r="J18" s="582"/>
      <c r="K18" s="582"/>
      <c r="L18" s="583">
        <v>
5.96</v>
      </c>
      <c r="M18" s="583"/>
      <c r="N18" s="583"/>
      <c r="O18" s="583"/>
      <c r="P18" s="583"/>
      <c r="Q18" s="583"/>
      <c r="R18" s="584"/>
      <c r="S18" s="584"/>
      <c r="T18" s="584"/>
      <c r="U18" s="584"/>
      <c r="V18" s="585"/>
      <c r="W18" s="485"/>
      <c r="X18" s="486"/>
      <c r="Y18" s="486"/>
      <c r="Z18" s="486"/>
      <c r="AA18" s="486"/>
      <c r="AB18" s="477"/>
      <c r="AC18" s="586">
        <v>
61.6</v>
      </c>
      <c r="AD18" s="587"/>
      <c r="AE18" s="587"/>
      <c r="AF18" s="587"/>
      <c r="AG18" s="588"/>
      <c r="AH18" s="586">
        <v>
59.6</v>
      </c>
      <c r="AI18" s="587"/>
      <c r="AJ18" s="587"/>
      <c r="AK18" s="587"/>
      <c r="AL18" s="589"/>
      <c r="AM18" s="496"/>
      <c r="AN18" s="497"/>
      <c r="AO18" s="497"/>
      <c r="AP18" s="497"/>
      <c r="AQ18" s="497"/>
      <c r="AR18" s="497"/>
      <c r="AS18" s="497"/>
      <c r="AT18" s="498"/>
      <c r="AU18" s="499"/>
      <c r="AV18" s="500"/>
      <c r="AW18" s="500"/>
      <c r="AX18" s="500"/>
      <c r="AY18" s="501" t="s">
        <v>
156</v>
      </c>
      <c r="AZ18" s="502"/>
      <c r="BA18" s="502"/>
      <c r="BB18" s="502"/>
      <c r="BC18" s="502"/>
      <c r="BD18" s="502"/>
      <c r="BE18" s="502"/>
      <c r="BF18" s="502"/>
      <c r="BG18" s="502"/>
      <c r="BH18" s="502"/>
      <c r="BI18" s="502"/>
      <c r="BJ18" s="502"/>
      <c r="BK18" s="502"/>
      <c r="BL18" s="502"/>
      <c r="BM18" s="503"/>
      <c r="BN18" s="467">
        <v>
207285</v>
      </c>
      <c r="BO18" s="468"/>
      <c r="BP18" s="468"/>
      <c r="BQ18" s="468"/>
      <c r="BR18" s="468"/>
      <c r="BS18" s="468"/>
      <c r="BT18" s="468"/>
      <c r="BU18" s="469"/>
      <c r="BV18" s="467">
        <v>
207353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
157</v>
      </c>
      <c r="C19" s="510"/>
      <c r="D19" s="510"/>
      <c r="E19" s="582"/>
      <c r="F19" s="582"/>
      <c r="G19" s="582"/>
      <c r="H19" s="582"/>
      <c r="I19" s="582"/>
      <c r="J19" s="582"/>
      <c r="K19" s="582"/>
      <c r="L19" s="590">
        <v>
30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158</v>
      </c>
      <c r="AZ19" s="502"/>
      <c r="BA19" s="502"/>
      <c r="BB19" s="502"/>
      <c r="BC19" s="502"/>
      <c r="BD19" s="502"/>
      <c r="BE19" s="502"/>
      <c r="BF19" s="502"/>
      <c r="BG19" s="502"/>
      <c r="BH19" s="502"/>
      <c r="BI19" s="502"/>
      <c r="BJ19" s="502"/>
      <c r="BK19" s="502"/>
      <c r="BL19" s="502"/>
      <c r="BM19" s="503"/>
      <c r="BN19" s="467">
        <v>
658460</v>
      </c>
      <c r="BO19" s="468"/>
      <c r="BP19" s="468"/>
      <c r="BQ19" s="468"/>
      <c r="BR19" s="468"/>
      <c r="BS19" s="468"/>
      <c r="BT19" s="468"/>
      <c r="BU19" s="469"/>
      <c r="BV19" s="467">
        <v>
540502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
159</v>
      </c>
      <c r="C20" s="510"/>
      <c r="D20" s="510"/>
      <c r="E20" s="582"/>
      <c r="F20" s="582"/>
      <c r="G20" s="582"/>
      <c r="H20" s="582"/>
      <c r="I20" s="582"/>
      <c r="J20" s="582"/>
      <c r="K20" s="582"/>
      <c r="L20" s="590">
        <v>
125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
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
161</v>
      </c>
      <c r="C22" s="605"/>
      <c r="D22" s="606"/>
      <c r="E22" s="479" t="s">
        <v>
1</v>
      </c>
      <c r="F22" s="484"/>
      <c r="G22" s="484"/>
      <c r="H22" s="484"/>
      <c r="I22" s="484"/>
      <c r="J22" s="484"/>
      <c r="K22" s="474"/>
      <c r="L22" s="479" t="s">
        <v>
162</v>
      </c>
      <c r="M22" s="484"/>
      <c r="N22" s="484"/>
      <c r="O22" s="484"/>
      <c r="P22" s="474"/>
      <c r="Q22" s="613" t="s">
        <v>
163</v>
      </c>
      <c r="R22" s="614"/>
      <c r="S22" s="614"/>
      <c r="T22" s="614"/>
      <c r="U22" s="614"/>
      <c r="V22" s="615"/>
      <c r="W22" s="619" t="s">
        <v>
164</v>
      </c>
      <c r="X22" s="605"/>
      <c r="Y22" s="606"/>
      <c r="Z22" s="479" t="s">
        <v>
1</v>
      </c>
      <c r="AA22" s="484"/>
      <c r="AB22" s="484"/>
      <c r="AC22" s="484"/>
      <c r="AD22" s="484"/>
      <c r="AE22" s="484"/>
      <c r="AF22" s="484"/>
      <c r="AG22" s="474"/>
      <c r="AH22" s="632" t="s">
        <v>
165</v>
      </c>
      <c r="AI22" s="484"/>
      <c r="AJ22" s="484"/>
      <c r="AK22" s="484"/>
      <c r="AL22" s="474"/>
      <c r="AM22" s="632" t="s">
        <v>
166</v>
      </c>
      <c r="AN22" s="633"/>
      <c r="AO22" s="633"/>
      <c r="AP22" s="633"/>
      <c r="AQ22" s="633"/>
      <c r="AR22" s="634"/>
      <c r="AS22" s="613" t="s">
        <v>
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167</v>
      </c>
      <c r="AZ23" s="428"/>
      <c r="BA23" s="428"/>
      <c r="BB23" s="428"/>
      <c r="BC23" s="428"/>
      <c r="BD23" s="428"/>
      <c r="BE23" s="428"/>
      <c r="BF23" s="428"/>
      <c r="BG23" s="428"/>
      <c r="BH23" s="428"/>
      <c r="BI23" s="428"/>
      <c r="BJ23" s="428"/>
      <c r="BK23" s="428"/>
      <c r="BL23" s="428"/>
      <c r="BM23" s="429"/>
      <c r="BN23" s="467">
        <v>
106905</v>
      </c>
      <c r="BO23" s="468"/>
      <c r="BP23" s="468"/>
      <c r="BQ23" s="468"/>
      <c r="BR23" s="468"/>
      <c r="BS23" s="468"/>
      <c r="BT23" s="468"/>
      <c r="BU23" s="469"/>
      <c r="BV23" s="467">
        <v>
125067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
168</v>
      </c>
      <c r="F24" s="497"/>
      <c r="G24" s="497"/>
      <c r="H24" s="497"/>
      <c r="I24" s="497"/>
      <c r="J24" s="497"/>
      <c r="K24" s="498"/>
      <c r="L24" s="518">
        <v>
1</v>
      </c>
      <c r="M24" s="519"/>
      <c r="N24" s="519"/>
      <c r="O24" s="519"/>
      <c r="P24" s="561"/>
      <c r="Q24" s="518">
        <v>
6000</v>
      </c>
      <c r="R24" s="519"/>
      <c r="S24" s="519"/>
      <c r="T24" s="519"/>
      <c r="U24" s="519"/>
      <c r="V24" s="561"/>
      <c r="W24" s="620"/>
      <c r="X24" s="608"/>
      <c r="Y24" s="609"/>
      <c r="Z24" s="517" t="s">
        <v>
169</v>
      </c>
      <c r="AA24" s="497"/>
      <c r="AB24" s="497"/>
      <c r="AC24" s="497"/>
      <c r="AD24" s="497"/>
      <c r="AE24" s="497"/>
      <c r="AF24" s="497"/>
      <c r="AG24" s="498"/>
      <c r="AH24" s="518">
        <v>
24</v>
      </c>
      <c r="AI24" s="519"/>
      <c r="AJ24" s="519"/>
      <c r="AK24" s="519"/>
      <c r="AL24" s="561"/>
      <c r="AM24" s="518">
        <v>
59208</v>
      </c>
      <c r="AN24" s="519"/>
      <c r="AO24" s="519"/>
      <c r="AP24" s="519"/>
      <c r="AQ24" s="519"/>
      <c r="AR24" s="561"/>
      <c r="AS24" s="518">
        <v>
2467</v>
      </c>
      <c r="AT24" s="519"/>
      <c r="AU24" s="519"/>
      <c r="AV24" s="519"/>
      <c r="AW24" s="519"/>
      <c r="AX24" s="520"/>
      <c r="AY24" s="640" t="s">
        <v>
170</v>
      </c>
      <c r="AZ24" s="641"/>
      <c r="BA24" s="641"/>
      <c r="BB24" s="641"/>
      <c r="BC24" s="641"/>
      <c r="BD24" s="641"/>
      <c r="BE24" s="641"/>
      <c r="BF24" s="641"/>
      <c r="BG24" s="641"/>
      <c r="BH24" s="641"/>
      <c r="BI24" s="641"/>
      <c r="BJ24" s="641"/>
      <c r="BK24" s="641"/>
      <c r="BL24" s="641"/>
      <c r="BM24" s="642"/>
      <c r="BN24" s="467">
        <v>
104174</v>
      </c>
      <c r="BO24" s="468"/>
      <c r="BP24" s="468"/>
      <c r="BQ24" s="468"/>
      <c r="BR24" s="468"/>
      <c r="BS24" s="468"/>
      <c r="BT24" s="468"/>
      <c r="BU24" s="469"/>
      <c r="BV24" s="467">
        <v>
121824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
171</v>
      </c>
      <c r="F25" s="497"/>
      <c r="G25" s="497"/>
      <c r="H25" s="497"/>
      <c r="I25" s="497"/>
      <c r="J25" s="497"/>
      <c r="K25" s="498"/>
      <c r="L25" s="518">
        <v>
1</v>
      </c>
      <c r="M25" s="519"/>
      <c r="N25" s="519"/>
      <c r="O25" s="519"/>
      <c r="P25" s="561"/>
      <c r="Q25" s="518">
        <v>
5300</v>
      </c>
      <c r="R25" s="519"/>
      <c r="S25" s="519"/>
      <c r="T25" s="519"/>
      <c r="U25" s="519"/>
      <c r="V25" s="561"/>
      <c r="W25" s="620"/>
      <c r="X25" s="608"/>
      <c r="Y25" s="609"/>
      <c r="Z25" s="517" t="s">
        <v>
172</v>
      </c>
      <c r="AA25" s="497"/>
      <c r="AB25" s="497"/>
      <c r="AC25" s="497"/>
      <c r="AD25" s="497"/>
      <c r="AE25" s="497"/>
      <c r="AF25" s="497"/>
      <c r="AG25" s="498"/>
      <c r="AH25" s="518" t="s">
        <v>
126</v>
      </c>
      <c r="AI25" s="519"/>
      <c r="AJ25" s="519"/>
      <c r="AK25" s="519"/>
      <c r="AL25" s="561"/>
      <c r="AM25" s="518" t="s">
        <v>
173</v>
      </c>
      <c r="AN25" s="519"/>
      <c r="AO25" s="519"/>
      <c r="AP25" s="519"/>
      <c r="AQ25" s="519"/>
      <c r="AR25" s="561"/>
      <c r="AS25" s="518" t="s">
        <v>
126</v>
      </c>
      <c r="AT25" s="519"/>
      <c r="AU25" s="519"/>
      <c r="AV25" s="519"/>
      <c r="AW25" s="519"/>
      <c r="AX25" s="520"/>
      <c r="AY25" s="427" t="s">
        <v>
174</v>
      </c>
      <c r="AZ25" s="428"/>
      <c r="BA25" s="428"/>
      <c r="BB25" s="428"/>
      <c r="BC25" s="428"/>
      <c r="BD25" s="428"/>
      <c r="BE25" s="428"/>
      <c r="BF25" s="428"/>
      <c r="BG25" s="428"/>
      <c r="BH25" s="428"/>
      <c r="BI25" s="428"/>
      <c r="BJ25" s="428"/>
      <c r="BK25" s="428"/>
      <c r="BL25" s="428"/>
      <c r="BM25" s="429"/>
      <c r="BN25" s="430" t="s">
        <v>
126</v>
      </c>
      <c r="BO25" s="431"/>
      <c r="BP25" s="431"/>
      <c r="BQ25" s="431"/>
      <c r="BR25" s="431"/>
      <c r="BS25" s="431"/>
      <c r="BT25" s="431"/>
      <c r="BU25" s="432"/>
      <c r="BV25" s="430" t="s">
        <v>
175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
176</v>
      </c>
      <c r="F26" s="497"/>
      <c r="G26" s="497"/>
      <c r="H26" s="497"/>
      <c r="I26" s="497"/>
      <c r="J26" s="497"/>
      <c r="K26" s="498"/>
      <c r="L26" s="518">
        <v>
1</v>
      </c>
      <c r="M26" s="519"/>
      <c r="N26" s="519"/>
      <c r="O26" s="519"/>
      <c r="P26" s="561"/>
      <c r="Q26" s="518">
        <v>
5300</v>
      </c>
      <c r="R26" s="519"/>
      <c r="S26" s="519"/>
      <c r="T26" s="519"/>
      <c r="U26" s="519"/>
      <c r="V26" s="561"/>
      <c r="W26" s="620"/>
      <c r="X26" s="608"/>
      <c r="Y26" s="609"/>
      <c r="Z26" s="517" t="s">
        <v>
177</v>
      </c>
      <c r="AA26" s="630"/>
      <c r="AB26" s="630"/>
      <c r="AC26" s="630"/>
      <c r="AD26" s="630"/>
      <c r="AE26" s="630"/>
      <c r="AF26" s="630"/>
      <c r="AG26" s="631"/>
      <c r="AH26" s="518">
        <v>
6</v>
      </c>
      <c r="AI26" s="519"/>
      <c r="AJ26" s="519"/>
      <c r="AK26" s="519"/>
      <c r="AL26" s="561"/>
      <c r="AM26" s="518">
        <v>
13890</v>
      </c>
      <c r="AN26" s="519"/>
      <c r="AO26" s="519"/>
      <c r="AP26" s="519"/>
      <c r="AQ26" s="519"/>
      <c r="AR26" s="561"/>
      <c r="AS26" s="518">
        <v>
2315</v>
      </c>
      <c r="AT26" s="519"/>
      <c r="AU26" s="519"/>
      <c r="AV26" s="519"/>
      <c r="AW26" s="519"/>
      <c r="AX26" s="520"/>
      <c r="AY26" s="470" t="s">
        <v>
178</v>
      </c>
      <c r="AZ26" s="471"/>
      <c r="BA26" s="471"/>
      <c r="BB26" s="471"/>
      <c r="BC26" s="471"/>
      <c r="BD26" s="471"/>
      <c r="BE26" s="471"/>
      <c r="BF26" s="471"/>
      <c r="BG26" s="471"/>
      <c r="BH26" s="471"/>
      <c r="BI26" s="471"/>
      <c r="BJ26" s="471"/>
      <c r="BK26" s="471"/>
      <c r="BL26" s="471"/>
      <c r="BM26" s="472"/>
      <c r="BN26" s="467" t="s">
        <v>
127</v>
      </c>
      <c r="BO26" s="468"/>
      <c r="BP26" s="468"/>
      <c r="BQ26" s="468"/>
      <c r="BR26" s="468"/>
      <c r="BS26" s="468"/>
      <c r="BT26" s="468"/>
      <c r="BU26" s="469"/>
      <c r="BV26" s="467" t="s">
        <v>
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
179</v>
      </c>
      <c r="F27" s="497"/>
      <c r="G27" s="497"/>
      <c r="H27" s="497"/>
      <c r="I27" s="497"/>
      <c r="J27" s="497"/>
      <c r="K27" s="498"/>
      <c r="L27" s="518">
        <v>
1</v>
      </c>
      <c r="M27" s="519"/>
      <c r="N27" s="519"/>
      <c r="O27" s="519"/>
      <c r="P27" s="561"/>
      <c r="Q27" s="518">
        <v>
1800</v>
      </c>
      <c r="R27" s="519"/>
      <c r="S27" s="519"/>
      <c r="T27" s="519"/>
      <c r="U27" s="519"/>
      <c r="V27" s="561"/>
      <c r="W27" s="620"/>
      <c r="X27" s="608"/>
      <c r="Y27" s="609"/>
      <c r="Z27" s="517" t="s">
        <v>
180</v>
      </c>
      <c r="AA27" s="497"/>
      <c r="AB27" s="497"/>
      <c r="AC27" s="497"/>
      <c r="AD27" s="497"/>
      <c r="AE27" s="497"/>
      <c r="AF27" s="497"/>
      <c r="AG27" s="498"/>
      <c r="AH27" s="518" t="s">
        <v>
173</v>
      </c>
      <c r="AI27" s="519"/>
      <c r="AJ27" s="519"/>
      <c r="AK27" s="519"/>
      <c r="AL27" s="561"/>
      <c r="AM27" s="518" t="s">
        <v>
127</v>
      </c>
      <c r="AN27" s="519"/>
      <c r="AO27" s="519"/>
      <c r="AP27" s="519"/>
      <c r="AQ27" s="519"/>
      <c r="AR27" s="561"/>
      <c r="AS27" s="518" t="s">
        <v>
173</v>
      </c>
      <c r="AT27" s="519"/>
      <c r="AU27" s="519"/>
      <c r="AV27" s="519"/>
      <c r="AW27" s="519"/>
      <c r="AX27" s="520"/>
      <c r="AY27" s="562" t="s">
        <v>
181</v>
      </c>
      <c r="AZ27" s="563"/>
      <c r="BA27" s="563"/>
      <c r="BB27" s="563"/>
      <c r="BC27" s="563"/>
      <c r="BD27" s="563"/>
      <c r="BE27" s="563"/>
      <c r="BF27" s="563"/>
      <c r="BG27" s="563"/>
      <c r="BH27" s="563"/>
      <c r="BI27" s="563"/>
      <c r="BJ27" s="563"/>
      <c r="BK27" s="563"/>
      <c r="BL27" s="563"/>
      <c r="BM27" s="564"/>
      <c r="BN27" s="643" t="s">
        <v>
173</v>
      </c>
      <c r="BO27" s="644"/>
      <c r="BP27" s="644"/>
      <c r="BQ27" s="644"/>
      <c r="BR27" s="644"/>
      <c r="BS27" s="644"/>
      <c r="BT27" s="644"/>
      <c r="BU27" s="645"/>
      <c r="BV27" s="643" t="s">
        <v>
173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
182</v>
      </c>
      <c r="F28" s="497"/>
      <c r="G28" s="497"/>
      <c r="H28" s="497"/>
      <c r="I28" s="497"/>
      <c r="J28" s="497"/>
      <c r="K28" s="498"/>
      <c r="L28" s="518">
        <v>
1</v>
      </c>
      <c r="M28" s="519"/>
      <c r="N28" s="519"/>
      <c r="O28" s="519"/>
      <c r="P28" s="561"/>
      <c r="Q28" s="518">
        <v>
1550</v>
      </c>
      <c r="R28" s="519"/>
      <c r="S28" s="519"/>
      <c r="T28" s="519"/>
      <c r="U28" s="519"/>
      <c r="V28" s="561"/>
      <c r="W28" s="620"/>
      <c r="X28" s="608"/>
      <c r="Y28" s="609"/>
      <c r="Z28" s="517" t="s">
        <v>
183</v>
      </c>
      <c r="AA28" s="497"/>
      <c r="AB28" s="497"/>
      <c r="AC28" s="497"/>
      <c r="AD28" s="497"/>
      <c r="AE28" s="497"/>
      <c r="AF28" s="497"/>
      <c r="AG28" s="498"/>
      <c r="AH28" s="518" t="s">
        <v>
173</v>
      </c>
      <c r="AI28" s="519"/>
      <c r="AJ28" s="519"/>
      <c r="AK28" s="519"/>
      <c r="AL28" s="561"/>
      <c r="AM28" s="518" t="s">
        <v>
175</v>
      </c>
      <c r="AN28" s="519"/>
      <c r="AO28" s="519"/>
      <c r="AP28" s="519"/>
      <c r="AQ28" s="519"/>
      <c r="AR28" s="561"/>
      <c r="AS28" s="518" t="s">
        <v>
127</v>
      </c>
      <c r="AT28" s="519"/>
      <c r="AU28" s="519"/>
      <c r="AV28" s="519"/>
      <c r="AW28" s="519"/>
      <c r="AX28" s="520"/>
      <c r="AY28" s="646" t="s">
        <v>
184</v>
      </c>
      <c r="AZ28" s="647"/>
      <c r="BA28" s="647"/>
      <c r="BB28" s="648"/>
      <c r="BC28" s="427" t="s">
        <v>
48</v>
      </c>
      <c r="BD28" s="428"/>
      <c r="BE28" s="428"/>
      <c r="BF28" s="428"/>
      <c r="BG28" s="428"/>
      <c r="BH28" s="428"/>
      <c r="BI28" s="428"/>
      <c r="BJ28" s="428"/>
      <c r="BK28" s="428"/>
      <c r="BL28" s="428"/>
      <c r="BM28" s="429"/>
      <c r="BN28" s="430">
        <v>
992303</v>
      </c>
      <c r="BO28" s="431"/>
      <c r="BP28" s="431"/>
      <c r="BQ28" s="431"/>
      <c r="BR28" s="431"/>
      <c r="BS28" s="431"/>
      <c r="BT28" s="431"/>
      <c r="BU28" s="432"/>
      <c r="BV28" s="430">
        <v>
817227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
185</v>
      </c>
      <c r="F29" s="497"/>
      <c r="G29" s="497"/>
      <c r="H29" s="497"/>
      <c r="I29" s="497"/>
      <c r="J29" s="497"/>
      <c r="K29" s="498"/>
      <c r="L29" s="518">
        <v>
4</v>
      </c>
      <c r="M29" s="519"/>
      <c r="N29" s="519"/>
      <c r="O29" s="519"/>
      <c r="P29" s="561"/>
      <c r="Q29" s="518">
        <v>
1400</v>
      </c>
      <c r="R29" s="519"/>
      <c r="S29" s="519"/>
      <c r="T29" s="519"/>
      <c r="U29" s="519"/>
      <c r="V29" s="561"/>
      <c r="W29" s="621"/>
      <c r="X29" s="622"/>
      <c r="Y29" s="623"/>
      <c r="Z29" s="517" t="s">
        <v>
186</v>
      </c>
      <c r="AA29" s="497"/>
      <c r="AB29" s="497"/>
      <c r="AC29" s="497"/>
      <c r="AD29" s="497"/>
      <c r="AE29" s="497"/>
      <c r="AF29" s="497"/>
      <c r="AG29" s="498"/>
      <c r="AH29" s="518">
        <v>
24</v>
      </c>
      <c r="AI29" s="519"/>
      <c r="AJ29" s="519"/>
      <c r="AK29" s="519"/>
      <c r="AL29" s="561"/>
      <c r="AM29" s="518">
        <v>
59208</v>
      </c>
      <c r="AN29" s="519"/>
      <c r="AO29" s="519"/>
      <c r="AP29" s="519"/>
      <c r="AQ29" s="519"/>
      <c r="AR29" s="561"/>
      <c r="AS29" s="518">
        <v>
2467</v>
      </c>
      <c r="AT29" s="519"/>
      <c r="AU29" s="519"/>
      <c r="AV29" s="519"/>
      <c r="AW29" s="519"/>
      <c r="AX29" s="520"/>
      <c r="AY29" s="649"/>
      <c r="AZ29" s="650"/>
      <c r="BA29" s="650"/>
      <c r="BB29" s="651"/>
      <c r="BC29" s="501" t="s">
        <v>
187</v>
      </c>
      <c r="BD29" s="502"/>
      <c r="BE29" s="502"/>
      <c r="BF29" s="502"/>
      <c r="BG29" s="502"/>
      <c r="BH29" s="502"/>
      <c r="BI29" s="502"/>
      <c r="BJ29" s="502"/>
      <c r="BK29" s="502"/>
      <c r="BL29" s="502"/>
      <c r="BM29" s="503"/>
      <c r="BN29" s="467">
        <v>
2122</v>
      </c>
      <c r="BO29" s="468"/>
      <c r="BP29" s="468"/>
      <c r="BQ29" s="468"/>
      <c r="BR29" s="468"/>
      <c r="BS29" s="468"/>
      <c r="BT29" s="468"/>
      <c r="BU29" s="469"/>
      <c r="BV29" s="467">
        <v>
2122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188</v>
      </c>
      <c r="X30" s="628"/>
      <c r="Y30" s="628"/>
      <c r="Z30" s="628"/>
      <c r="AA30" s="628"/>
      <c r="AB30" s="628"/>
      <c r="AC30" s="628"/>
      <c r="AD30" s="628"/>
      <c r="AE30" s="628"/>
      <c r="AF30" s="628"/>
      <c r="AG30" s="629"/>
      <c r="AH30" s="586">
        <v>
82.3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558076</v>
      </c>
      <c r="BO30" s="644"/>
      <c r="BP30" s="644"/>
      <c r="BQ30" s="644"/>
      <c r="BR30" s="644"/>
      <c r="BS30" s="644"/>
      <c r="BT30" s="644"/>
      <c r="BU30" s="645"/>
      <c r="BV30" s="643">
        <v>
558025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189</v>
      </c>
      <c r="D32" s="214"/>
      <c r="E32" s="214"/>
      <c r="F32" s="211"/>
      <c r="G32" s="211"/>
      <c r="H32" s="211"/>
      <c r="I32" s="211"/>
      <c r="J32" s="211"/>
      <c r="K32" s="211"/>
      <c r="L32" s="211"/>
      <c r="M32" s="211"/>
      <c r="N32" s="211"/>
      <c r="O32" s="211"/>
      <c r="P32" s="211"/>
      <c r="Q32" s="211"/>
      <c r="R32" s="211"/>
      <c r="S32" s="211"/>
      <c r="T32" s="211"/>
      <c r="U32" s="211" t="s">
        <v>
190</v>
      </c>
      <c r="V32" s="211"/>
      <c r="W32" s="211"/>
      <c r="X32" s="211"/>
      <c r="Y32" s="211"/>
      <c r="Z32" s="211"/>
      <c r="AA32" s="211"/>
      <c r="AB32" s="211"/>
      <c r="AC32" s="211"/>
      <c r="AD32" s="211"/>
      <c r="AE32" s="211"/>
      <c r="AF32" s="211"/>
      <c r="AG32" s="211"/>
      <c r="AH32" s="211"/>
      <c r="AI32" s="211"/>
      <c r="AJ32" s="211"/>
      <c r="AK32" s="211"/>
      <c r="AL32" s="211"/>
      <c r="AM32" s="215" t="s">
        <v>
191</v>
      </c>
      <c r="AN32" s="211"/>
      <c r="AO32" s="211"/>
      <c r="AP32" s="211"/>
      <c r="AQ32" s="211"/>
      <c r="AR32" s="211"/>
      <c r="AS32" s="215"/>
      <c r="AT32" s="215"/>
      <c r="AU32" s="215"/>
      <c r="AV32" s="215"/>
      <c r="AW32" s="215"/>
      <c r="AX32" s="215"/>
      <c r="AY32" s="215"/>
      <c r="AZ32" s="215"/>
      <c r="BA32" s="215"/>
      <c r="BB32" s="211"/>
      <c r="BC32" s="215"/>
      <c r="BD32" s="211"/>
      <c r="BE32" s="215" t="s">
        <v>
192</v>
      </c>
      <c r="BF32" s="211"/>
      <c r="BG32" s="211"/>
      <c r="BH32" s="211"/>
      <c r="BI32" s="211"/>
      <c r="BJ32" s="215"/>
      <c r="BK32" s="215"/>
      <c r="BL32" s="215"/>
      <c r="BM32" s="215"/>
      <c r="BN32" s="215"/>
      <c r="BO32" s="215"/>
      <c r="BP32" s="215"/>
      <c r="BQ32" s="215"/>
      <c r="BR32" s="211"/>
      <c r="BS32" s="211"/>
      <c r="BT32" s="211"/>
      <c r="BU32" s="211"/>
      <c r="BV32" s="211"/>
      <c r="BW32" s="211" t="s">
        <v>
193</v>
      </c>
      <c r="BX32" s="211"/>
      <c r="BY32" s="211"/>
      <c r="BZ32" s="211"/>
      <c r="CA32" s="211"/>
      <c r="CB32" s="215"/>
      <c r="CC32" s="215"/>
      <c r="CD32" s="215"/>
      <c r="CE32" s="215"/>
      <c r="CF32" s="215"/>
      <c r="CG32" s="215"/>
      <c r="CH32" s="215"/>
      <c r="CI32" s="215"/>
      <c r="CJ32" s="215"/>
      <c r="CK32" s="215"/>
      <c r="CL32" s="215"/>
      <c r="CM32" s="215"/>
      <c r="CN32" s="215"/>
      <c r="CO32" s="215" t="s">
        <v>
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
195</v>
      </c>
      <c r="D33" s="491"/>
      <c r="E33" s="456" t="s">
        <v>
196</v>
      </c>
      <c r="F33" s="456"/>
      <c r="G33" s="456"/>
      <c r="H33" s="456"/>
      <c r="I33" s="456"/>
      <c r="J33" s="456"/>
      <c r="K33" s="456"/>
      <c r="L33" s="456"/>
      <c r="M33" s="456"/>
      <c r="N33" s="456"/>
      <c r="O33" s="456"/>
      <c r="P33" s="456"/>
      <c r="Q33" s="456"/>
      <c r="R33" s="456"/>
      <c r="S33" s="456"/>
      <c r="T33" s="216"/>
      <c r="U33" s="491" t="s">
        <v>
197</v>
      </c>
      <c r="V33" s="491"/>
      <c r="W33" s="456" t="s">
        <v>
198</v>
      </c>
      <c r="X33" s="456"/>
      <c r="Y33" s="456"/>
      <c r="Z33" s="456"/>
      <c r="AA33" s="456"/>
      <c r="AB33" s="456"/>
      <c r="AC33" s="456"/>
      <c r="AD33" s="456"/>
      <c r="AE33" s="456"/>
      <c r="AF33" s="456"/>
      <c r="AG33" s="456"/>
      <c r="AH33" s="456"/>
      <c r="AI33" s="456"/>
      <c r="AJ33" s="456"/>
      <c r="AK33" s="456"/>
      <c r="AL33" s="216"/>
      <c r="AM33" s="491" t="s">
        <v>
195</v>
      </c>
      <c r="AN33" s="491"/>
      <c r="AO33" s="456" t="s">
        <v>
196</v>
      </c>
      <c r="AP33" s="456"/>
      <c r="AQ33" s="456"/>
      <c r="AR33" s="456"/>
      <c r="AS33" s="456"/>
      <c r="AT33" s="456"/>
      <c r="AU33" s="456"/>
      <c r="AV33" s="456"/>
      <c r="AW33" s="456"/>
      <c r="AX33" s="456"/>
      <c r="AY33" s="456"/>
      <c r="AZ33" s="456"/>
      <c r="BA33" s="456"/>
      <c r="BB33" s="456"/>
      <c r="BC33" s="456"/>
      <c r="BD33" s="217"/>
      <c r="BE33" s="456" t="s">
        <v>
199</v>
      </c>
      <c r="BF33" s="456"/>
      <c r="BG33" s="456" t="s">
        <v>
200</v>
      </c>
      <c r="BH33" s="456"/>
      <c r="BI33" s="456"/>
      <c r="BJ33" s="456"/>
      <c r="BK33" s="456"/>
      <c r="BL33" s="456"/>
      <c r="BM33" s="456"/>
      <c r="BN33" s="456"/>
      <c r="BO33" s="456"/>
      <c r="BP33" s="456"/>
      <c r="BQ33" s="456"/>
      <c r="BR33" s="456"/>
      <c r="BS33" s="456"/>
      <c r="BT33" s="456"/>
      <c r="BU33" s="456"/>
      <c r="BV33" s="217"/>
      <c r="BW33" s="491" t="s">
        <v>
199</v>
      </c>
      <c r="BX33" s="491"/>
      <c r="BY33" s="456" t="s">
        <v>
201</v>
      </c>
      <c r="BZ33" s="456"/>
      <c r="CA33" s="456"/>
      <c r="CB33" s="456"/>
      <c r="CC33" s="456"/>
      <c r="CD33" s="456"/>
      <c r="CE33" s="456"/>
      <c r="CF33" s="456"/>
      <c r="CG33" s="456"/>
      <c r="CH33" s="456"/>
      <c r="CI33" s="456"/>
      <c r="CJ33" s="456"/>
      <c r="CK33" s="456"/>
      <c r="CL33" s="456"/>
      <c r="CM33" s="456"/>
      <c r="CN33" s="216"/>
      <c r="CO33" s="491" t="s">
        <v>
195</v>
      </c>
      <c r="CP33" s="491"/>
      <c r="CQ33" s="456" t="s">
        <v>
202</v>
      </c>
      <c r="CR33" s="456"/>
      <c r="CS33" s="456"/>
      <c r="CT33" s="456"/>
      <c r="CU33" s="456"/>
      <c r="CV33" s="456"/>
      <c r="CW33" s="456"/>
      <c r="CX33" s="456"/>
      <c r="CY33" s="456"/>
      <c r="CZ33" s="456"/>
      <c r="DA33" s="456"/>
      <c r="DB33" s="456"/>
      <c r="DC33" s="456"/>
      <c r="DD33" s="456"/>
      <c r="DE33" s="456"/>
      <c r="DF33" s="216"/>
      <c r="DG33" s="655" t="s">
        <v>
203</v>
      </c>
      <c r="DH33" s="655"/>
      <c r="DI33" s="218"/>
      <c r="DJ33" s="186"/>
      <c r="DK33" s="186"/>
      <c r="DL33" s="186"/>
      <c r="DM33" s="186"/>
      <c r="DN33" s="186"/>
      <c r="DO33" s="186"/>
    </row>
    <row r="34" spans="1:119" ht="32.25" customHeight="1" x14ac:dyDescent="0.15">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2</v>
      </c>
      <c r="V34" s="656"/>
      <c r="W34" s="657" t="str">
        <f>
IF('各会計、関係団体の財政状況及び健全化判断比率'!B28="","",'各会計、関係団体の財政状況及び健全化判断比率'!B28)</f>
        <v>
国民健康保険事業特別会計</v>
      </c>
      <c r="X34" s="657"/>
      <c r="Y34" s="657"/>
      <c r="Z34" s="657"/>
      <c r="AA34" s="657"/>
      <c r="AB34" s="657"/>
      <c r="AC34" s="657"/>
      <c r="AD34" s="657"/>
      <c r="AE34" s="657"/>
      <c r="AF34" s="657"/>
      <c r="AG34" s="657"/>
      <c r="AH34" s="657"/>
      <c r="AI34" s="657"/>
      <c r="AJ34" s="657"/>
      <c r="AK34" s="657"/>
      <c r="AL34" s="214"/>
      <c r="AM34" s="656" t="str">
        <f>
IF(AO34="","",MAX(C34:D43,U34:V43)+1)</f>
        <v/>
      </c>
      <c r="AN34" s="656"/>
      <c r="AO34" s="657"/>
      <c r="AP34" s="657"/>
      <c r="AQ34" s="657"/>
      <c r="AR34" s="657"/>
      <c r="AS34" s="657"/>
      <c r="AT34" s="657"/>
      <c r="AU34" s="657"/>
      <c r="AV34" s="657"/>
      <c r="AW34" s="657"/>
      <c r="AX34" s="657"/>
      <c r="AY34" s="657"/>
      <c r="AZ34" s="657"/>
      <c r="BA34" s="657"/>
      <c r="BB34" s="657"/>
      <c r="BC34" s="657"/>
      <c r="BD34" s="214"/>
      <c r="BE34" s="656">
        <f>
IF(BG34="","",MAX(C34:D43,U34:V43,AM34:AN43)+1)</f>
        <v>
7</v>
      </c>
      <c r="BF34" s="656"/>
      <c r="BG34" s="657" t="str">
        <f>
IF('各会計、関係団体の財政状況及び健全化判断比率'!B33="","",'各会計、関係団体の財政状況及び健全化判断比率'!B33)</f>
        <v>
簡易水道事業特別会計</v>
      </c>
      <c r="BH34" s="657"/>
      <c r="BI34" s="657"/>
      <c r="BJ34" s="657"/>
      <c r="BK34" s="657"/>
      <c r="BL34" s="657"/>
      <c r="BM34" s="657"/>
      <c r="BN34" s="657"/>
      <c r="BO34" s="657"/>
      <c r="BP34" s="657"/>
      <c r="BQ34" s="657"/>
      <c r="BR34" s="657"/>
      <c r="BS34" s="657"/>
      <c r="BT34" s="657"/>
      <c r="BU34" s="657"/>
      <c r="BV34" s="214"/>
      <c r="BW34" s="656">
        <f>
IF(BY34="","",MAX(C34:D43,U34:V43,AM34:AN43,BE34:BF43)+1)</f>
        <v>
9</v>
      </c>
      <c r="BX34" s="656"/>
      <c r="BY34" s="657" t="str">
        <f>
IF('各会計、関係団体の財政状況及び健全化判断比率'!B68="","",'各会計、関係団体の財政状況及び健全化判断比率'!B68)</f>
        <v>
東京都市町村議会公務災害補償等組合</v>
      </c>
      <c r="BZ34" s="657"/>
      <c r="CA34" s="657"/>
      <c r="CB34" s="657"/>
      <c r="CC34" s="657"/>
      <c r="CD34" s="657"/>
      <c r="CE34" s="657"/>
      <c r="CF34" s="657"/>
      <c r="CG34" s="657"/>
      <c r="CH34" s="657"/>
      <c r="CI34" s="657"/>
      <c r="CJ34" s="657"/>
      <c r="CK34" s="657"/>
      <c r="CL34" s="657"/>
      <c r="CM34" s="657"/>
      <c r="CN34" s="214"/>
      <c r="CO34" s="656" t="str">
        <f>
IF(CQ34="","",MAX(C34:D43,U34:V43,AM34:AN43,BE34:BF43,BW34:BX43)+1)</f>
        <v/>
      </c>
      <c r="CP34" s="656"/>
      <c r="CQ34" s="657" t="str">
        <f>
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
IF(E35="","",C34+1)</f>
        <v/>
      </c>
      <c r="D35" s="656"/>
      <c r="E35" s="657" t="str">
        <f>
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
IF(W35="","",U34+1)</f>
        <v>
3</v>
      </c>
      <c r="V35" s="656"/>
      <c r="W35" s="657" t="str">
        <f>
IF('各会計、関係団体の財政状況及び健全化判断比率'!B29="","",'各会計、関係団体の財政状況及び健全化判断比率'!B29)</f>
        <v>
国民健康保険事業直営診療特別会計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f t="shared" ref="BE35:BE43" si="1">
IF(BG35="","",BE34+1)</f>
        <v>
8</v>
      </c>
      <c r="BF35" s="656"/>
      <c r="BG35" s="657" t="str">
        <f>
IF('各会計、関係団体の財政状況及び健全化判断比率'!B34="","",'各会計、関係団体の財政状況及び健全化判断比率'!B34)</f>
        <v>
合併処理浄化槽事業特別会計</v>
      </c>
      <c r="BH35" s="657"/>
      <c r="BI35" s="657"/>
      <c r="BJ35" s="657"/>
      <c r="BK35" s="657"/>
      <c r="BL35" s="657"/>
      <c r="BM35" s="657"/>
      <c r="BN35" s="657"/>
      <c r="BO35" s="657"/>
      <c r="BP35" s="657"/>
      <c r="BQ35" s="657"/>
      <c r="BR35" s="657"/>
      <c r="BS35" s="657"/>
      <c r="BT35" s="657"/>
      <c r="BU35" s="657"/>
      <c r="BV35" s="214"/>
      <c r="BW35" s="656">
        <f t="shared" ref="BW35:BW43" si="2">
IF(BY35="","",BW34+1)</f>
        <v>
10</v>
      </c>
      <c r="BX35" s="656"/>
      <c r="BY35" s="657" t="str">
        <f>
IF('各会計、関係団体の財政状況及び健全化判断比率'!B69="","",'各会計、関係団体の財政状況及び健全化判断比率'!B69)</f>
        <v>
東京市町村総合事務組合(一般会計）</v>
      </c>
      <c r="BZ35" s="657"/>
      <c r="CA35" s="657"/>
      <c r="CB35" s="657"/>
      <c r="CC35" s="657"/>
      <c r="CD35" s="657"/>
      <c r="CE35" s="657"/>
      <c r="CF35" s="657"/>
      <c r="CG35" s="657"/>
      <c r="CH35" s="657"/>
      <c r="CI35" s="657"/>
      <c r="CJ35" s="657"/>
      <c r="CK35" s="657"/>
      <c r="CL35" s="657"/>
      <c r="CM35" s="657"/>
      <c r="CN35" s="214"/>
      <c r="CO35" s="656" t="str">
        <f t="shared" ref="CO35:CO43" si="3">
IF(CQ35="","",CO34+1)</f>
        <v/>
      </c>
      <c r="CP35" s="656"/>
      <c r="CQ35" s="657" t="str">
        <f>
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4</v>
      </c>
      <c r="V36" s="656"/>
      <c r="W36" s="657" t="str">
        <f>
IF('各会計、関係団体の財政状況及び健全化判断比率'!B30="","",'各会計、関係団体の財政状況及び健全化判断比率'!B30)</f>
        <v>
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11</v>
      </c>
      <c r="BX36" s="656"/>
      <c r="BY36" s="657" t="str">
        <f>
IF('各会計、関係団体の財政状況及び健全化判断比率'!B70="","",'各会計、関係団体の財政状況及び健全化判断比率'!B70)</f>
        <v>
東京市町村総合事務組合(交通災害共済事業特別会計）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
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
5</v>
      </c>
      <c r="V37" s="656"/>
      <c r="W37" s="657" t="str">
        <f>
IF('各会計、関係団体の財政状況及び健全化判断比率'!B31="","",'各会計、関係団体の財政状況及び健全化判断比率'!B31)</f>
        <v>
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12</v>
      </c>
      <c r="BX37" s="656"/>
      <c r="BY37" s="657" t="str">
        <f>
IF('各会計、関係団体の財政状況及び健全化判断比率'!B71="","",'各会計、関係団体の財政状況及び健全化判断比率'!B71)</f>
        <v>
東京都市町村退職手当組合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
6</v>
      </c>
      <c r="V38" s="656"/>
      <c r="W38" s="657" t="str">
        <f>
IF('各会計、関係団体の財政状況及び健全化判断比率'!B32="","",'各会計、関係団体の財政状況及び健全化判断比率'!B32)</f>
        <v>
介護サービス事業特別会計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13</v>
      </c>
      <c r="BX38" s="656"/>
      <c r="BY38" s="657" t="str">
        <f>
IF('各会計、関係団体の財政状況及び健全化判断比率'!B72="","",'各会計、関係団体の財政状況及び健全化判断比率'!B72)</f>
        <v>
東京都島嶼町村一部事務組合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14</v>
      </c>
      <c r="BX39" s="656"/>
      <c r="BY39" s="657" t="str">
        <f>
IF('各会計、関係団体の財政状況及び健全化判断比率'!B73="","",'各会計、関係団体の財政状況及び健全化判断比率'!B73)</f>
        <v>
東京都後期高齢者医療広域連合（一般会計）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15</v>
      </c>
      <c r="BX40" s="656"/>
      <c r="BY40" s="657" t="str">
        <f>
IF('各会計、関係団体の財政状況及び健全化判断比率'!B74="","",'各会計、関係団体の財政状況及び健全化判断比率'!B74)</f>
        <v>
東京都後期高齢者医療広域連合
（後期高齢者医療特別会計）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
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
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204</v>
      </c>
      <c r="C46" s="186"/>
      <c r="D46" s="186"/>
      <c r="E46" s="186" t="s">
        <v>
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208</v>
      </c>
    </row>
    <row r="50" spans="5:5" x14ac:dyDescent="0.15">
      <c r="E50" s="188" t="s">
        <v>
209</v>
      </c>
    </row>
    <row r="51" spans="5:5" x14ac:dyDescent="0.15">
      <c r="E51" s="188" t="s">
        <v>
210</v>
      </c>
    </row>
    <row r="52" spans="5:5" x14ac:dyDescent="0.15">
      <c r="E52" s="188" t="s">
        <v>
211</v>
      </c>
    </row>
    <row r="53" spans="5:5" x14ac:dyDescent="0.15"/>
    <row r="54" spans="5:5" x14ac:dyDescent="0.15"/>
    <row r="55" spans="5:5" x14ac:dyDescent="0.15"/>
    <row r="56" spans="5:5" x14ac:dyDescent="0.15"/>
  </sheetData>
  <sheetProtection algorithmName="SHA-512" hashValue="ifkPzvWj8tLWgSf/jXfFYdefGqWudLdWxh3QK/jYzgyIAGQwDCW5CS6b42uPtQjnmH+IskTz+sk4TS2p7zvhoQ==" saltValue="0XTJ6oFfpj64YcE7m1R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555</v>
      </c>
      <c r="G33" s="29" t="s">
        <v>
556</v>
      </c>
      <c r="H33" s="29" t="s">
        <v>
557</v>
      </c>
      <c r="I33" s="29" t="s">
        <v>
558</v>
      </c>
      <c r="J33" s="30" t="s">
        <v>
559</v>
      </c>
      <c r="K33" s="22"/>
      <c r="L33" s="22"/>
      <c r="M33" s="22"/>
      <c r="N33" s="22"/>
      <c r="O33" s="22"/>
      <c r="P33" s="22"/>
    </row>
    <row r="34" spans="1:16" ht="39" customHeight="1" x14ac:dyDescent="0.15">
      <c r="A34" s="22"/>
      <c r="B34" s="31"/>
      <c r="C34" s="1248" t="s">
        <v>
561</v>
      </c>
      <c r="D34" s="1248"/>
      <c r="E34" s="1249"/>
      <c r="F34" s="32">
        <v>
0.92</v>
      </c>
      <c r="G34" s="33">
        <v>
11.59</v>
      </c>
      <c r="H34" s="33">
        <v>
71.040000000000006</v>
      </c>
      <c r="I34" s="33">
        <v>
104.36</v>
      </c>
      <c r="J34" s="34">
        <v>
77.430000000000007</v>
      </c>
      <c r="K34" s="22"/>
      <c r="L34" s="22"/>
      <c r="M34" s="22"/>
      <c r="N34" s="22"/>
      <c r="O34" s="22"/>
      <c r="P34" s="22"/>
    </row>
    <row r="35" spans="1:16" ht="39" customHeight="1" x14ac:dyDescent="0.15">
      <c r="A35" s="22"/>
      <c r="B35" s="35"/>
      <c r="C35" s="1242" t="s">
        <v>
562</v>
      </c>
      <c r="D35" s="1243"/>
      <c r="E35" s="1244"/>
      <c r="F35" s="36">
        <v>
0</v>
      </c>
      <c r="G35" s="37">
        <v>
0.22</v>
      </c>
      <c r="H35" s="37">
        <v>
7.95</v>
      </c>
      <c r="I35" s="37">
        <v>
13.17</v>
      </c>
      <c r="J35" s="38">
        <v>
29.2</v>
      </c>
      <c r="K35" s="22"/>
      <c r="L35" s="22"/>
      <c r="M35" s="22"/>
      <c r="N35" s="22"/>
      <c r="O35" s="22"/>
      <c r="P35" s="22"/>
    </row>
    <row r="36" spans="1:16" ht="39" customHeight="1" x14ac:dyDescent="0.15">
      <c r="A36" s="22"/>
      <c r="B36" s="35"/>
      <c r="C36" s="1242" t="s">
        <v>
563</v>
      </c>
      <c r="D36" s="1243"/>
      <c r="E36" s="1244"/>
      <c r="F36" s="36">
        <v>
2.1</v>
      </c>
      <c r="G36" s="37">
        <v>
1.79</v>
      </c>
      <c r="H36" s="37">
        <v>
2.4</v>
      </c>
      <c r="I36" s="37">
        <v>
7.06</v>
      </c>
      <c r="J36" s="38">
        <v>
10.86</v>
      </c>
      <c r="K36" s="22"/>
      <c r="L36" s="22"/>
      <c r="M36" s="22"/>
      <c r="N36" s="22"/>
      <c r="O36" s="22"/>
      <c r="P36" s="22"/>
    </row>
    <row r="37" spans="1:16" ht="39" customHeight="1" x14ac:dyDescent="0.15">
      <c r="A37" s="22"/>
      <c r="B37" s="35"/>
      <c r="C37" s="1242" t="s">
        <v>
564</v>
      </c>
      <c r="D37" s="1243"/>
      <c r="E37" s="1244"/>
      <c r="F37" s="36">
        <v>
4.34</v>
      </c>
      <c r="G37" s="37">
        <v>
5.71</v>
      </c>
      <c r="H37" s="37">
        <v>
5.85</v>
      </c>
      <c r="I37" s="37">
        <v>
6.12</v>
      </c>
      <c r="J37" s="38">
        <v>
9.19</v>
      </c>
      <c r="K37" s="22"/>
      <c r="L37" s="22"/>
      <c r="M37" s="22"/>
      <c r="N37" s="22"/>
      <c r="O37" s="22"/>
      <c r="P37" s="22"/>
    </row>
    <row r="38" spans="1:16" ht="39" customHeight="1" x14ac:dyDescent="0.15">
      <c r="A38" s="22"/>
      <c r="B38" s="35"/>
      <c r="C38" s="1242" t="s">
        <v>
565</v>
      </c>
      <c r="D38" s="1243"/>
      <c r="E38" s="1244"/>
      <c r="F38" s="36">
        <v>
7.03</v>
      </c>
      <c r="G38" s="37">
        <v>
6.4</v>
      </c>
      <c r="H38" s="37">
        <v>
13.24</v>
      </c>
      <c r="I38" s="37">
        <v>
2.94</v>
      </c>
      <c r="J38" s="38">
        <v>
5.39</v>
      </c>
      <c r="K38" s="22"/>
      <c r="L38" s="22"/>
      <c r="M38" s="22"/>
      <c r="N38" s="22"/>
      <c r="O38" s="22"/>
      <c r="P38" s="22"/>
    </row>
    <row r="39" spans="1:16" ht="39" customHeight="1" x14ac:dyDescent="0.15">
      <c r="A39" s="22"/>
      <c r="B39" s="35"/>
      <c r="C39" s="1242" t="s">
        <v>
566</v>
      </c>
      <c r="D39" s="1243"/>
      <c r="E39" s="1244"/>
      <c r="F39" s="36">
        <v>
0.72</v>
      </c>
      <c r="G39" s="37" t="s">
        <v>
567</v>
      </c>
      <c r="H39" s="37">
        <v>
2.14</v>
      </c>
      <c r="I39" s="37">
        <v>
2.13</v>
      </c>
      <c r="J39" s="38">
        <v>
2.21</v>
      </c>
      <c r="K39" s="22"/>
      <c r="L39" s="22"/>
      <c r="M39" s="22"/>
      <c r="N39" s="22"/>
      <c r="O39" s="22"/>
      <c r="P39" s="22"/>
    </row>
    <row r="40" spans="1:16" ht="39" customHeight="1" x14ac:dyDescent="0.15">
      <c r="A40" s="22"/>
      <c r="B40" s="35"/>
      <c r="C40" s="1242" t="s">
        <v>
568</v>
      </c>
      <c r="D40" s="1243"/>
      <c r="E40" s="1244"/>
      <c r="F40" s="36" t="s">
        <v>
569</v>
      </c>
      <c r="G40" s="37" t="s">
        <v>
570</v>
      </c>
      <c r="H40" s="37">
        <v>
0.03</v>
      </c>
      <c r="I40" s="37">
        <v>
1.37</v>
      </c>
      <c r="J40" s="38">
        <v>
1.84</v>
      </c>
      <c r="K40" s="22"/>
      <c r="L40" s="22"/>
      <c r="M40" s="22"/>
      <c r="N40" s="22"/>
      <c r="O40" s="22"/>
      <c r="P40" s="22"/>
    </row>
    <row r="41" spans="1:16" ht="39" customHeight="1" x14ac:dyDescent="0.15">
      <c r="A41" s="22"/>
      <c r="B41" s="35"/>
      <c r="C41" s="1242" t="s">
        <v>
571</v>
      </c>
      <c r="D41" s="1243"/>
      <c r="E41" s="1244"/>
      <c r="F41" s="36">
        <v>
0.16</v>
      </c>
      <c r="G41" s="37">
        <v>
0</v>
      </c>
      <c r="H41" s="37">
        <v>
0</v>
      </c>
      <c r="I41" s="37">
        <v>
0.22</v>
      </c>
      <c r="J41" s="38">
        <v>
0.22</v>
      </c>
      <c r="K41" s="22"/>
      <c r="L41" s="22"/>
      <c r="M41" s="22"/>
      <c r="N41" s="22"/>
      <c r="O41" s="22"/>
      <c r="P41" s="22"/>
    </row>
    <row r="42" spans="1:16" ht="39" customHeight="1" x14ac:dyDescent="0.15">
      <c r="A42" s="22"/>
      <c r="B42" s="39"/>
      <c r="C42" s="1242" t="s">
        <v>
572</v>
      </c>
      <c r="D42" s="1243"/>
      <c r="E42" s="1244"/>
      <c r="F42" s="36" t="s">
        <v>
513</v>
      </c>
      <c r="G42" s="37" t="s">
        <v>
513</v>
      </c>
      <c r="H42" s="37" t="s">
        <v>
513</v>
      </c>
      <c r="I42" s="37" t="s">
        <v>
513</v>
      </c>
      <c r="J42" s="38" t="s">
        <v>
513</v>
      </c>
      <c r="K42" s="22"/>
      <c r="L42" s="22"/>
      <c r="M42" s="22"/>
      <c r="N42" s="22"/>
      <c r="O42" s="22"/>
      <c r="P42" s="22"/>
    </row>
    <row r="43" spans="1:16" ht="39" customHeight="1" thickBot="1" x14ac:dyDescent="0.2">
      <c r="A43" s="22"/>
      <c r="B43" s="40"/>
      <c r="C43" s="1245" t="s">
        <v>
573</v>
      </c>
      <c r="D43" s="1246"/>
      <c r="E43" s="1247"/>
      <c r="F43" s="41" t="s">
        <v>
513</v>
      </c>
      <c r="G43" s="42" t="s">
        <v>
513</v>
      </c>
      <c r="H43" s="42" t="s">
        <v>
513</v>
      </c>
      <c r="I43" s="42" t="s">
        <v>
513</v>
      </c>
      <c r="J43" s="43" t="s">
        <v>
513</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ao/L8PCiS4AZW4WRU9li9zDbcTkl3fHrZn/gRgQGynwdZ8qjDBI+W/X+6bq7FAg/+fmCFzIm/fK4BPpI4qlGQ==" saltValue="jk1TMJa9n9xOzrZkWMLf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555</v>
      </c>
      <c r="L44" s="56" t="s">
        <v>
556</v>
      </c>
      <c r="M44" s="56" t="s">
        <v>
557</v>
      </c>
      <c r="N44" s="56" t="s">
        <v>
558</v>
      </c>
      <c r="O44" s="57" t="s">
        <v>
559</v>
      </c>
      <c r="P44" s="48"/>
      <c r="Q44" s="48"/>
      <c r="R44" s="48"/>
      <c r="S44" s="48"/>
      <c r="T44" s="48"/>
      <c r="U44" s="48"/>
    </row>
    <row r="45" spans="1:21" ht="30.75" customHeight="1" x14ac:dyDescent="0.15">
      <c r="A45" s="48"/>
      <c r="B45" s="1250" t="s">
        <v>
11</v>
      </c>
      <c r="C45" s="1251"/>
      <c r="D45" s="58"/>
      <c r="E45" s="1256" t="s">
        <v>
12</v>
      </c>
      <c r="F45" s="1256"/>
      <c r="G45" s="1256"/>
      <c r="H45" s="1256"/>
      <c r="I45" s="1256"/>
      <c r="J45" s="1257"/>
      <c r="K45" s="59">
        <v>
39</v>
      </c>
      <c r="L45" s="60">
        <v>
35</v>
      </c>
      <c r="M45" s="60">
        <v>
33</v>
      </c>
      <c r="N45" s="60">
        <v>
25</v>
      </c>
      <c r="O45" s="61">
        <v>
20</v>
      </c>
      <c r="P45" s="48"/>
      <c r="Q45" s="48"/>
      <c r="R45" s="48"/>
      <c r="S45" s="48"/>
      <c r="T45" s="48"/>
      <c r="U45" s="48"/>
    </row>
    <row r="46" spans="1:21" ht="30.75" customHeight="1" x14ac:dyDescent="0.15">
      <c r="A46" s="48"/>
      <c r="B46" s="1252"/>
      <c r="C46" s="1253"/>
      <c r="D46" s="62"/>
      <c r="E46" s="1258" t="s">
        <v>
13</v>
      </c>
      <c r="F46" s="1258"/>
      <c r="G46" s="1258"/>
      <c r="H46" s="1258"/>
      <c r="I46" s="1258"/>
      <c r="J46" s="1259"/>
      <c r="K46" s="63" t="s">
        <v>
513</v>
      </c>
      <c r="L46" s="64" t="s">
        <v>
513</v>
      </c>
      <c r="M46" s="64" t="s">
        <v>
513</v>
      </c>
      <c r="N46" s="64" t="s">
        <v>
513</v>
      </c>
      <c r="O46" s="65" t="s">
        <v>
513</v>
      </c>
      <c r="P46" s="48"/>
      <c r="Q46" s="48"/>
      <c r="R46" s="48"/>
      <c r="S46" s="48"/>
      <c r="T46" s="48"/>
      <c r="U46" s="48"/>
    </row>
    <row r="47" spans="1:21" ht="30.75" customHeight="1" x14ac:dyDescent="0.15">
      <c r="A47" s="48"/>
      <c r="B47" s="1252"/>
      <c r="C47" s="1253"/>
      <c r="D47" s="62"/>
      <c r="E47" s="1258" t="s">
        <v>
14</v>
      </c>
      <c r="F47" s="1258"/>
      <c r="G47" s="1258"/>
      <c r="H47" s="1258"/>
      <c r="I47" s="1258"/>
      <c r="J47" s="1259"/>
      <c r="K47" s="63" t="s">
        <v>
513</v>
      </c>
      <c r="L47" s="64" t="s">
        <v>
513</v>
      </c>
      <c r="M47" s="64" t="s">
        <v>
513</v>
      </c>
      <c r="N47" s="64" t="s">
        <v>
513</v>
      </c>
      <c r="O47" s="65" t="s">
        <v>
513</v>
      </c>
      <c r="P47" s="48"/>
      <c r="Q47" s="48"/>
      <c r="R47" s="48"/>
      <c r="S47" s="48"/>
      <c r="T47" s="48"/>
      <c r="U47" s="48"/>
    </row>
    <row r="48" spans="1:21" ht="30.75" customHeight="1" x14ac:dyDescent="0.15">
      <c r="A48" s="48"/>
      <c r="B48" s="1252"/>
      <c r="C48" s="1253"/>
      <c r="D48" s="62"/>
      <c r="E48" s="1258" t="s">
        <v>
15</v>
      </c>
      <c r="F48" s="1258"/>
      <c r="G48" s="1258"/>
      <c r="H48" s="1258"/>
      <c r="I48" s="1258"/>
      <c r="J48" s="1259"/>
      <c r="K48" s="63" t="s">
        <v>
513</v>
      </c>
      <c r="L48" s="64">
        <v>
7</v>
      </c>
      <c r="M48" s="64">
        <v>
7</v>
      </c>
      <c r="N48" s="64">
        <v>
7</v>
      </c>
      <c r="O48" s="65">
        <v>
7</v>
      </c>
      <c r="P48" s="48"/>
      <c r="Q48" s="48"/>
      <c r="R48" s="48"/>
      <c r="S48" s="48"/>
      <c r="T48" s="48"/>
      <c r="U48" s="48"/>
    </row>
    <row r="49" spans="1:21" ht="30.75" customHeight="1" x14ac:dyDescent="0.15">
      <c r="A49" s="48"/>
      <c r="B49" s="1252"/>
      <c r="C49" s="1253"/>
      <c r="D49" s="62"/>
      <c r="E49" s="1258" t="s">
        <v>
16</v>
      </c>
      <c r="F49" s="1258"/>
      <c r="G49" s="1258"/>
      <c r="H49" s="1258"/>
      <c r="I49" s="1258"/>
      <c r="J49" s="1259"/>
      <c r="K49" s="63">
        <v>
5</v>
      </c>
      <c r="L49" s="64">
        <v>
6</v>
      </c>
      <c r="M49" s="64">
        <v>
6</v>
      </c>
      <c r="N49" s="64">
        <v>
6</v>
      </c>
      <c r="O49" s="65">
        <v>
6</v>
      </c>
      <c r="P49" s="48"/>
      <c r="Q49" s="48"/>
      <c r="R49" s="48"/>
      <c r="S49" s="48"/>
      <c r="T49" s="48"/>
      <c r="U49" s="48"/>
    </row>
    <row r="50" spans="1:21" ht="30.75" customHeight="1" x14ac:dyDescent="0.15">
      <c r="A50" s="48"/>
      <c r="B50" s="1252"/>
      <c r="C50" s="1253"/>
      <c r="D50" s="62"/>
      <c r="E50" s="1258" t="s">
        <v>
17</v>
      </c>
      <c r="F50" s="1258"/>
      <c r="G50" s="1258"/>
      <c r="H50" s="1258"/>
      <c r="I50" s="1258"/>
      <c r="J50" s="1259"/>
      <c r="K50" s="63" t="s">
        <v>
513</v>
      </c>
      <c r="L50" s="64" t="s">
        <v>
513</v>
      </c>
      <c r="M50" s="64" t="s">
        <v>
513</v>
      </c>
      <c r="N50" s="64" t="s">
        <v>
513</v>
      </c>
      <c r="O50" s="65" t="s">
        <v>
513</v>
      </c>
      <c r="P50" s="48"/>
      <c r="Q50" s="48"/>
      <c r="R50" s="48"/>
      <c r="S50" s="48"/>
      <c r="T50" s="48"/>
      <c r="U50" s="48"/>
    </row>
    <row r="51" spans="1:21" ht="30.75" customHeight="1" x14ac:dyDescent="0.15">
      <c r="A51" s="48"/>
      <c r="B51" s="1254"/>
      <c r="C51" s="1255"/>
      <c r="D51" s="66"/>
      <c r="E51" s="1258" t="s">
        <v>
18</v>
      </c>
      <c r="F51" s="1258"/>
      <c r="G51" s="1258"/>
      <c r="H51" s="1258"/>
      <c r="I51" s="1258"/>
      <c r="J51" s="1259"/>
      <c r="K51" s="63" t="s">
        <v>
513</v>
      </c>
      <c r="L51" s="64" t="s">
        <v>
513</v>
      </c>
      <c r="M51" s="64" t="s">
        <v>
513</v>
      </c>
      <c r="N51" s="64" t="s">
        <v>
513</v>
      </c>
      <c r="O51" s="65" t="s">
        <v>
513</v>
      </c>
      <c r="P51" s="48"/>
      <c r="Q51" s="48"/>
      <c r="R51" s="48"/>
      <c r="S51" s="48"/>
      <c r="T51" s="48"/>
      <c r="U51" s="48"/>
    </row>
    <row r="52" spans="1:21" ht="30.75" customHeight="1" x14ac:dyDescent="0.15">
      <c r="A52" s="48"/>
      <c r="B52" s="1260" t="s">
        <v>
19</v>
      </c>
      <c r="C52" s="1261"/>
      <c r="D52" s="66"/>
      <c r="E52" s="1258" t="s">
        <v>
20</v>
      </c>
      <c r="F52" s="1258"/>
      <c r="G52" s="1258"/>
      <c r="H52" s="1258"/>
      <c r="I52" s="1258"/>
      <c r="J52" s="1259"/>
      <c r="K52" s="63">
        <v>
59</v>
      </c>
      <c r="L52" s="64">
        <v>
52</v>
      </c>
      <c r="M52" s="64">
        <v>
45</v>
      </c>
      <c r="N52" s="64">
        <v>
38</v>
      </c>
      <c r="O52" s="65">
        <v>
35</v>
      </c>
      <c r="P52" s="48"/>
      <c r="Q52" s="48"/>
      <c r="R52" s="48"/>
      <c r="S52" s="48"/>
      <c r="T52" s="48"/>
      <c r="U52" s="48"/>
    </row>
    <row r="53" spans="1:21" ht="30.75" customHeight="1" thickBot="1" x14ac:dyDescent="0.2">
      <c r="A53" s="48"/>
      <c r="B53" s="1262" t="s">
        <v>
21</v>
      </c>
      <c r="C53" s="1263"/>
      <c r="D53" s="67"/>
      <c r="E53" s="1264" t="s">
        <v>
22</v>
      </c>
      <c r="F53" s="1264"/>
      <c r="G53" s="1264"/>
      <c r="H53" s="1264"/>
      <c r="I53" s="1264"/>
      <c r="J53" s="1265"/>
      <c r="K53" s="68">
        <v>
-15</v>
      </c>
      <c r="L53" s="69">
        <v>
-4</v>
      </c>
      <c r="M53" s="69">
        <v>
1</v>
      </c>
      <c r="N53" s="69">
        <v>
0</v>
      </c>
      <c r="O53" s="70">
        <v>
-2</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574</v>
      </c>
      <c r="P55" s="48"/>
      <c r="Q55" s="48"/>
      <c r="R55" s="48"/>
      <c r="S55" s="48"/>
      <c r="T55" s="48"/>
      <c r="U55" s="48"/>
    </row>
    <row r="56" spans="1:21" ht="31.5" customHeight="1" thickBot="1" x14ac:dyDescent="0.2">
      <c r="A56" s="48"/>
      <c r="B56" s="76"/>
      <c r="C56" s="77"/>
      <c r="D56" s="77"/>
      <c r="E56" s="78"/>
      <c r="F56" s="78"/>
      <c r="G56" s="78"/>
      <c r="H56" s="78"/>
      <c r="I56" s="78"/>
      <c r="J56" s="79" t="s">
        <v>
2</v>
      </c>
      <c r="K56" s="80" t="s">
        <v>
575</v>
      </c>
      <c r="L56" s="81" t="s">
        <v>
576</v>
      </c>
      <c r="M56" s="81" t="s">
        <v>
577</v>
      </c>
      <c r="N56" s="81" t="s">
        <v>
578</v>
      </c>
      <c r="O56" s="82" t="s">
        <v>
579</v>
      </c>
      <c r="P56" s="48"/>
      <c r="Q56" s="48"/>
      <c r="R56" s="48"/>
      <c r="S56" s="48"/>
      <c r="T56" s="48"/>
      <c r="U56" s="48"/>
    </row>
    <row r="57" spans="1:21" ht="31.5" customHeight="1" x14ac:dyDescent="0.15">
      <c r="B57" s="1266" t="s">
        <v>
25</v>
      </c>
      <c r="C57" s="1267"/>
      <c r="D57" s="1270" t="s">
        <v>
26</v>
      </c>
      <c r="E57" s="1271"/>
      <c r="F57" s="1271"/>
      <c r="G57" s="1271"/>
      <c r="H57" s="1271"/>
      <c r="I57" s="1271"/>
      <c r="J57" s="1272"/>
      <c r="K57" s="83" t="s">
        <v>
589</v>
      </c>
      <c r="L57" s="84" t="s">
        <v>
589</v>
      </c>
      <c r="M57" s="84" t="s">
        <v>
589</v>
      </c>
      <c r="N57" s="84" t="s">
        <v>
589</v>
      </c>
      <c r="O57" s="85" t="s">
        <v>
589</v>
      </c>
    </row>
    <row r="58" spans="1:21" ht="31.5" customHeight="1" thickBot="1" x14ac:dyDescent="0.2">
      <c r="B58" s="1268"/>
      <c r="C58" s="1269"/>
      <c r="D58" s="1273" t="s">
        <v>
27</v>
      </c>
      <c r="E58" s="1274"/>
      <c r="F58" s="1274"/>
      <c r="G58" s="1274"/>
      <c r="H58" s="1274"/>
      <c r="I58" s="1274"/>
      <c r="J58" s="1275"/>
      <c r="K58" s="86" t="s">
        <v>
589</v>
      </c>
      <c r="L58" s="87" t="s">
        <v>
589</v>
      </c>
      <c r="M58" s="87" t="s">
        <v>
589</v>
      </c>
      <c r="N58" s="87" t="s">
        <v>
589</v>
      </c>
      <c r="O58" s="88" t="s">
        <v>
589</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sQ3BEEnQxpVP1mAvg0cLLidtM7X9mq4tqb39LliWnMotdLOhhGfyjnh4IP8gTJwcLUsjhdMS+teqW/2jGGkZQ==" saltValue="0dqGVlDi1Y4dFUoSKXku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555</v>
      </c>
      <c r="J40" s="100" t="s">
        <v>
556</v>
      </c>
      <c r="K40" s="100" t="s">
        <v>
557</v>
      </c>
      <c r="L40" s="100" t="s">
        <v>
558</v>
      </c>
      <c r="M40" s="101" t="s">
        <v>
559</v>
      </c>
    </row>
    <row r="41" spans="2:13" ht="27.75" customHeight="1" x14ac:dyDescent="0.15">
      <c r="B41" s="1276" t="s">
        <v>
30</v>
      </c>
      <c r="C41" s="1277"/>
      <c r="D41" s="102"/>
      <c r="E41" s="1282" t="s">
        <v>
31</v>
      </c>
      <c r="F41" s="1282"/>
      <c r="G41" s="1282"/>
      <c r="H41" s="1283"/>
      <c r="I41" s="103">
        <v>
211</v>
      </c>
      <c r="J41" s="104">
        <v>
178</v>
      </c>
      <c r="K41" s="104">
        <v>
148</v>
      </c>
      <c r="L41" s="104">
        <v>
125</v>
      </c>
      <c r="M41" s="105">
        <v>
107</v>
      </c>
    </row>
    <row r="42" spans="2:13" ht="27.75" customHeight="1" x14ac:dyDescent="0.15">
      <c r="B42" s="1278"/>
      <c r="C42" s="1279"/>
      <c r="D42" s="106"/>
      <c r="E42" s="1284" t="s">
        <v>
32</v>
      </c>
      <c r="F42" s="1284"/>
      <c r="G42" s="1284"/>
      <c r="H42" s="1285"/>
      <c r="I42" s="107" t="s">
        <v>
513</v>
      </c>
      <c r="J42" s="108" t="s">
        <v>
513</v>
      </c>
      <c r="K42" s="108" t="s">
        <v>
513</v>
      </c>
      <c r="L42" s="108" t="s">
        <v>
513</v>
      </c>
      <c r="M42" s="109" t="s">
        <v>
513</v>
      </c>
    </row>
    <row r="43" spans="2:13" ht="27.75" customHeight="1" x14ac:dyDescent="0.15">
      <c r="B43" s="1278"/>
      <c r="C43" s="1279"/>
      <c r="D43" s="106"/>
      <c r="E43" s="1284" t="s">
        <v>
33</v>
      </c>
      <c r="F43" s="1284"/>
      <c r="G43" s="1284"/>
      <c r="H43" s="1285"/>
      <c r="I43" s="107">
        <v>
63</v>
      </c>
      <c r="J43" s="108">
        <v>
73</v>
      </c>
      <c r="K43" s="108">
        <v>
78</v>
      </c>
      <c r="L43" s="108">
        <v>
118</v>
      </c>
      <c r="M43" s="109">
        <v>
124</v>
      </c>
    </row>
    <row r="44" spans="2:13" ht="27.75" customHeight="1" x14ac:dyDescent="0.15">
      <c r="B44" s="1278"/>
      <c r="C44" s="1279"/>
      <c r="D44" s="106"/>
      <c r="E44" s="1284" t="s">
        <v>
34</v>
      </c>
      <c r="F44" s="1284"/>
      <c r="G44" s="1284"/>
      <c r="H44" s="1285"/>
      <c r="I44" s="107">
        <v>
48</v>
      </c>
      <c r="J44" s="108">
        <v>
43</v>
      </c>
      <c r="K44" s="108">
        <v>
37</v>
      </c>
      <c r="L44" s="108">
        <v>
31</v>
      </c>
      <c r="M44" s="109">
        <v>
26</v>
      </c>
    </row>
    <row r="45" spans="2:13" ht="27.75" customHeight="1" x14ac:dyDescent="0.15">
      <c r="B45" s="1278"/>
      <c r="C45" s="1279"/>
      <c r="D45" s="106"/>
      <c r="E45" s="1284" t="s">
        <v>
35</v>
      </c>
      <c r="F45" s="1284"/>
      <c r="G45" s="1284"/>
      <c r="H45" s="1285"/>
      <c r="I45" s="107">
        <v>
24</v>
      </c>
      <c r="J45" s="108">
        <v>
19</v>
      </c>
      <c r="K45" s="108">
        <v>
61</v>
      </c>
      <c r="L45" s="108">
        <v>
37</v>
      </c>
      <c r="M45" s="109">
        <v>
14</v>
      </c>
    </row>
    <row r="46" spans="2:13" ht="27.75" customHeight="1" x14ac:dyDescent="0.15">
      <c r="B46" s="1278"/>
      <c r="C46" s="1279"/>
      <c r="D46" s="110"/>
      <c r="E46" s="1284" t="s">
        <v>
36</v>
      </c>
      <c r="F46" s="1284"/>
      <c r="G46" s="1284"/>
      <c r="H46" s="1285"/>
      <c r="I46" s="107" t="s">
        <v>
513</v>
      </c>
      <c r="J46" s="108" t="s">
        <v>
513</v>
      </c>
      <c r="K46" s="108" t="s">
        <v>
513</v>
      </c>
      <c r="L46" s="108" t="s">
        <v>
513</v>
      </c>
      <c r="M46" s="109" t="s">
        <v>
513</v>
      </c>
    </row>
    <row r="47" spans="2:13" ht="27.75" customHeight="1" x14ac:dyDescent="0.15">
      <c r="B47" s="1278"/>
      <c r="C47" s="1279"/>
      <c r="D47" s="111"/>
      <c r="E47" s="1286" t="s">
        <v>
37</v>
      </c>
      <c r="F47" s="1287"/>
      <c r="G47" s="1287"/>
      <c r="H47" s="1288"/>
      <c r="I47" s="107" t="s">
        <v>
513</v>
      </c>
      <c r="J47" s="108" t="s">
        <v>
513</v>
      </c>
      <c r="K47" s="108" t="s">
        <v>
513</v>
      </c>
      <c r="L47" s="108" t="s">
        <v>
513</v>
      </c>
      <c r="M47" s="109" t="s">
        <v>
513</v>
      </c>
    </row>
    <row r="48" spans="2:13" ht="27.75" customHeight="1" x14ac:dyDescent="0.15">
      <c r="B48" s="1278"/>
      <c r="C48" s="1279"/>
      <c r="D48" s="106"/>
      <c r="E48" s="1284" t="s">
        <v>
38</v>
      </c>
      <c r="F48" s="1284"/>
      <c r="G48" s="1284"/>
      <c r="H48" s="1285"/>
      <c r="I48" s="107" t="s">
        <v>
513</v>
      </c>
      <c r="J48" s="108" t="s">
        <v>
513</v>
      </c>
      <c r="K48" s="108" t="s">
        <v>
513</v>
      </c>
      <c r="L48" s="108" t="s">
        <v>
513</v>
      </c>
      <c r="M48" s="109" t="s">
        <v>
513</v>
      </c>
    </row>
    <row r="49" spans="2:13" ht="27.75" customHeight="1" x14ac:dyDescent="0.15">
      <c r="B49" s="1280"/>
      <c r="C49" s="1281"/>
      <c r="D49" s="106"/>
      <c r="E49" s="1284" t="s">
        <v>
39</v>
      </c>
      <c r="F49" s="1284"/>
      <c r="G49" s="1284"/>
      <c r="H49" s="1285"/>
      <c r="I49" s="107" t="s">
        <v>
513</v>
      </c>
      <c r="J49" s="108" t="s">
        <v>
513</v>
      </c>
      <c r="K49" s="108" t="s">
        <v>
513</v>
      </c>
      <c r="L49" s="108" t="s">
        <v>
513</v>
      </c>
      <c r="M49" s="109" t="s">
        <v>
513</v>
      </c>
    </row>
    <row r="50" spans="2:13" ht="27.75" customHeight="1" x14ac:dyDescent="0.15">
      <c r="B50" s="1289" t="s">
        <v>
40</v>
      </c>
      <c r="C50" s="1290"/>
      <c r="D50" s="112"/>
      <c r="E50" s="1284" t="s">
        <v>
41</v>
      </c>
      <c r="F50" s="1284"/>
      <c r="G50" s="1284"/>
      <c r="H50" s="1285"/>
      <c r="I50" s="107">
        <v>
1391</v>
      </c>
      <c r="J50" s="108">
        <v>
1391</v>
      </c>
      <c r="K50" s="108">
        <v>
1391</v>
      </c>
      <c r="L50" s="108">
        <v>
1391</v>
      </c>
      <c r="M50" s="109">
        <v>
1567</v>
      </c>
    </row>
    <row r="51" spans="2:13" ht="27.75" customHeight="1" x14ac:dyDescent="0.15">
      <c r="B51" s="1278"/>
      <c r="C51" s="1279"/>
      <c r="D51" s="106"/>
      <c r="E51" s="1284" t="s">
        <v>
42</v>
      </c>
      <c r="F51" s="1284"/>
      <c r="G51" s="1284"/>
      <c r="H51" s="1285"/>
      <c r="I51" s="107">
        <v>
17</v>
      </c>
      <c r="J51" s="108">
        <v>
9</v>
      </c>
      <c r="K51" s="108">
        <v>
4</v>
      </c>
      <c r="L51" s="108" t="s">
        <v>
513</v>
      </c>
      <c r="M51" s="109" t="s">
        <v>
513</v>
      </c>
    </row>
    <row r="52" spans="2:13" ht="27.75" customHeight="1" x14ac:dyDescent="0.15">
      <c r="B52" s="1280"/>
      <c r="C52" s="1281"/>
      <c r="D52" s="106"/>
      <c r="E52" s="1284" t="s">
        <v>
43</v>
      </c>
      <c r="F52" s="1284"/>
      <c r="G52" s="1284"/>
      <c r="H52" s="1285"/>
      <c r="I52" s="107">
        <v>
397</v>
      </c>
      <c r="J52" s="108">
        <v>
361</v>
      </c>
      <c r="K52" s="108">
        <v>
326</v>
      </c>
      <c r="L52" s="108">
        <v>
303</v>
      </c>
      <c r="M52" s="109">
        <v>
275</v>
      </c>
    </row>
    <row r="53" spans="2:13" ht="27.75" customHeight="1" thickBot="1" x14ac:dyDescent="0.2">
      <c r="B53" s="1291" t="s">
        <v>
44</v>
      </c>
      <c r="C53" s="1292"/>
      <c r="D53" s="113"/>
      <c r="E53" s="1293" t="s">
        <v>
45</v>
      </c>
      <c r="F53" s="1293"/>
      <c r="G53" s="1293"/>
      <c r="H53" s="1294"/>
      <c r="I53" s="114">
        <v>
-1458</v>
      </c>
      <c r="J53" s="115">
        <v>
-1449</v>
      </c>
      <c r="K53" s="115">
        <v>
-1397</v>
      </c>
      <c r="L53" s="115">
        <v>
-1382</v>
      </c>
      <c r="M53" s="116">
        <v>
-1571</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1mRrAmypbfsQamhIhutZF/jcdNkaGX8Xv8/F/sQe65w9GZEUMd907cUn6kgDE/sZoDhCukfV+Ia13J3nsGkOQ==" saltValue="S0y3L9akm1xcdT4dJG5G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557</v>
      </c>
      <c r="G54" s="125" t="s">
        <v>
558</v>
      </c>
      <c r="H54" s="126" t="s">
        <v>
559</v>
      </c>
    </row>
    <row r="55" spans="2:8" ht="52.5" customHeight="1" x14ac:dyDescent="0.15">
      <c r="B55" s="127"/>
      <c r="C55" s="1303" t="s">
        <v>
48</v>
      </c>
      <c r="D55" s="1303"/>
      <c r="E55" s="1304"/>
      <c r="F55" s="128">
        <v>
817</v>
      </c>
      <c r="G55" s="128">
        <v>
817</v>
      </c>
      <c r="H55" s="129">
        <v>
992</v>
      </c>
    </row>
    <row r="56" spans="2:8" ht="52.5" customHeight="1" x14ac:dyDescent="0.15">
      <c r="B56" s="130"/>
      <c r="C56" s="1305" t="s">
        <v>
49</v>
      </c>
      <c r="D56" s="1305"/>
      <c r="E56" s="1306"/>
      <c r="F56" s="131">
        <v>
2</v>
      </c>
      <c r="G56" s="131">
        <v>
2</v>
      </c>
      <c r="H56" s="132">
        <v>
2</v>
      </c>
    </row>
    <row r="57" spans="2:8" ht="53.25" customHeight="1" x14ac:dyDescent="0.15">
      <c r="B57" s="130"/>
      <c r="C57" s="1307" t="s">
        <v>
50</v>
      </c>
      <c r="D57" s="1307"/>
      <c r="E57" s="1308"/>
      <c r="F57" s="133">
        <v>
558</v>
      </c>
      <c r="G57" s="133">
        <v>
558</v>
      </c>
      <c r="H57" s="134">
        <v>
558</v>
      </c>
    </row>
    <row r="58" spans="2:8" ht="45.75" customHeight="1" x14ac:dyDescent="0.15">
      <c r="B58" s="135"/>
      <c r="C58" s="1295" t="s">
        <v>
590</v>
      </c>
      <c r="D58" s="1296"/>
      <c r="E58" s="1297"/>
      <c r="F58" s="136">
        <v>
300</v>
      </c>
      <c r="G58" s="136">
        <v>
300</v>
      </c>
      <c r="H58" s="137">
        <v>
300</v>
      </c>
    </row>
    <row r="59" spans="2:8" ht="45.75" customHeight="1" x14ac:dyDescent="0.15">
      <c r="B59" s="135"/>
      <c r="C59" s="1295" t="s">
        <v>
591</v>
      </c>
      <c r="D59" s="1296"/>
      <c r="E59" s="1297"/>
      <c r="F59" s="136">
        <v>
123</v>
      </c>
      <c r="G59" s="136">
        <v>
123</v>
      </c>
      <c r="H59" s="137">
        <v>
123</v>
      </c>
    </row>
    <row r="60" spans="2:8" ht="45.75" customHeight="1" x14ac:dyDescent="0.15">
      <c r="B60" s="135"/>
      <c r="C60" s="1295" t="s">
        <v>
592</v>
      </c>
      <c r="D60" s="1296"/>
      <c r="E60" s="1297"/>
      <c r="F60" s="136">
        <v>
60</v>
      </c>
      <c r="G60" s="136">
        <v>
60</v>
      </c>
      <c r="H60" s="137">
        <v>
60</v>
      </c>
    </row>
    <row r="61" spans="2:8" ht="45.75" customHeight="1" x14ac:dyDescent="0.15">
      <c r="B61" s="135"/>
      <c r="C61" s="1295" t="s">
        <v>
593</v>
      </c>
      <c r="D61" s="1296"/>
      <c r="E61" s="1297"/>
      <c r="F61" s="136">
        <v>
22</v>
      </c>
      <c r="G61" s="136">
        <v>
22</v>
      </c>
      <c r="H61" s="137">
        <v>
22</v>
      </c>
    </row>
    <row r="62" spans="2:8" ht="45.75" customHeight="1" thickBot="1" x14ac:dyDescent="0.2">
      <c r="B62" s="138"/>
      <c r="C62" s="1298" t="s">
        <v>
594</v>
      </c>
      <c r="D62" s="1299"/>
      <c r="E62" s="1300"/>
      <c r="F62" s="139">
        <v>
17</v>
      </c>
      <c r="G62" s="139">
        <v>
17</v>
      </c>
      <c r="H62" s="140">
        <v>
17</v>
      </c>
    </row>
    <row r="63" spans="2:8" ht="52.5" customHeight="1" thickBot="1" x14ac:dyDescent="0.2">
      <c r="B63" s="141"/>
      <c r="C63" s="1301" t="s">
        <v>
51</v>
      </c>
      <c r="D63" s="1301"/>
      <c r="E63" s="1302"/>
      <c r="F63" s="142">
        <v>
1377</v>
      </c>
      <c r="G63" s="142">
        <v>
1377</v>
      </c>
      <c r="H63" s="143">
        <v>
1553</v>
      </c>
    </row>
    <row r="64" spans="2:8" ht="15" customHeight="1" x14ac:dyDescent="0.15"/>
  </sheetData>
  <sheetProtection algorithmName="SHA-512" hashValue="NLFnW/GqwGBHcBTHnfDrTf9dOw7on/L14ImkJulFNTTUf67onpQzpeMCySv3uNafiruG0yE+9QhZ8ABake8JcA==" saltValue="AXpelMvF0/pQzuA0Ua+d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 zoomScaleNormal="100" zoomScaleSheetLayoutView="55" workbookViewId="0">
      <selection activeCell="A2" sqref="A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598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
555</v>
      </c>
      <c r="BQ50" s="1314"/>
      <c r="BR50" s="1314"/>
      <c r="BS50" s="1314"/>
      <c r="BT50" s="1314"/>
      <c r="BU50" s="1314"/>
      <c r="BV50" s="1314"/>
      <c r="BW50" s="1314"/>
      <c r="BX50" s="1314" t="s">
        <v>
556</v>
      </c>
      <c r="BY50" s="1314"/>
      <c r="BZ50" s="1314"/>
      <c r="CA50" s="1314"/>
      <c r="CB50" s="1314"/>
      <c r="CC50" s="1314"/>
      <c r="CD50" s="1314"/>
      <c r="CE50" s="1314"/>
      <c r="CF50" s="1314" t="s">
        <v>
557</v>
      </c>
      <c r="CG50" s="1314"/>
      <c r="CH50" s="1314"/>
      <c r="CI50" s="1314"/>
      <c r="CJ50" s="1314"/>
      <c r="CK50" s="1314"/>
      <c r="CL50" s="1314"/>
      <c r="CM50" s="1314"/>
      <c r="CN50" s="1314" t="s">
        <v>
558</v>
      </c>
      <c r="CO50" s="1314"/>
      <c r="CP50" s="1314"/>
      <c r="CQ50" s="1314"/>
      <c r="CR50" s="1314"/>
      <c r="CS50" s="1314"/>
      <c r="CT50" s="1314"/>
      <c r="CU50" s="1314"/>
      <c r="CV50" s="1314" t="s">
        <v>
559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
599</v>
      </c>
      <c r="AO51" s="1312"/>
      <c r="AP51" s="1312"/>
      <c r="AQ51" s="1312"/>
      <c r="AR51" s="1312"/>
      <c r="AS51" s="1312"/>
      <c r="AT51" s="1312"/>
      <c r="AU51" s="1312"/>
      <c r="AV51" s="1312"/>
      <c r="AW51" s="1312"/>
      <c r="AX51" s="1312"/>
      <c r="AY51" s="1312"/>
      <c r="AZ51" s="1312"/>
      <c r="BA51" s="1312"/>
      <c r="BB51" s="1312" t="s">
        <v>
600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
601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
602</v>
      </c>
      <c r="AO55" s="1314"/>
      <c r="AP55" s="1314"/>
      <c r="AQ55" s="1314"/>
      <c r="AR55" s="1314"/>
      <c r="AS55" s="1314"/>
      <c r="AT55" s="1314"/>
      <c r="AU55" s="1314"/>
      <c r="AV55" s="1314"/>
      <c r="AW55" s="1314"/>
      <c r="AX55" s="1314"/>
      <c r="AY55" s="1314"/>
      <c r="AZ55" s="1314"/>
      <c r="BA55" s="1314"/>
      <c r="BB55" s="1312" t="s">
        <v>
600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
601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603</v>
      </c>
    </row>
    <row r="64" spans="1:109" x14ac:dyDescent="0.15">
      <c r="B64" s="395"/>
      <c r="G64" s="402"/>
      <c r="I64" s="415"/>
      <c r="J64" s="415"/>
      <c r="K64" s="415"/>
      <c r="L64" s="415"/>
      <c r="M64" s="415"/>
      <c r="N64" s="416"/>
      <c r="AM64" s="402"/>
      <c r="AN64" s="402" t="s">
        <v>
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
605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598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
555</v>
      </c>
      <c r="BQ72" s="1314"/>
      <c r="BR72" s="1314"/>
      <c r="BS72" s="1314"/>
      <c r="BT72" s="1314"/>
      <c r="BU72" s="1314"/>
      <c r="BV72" s="1314"/>
      <c r="BW72" s="1314"/>
      <c r="BX72" s="1314" t="s">
        <v>
556</v>
      </c>
      <c r="BY72" s="1314"/>
      <c r="BZ72" s="1314"/>
      <c r="CA72" s="1314"/>
      <c r="CB72" s="1314"/>
      <c r="CC72" s="1314"/>
      <c r="CD72" s="1314"/>
      <c r="CE72" s="1314"/>
      <c r="CF72" s="1314" t="s">
        <v>
557</v>
      </c>
      <c r="CG72" s="1314"/>
      <c r="CH72" s="1314"/>
      <c r="CI72" s="1314"/>
      <c r="CJ72" s="1314"/>
      <c r="CK72" s="1314"/>
      <c r="CL72" s="1314"/>
      <c r="CM72" s="1314"/>
      <c r="CN72" s="1314" t="s">
        <v>
558</v>
      </c>
      <c r="CO72" s="1314"/>
      <c r="CP72" s="1314"/>
      <c r="CQ72" s="1314"/>
      <c r="CR72" s="1314"/>
      <c r="CS72" s="1314"/>
      <c r="CT72" s="1314"/>
      <c r="CU72" s="1314"/>
      <c r="CV72" s="1314" t="s">
        <v>
559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
599</v>
      </c>
      <c r="AO73" s="1312"/>
      <c r="AP73" s="1312"/>
      <c r="AQ73" s="1312"/>
      <c r="AR73" s="1312"/>
      <c r="AS73" s="1312"/>
      <c r="AT73" s="1312"/>
      <c r="AU73" s="1312"/>
      <c r="AV73" s="1312"/>
      <c r="AW73" s="1312"/>
      <c r="AX73" s="1312"/>
      <c r="AY73" s="1312"/>
      <c r="AZ73" s="1312"/>
      <c r="BA73" s="1312"/>
      <c r="BB73" s="1312" t="s">
        <v>
600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
604</v>
      </c>
      <c r="BC75" s="1312"/>
      <c r="BD75" s="1312"/>
      <c r="BE75" s="1312"/>
      <c r="BF75" s="1312"/>
      <c r="BG75" s="1312"/>
      <c r="BH75" s="1312"/>
      <c r="BI75" s="1312"/>
      <c r="BJ75" s="1312"/>
      <c r="BK75" s="1312"/>
      <c r="BL75" s="1312"/>
      <c r="BM75" s="1312"/>
      <c r="BN75" s="1312"/>
      <c r="BO75" s="1312"/>
      <c r="BP75" s="1309">
        <v>
-1.4</v>
      </c>
      <c r="BQ75" s="1309"/>
      <c r="BR75" s="1309"/>
      <c r="BS75" s="1309"/>
      <c r="BT75" s="1309"/>
      <c r="BU75" s="1309"/>
      <c r="BV75" s="1309"/>
      <c r="BW75" s="1309"/>
      <c r="BX75" s="1309">
        <v>
-2.4</v>
      </c>
      <c r="BY75" s="1309"/>
      <c r="BZ75" s="1309"/>
      <c r="CA75" s="1309"/>
      <c r="CB75" s="1309"/>
      <c r="CC75" s="1309"/>
      <c r="CD75" s="1309"/>
      <c r="CE75" s="1309"/>
      <c r="CF75" s="1309">
        <v>
-2.2000000000000002</v>
      </c>
      <c r="CG75" s="1309"/>
      <c r="CH75" s="1309"/>
      <c r="CI75" s="1309"/>
      <c r="CJ75" s="1309"/>
      <c r="CK75" s="1309"/>
      <c r="CL75" s="1309"/>
      <c r="CM75" s="1309"/>
      <c r="CN75" s="1309">
        <v>
-0.3</v>
      </c>
      <c r="CO75" s="1309"/>
      <c r="CP75" s="1309"/>
      <c r="CQ75" s="1309"/>
      <c r="CR75" s="1309"/>
      <c r="CS75" s="1309"/>
      <c r="CT75" s="1309"/>
      <c r="CU75" s="1309"/>
      <c r="CV75" s="1309">
        <v>
-0.2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
602</v>
      </c>
      <c r="AO77" s="1314"/>
      <c r="AP77" s="1314"/>
      <c r="AQ77" s="1314"/>
      <c r="AR77" s="1314"/>
      <c r="AS77" s="1314"/>
      <c r="AT77" s="1314"/>
      <c r="AU77" s="1314"/>
      <c r="AV77" s="1314"/>
      <c r="AW77" s="1314"/>
      <c r="AX77" s="1314"/>
      <c r="AY77" s="1314"/>
      <c r="AZ77" s="1314"/>
      <c r="BA77" s="1314"/>
      <c r="BB77" s="1312" t="s">
        <v>
600</v>
      </c>
      <c r="BC77" s="1312"/>
      <c r="BD77" s="1312"/>
      <c r="BE77" s="1312"/>
      <c r="BF77" s="1312"/>
      <c r="BG77" s="1312"/>
      <c r="BH77" s="1312"/>
      <c r="BI77" s="1312"/>
      <c r="BJ77" s="1312"/>
      <c r="BK77" s="1312"/>
      <c r="BL77" s="1312"/>
      <c r="BM77" s="1312"/>
      <c r="BN77" s="1312"/>
      <c r="BO77" s="1312"/>
      <c r="BP77" s="1309">
        <v>
0</v>
      </c>
      <c r="BQ77" s="1309"/>
      <c r="BR77" s="1309"/>
      <c r="BS77" s="1309"/>
      <c r="BT77" s="1309"/>
      <c r="BU77" s="1309"/>
      <c r="BV77" s="1309"/>
      <c r="BW77" s="1309"/>
      <c r="BX77" s="1309">
        <v>
0</v>
      </c>
      <c r="BY77" s="1309"/>
      <c r="BZ77" s="1309"/>
      <c r="CA77" s="1309"/>
      <c r="CB77" s="1309"/>
      <c r="CC77" s="1309"/>
      <c r="CD77" s="1309"/>
      <c r="CE77" s="1309"/>
      <c r="CF77" s="1309">
        <v>
0</v>
      </c>
      <c r="CG77" s="1309"/>
      <c r="CH77" s="1309"/>
      <c r="CI77" s="1309"/>
      <c r="CJ77" s="1309"/>
      <c r="CK77" s="1309"/>
      <c r="CL77" s="1309"/>
      <c r="CM77" s="1309"/>
      <c r="CN77" s="1309">
        <v>
0</v>
      </c>
      <c r="CO77" s="1309"/>
      <c r="CP77" s="1309"/>
      <c r="CQ77" s="1309"/>
      <c r="CR77" s="1309"/>
      <c r="CS77" s="1309"/>
      <c r="CT77" s="1309"/>
      <c r="CU77" s="1309"/>
      <c r="CV77" s="1309">
        <v>
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
604</v>
      </c>
      <c r="BC79" s="1312"/>
      <c r="BD79" s="1312"/>
      <c r="BE79" s="1312"/>
      <c r="BF79" s="1312"/>
      <c r="BG79" s="1312"/>
      <c r="BH79" s="1312"/>
      <c r="BI79" s="1312"/>
      <c r="BJ79" s="1312"/>
      <c r="BK79" s="1312"/>
      <c r="BL79" s="1312"/>
      <c r="BM79" s="1312"/>
      <c r="BN79" s="1312"/>
      <c r="BO79" s="1312"/>
      <c r="BP79" s="1309">
        <v>
7.2</v>
      </c>
      <c r="BQ79" s="1309"/>
      <c r="BR79" s="1309"/>
      <c r="BS79" s="1309"/>
      <c r="BT79" s="1309"/>
      <c r="BU79" s="1309"/>
      <c r="BV79" s="1309"/>
      <c r="BW79" s="1309"/>
      <c r="BX79" s="1309">
        <v>
6.9</v>
      </c>
      <c r="BY79" s="1309"/>
      <c r="BZ79" s="1309"/>
      <c r="CA79" s="1309"/>
      <c r="CB79" s="1309"/>
      <c r="CC79" s="1309"/>
      <c r="CD79" s="1309"/>
      <c r="CE79" s="1309"/>
      <c r="CF79" s="1309">
        <v>
7.1</v>
      </c>
      <c r="CG79" s="1309"/>
      <c r="CH79" s="1309"/>
      <c r="CI79" s="1309"/>
      <c r="CJ79" s="1309"/>
      <c r="CK79" s="1309"/>
      <c r="CL79" s="1309"/>
      <c r="CM79" s="1309"/>
      <c r="CN79" s="1309">
        <v>
7.4</v>
      </c>
      <c r="CO79" s="1309"/>
      <c r="CP79" s="1309"/>
      <c r="CQ79" s="1309"/>
      <c r="CR79" s="1309"/>
      <c r="CS79" s="1309"/>
      <c r="CT79" s="1309"/>
      <c r="CU79" s="1309"/>
      <c r="CV79" s="1309">
        <v>
7.4</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zK9Cf0NvWQQi0RtcCX04hxZgNlwBfu+26M9h7AsErBTgBMCpc+QFZH2EQwqedW0TPoAQMmH3yxfBp7PPzzuMw==" saltValue="rP+hHjtZcNXktb+GcSsC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A23" sqref="BA2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501</v>
      </c>
    </row>
  </sheetData>
  <sheetProtection algorithmName="SHA-512" hashValue="JkaXDLfqGYfcDu9qUbSJr8OLUkzOMHnf0J+op1tcFt+YpZmSl5GVKk8yboGVShwi8D607IxKswsd2AJTaFOSVA==" saltValue="HK3BlwX7ILHYBfswmhBJ0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2" sqref="B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501</v>
      </c>
    </row>
  </sheetData>
  <sheetProtection algorithmName="SHA-512" hashValue="H+iN8kWDMg8LMV3MFQal+HOTT2/5zvdgdvZbISvkLaFmhsR0JcnZpbG382bZdiJ44zos51PocWESm77M7PtReA==" saltValue="MmfLkQphuJaFz7K6ugFrG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552</v>
      </c>
      <c r="G2" s="157"/>
      <c r="H2" s="158"/>
    </row>
    <row r="3" spans="1:8" x14ac:dyDescent="0.15">
      <c r="A3" s="154" t="s">
        <v>
545</v>
      </c>
      <c r="B3" s="159"/>
      <c r="C3" s="160"/>
      <c r="D3" s="161">
        <v>
2212247</v>
      </c>
      <c r="E3" s="162"/>
      <c r="F3" s="163">
        <v>
245039</v>
      </c>
      <c r="G3" s="164"/>
      <c r="H3" s="165"/>
    </row>
    <row r="4" spans="1:8" x14ac:dyDescent="0.15">
      <c r="A4" s="166"/>
      <c r="B4" s="167"/>
      <c r="C4" s="168"/>
      <c r="D4" s="169">
        <v>
2212247</v>
      </c>
      <c r="E4" s="170"/>
      <c r="F4" s="171">
        <v>
108922</v>
      </c>
      <c r="G4" s="172"/>
      <c r="H4" s="173"/>
    </row>
    <row r="5" spans="1:8" x14ac:dyDescent="0.15">
      <c r="A5" s="154" t="s">
        <v>
547</v>
      </c>
      <c r="B5" s="159"/>
      <c r="C5" s="160"/>
      <c r="D5" s="161">
        <v>
2749544</v>
      </c>
      <c r="E5" s="162"/>
      <c r="F5" s="163">
        <v>
310300</v>
      </c>
      <c r="G5" s="164"/>
      <c r="H5" s="165"/>
    </row>
    <row r="6" spans="1:8" x14ac:dyDescent="0.15">
      <c r="A6" s="166"/>
      <c r="B6" s="167"/>
      <c r="C6" s="168"/>
      <c r="D6" s="169">
        <v>
2434319</v>
      </c>
      <c r="E6" s="170"/>
      <c r="F6" s="171">
        <v>
157576</v>
      </c>
      <c r="G6" s="172"/>
      <c r="H6" s="173"/>
    </row>
    <row r="7" spans="1:8" x14ac:dyDescent="0.15">
      <c r="A7" s="154" t="s">
        <v>
548</v>
      </c>
      <c r="B7" s="159"/>
      <c r="C7" s="160"/>
      <c r="D7" s="161">
        <v>
663723</v>
      </c>
      <c r="E7" s="162"/>
      <c r="F7" s="163">
        <v>
317319</v>
      </c>
      <c r="G7" s="164"/>
      <c r="H7" s="165"/>
    </row>
    <row r="8" spans="1:8" x14ac:dyDescent="0.15">
      <c r="A8" s="166"/>
      <c r="B8" s="167"/>
      <c r="C8" s="168"/>
      <c r="D8" s="169">
        <v>
663723</v>
      </c>
      <c r="E8" s="170"/>
      <c r="F8" s="171">
        <v>
164214</v>
      </c>
      <c r="G8" s="172"/>
      <c r="H8" s="173"/>
    </row>
    <row r="9" spans="1:8" x14ac:dyDescent="0.15">
      <c r="A9" s="154" t="s">
        <v>
549</v>
      </c>
      <c r="B9" s="159"/>
      <c r="C9" s="160"/>
      <c r="D9" s="161">
        <v>
816836</v>
      </c>
      <c r="E9" s="162"/>
      <c r="F9" s="163">
        <v>
289738</v>
      </c>
      <c r="G9" s="164"/>
      <c r="H9" s="165"/>
    </row>
    <row r="10" spans="1:8" x14ac:dyDescent="0.15">
      <c r="A10" s="166"/>
      <c r="B10" s="167"/>
      <c r="C10" s="168"/>
      <c r="D10" s="169">
        <v>
816836</v>
      </c>
      <c r="E10" s="170"/>
      <c r="F10" s="171">
        <v>
156238</v>
      </c>
      <c r="G10" s="172"/>
      <c r="H10" s="173"/>
    </row>
    <row r="11" spans="1:8" x14ac:dyDescent="0.15">
      <c r="A11" s="154" t="s">
        <v>
550</v>
      </c>
      <c r="B11" s="159"/>
      <c r="C11" s="160"/>
      <c r="D11" s="161">
        <v>
615643</v>
      </c>
      <c r="E11" s="162"/>
      <c r="F11" s="163">
        <v>
316937</v>
      </c>
      <c r="G11" s="164"/>
      <c r="H11" s="165"/>
    </row>
    <row r="12" spans="1:8" x14ac:dyDescent="0.15">
      <c r="A12" s="166"/>
      <c r="B12" s="167"/>
      <c r="C12" s="174"/>
      <c r="D12" s="169">
        <v>
615643</v>
      </c>
      <c r="E12" s="170"/>
      <c r="F12" s="171">
        <v>
199150</v>
      </c>
      <c r="G12" s="172"/>
      <c r="H12" s="173"/>
    </row>
    <row r="13" spans="1:8" x14ac:dyDescent="0.15">
      <c r="A13" s="154"/>
      <c r="B13" s="159"/>
      <c r="C13" s="175"/>
      <c r="D13" s="176">
        <v>
1411599</v>
      </c>
      <c r="E13" s="177"/>
      <c r="F13" s="178">
        <v>
295867</v>
      </c>
      <c r="G13" s="179"/>
      <c r="H13" s="165"/>
    </row>
    <row r="14" spans="1:8" x14ac:dyDescent="0.15">
      <c r="A14" s="166"/>
      <c r="B14" s="167"/>
      <c r="C14" s="168"/>
      <c r="D14" s="169">
        <v>
1348554</v>
      </c>
      <c r="E14" s="170"/>
      <c r="F14" s="171">
        <v>
157220</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0.93</v>
      </c>
      <c r="C19" s="180">
        <f>
ROUND(VALUE(SUBSTITUTE(実質収支比率等に係る経年分析!G$48,"▲","-")),2)</f>
        <v>
11.59</v>
      </c>
      <c r="D19" s="180">
        <f>
ROUND(VALUE(SUBSTITUTE(実質収支比率等に係る経年分析!H$48,"▲","-")),2)</f>
        <v>
71.05</v>
      </c>
      <c r="E19" s="180">
        <f>
ROUND(VALUE(SUBSTITUTE(実質収支比率等に係る経年分析!I$48,"▲","-")),2)</f>
        <v>
104.37</v>
      </c>
      <c r="F19" s="180">
        <f>
ROUND(VALUE(SUBSTITUTE(実質収支比率等に係る経年分析!J$48,"▲","-")),2)</f>
        <v>
77.430000000000007</v>
      </c>
    </row>
    <row r="20" spans="1:11" x14ac:dyDescent="0.15">
      <c r="A20" s="180" t="s">
        <v>
55</v>
      </c>
      <c r="B20" s="180">
        <f>
ROUND(VALUE(SUBSTITUTE(実質収支比率等に係る経年分析!F$47,"▲","-")),2)</f>
        <v>
257.75</v>
      </c>
      <c r="C20" s="180">
        <f>
ROUND(VALUE(SUBSTITUTE(実質収支比率等に係る経年分析!G$47,"▲","-")),2)</f>
        <v>
275.8</v>
      </c>
      <c r="D20" s="180">
        <f>
ROUND(VALUE(SUBSTITUTE(実質収支比率等に係る経年分析!H$47,"▲","-")),2)</f>
        <v>
298.87</v>
      </c>
      <c r="E20" s="180">
        <f>
ROUND(VALUE(SUBSTITUTE(実質収支比率等に係る経年分析!I$47,"▲","-")),2)</f>
        <v>
340.35</v>
      </c>
      <c r="F20" s="180">
        <f>
ROUND(VALUE(SUBSTITUTE(実質収支比率等に係る経年分析!J$47,"▲","-")),2)</f>
        <v>
414.49</v>
      </c>
    </row>
    <row r="21" spans="1:11" x14ac:dyDescent="0.15">
      <c r="A21" s="180" t="s">
        <v>
56</v>
      </c>
      <c r="B21" s="180">
        <f>
IF(ISNUMBER(VALUE(SUBSTITUTE(実質収支比率等に係る経年分析!F$49,"▲","-"))),ROUND(VALUE(SUBSTITUTE(実質収支比率等に係る経年分析!F$49,"▲","-")),2),NA())</f>
        <v>
-20.56</v>
      </c>
      <c r="C21" s="180">
        <f>
IF(ISNUMBER(VALUE(SUBSTITUTE(実質収支比率等に係る経年分析!G$49,"▲","-"))),ROUND(VALUE(SUBSTITUTE(実質収支比率等に係る経年分析!G$49,"▲","-")),2),NA())</f>
        <v>
10.69</v>
      </c>
      <c r="D21" s="180">
        <f>
IF(ISNUMBER(VALUE(SUBSTITUTE(実質収支比率等に係る経年分析!H$49,"▲","-"))),ROUND(VALUE(SUBSTITUTE(実質収支比率等に係る経年分析!H$49,"▲","-")),2),NA())</f>
        <v>
58.51</v>
      </c>
      <c r="E21" s="180">
        <f>
IF(ISNUMBER(VALUE(SUBSTITUTE(実質収支比率等に係る経年分析!I$49,"▲","-"))),ROUND(VALUE(SUBSTITUTE(実質収支比率等に係る経年分析!I$49,"▲","-")),2),NA())</f>
        <v>
23.5</v>
      </c>
      <c r="F21" s="180">
        <f>
IF(ISNUMBER(VALUE(SUBSTITUTE(実質収支比率等に係る経年分析!J$49,"▲","-"))),ROUND(VALUE(SUBSTITUTE(実質収支比率等に係る経年分析!J$49,"▲","-")),2),NA())</f>
        <v>
45.89</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str">
        <f>
IF(連結実質赤字比率に係る赤字・黒字の構成分析!C$41="",NA(),連結実質赤字比率に係る赤字・黒字の構成分析!C$41)</f>
        <v>
介護サービス事業特別会計</v>
      </c>
      <c r="B29" s="181" t="e">
        <f>
IF(ROUND(VALUE(SUBSTITUTE(連結実質赤字比率に係る赤字・黒字の構成分析!F$41,"▲", "-")), 2) &lt; 0, ABS(ROUND(VALUE(SUBSTITUTE(連結実質赤字比率に係る赤字・黒字の構成分析!F$41,"▲", "-")), 2)), NA())</f>
        <v>
#N/A</v>
      </c>
      <c r="C29" s="181">
        <f>
IF(ROUND(VALUE(SUBSTITUTE(連結実質赤字比率に係る赤字・黒字の構成分析!F$41,"▲", "-")), 2) &gt;= 0, ABS(ROUND(VALUE(SUBSTITUTE(連結実質赤字比率に係る赤字・黒字の構成分析!F$41,"▲", "-")), 2)), NA())</f>
        <v>
0.16</v>
      </c>
      <c r="D29" s="181" t="e">
        <f>
IF(ROUND(VALUE(SUBSTITUTE(連結実質赤字比率に係る赤字・黒字の構成分析!G$41,"▲", "-")), 2) &lt; 0, ABS(ROUND(VALUE(SUBSTITUTE(連結実質赤字比率に係る赤字・黒字の構成分析!G$41,"▲", "-")), 2)), NA())</f>
        <v>
#N/A</v>
      </c>
      <c r="E29" s="181">
        <f>
IF(ROUND(VALUE(SUBSTITUTE(連結実質赤字比率に係る赤字・黒字の構成分析!G$41,"▲", "-")), 2) &gt;= 0, ABS(ROUND(VALUE(SUBSTITUTE(連結実質赤字比率に係る赤字・黒字の構成分析!G$41,"▲", "-")), 2)), NA())</f>
        <v>
0</v>
      </c>
      <c r="F29" s="181" t="e">
        <f>
IF(ROUND(VALUE(SUBSTITUTE(連結実質赤字比率に係る赤字・黒字の構成分析!H$41,"▲", "-")), 2) &lt; 0, ABS(ROUND(VALUE(SUBSTITUTE(連結実質赤字比率に係る赤字・黒字の構成分析!H$41,"▲", "-")), 2)), NA())</f>
        <v>
#N/A</v>
      </c>
      <c r="G29" s="181">
        <f>
IF(ROUND(VALUE(SUBSTITUTE(連結実質赤字比率に係る赤字・黒字の構成分析!H$41,"▲", "-")), 2) &gt;= 0, ABS(ROUND(VALUE(SUBSTITUTE(連結実質赤字比率に係る赤字・黒字の構成分析!H$41,"▲", "-")), 2)), NA())</f>
        <v>
0</v>
      </c>
      <c r="H29" s="181" t="e">
        <f>
IF(ROUND(VALUE(SUBSTITUTE(連結実質赤字比率に係る赤字・黒字の構成分析!I$41,"▲", "-")), 2) &lt; 0, ABS(ROUND(VALUE(SUBSTITUTE(連結実質赤字比率に係る赤字・黒字の構成分析!I$41,"▲", "-")), 2)), NA())</f>
        <v>
#N/A</v>
      </c>
      <c r="I29" s="181">
        <f>
IF(ROUND(VALUE(SUBSTITUTE(連結実質赤字比率に係る赤字・黒字の構成分析!I$41,"▲", "-")), 2) &gt;= 0, ABS(ROUND(VALUE(SUBSTITUTE(連結実質赤字比率に係る赤字・黒字の構成分析!I$41,"▲", "-")), 2)), NA())</f>
        <v>
0.22</v>
      </c>
      <c r="J29" s="181" t="e">
        <f>
IF(ROUND(VALUE(SUBSTITUTE(連結実質赤字比率に係る赤字・黒字の構成分析!J$41,"▲", "-")), 2) &lt; 0, ABS(ROUND(VALUE(SUBSTITUTE(連結実質赤字比率に係る赤字・黒字の構成分析!J$41,"▲", "-")), 2)), NA())</f>
        <v>
#N/A</v>
      </c>
      <c r="K29" s="181">
        <f>
IF(ROUND(VALUE(SUBSTITUTE(連結実質赤字比率に係る赤字・黒字の構成分析!J$41,"▲", "-")), 2) &gt;= 0, ABS(ROUND(VALUE(SUBSTITUTE(連結実質赤字比率に係る赤字・黒字の構成分析!J$41,"▲", "-")), 2)), NA())</f>
        <v>
0.22</v>
      </c>
    </row>
    <row r="30" spans="1:11" x14ac:dyDescent="0.15">
      <c r="A30" s="181" t="str">
        <f>
IF(連結実質赤字比率に係る赤字・黒字の構成分析!C$40="",NA(),連結実質赤字比率に係る赤字・黒字の構成分析!C$40)</f>
        <v>
後期高齢者医療事業特別会計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v>
      </c>
      <c r="D30" s="181">
        <f>
IF(ROUND(VALUE(SUBSTITUTE(連結実質赤字比率に係る赤字・黒字の構成分析!G$40,"▲", "-")), 2) &lt; 0, ABS(ROUND(VALUE(SUBSTITUTE(連結実質赤字比率に係る赤字・黒字の構成分析!G$40,"▲", "-")), 2)), NA())</f>
        <v>
0.19</v>
      </c>
      <c r="E30" s="181" t="e">
        <f>
IF(ROUND(VALUE(SUBSTITUTE(連結実質赤字比率に係る赤字・黒字の構成分析!G$40,"▲", "-")), 2) &gt;= 0, ABS(ROUND(VALUE(SUBSTITUTE(連結実質赤字比率に係る赤字・黒字の構成分析!G$40,"▲", "-")), 2)), NA())</f>
        <v>
#N/A</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0.03</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1.37</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1.84</v>
      </c>
    </row>
    <row r="31" spans="1:11" x14ac:dyDescent="0.15">
      <c r="A31" s="181" t="str">
        <f>
IF(連結実質赤字比率に係る赤字・黒字の構成分析!C$39="",NA(),連結実質赤字比率に係る赤字・黒字の構成分析!C$39)</f>
        <v>
介護保険事業特別会計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0.72</v>
      </c>
      <c r="D31" s="181">
        <f>
IF(ROUND(VALUE(SUBSTITUTE(連結実質赤字比率に係る赤字・黒字の構成分析!G$39,"▲", "-")), 2) &lt; 0, ABS(ROUND(VALUE(SUBSTITUTE(連結実質赤字比率に係る赤字・黒字の構成分析!G$39,"▲", "-")), 2)), NA())</f>
        <v>
1.79</v>
      </c>
      <c r="E31" s="181" t="e">
        <f>
IF(ROUND(VALUE(SUBSTITUTE(連結実質赤字比率に係る赤字・黒字の構成分析!G$39,"▲", "-")), 2) &gt;= 0, ABS(ROUND(VALUE(SUBSTITUTE(連結実質赤字比率に係る赤字・黒字の構成分析!G$39,"▲", "-")), 2)), NA())</f>
        <v>
#N/A</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2.14</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2.13</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2.21</v>
      </c>
    </row>
    <row r="32" spans="1:11" x14ac:dyDescent="0.15">
      <c r="A32" s="181" t="str">
        <f>
IF(連結実質赤字比率に係る赤字・黒字の構成分析!C$38="",NA(),連結実質赤字比率に係る赤字・黒字の構成分析!C$38)</f>
        <v>
国民健康保険事業直営診療特別会計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7.03</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6.4</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13.24</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2.94</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5.39</v>
      </c>
    </row>
    <row r="33" spans="1:16" x14ac:dyDescent="0.15">
      <c r="A33" s="181" t="str">
        <f>
IF(連結実質赤字比率に係る赤字・黒字の構成分析!C$37="",NA(),連結実質赤字比率に係る赤字・黒字の構成分析!C$37)</f>
        <v>
国民健康保険事業特別会計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4.34</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5.71</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5.85</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6.12</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9.19</v>
      </c>
    </row>
    <row r="34" spans="1:16" x14ac:dyDescent="0.15">
      <c r="A34" s="181" t="str">
        <f>
IF(連結実質赤字比率に係る赤字・黒字の構成分析!C$36="",NA(),連結実質赤字比率に係る赤字・黒字の構成分析!C$36)</f>
        <v>
合併処理浄化槽事業特別会計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2.1</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1.79</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2.4</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7.06</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10.86</v>
      </c>
    </row>
    <row r="35" spans="1:16" x14ac:dyDescent="0.15">
      <c r="A35" s="181" t="str">
        <f>
IF(連結実質赤字比率に係る赤字・黒字の構成分析!C$35="",NA(),連結実質赤字比率に係る赤字・黒字の構成分析!C$35)</f>
        <v>
簡易水道事業特別会計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0.22</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7.95</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13.17</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29.2</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0.92</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11.59</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71.040000000000006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104.36</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77.430000000000007</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59</v>
      </c>
      <c r="E42" s="182"/>
      <c r="F42" s="182"/>
      <c r="G42" s="182">
        <f>
'実質公債費比率（分子）の構造'!L$52</f>
        <v>
52</v>
      </c>
      <c r="H42" s="182"/>
      <c r="I42" s="182"/>
      <c r="J42" s="182">
        <f>
'実質公債費比率（分子）の構造'!M$52</f>
        <v>
45</v>
      </c>
      <c r="K42" s="182"/>
      <c r="L42" s="182"/>
      <c r="M42" s="182">
        <f>
'実質公債費比率（分子）の構造'!N$52</f>
        <v>
38</v>
      </c>
      <c r="N42" s="182"/>
      <c r="O42" s="182"/>
      <c r="P42" s="182">
        <f>
'実質公債費比率（分子）の構造'!O$52</f>
        <v>
35</v>
      </c>
    </row>
    <row r="43" spans="1:16" x14ac:dyDescent="0.15">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15">
      <c r="A45" s="182" t="s">
        <v>
66</v>
      </c>
      <c r="B45" s="182">
        <f>
'実質公債費比率（分子）の構造'!K$49</f>
        <v>
5</v>
      </c>
      <c r="C45" s="182"/>
      <c r="D45" s="182"/>
      <c r="E45" s="182">
        <f>
'実質公債費比率（分子）の構造'!L$49</f>
        <v>
6</v>
      </c>
      <c r="F45" s="182"/>
      <c r="G45" s="182"/>
      <c r="H45" s="182">
        <f>
'実質公債費比率（分子）の構造'!M$49</f>
        <v>
6</v>
      </c>
      <c r="I45" s="182"/>
      <c r="J45" s="182"/>
      <c r="K45" s="182">
        <f>
'実質公債費比率（分子）の構造'!N$49</f>
        <v>
6</v>
      </c>
      <c r="L45" s="182"/>
      <c r="M45" s="182"/>
      <c r="N45" s="182">
        <f>
'実質公債費比率（分子）の構造'!O$49</f>
        <v>
6</v>
      </c>
      <c r="O45" s="182"/>
      <c r="P45" s="182"/>
    </row>
    <row r="46" spans="1:16" x14ac:dyDescent="0.15">
      <c r="A46" s="182" t="s">
        <v>
67</v>
      </c>
      <c r="B46" s="182" t="str">
        <f>
'実質公債費比率（分子）の構造'!K$48</f>
        <v>
-</v>
      </c>
      <c r="C46" s="182"/>
      <c r="D46" s="182"/>
      <c r="E46" s="182">
        <f>
'実質公債費比率（分子）の構造'!L$48</f>
        <v>
7</v>
      </c>
      <c r="F46" s="182"/>
      <c r="G46" s="182"/>
      <c r="H46" s="182">
        <f>
'実質公債費比率（分子）の構造'!M$48</f>
        <v>
7</v>
      </c>
      <c r="I46" s="182"/>
      <c r="J46" s="182"/>
      <c r="K46" s="182">
        <f>
'実質公債費比率（分子）の構造'!N$48</f>
        <v>
7</v>
      </c>
      <c r="L46" s="182"/>
      <c r="M46" s="182"/>
      <c r="N46" s="182">
        <f>
'実質公債費比率（分子）の構造'!O$48</f>
        <v>
7</v>
      </c>
      <c r="O46" s="182"/>
      <c r="P46" s="182"/>
    </row>
    <row r="47" spans="1:16" x14ac:dyDescent="0.15">
      <c r="A47" s="182" t="s">
        <v>
14</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69</v>
      </c>
      <c r="B49" s="182">
        <f>
'実質公債費比率（分子）の構造'!K$45</f>
        <v>
39</v>
      </c>
      <c r="C49" s="182"/>
      <c r="D49" s="182"/>
      <c r="E49" s="182">
        <f>
'実質公債費比率（分子）の構造'!L$45</f>
        <v>
35</v>
      </c>
      <c r="F49" s="182"/>
      <c r="G49" s="182"/>
      <c r="H49" s="182">
        <f>
'実質公債費比率（分子）の構造'!M$45</f>
        <v>
33</v>
      </c>
      <c r="I49" s="182"/>
      <c r="J49" s="182"/>
      <c r="K49" s="182">
        <f>
'実質公債費比率（分子）の構造'!N$45</f>
        <v>
25</v>
      </c>
      <c r="L49" s="182"/>
      <c r="M49" s="182"/>
      <c r="N49" s="182">
        <f>
'実質公債費比率（分子）の構造'!O$45</f>
        <v>
20</v>
      </c>
      <c r="O49" s="182"/>
      <c r="P49" s="182"/>
    </row>
    <row r="50" spans="1:16" x14ac:dyDescent="0.15">
      <c r="A50" s="182" t="s">
        <v>
70</v>
      </c>
      <c r="B50" s="182" t="e">
        <f>
NA()</f>
        <v>
#N/A</v>
      </c>
      <c r="C50" s="182">
        <f>
IF(ISNUMBER('実質公債費比率（分子）の構造'!K$53),'実質公債費比率（分子）の構造'!K$53,NA())</f>
        <v>
-15</v>
      </c>
      <c r="D50" s="182" t="e">
        <f>
NA()</f>
        <v>
#N/A</v>
      </c>
      <c r="E50" s="182" t="e">
        <f>
NA()</f>
        <v>
#N/A</v>
      </c>
      <c r="F50" s="182">
        <f>
IF(ISNUMBER('実質公債費比率（分子）の構造'!L$53),'実質公債費比率（分子）の構造'!L$53,NA())</f>
        <v>
-4</v>
      </c>
      <c r="G50" s="182" t="e">
        <f>
NA()</f>
        <v>
#N/A</v>
      </c>
      <c r="H50" s="182" t="e">
        <f>
NA()</f>
        <v>
#N/A</v>
      </c>
      <c r="I50" s="182">
        <f>
IF(ISNUMBER('実質公債費比率（分子）の構造'!M$53),'実質公債費比率（分子）の構造'!M$53,NA())</f>
        <v>
1</v>
      </c>
      <c r="J50" s="182" t="e">
        <f>
NA()</f>
        <v>
#N/A</v>
      </c>
      <c r="K50" s="182" t="e">
        <f>
NA()</f>
        <v>
#N/A</v>
      </c>
      <c r="L50" s="182">
        <f>
IF(ISNUMBER('実質公債費比率（分子）の構造'!N$53),'実質公債費比率（分子）の構造'!N$53,NA())</f>
        <v>
0</v>
      </c>
      <c r="M50" s="182" t="e">
        <f>
NA()</f>
        <v>
#N/A</v>
      </c>
      <c r="N50" s="182" t="e">
        <f>
NA()</f>
        <v>
#N/A</v>
      </c>
      <c r="O50" s="182">
        <f>
IF(ISNUMBER('実質公債費比率（分子）の構造'!O$53),'実質公債費比率（分子）の構造'!O$53,NA())</f>
        <v>
-2</v>
      </c>
      <c r="P50" s="182" t="e">
        <f>
NA()</f>
        <v>
#N/A</v>
      </c>
    </row>
    <row r="53" spans="1:16" x14ac:dyDescent="0.15">
      <c r="A53" s="150" t="s">
        <v>
71</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43</v>
      </c>
      <c r="B56" s="181"/>
      <c r="C56" s="181"/>
      <c r="D56" s="181">
        <f>
'将来負担比率（分子）の構造'!I$52</f>
        <v>
397</v>
      </c>
      <c r="E56" s="181"/>
      <c r="F56" s="181"/>
      <c r="G56" s="181">
        <f>
'将来負担比率（分子）の構造'!J$52</f>
        <v>
361</v>
      </c>
      <c r="H56" s="181"/>
      <c r="I56" s="181"/>
      <c r="J56" s="181">
        <f>
'将来負担比率（分子）の構造'!K$52</f>
        <v>
326</v>
      </c>
      <c r="K56" s="181"/>
      <c r="L56" s="181"/>
      <c r="M56" s="181">
        <f>
'将来負担比率（分子）の構造'!L$52</f>
        <v>
303</v>
      </c>
      <c r="N56" s="181"/>
      <c r="O56" s="181"/>
      <c r="P56" s="181">
        <f>
'将来負担比率（分子）の構造'!M$52</f>
        <v>
275</v>
      </c>
    </row>
    <row r="57" spans="1:16" x14ac:dyDescent="0.15">
      <c r="A57" s="181" t="s">
        <v>
42</v>
      </c>
      <c r="B57" s="181"/>
      <c r="C57" s="181"/>
      <c r="D57" s="181">
        <f>
'将来負担比率（分子）の構造'!I$51</f>
        <v>
17</v>
      </c>
      <c r="E57" s="181"/>
      <c r="F57" s="181"/>
      <c r="G57" s="181">
        <f>
'将来負担比率（分子）の構造'!J$51</f>
        <v>
9</v>
      </c>
      <c r="H57" s="181"/>
      <c r="I57" s="181"/>
      <c r="J57" s="181">
        <f>
'将来負担比率（分子）の構造'!K$51</f>
        <v>
4</v>
      </c>
      <c r="K57" s="181"/>
      <c r="L57" s="181"/>
      <c r="M57" s="181" t="str">
        <f>
'将来負担比率（分子）の構造'!L$51</f>
        <v>
-</v>
      </c>
      <c r="N57" s="181"/>
      <c r="O57" s="181"/>
      <c r="P57" s="181" t="str">
        <f>
'将来負担比率（分子）の構造'!M$51</f>
        <v>
-</v>
      </c>
    </row>
    <row r="58" spans="1:16" x14ac:dyDescent="0.15">
      <c r="A58" s="181" t="s">
        <v>
41</v>
      </c>
      <c r="B58" s="181"/>
      <c r="C58" s="181"/>
      <c r="D58" s="181">
        <f>
'将来負担比率（分子）の構造'!I$50</f>
        <v>
1391</v>
      </c>
      <c r="E58" s="181"/>
      <c r="F58" s="181"/>
      <c r="G58" s="181">
        <f>
'将来負担比率（分子）の構造'!J$50</f>
        <v>
1391</v>
      </c>
      <c r="H58" s="181"/>
      <c r="I58" s="181"/>
      <c r="J58" s="181">
        <f>
'将来負担比率（分子）の構造'!K$50</f>
        <v>
1391</v>
      </c>
      <c r="K58" s="181"/>
      <c r="L58" s="181"/>
      <c r="M58" s="181">
        <f>
'将来負担比率（分子）の構造'!L$50</f>
        <v>
1391</v>
      </c>
      <c r="N58" s="181"/>
      <c r="O58" s="181"/>
      <c r="P58" s="181">
        <f>
'将来負担比率（分子）の構造'!M$50</f>
        <v>
1567</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24</v>
      </c>
      <c r="C62" s="181"/>
      <c r="D62" s="181"/>
      <c r="E62" s="181">
        <f>
'将来負担比率（分子）の構造'!J$45</f>
        <v>
19</v>
      </c>
      <c r="F62" s="181"/>
      <c r="G62" s="181"/>
      <c r="H62" s="181">
        <f>
'将来負担比率（分子）の構造'!K$45</f>
        <v>
61</v>
      </c>
      <c r="I62" s="181"/>
      <c r="J62" s="181"/>
      <c r="K62" s="181">
        <f>
'将来負担比率（分子）の構造'!L$45</f>
        <v>
37</v>
      </c>
      <c r="L62" s="181"/>
      <c r="M62" s="181"/>
      <c r="N62" s="181">
        <f>
'将来負担比率（分子）の構造'!M$45</f>
        <v>
14</v>
      </c>
      <c r="O62" s="181"/>
      <c r="P62" s="181"/>
    </row>
    <row r="63" spans="1:16" x14ac:dyDescent="0.15">
      <c r="A63" s="181" t="s">
        <v>
34</v>
      </c>
      <c r="B63" s="181">
        <f>
'将来負担比率（分子）の構造'!I$44</f>
        <v>
48</v>
      </c>
      <c r="C63" s="181"/>
      <c r="D63" s="181"/>
      <c r="E63" s="181">
        <f>
'将来負担比率（分子）の構造'!J$44</f>
        <v>
43</v>
      </c>
      <c r="F63" s="181"/>
      <c r="G63" s="181"/>
      <c r="H63" s="181">
        <f>
'将来負担比率（分子）の構造'!K$44</f>
        <v>
37</v>
      </c>
      <c r="I63" s="181"/>
      <c r="J63" s="181"/>
      <c r="K63" s="181">
        <f>
'将来負担比率（分子）の構造'!L$44</f>
        <v>
31</v>
      </c>
      <c r="L63" s="181"/>
      <c r="M63" s="181"/>
      <c r="N63" s="181">
        <f>
'将来負担比率（分子）の構造'!M$44</f>
        <v>
26</v>
      </c>
      <c r="O63" s="181"/>
      <c r="P63" s="181"/>
    </row>
    <row r="64" spans="1:16" x14ac:dyDescent="0.15">
      <c r="A64" s="181" t="s">
        <v>
33</v>
      </c>
      <c r="B64" s="181">
        <f>
'将来負担比率（分子）の構造'!I$43</f>
        <v>
63</v>
      </c>
      <c r="C64" s="181"/>
      <c r="D64" s="181"/>
      <c r="E64" s="181">
        <f>
'将来負担比率（分子）の構造'!J$43</f>
        <v>
73</v>
      </c>
      <c r="F64" s="181"/>
      <c r="G64" s="181"/>
      <c r="H64" s="181">
        <f>
'将来負担比率（分子）の構造'!K$43</f>
        <v>
78</v>
      </c>
      <c r="I64" s="181"/>
      <c r="J64" s="181"/>
      <c r="K64" s="181">
        <f>
'将来負担比率（分子）の構造'!L$43</f>
        <v>
118</v>
      </c>
      <c r="L64" s="181"/>
      <c r="M64" s="181"/>
      <c r="N64" s="181">
        <f>
'将来負担比率（分子）の構造'!M$43</f>
        <v>
124</v>
      </c>
      <c r="O64" s="181"/>
      <c r="P64" s="181"/>
    </row>
    <row r="65" spans="1:16" x14ac:dyDescent="0.15">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15">
      <c r="A66" s="181" t="s">
        <v>
31</v>
      </c>
      <c r="B66" s="181">
        <f>
'将来負担比率（分子）の構造'!I$41</f>
        <v>
211</v>
      </c>
      <c r="C66" s="181"/>
      <c r="D66" s="181"/>
      <c r="E66" s="181">
        <f>
'将来負担比率（分子）の構造'!J$41</f>
        <v>
178</v>
      </c>
      <c r="F66" s="181"/>
      <c r="G66" s="181"/>
      <c r="H66" s="181">
        <f>
'将来負担比率（分子）の構造'!K$41</f>
        <v>
148</v>
      </c>
      <c r="I66" s="181"/>
      <c r="J66" s="181"/>
      <c r="K66" s="181">
        <f>
'将来負担比率（分子）の構造'!L$41</f>
        <v>
125</v>
      </c>
      <c r="L66" s="181"/>
      <c r="M66" s="181"/>
      <c r="N66" s="181">
        <f>
'将来負担比率（分子）の構造'!M$41</f>
        <v>
107</v>
      </c>
      <c r="O66" s="181"/>
      <c r="P66" s="181"/>
    </row>
    <row r="67" spans="1:16" x14ac:dyDescent="0.15">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75</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76</v>
      </c>
      <c r="B72" s="185">
        <f>
基金残高に係る経年分析!F55</f>
        <v>
817</v>
      </c>
      <c r="C72" s="185">
        <f>
基金残高に係る経年分析!G55</f>
        <v>
817</v>
      </c>
      <c r="D72" s="185">
        <f>
基金残高に係る経年分析!H55</f>
        <v>
992</v>
      </c>
    </row>
    <row r="73" spans="1:16" x14ac:dyDescent="0.15">
      <c r="A73" s="184" t="s">
        <v>
77</v>
      </c>
      <c r="B73" s="185">
        <f>
基金残高に係る経年分析!F56</f>
        <v>
2</v>
      </c>
      <c r="C73" s="185">
        <f>
基金残高に係る経年分析!G56</f>
        <v>
2</v>
      </c>
      <c r="D73" s="185">
        <f>
基金残高に係る経年分析!H56</f>
        <v>
2</v>
      </c>
    </row>
    <row r="74" spans="1:16" x14ac:dyDescent="0.15">
      <c r="A74" s="184" t="s">
        <v>
78</v>
      </c>
      <c r="B74" s="185">
        <f>
基金残高に係る経年分析!F57</f>
        <v>
558</v>
      </c>
      <c r="C74" s="185">
        <f>
基金残高に係る経年分析!G57</f>
        <v>
558</v>
      </c>
      <c r="D74" s="185">
        <f>
基金残高に係る経年分析!H57</f>
        <v>
558</v>
      </c>
    </row>
  </sheetData>
  <sheetProtection algorithmName="SHA-512" hashValue="yliXC0H00OB5XiUTcsFdG6+tY0DCVdul5M8r2IbWwVrkFWbfRGVYAXL21HBowMeMgP6fA/+0hKQ+kEwhvDMTnQ==" saltValue="O2h9TByMMGxwUwzQghVOu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212</v>
      </c>
      <c r="DI1" s="660"/>
      <c r="DJ1" s="660"/>
      <c r="DK1" s="660"/>
      <c r="DL1" s="660"/>
      <c r="DM1" s="660"/>
      <c r="DN1" s="661"/>
      <c r="DO1" s="226"/>
      <c r="DP1" s="659" t="s">
        <v>
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
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
1</v>
      </c>
      <c r="C4" s="663"/>
      <c r="D4" s="663"/>
      <c r="E4" s="663"/>
      <c r="F4" s="663"/>
      <c r="G4" s="663"/>
      <c r="H4" s="663"/>
      <c r="I4" s="663"/>
      <c r="J4" s="663"/>
      <c r="K4" s="663"/>
      <c r="L4" s="663"/>
      <c r="M4" s="663"/>
      <c r="N4" s="663"/>
      <c r="O4" s="663"/>
      <c r="P4" s="663"/>
      <c r="Q4" s="664"/>
      <c r="R4" s="662" t="s">
        <v>
218</v>
      </c>
      <c r="S4" s="663"/>
      <c r="T4" s="663"/>
      <c r="U4" s="663"/>
      <c r="V4" s="663"/>
      <c r="W4" s="663"/>
      <c r="X4" s="663"/>
      <c r="Y4" s="664"/>
      <c r="Z4" s="662" t="s">
        <v>
219</v>
      </c>
      <c r="AA4" s="663"/>
      <c r="AB4" s="663"/>
      <c r="AC4" s="664"/>
      <c r="AD4" s="662" t="s">
        <v>
220</v>
      </c>
      <c r="AE4" s="663"/>
      <c r="AF4" s="663"/>
      <c r="AG4" s="663"/>
      <c r="AH4" s="663"/>
      <c r="AI4" s="663"/>
      <c r="AJ4" s="663"/>
      <c r="AK4" s="664"/>
      <c r="AL4" s="662" t="s">
        <v>
219</v>
      </c>
      <c r="AM4" s="663"/>
      <c r="AN4" s="663"/>
      <c r="AO4" s="664"/>
      <c r="AP4" s="668" t="s">
        <v>
221</v>
      </c>
      <c r="AQ4" s="668"/>
      <c r="AR4" s="668"/>
      <c r="AS4" s="668"/>
      <c r="AT4" s="668"/>
      <c r="AU4" s="668"/>
      <c r="AV4" s="668"/>
      <c r="AW4" s="668"/>
      <c r="AX4" s="668"/>
      <c r="AY4" s="668"/>
      <c r="AZ4" s="668"/>
      <c r="BA4" s="668"/>
      <c r="BB4" s="668"/>
      <c r="BC4" s="668"/>
      <c r="BD4" s="668"/>
      <c r="BE4" s="668"/>
      <c r="BF4" s="668"/>
      <c r="BG4" s="668" t="s">
        <v>
222</v>
      </c>
      <c r="BH4" s="668"/>
      <c r="BI4" s="668"/>
      <c r="BJ4" s="668"/>
      <c r="BK4" s="668"/>
      <c r="BL4" s="668"/>
      <c r="BM4" s="668"/>
      <c r="BN4" s="668"/>
      <c r="BO4" s="668" t="s">
        <v>
219</v>
      </c>
      <c r="BP4" s="668"/>
      <c r="BQ4" s="668"/>
      <c r="BR4" s="668"/>
      <c r="BS4" s="668" t="s">
        <v>
223</v>
      </c>
      <c r="BT4" s="668"/>
      <c r="BU4" s="668"/>
      <c r="BV4" s="668"/>
      <c r="BW4" s="668"/>
      <c r="BX4" s="668"/>
      <c r="BY4" s="668"/>
      <c r="BZ4" s="668"/>
      <c r="CA4" s="668"/>
      <c r="CB4" s="668"/>
      <c r="CD4" s="665" t="s">
        <v>
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
225</v>
      </c>
      <c r="C5" s="670"/>
      <c r="D5" s="670"/>
      <c r="E5" s="670"/>
      <c r="F5" s="670"/>
      <c r="G5" s="670"/>
      <c r="H5" s="670"/>
      <c r="I5" s="670"/>
      <c r="J5" s="670"/>
      <c r="K5" s="670"/>
      <c r="L5" s="670"/>
      <c r="M5" s="670"/>
      <c r="N5" s="670"/>
      <c r="O5" s="670"/>
      <c r="P5" s="670"/>
      <c r="Q5" s="671"/>
      <c r="R5" s="672">
        <v>
37575</v>
      </c>
      <c r="S5" s="673"/>
      <c r="T5" s="673"/>
      <c r="U5" s="673"/>
      <c r="V5" s="673"/>
      <c r="W5" s="673"/>
      <c r="X5" s="673"/>
      <c r="Y5" s="674"/>
      <c r="Z5" s="675">
        <v>
3.1</v>
      </c>
      <c r="AA5" s="675"/>
      <c r="AB5" s="675"/>
      <c r="AC5" s="675"/>
      <c r="AD5" s="676">
        <v>
37575</v>
      </c>
      <c r="AE5" s="676"/>
      <c r="AF5" s="676"/>
      <c r="AG5" s="676"/>
      <c r="AH5" s="676"/>
      <c r="AI5" s="676"/>
      <c r="AJ5" s="676"/>
      <c r="AK5" s="676"/>
      <c r="AL5" s="677">
        <v>
16.2</v>
      </c>
      <c r="AM5" s="678"/>
      <c r="AN5" s="678"/>
      <c r="AO5" s="679"/>
      <c r="AP5" s="669" t="s">
        <v>
226</v>
      </c>
      <c r="AQ5" s="670"/>
      <c r="AR5" s="670"/>
      <c r="AS5" s="670"/>
      <c r="AT5" s="670"/>
      <c r="AU5" s="670"/>
      <c r="AV5" s="670"/>
      <c r="AW5" s="670"/>
      <c r="AX5" s="670"/>
      <c r="AY5" s="670"/>
      <c r="AZ5" s="670"/>
      <c r="BA5" s="670"/>
      <c r="BB5" s="670"/>
      <c r="BC5" s="670"/>
      <c r="BD5" s="670"/>
      <c r="BE5" s="670"/>
      <c r="BF5" s="671"/>
      <c r="BG5" s="683">
        <v>
37575</v>
      </c>
      <c r="BH5" s="684"/>
      <c r="BI5" s="684"/>
      <c r="BJ5" s="684"/>
      <c r="BK5" s="684"/>
      <c r="BL5" s="684"/>
      <c r="BM5" s="684"/>
      <c r="BN5" s="685"/>
      <c r="BO5" s="686">
        <v>
100</v>
      </c>
      <c r="BP5" s="686"/>
      <c r="BQ5" s="686"/>
      <c r="BR5" s="686"/>
      <c r="BS5" s="687" t="s">
        <v>
227</v>
      </c>
      <c r="BT5" s="687"/>
      <c r="BU5" s="687"/>
      <c r="BV5" s="687"/>
      <c r="BW5" s="687"/>
      <c r="BX5" s="687"/>
      <c r="BY5" s="687"/>
      <c r="BZ5" s="687"/>
      <c r="CA5" s="687"/>
      <c r="CB5" s="691"/>
      <c r="CD5" s="665" t="s">
        <v>
221</v>
      </c>
      <c r="CE5" s="666"/>
      <c r="CF5" s="666"/>
      <c r="CG5" s="666"/>
      <c r="CH5" s="666"/>
      <c r="CI5" s="666"/>
      <c r="CJ5" s="666"/>
      <c r="CK5" s="666"/>
      <c r="CL5" s="666"/>
      <c r="CM5" s="666"/>
      <c r="CN5" s="666"/>
      <c r="CO5" s="666"/>
      <c r="CP5" s="666"/>
      <c r="CQ5" s="667"/>
      <c r="CR5" s="665" t="s">
        <v>
228</v>
      </c>
      <c r="CS5" s="666"/>
      <c r="CT5" s="666"/>
      <c r="CU5" s="666"/>
      <c r="CV5" s="666"/>
      <c r="CW5" s="666"/>
      <c r="CX5" s="666"/>
      <c r="CY5" s="667"/>
      <c r="CZ5" s="665" t="s">
        <v>
219</v>
      </c>
      <c r="DA5" s="666"/>
      <c r="DB5" s="666"/>
      <c r="DC5" s="667"/>
      <c r="DD5" s="665" t="s">
        <v>
229</v>
      </c>
      <c r="DE5" s="666"/>
      <c r="DF5" s="666"/>
      <c r="DG5" s="666"/>
      <c r="DH5" s="666"/>
      <c r="DI5" s="666"/>
      <c r="DJ5" s="666"/>
      <c r="DK5" s="666"/>
      <c r="DL5" s="666"/>
      <c r="DM5" s="666"/>
      <c r="DN5" s="666"/>
      <c r="DO5" s="666"/>
      <c r="DP5" s="667"/>
      <c r="DQ5" s="665" t="s">
        <v>
230</v>
      </c>
      <c r="DR5" s="666"/>
      <c r="DS5" s="666"/>
      <c r="DT5" s="666"/>
      <c r="DU5" s="666"/>
      <c r="DV5" s="666"/>
      <c r="DW5" s="666"/>
      <c r="DX5" s="666"/>
      <c r="DY5" s="666"/>
      <c r="DZ5" s="666"/>
      <c r="EA5" s="666"/>
      <c r="EB5" s="666"/>
      <c r="EC5" s="667"/>
    </row>
    <row r="6" spans="2:143" ht="11.25" customHeight="1" x14ac:dyDescent="0.15">
      <c r="B6" s="680" t="s">
        <v>
231</v>
      </c>
      <c r="C6" s="681"/>
      <c r="D6" s="681"/>
      <c r="E6" s="681"/>
      <c r="F6" s="681"/>
      <c r="G6" s="681"/>
      <c r="H6" s="681"/>
      <c r="I6" s="681"/>
      <c r="J6" s="681"/>
      <c r="K6" s="681"/>
      <c r="L6" s="681"/>
      <c r="M6" s="681"/>
      <c r="N6" s="681"/>
      <c r="O6" s="681"/>
      <c r="P6" s="681"/>
      <c r="Q6" s="682"/>
      <c r="R6" s="683">
        <v>
3836</v>
      </c>
      <c r="S6" s="684"/>
      <c r="T6" s="684"/>
      <c r="U6" s="684"/>
      <c r="V6" s="684"/>
      <c r="W6" s="684"/>
      <c r="X6" s="684"/>
      <c r="Y6" s="685"/>
      <c r="Z6" s="686">
        <v>
0.3</v>
      </c>
      <c r="AA6" s="686"/>
      <c r="AB6" s="686"/>
      <c r="AC6" s="686"/>
      <c r="AD6" s="687">
        <v>
3836</v>
      </c>
      <c r="AE6" s="687"/>
      <c r="AF6" s="687"/>
      <c r="AG6" s="687"/>
      <c r="AH6" s="687"/>
      <c r="AI6" s="687"/>
      <c r="AJ6" s="687"/>
      <c r="AK6" s="687"/>
      <c r="AL6" s="688">
        <v>
1.7</v>
      </c>
      <c r="AM6" s="689"/>
      <c r="AN6" s="689"/>
      <c r="AO6" s="690"/>
      <c r="AP6" s="680" t="s">
        <v>
232</v>
      </c>
      <c r="AQ6" s="681"/>
      <c r="AR6" s="681"/>
      <c r="AS6" s="681"/>
      <c r="AT6" s="681"/>
      <c r="AU6" s="681"/>
      <c r="AV6" s="681"/>
      <c r="AW6" s="681"/>
      <c r="AX6" s="681"/>
      <c r="AY6" s="681"/>
      <c r="AZ6" s="681"/>
      <c r="BA6" s="681"/>
      <c r="BB6" s="681"/>
      <c r="BC6" s="681"/>
      <c r="BD6" s="681"/>
      <c r="BE6" s="681"/>
      <c r="BF6" s="682"/>
      <c r="BG6" s="683">
        <v>
37575</v>
      </c>
      <c r="BH6" s="684"/>
      <c r="BI6" s="684"/>
      <c r="BJ6" s="684"/>
      <c r="BK6" s="684"/>
      <c r="BL6" s="684"/>
      <c r="BM6" s="684"/>
      <c r="BN6" s="685"/>
      <c r="BO6" s="686">
        <v>
100</v>
      </c>
      <c r="BP6" s="686"/>
      <c r="BQ6" s="686"/>
      <c r="BR6" s="686"/>
      <c r="BS6" s="687" t="s">
        <v>
127</v>
      </c>
      <c r="BT6" s="687"/>
      <c r="BU6" s="687"/>
      <c r="BV6" s="687"/>
      <c r="BW6" s="687"/>
      <c r="BX6" s="687"/>
      <c r="BY6" s="687"/>
      <c r="BZ6" s="687"/>
      <c r="CA6" s="687"/>
      <c r="CB6" s="691"/>
      <c r="CD6" s="694" t="s">
        <v>
233</v>
      </c>
      <c r="CE6" s="695"/>
      <c r="CF6" s="695"/>
      <c r="CG6" s="695"/>
      <c r="CH6" s="695"/>
      <c r="CI6" s="695"/>
      <c r="CJ6" s="695"/>
      <c r="CK6" s="695"/>
      <c r="CL6" s="695"/>
      <c r="CM6" s="695"/>
      <c r="CN6" s="695"/>
      <c r="CO6" s="695"/>
      <c r="CP6" s="695"/>
      <c r="CQ6" s="696"/>
      <c r="CR6" s="683">
        <v>
18526</v>
      </c>
      <c r="CS6" s="684"/>
      <c r="CT6" s="684"/>
      <c r="CU6" s="684"/>
      <c r="CV6" s="684"/>
      <c r="CW6" s="684"/>
      <c r="CX6" s="684"/>
      <c r="CY6" s="685"/>
      <c r="CZ6" s="677">
        <v>
1.9</v>
      </c>
      <c r="DA6" s="678"/>
      <c r="DB6" s="678"/>
      <c r="DC6" s="697"/>
      <c r="DD6" s="692" t="s">
        <v>
227</v>
      </c>
      <c r="DE6" s="684"/>
      <c r="DF6" s="684"/>
      <c r="DG6" s="684"/>
      <c r="DH6" s="684"/>
      <c r="DI6" s="684"/>
      <c r="DJ6" s="684"/>
      <c r="DK6" s="684"/>
      <c r="DL6" s="684"/>
      <c r="DM6" s="684"/>
      <c r="DN6" s="684"/>
      <c r="DO6" s="684"/>
      <c r="DP6" s="685"/>
      <c r="DQ6" s="692">
        <v>
18526</v>
      </c>
      <c r="DR6" s="684"/>
      <c r="DS6" s="684"/>
      <c r="DT6" s="684"/>
      <c r="DU6" s="684"/>
      <c r="DV6" s="684"/>
      <c r="DW6" s="684"/>
      <c r="DX6" s="684"/>
      <c r="DY6" s="684"/>
      <c r="DZ6" s="684"/>
      <c r="EA6" s="684"/>
      <c r="EB6" s="684"/>
      <c r="EC6" s="693"/>
    </row>
    <row r="7" spans="2:143" ht="11.25" customHeight="1" x14ac:dyDescent="0.15">
      <c r="B7" s="680" t="s">
        <v>
234</v>
      </c>
      <c r="C7" s="681"/>
      <c r="D7" s="681"/>
      <c r="E7" s="681"/>
      <c r="F7" s="681"/>
      <c r="G7" s="681"/>
      <c r="H7" s="681"/>
      <c r="I7" s="681"/>
      <c r="J7" s="681"/>
      <c r="K7" s="681"/>
      <c r="L7" s="681"/>
      <c r="M7" s="681"/>
      <c r="N7" s="681"/>
      <c r="O7" s="681"/>
      <c r="P7" s="681"/>
      <c r="Q7" s="682"/>
      <c r="R7" s="683">
        <v>
53</v>
      </c>
      <c r="S7" s="684"/>
      <c r="T7" s="684"/>
      <c r="U7" s="684"/>
      <c r="V7" s="684"/>
      <c r="W7" s="684"/>
      <c r="X7" s="684"/>
      <c r="Y7" s="685"/>
      <c r="Z7" s="686">
        <v>
0</v>
      </c>
      <c r="AA7" s="686"/>
      <c r="AB7" s="686"/>
      <c r="AC7" s="686"/>
      <c r="AD7" s="687">
        <v>
53</v>
      </c>
      <c r="AE7" s="687"/>
      <c r="AF7" s="687"/>
      <c r="AG7" s="687"/>
      <c r="AH7" s="687"/>
      <c r="AI7" s="687"/>
      <c r="AJ7" s="687"/>
      <c r="AK7" s="687"/>
      <c r="AL7" s="688">
        <v>
0</v>
      </c>
      <c r="AM7" s="689"/>
      <c r="AN7" s="689"/>
      <c r="AO7" s="690"/>
      <c r="AP7" s="680" t="s">
        <v>
235</v>
      </c>
      <c r="AQ7" s="681"/>
      <c r="AR7" s="681"/>
      <c r="AS7" s="681"/>
      <c r="AT7" s="681"/>
      <c r="AU7" s="681"/>
      <c r="AV7" s="681"/>
      <c r="AW7" s="681"/>
      <c r="AX7" s="681"/>
      <c r="AY7" s="681"/>
      <c r="AZ7" s="681"/>
      <c r="BA7" s="681"/>
      <c r="BB7" s="681"/>
      <c r="BC7" s="681"/>
      <c r="BD7" s="681"/>
      <c r="BE7" s="681"/>
      <c r="BF7" s="682"/>
      <c r="BG7" s="683">
        <v>
17921</v>
      </c>
      <c r="BH7" s="684"/>
      <c r="BI7" s="684"/>
      <c r="BJ7" s="684"/>
      <c r="BK7" s="684"/>
      <c r="BL7" s="684"/>
      <c r="BM7" s="684"/>
      <c r="BN7" s="685"/>
      <c r="BO7" s="686">
        <v>
47.7</v>
      </c>
      <c r="BP7" s="686"/>
      <c r="BQ7" s="686"/>
      <c r="BR7" s="686"/>
      <c r="BS7" s="687" t="s">
        <v>
227</v>
      </c>
      <c r="BT7" s="687"/>
      <c r="BU7" s="687"/>
      <c r="BV7" s="687"/>
      <c r="BW7" s="687"/>
      <c r="BX7" s="687"/>
      <c r="BY7" s="687"/>
      <c r="BZ7" s="687"/>
      <c r="CA7" s="687"/>
      <c r="CB7" s="691"/>
      <c r="CD7" s="698" t="s">
        <v>
236</v>
      </c>
      <c r="CE7" s="699"/>
      <c r="CF7" s="699"/>
      <c r="CG7" s="699"/>
      <c r="CH7" s="699"/>
      <c r="CI7" s="699"/>
      <c r="CJ7" s="699"/>
      <c r="CK7" s="699"/>
      <c r="CL7" s="699"/>
      <c r="CM7" s="699"/>
      <c r="CN7" s="699"/>
      <c r="CO7" s="699"/>
      <c r="CP7" s="699"/>
      <c r="CQ7" s="700"/>
      <c r="CR7" s="683">
        <v>
509733</v>
      </c>
      <c r="CS7" s="684"/>
      <c r="CT7" s="684"/>
      <c r="CU7" s="684"/>
      <c r="CV7" s="684"/>
      <c r="CW7" s="684"/>
      <c r="CX7" s="684"/>
      <c r="CY7" s="685"/>
      <c r="CZ7" s="686">
        <v>
53.6</v>
      </c>
      <c r="DA7" s="686"/>
      <c r="DB7" s="686"/>
      <c r="DC7" s="686"/>
      <c r="DD7" s="692">
        <v>
21316</v>
      </c>
      <c r="DE7" s="684"/>
      <c r="DF7" s="684"/>
      <c r="DG7" s="684"/>
      <c r="DH7" s="684"/>
      <c r="DI7" s="684"/>
      <c r="DJ7" s="684"/>
      <c r="DK7" s="684"/>
      <c r="DL7" s="684"/>
      <c r="DM7" s="684"/>
      <c r="DN7" s="684"/>
      <c r="DO7" s="684"/>
      <c r="DP7" s="685"/>
      <c r="DQ7" s="692">
        <v>
273528</v>
      </c>
      <c r="DR7" s="684"/>
      <c r="DS7" s="684"/>
      <c r="DT7" s="684"/>
      <c r="DU7" s="684"/>
      <c r="DV7" s="684"/>
      <c r="DW7" s="684"/>
      <c r="DX7" s="684"/>
      <c r="DY7" s="684"/>
      <c r="DZ7" s="684"/>
      <c r="EA7" s="684"/>
      <c r="EB7" s="684"/>
      <c r="EC7" s="693"/>
    </row>
    <row r="8" spans="2:143" ht="11.25" customHeight="1" x14ac:dyDescent="0.15">
      <c r="B8" s="680" t="s">
        <v>
237</v>
      </c>
      <c r="C8" s="681"/>
      <c r="D8" s="681"/>
      <c r="E8" s="681"/>
      <c r="F8" s="681"/>
      <c r="G8" s="681"/>
      <c r="H8" s="681"/>
      <c r="I8" s="681"/>
      <c r="J8" s="681"/>
      <c r="K8" s="681"/>
      <c r="L8" s="681"/>
      <c r="M8" s="681"/>
      <c r="N8" s="681"/>
      <c r="O8" s="681"/>
      <c r="P8" s="681"/>
      <c r="Q8" s="682"/>
      <c r="R8" s="683">
        <v>
264</v>
      </c>
      <c r="S8" s="684"/>
      <c r="T8" s="684"/>
      <c r="U8" s="684"/>
      <c r="V8" s="684"/>
      <c r="W8" s="684"/>
      <c r="X8" s="684"/>
      <c r="Y8" s="685"/>
      <c r="Z8" s="686">
        <v>
0</v>
      </c>
      <c r="AA8" s="686"/>
      <c r="AB8" s="686"/>
      <c r="AC8" s="686"/>
      <c r="AD8" s="687">
        <v>
264</v>
      </c>
      <c r="AE8" s="687"/>
      <c r="AF8" s="687"/>
      <c r="AG8" s="687"/>
      <c r="AH8" s="687"/>
      <c r="AI8" s="687"/>
      <c r="AJ8" s="687"/>
      <c r="AK8" s="687"/>
      <c r="AL8" s="688">
        <v>
0.1</v>
      </c>
      <c r="AM8" s="689"/>
      <c r="AN8" s="689"/>
      <c r="AO8" s="690"/>
      <c r="AP8" s="680" t="s">
        <v>
238</v>
      </c>
      <c r="AQ8" s="681"/>
      <c r="AR8" s="681"/>
      <c r="AS8" s="681"/>
      <c r="AT8" s="681"/>
      <c r="AU8" s="681"/>
      <c r="AV8" s="681"/>
      <c r="AW8" s="681"/>
      <c r="AX8" s="681"/>
      <c r="AY8" s="681"/>
      <c r="AZ8" s="681"/>
      <c r="BA8" s="681"/>
      <c r="BB8" s="681"/>
      <c r="BC8" s="681"/>
      <c r="BD8" s="681"/>
      <c r="BE8" s="681"/>
      <c r="BF8" s="682"/>
      <c r="BG8" s="683">
        <v>
348</v>
      </c>
      <c r="BH8" s="684"/>
      <c r="BI8" s="684"/>
      <c r="BJ8" s="684"/>
      <c r="BK8" s="684"/>
      <c r="BL8" s="684"/>
      <c r="BM8" s="684"/>
      <c r="BN8" s="685"/>
      <c r="BO8" s="686">
        <v>
0.9</v>
      </c>
      <c r="BP8" s="686"/>
      <c r="BQ8" s="686"/>
      <c r="BR8" s="686"/>
      <c r="BS8" s="692" t="s">
        <v>
227</v>
      </c>
      <c r="BT8" s="684"/>
      <c r="BU8" s="684"/>
      <c r="BV8" s="684"/>
      <c r="BW8" s="684"/>
      <c r="BX8" s="684"/>
      <c r="BY8" s="684"/>
      <c r="BZ8" s="684"/>
      <c r="CA8" s="684"/>
      <c r="CB8" s="693"/>
      <c r="CD8" s="698" t="s">
        <v>
239</v>
      </c>
      <c r="CE8" s="699"/>
      <c r="CF8" s="699"/>
      <c r="CG8" s="699"/>
      <c r="CH8" s="699"/>
      <c r="CI8" s="699"/>
      <c r="CJ8" s="699"/>
      <c r="CK8" s="699"/>
      <c r="CL8" s="699"/>
      <c r="CM8" s="699"/>
      <c r="CN8" s="699"/>
      <c r="CO8" s="699"/>
      <c r="CP8" s="699"/>
      <c r="CQ8" s="700"/>
      <c r="CR8" s="683">
        <v>
43694</v>
      </c>
      <c r="CS8" s="684"/>
      <c r="CT8" s="684"/>
      <c r="CU8" s="684"/>
      <c r="CV8" s="684"/>
      <c r="CW8" s="684"/>
      <c r="CX8" s="684"/>
      <c r="CY8" s="685"/>
      <c r="CZ8" s="686">
        <v>
4.5999999999999996</v>
      </c>
      <c r="DA8" s="686"/>
      <c r="DB8" s="686"/>
      <c r="DC8" s="686"/>
      <c r="DD8" s="692" t="s">
        <v>
127</v>
      </c>
      <c r="DE8" s="684"/>
      <c r="DF8" s="684"/>
      <c r="DG8" s="684"/>
      <c r="DH8" s="684"/>
      <c r="DI8" s="684"/>
      <c r="DJ8" s="684"/>
      <c r="DK8" s="684"/>
      <c r="DL8" s="684"/>
      <c r="DM8" s="684"/>
      <c r="DN8" s="684"/>
      <c r="DO8" s="684"/>
      <c r="DP8" s="685"/>
      <c r="DQ8" s="692">
        <v>
24197</v>
      </c>
      <c r="DR8" s="684"/>
      <c r="DS8" s="684"/>
      <c r="DT8" s="684"/>
      <c r="DU8" s="684"/>
      <c r="DV8" s="684"/>
      <c r="DW8" s="684"/>
      <c r="DX8" s="684"/>
      <c r="DY8" s="684"/>
      <c r="DZ8" s="684"/>
      <c r="EA8" s="684"/>
      <c r="EB8" s="684"/>
      <c r="EC8" s="693"/>
    </row>
    <row r="9" spans="2:143" ht="11.25" customHeight="1" x14ac:dyDescent="0.15">
      <c r="B9" s="680" t="s">
        <v>
240</v>
      </c>
      <c r="C9" s="681"/>
      <c r="D9" s="681"/>
      <c r="E9" s="681"/>
      <c r="F9" s="681"/>
      <c r="G9" s="681"/>
      <c r="H9" s="681"/>
      <c r="I9" s="681"/>
      <c r="J9" s="681"/>
      <c r="K9" s="681"/>
      <c r="L9" s="681"/>
      <c r="M9" s="681"/>
      <c r="N9" s="681"/>
      <c r="O9" s="681"/>
      <c r="P9" s="681"/>
      <c r="Q9" s="682"/>
      <c r="R9" s="683">
        <v>
164</v>
      </c>
      <c r="S9" s="684"/>
      <c r="T9" s="684"/>
      <c r="U9" s="684"/>
      <c r="V9" s="684"/>
      <c r="W9" s="684"/>
      <c r="X9" s="684"/>
      <c r="Y9" s="685"/>
      <c r="Z9" s="686">
        <v>
0</v>
      </c>
      <c r="AA9" s="686"/>
      <c r="AB9" s="686"/>
      <c r="AC9" s="686"/>
      <c r="AD9" s="687">
        <v>
164</v>
      </c>
      <c r="AE9" s="687"/>
      <c r="AF9" s="687"/>
      <c r="AG9" s="687"/>
      <c r="AH9" s="687"/>
      <c r="AI9" s="687"/>
      <c r="AJ9" s="687"/>
      <c r="AK9" s="687"/>
      <c r="AL9" s="688">
        <v>
0.1</v>
      </c>
      <c r="AM9" s="689"/>
      <c r="AN9" s="689"/>
      <c r="AO9" s="690"/>
      <c r="AP9" s="680" t="s">
        <v>
241</v>
      </c>
      <c r="AQ9" s="681"/>
      <c r="AR9" s="681"/>
      <c r="AS9" s="681"/>
      <c r="AT9" s="681"/>
      <c r="AU9" s="681"/>
      <c r="AV9" s="681"/>
      <c r="AW9" s="681"/>
      <c r="AX9" s="681"/>
      <c r="AY9" s="681"/>
      <c r="AZ9" s="681"/>
      <c r="BA9" s="681"/>
      <c r="BB9" s="681"/>
      <c r="BC9" s="681"/>
      <c r="BD9" s="681"/>
      <c r="BE9" s="681"/>
      <c r="BF9" s="682"/>
      <c r="BG9" s="683">
        <v>
15386</v>
      </c>
      <c r="BH9" s="684"/>
      <c r="BI9" s="684"/>
      <c r="BJ9" s="684"/>
      <c r="BK9" s="684"/>
      <c r="BL9" s="684"/>
      <c r="BM9" s="684"/>
      <c r="BN9" s="685"/>
      <c r="BO9" s="686">
        <v>
40.9</v>
      </c>
      <c r="BP9" s="686"/>
      <c r="BQ9" s="686"/>
      <c r="BR9" s="686"/>
      <c r="BS9" s="692" t="s">
        <v>
173</v>
      </c>
      <c r="BT9" s="684"/>
      <c r="BU9" s="684"/>
      <c r="BV9" s="684"/>
      <c r="BW9" s="684"/>
      <c r="BX9" s="684"/>
      <c r="BY9" s="684"/>
      <c r="BZ9" s="684"/>
      <c r="CA9" s="684"/>
      <c r="CB9" s="693"/>
      <c r="CD9" s="698" t="s">
        <v>
242</v>
      </c>
      <c r="CE9" s="699"/>
      <c r="CF9" s="699"/>
      <c r="CG9" s="699"/>
      <c r="CH9" s="699"/>
      <c r="CI9" s="699"/>
      <c r="CJ9" s="699"/>
      <c r="CK9" s="699"/>
      <c r="CL9" s="699"/>
      <c r="CM9" s="699"/>
      <c r="CN9" s="699"/>
      <c r="CO9" s="699"/>
      <c r="CP9" s="699"/>
      <c r="CQ9" s="700"/>
      <c r="CR9" s="683">
        <v>
106697</v>
      </c>
      <c r="CS9" s="684"/>
      <c r="CT9" s="684"/>
      <c r="CU9" s="684"/>
      <c r="CV9" s="684"/>
      <c r="CW9" s="684"/>
      <c r="CX9" s="684"/>
      <c r="CY9" s="685"/>
      <c r="CZ9" s="686">
        <v>
11.2</v>
      </c>
      <c r="DA9" s="686"/>
      <c r="DB9" s="686"/>
      <c r="DC9" s="686"/>
      <c r="DD9" s="692" t="s">
        <v>
227</v>
      </c>
      <c r="DE9" s="684"/>
      <c r="DF9" s="684"/>
      <c r="DG9" s="684"/>
      <c r="DH9" s="684"/>
      <c r="DI9" s="684"/>
      <c r="DJ9" s="684"/>
      <c r="DK9" s="684"/>
      <c r="DL9" s="684"/>
      <c r="DM9" s="684"/>
      <c r="DN9" s="684"/>
      <c r="DO9" s="684"/>
      <c r="DP9" s="685"/>
      <c r="DQ9" s="692">
        <v>
6373</v>
      </c>
      <c r="DR9" s="684"/>
      <c r="DS9" s="684"/>
      <c r="DT9" s="684"/>
      <c r="DU9" s="684"/>
      <c r="DV9" s="684"/>
      <c r="DW9" s="684"/>
      <c r="DX9" s="684"/>
      <c r="DY9" s="684"/>
      <c r="DZ9" s="684"/>
      <c r="EA9" s="684"/>
      <c r="EB9" s="684"/>
      <c r="EC9" s="693"/>
    </row>
    <row r="10" spans="2:143" ht="11.25" customHeight="1" x14ac:dyDescent="0.15">
      <c r="B10" s="680" t="s">
        <v>
243</v>
      </c>
      <c r="C10" s="681"/>
      <c r="D10" s="681"/>
      <c r="E10" s="681"/>
      <c r="F10" s="681"/>
      <c r="G10" s="681"/>
      <c r="H10" s="681"/>
      <c r="I10" s="681"/>
      <c r="J10" s="681"/>
      <c r="K10" s="681"/>
      <c r="L10" s="681"/>
      <c r="M10" s="681"/>
      <c r="N10" s="681"/>
      <c r="O10" s="681"/>
      <c r="P10" s="681"/>
      <c r="Q10" s="682"/>
      <c r="R10" s="683" t="s">
        <v>
227</v>
      </c>
      <c r="S10" s="684"/>
      <c r="T10" s="684"/>
      <c r="U10" s="684"/>
      <c r="V10" s="684"/>
      <c r="W10" s="684"/>
      <c r="X10" s="684"/>
      <c r="Y10" s="685"/>
      <c r="Z10" s="686" t="s">
        <v>
227</v>
      </c>
      <c r="AA10" s="686"/>
      <c r="AB10" s="686"/>
      <c r="AC10" s="686"/>
      <c r="AD10" s="687" t="s">
        <v>
227</v>
      </c>
      <c r="AE10" s="687"/>
      <c r="AF10" s="687"/>
      <c r="AG10" s="687"/>
      <c r="AH10" s="687"/>
      <c r="AI10" s="687"/>
      <c r="AJ10" s="687"/>
      <c r="AK10" s="687"/>
      <c r="AL10" s="688" t="s">
        <v>
173</v>
      </c>
      <c r="AM10" s="689"/>
      <c r="AN10" s="689"/>
      <c r="AO10" s="690"/>
      <c r="AP10" s="680" t="s">
        <v>
244</v>
      </c>
      <c r="AQ10" s="681"/>
      <c r="AR10" s="681"/>
      <c r="AS10" s="681"/>
      <c r="AT10" s="681"/>
      <c r="AU10" s="681"/>
      <c r="AV10" s="681"/>
      <c r="AW10" s="681"/>
      <c r="AX10" s="681"/>
      <c r="AY10" s="681"/>
      <c r="AZ10" s="681"/>
      <c r="BA10" s="681"/>
      <c r="BB10" s="681"/>
      <c r="BC10" s="681"/>
      <c r="BD10" s="681"/>
      <c r="BE10" s="681"/>
      <c r="BF10" s="682"/>
      <c r="BG10" s="683">
        <v>
1265</v>
      </c>
      <c r="BH10" s="684"/>
      <c r="BI10" s="684"/>
      <c r="BJ10" s="684"/>
      <c r="BK10" s="684"/>
      <c r="BL10" s="684"/>
      <c r="BM10" s="684"/>
      <c r="BN10" s="685"/>
      <c r="BO10" s="686">
        <v>
3.4</v>
      </c>
      <c r="BP10" s="686"/>
      <c r="BQ10" s="686"/>
      <c r="BR10" s="686"/>
      <c r="BS10" s="692" t="s">
        <v>
227</v>
      </c>
      <c r="BT10" s="684"/>
      <c r="BU10" s="684"/>
      <c r="BV10" s="684"/>
      <c r="BW10" s="684"/>
      <c r="BX10" s="684"/>
      <c r="BY10" s="684"/>
      <c r="BZ10" s="684"/>
      <c r="CA10" s="684"/>
      <c r="CB10" s="693"/>
      <c r="CD10" s="698" t="s">
        <v>
245</v>
      </c>
      <c r="CE10" s="699"/>
      <c r="CF10" s="699"/>
      <c r="CG10" s="699"/>
      <c r="CH10" s="699"/>
      <c r="CI10" s="699"/>
      <c r="CJ10" s="699"/>
      <c r="CK10" s="699"/>
      <c r="CL10" s="699"/>
      <c r="CM10" s="699"/>
      <c r="CN10" s="699"/>
      <c r="CO10" s="699"/>
      <c r="CP10" s="699"/>
      <c r="CQ10" s="700"/>
      <c r="CR10" s="683" t="s">
        <v>
227</v>
      </c>
      <c r="CS10" s="684"/>
      <c r="CT10" s="684"/>
      <c r="CU10" s="684"/>
      <c r="CV10" s="684"/>
      <c r="CW10" s="684"/>
      <c r="CX10" s="684"/>
      <c r="CY10" s="685"/>
      <c r="CZ10" s="686" t="s">
        <v>
127</v>
      </c>
      <c r="DA10" s="686"/>
      <c r="DB10" s="686"/>
      <c r="DC10" s="686"/>
      <c r="DD10" s="692" t="s">
        <v>
227</v>
      </c>
      <c r="DE10" s="684"/>
      <c r="DF10" s="684"/>
      <c r="DG10" s="684"/>
      <c r="DH10" s="684"/>
      <c r="DI10" s="684"/>
      <c r="DJ10" s="684"/>
      <c r="DK10" s="684"/>
      <c r="DL10" s="684"/>
      <c r="DM10" s="684"/>
      <c r="DN10" s="684"/>
      <c r="DO10" s="684"/>
      <c r="DP10" s="685"/>
      <c r="DQ10" s="692" t="s">
        <v>
227</v>
      </c>
      <c r="DR10" s="684"/>
      <c r="DS10" s="684"/>
      <c r="DT10" s="684"/>
      <c r="DU10" s="684"/>
      <c r="DV10" s="684"/>
      <c r="DW10" s="684"/>
      <c r="DX10" s="684"/>
      <c r="DY10" s="684"/>
      <c r="DZ10" s="684"/>
      <c r="EA10" s="684"/>
      <c r="EB10" s="684"/>
      <c r="EC10" s="693"/>
    </row>
    <row r="11" spans="2:143" ht="11.25" customHeight="1" x14ac:dyDescent="0.15">
      <c r="B11" s="680" t="s">
        <v>
246</v>
      </c>
      <c r="C11" s="681"/>
      <c r="D11" s="681"/>
      <c r="E11" s="681"/>
      <c r="F11" s="681"/>
      <c r="G11" s="681"/>
      <c r="H11" s="681"/>
      <c r="I11" s="681"/>
      <c r="J11" s="681"/>
      <c r="K11" s="681"/>
      <c r="L11" s="681"/>
      <c r="M11" s="681"/>
      <c r="N11" s="681"/>
      <c r="O11" s="681"/>
      <c r="P11" s="681"/>
      <c r="Q11" s="682"/>
      <c r="R11" s="683">
        <v>
3581</v>
      </c>
      <c r="S11" s="684"/>
      <c r="T11" s="684"/>
      <c r="U11" s="684"/>
      <c r="V11" s="684"/>
      <c r="W11" s="684"/>
      <c r="X11" s="684"/>
      <c r="Y11" s="685"/>
      <c r="Z11" s="688">
        <v>
0.3</v>
      </c>
      <c r="AA11" s="689"/>
      <c r="AB11" s="689"/>
      <c r="AC11" s="701"/>
      <c r="AD11" s="692">
        <v>
3581</v>
      </c>
      <c r="AE11" s="684"/>
      <c r="AF11" s="684"/>
      <c r="AG11" s="684"/>
      <c r="AH11" s="684"/>
      <c r="AI11" s="684"/>
      <c r="AJ11" s="684"/>
      <c r="AK11" s="685"/>
      <c r="AL11" s="688">
        <v>
1.5</v>
      </c>
      <c r="AM11" s="689"/>
      <c r="AN11" s="689"/>
      <c r="AO11" s="690"/>
      <c r="AP11" s="680" t="s">
        <v>
247</v>
      </c>
      <c r="AQ11" s="681"/>
      <c r="AR11" s="681"/>
      <c r="AS11" s="681"/>
      <c r="AT11" s="681"/>
      <c r="AU11" s="681"/>
      <c r="AV11" s="681"/>
      <c r="AW11" s="681"/>
      <c r="AX11" s="681"/>
      <c r="AY11" s="681"/>
      <c r="AZ11" s="681"/>
      <c r="BA11" s="681"/>
      <c r="BB11" s="681"/>
      <c r="BC11" s="681"/>
      <c r="BD11" s="681"/>
      <c r="BE11" s="681"/>
      <c r="BF11" s="682"/>
      <c r="BG11" s="683">
        <v>
922</v>
      </c>
      <c r="BH11" s="684"/>
      <c r="BI11" s="684"/>
      <c r="BJ11" s="684"/>
      <c r="BK11" s="684"/>
      <c r="BL11" s="684"/>
      <c r="BM11" s="684"/>
      <c r="BN11" s="685"/>
      <c r="BO11" s="686">
        <v>
2.5</v>
      </c>
      <c r="BP11" s="686"/>
      <c r="BQ11" s="686"/>
      <c r="BR11" s="686"/>
      <c r="BS11" s="692" t="s">
        <v>
227</v>
      </c>
      <c r="BT11" s="684"/>
      <c r="BU11" s="684"/>
      <c r="BV11" s="684"/>
      <c r="BW11" s="684"/>
      <c r="BX11" s="684"/>
      <c r="BY11" s="684"/>
      <c r="BZ11" s="684"/>
      <c r="CA11" s="684"/>
      <c r="CB11" s="693"/>
      <c r="CD11" s="698" t="s">
        <v>
248</v>
      </c>
      <c r="CE11" s="699"/>
      <c r="CF11" s="699"/>
      <c r="CG11" s="699"/>
      <c r="CH11" s="699"/>
      <c r="CI11" s="699"/>
      <c r="CJ11" s="699"/>
      <c r="CK11" s="699"/>
      <c r="CL11" s="699"/>
      <c r="CM11" s="699"/>
      <c r="CN11" s="699"/>
      <c r="CO11" s="699"/>
      <c r="CP11" s="699"/>
      <c r="CQ11" s="700"/>
      <c r="CR11" s="683">
        <v>
48197</v>
      </c>
      <c r="CS11" s="684"/>
      <c r="CT11" s="684"/>
      <c r="CU11" s="684"/>
      <c r="CV11" s="684"/>
      <c r="CW11" s="684"/>
      <c r="CX11" s="684"/>
      <c r="CY11" s="685"/>
      <c r="CZ11" s="686">
        <v>
5.0999999999999996</v>
      </c>
      <c r="DA11" s="686"/>
      <c r="DB11" s="686"/>
      <c r="DC11" s="686"/>
      <c r="DD11" s="692">
        <v>
17001</v>
      </c>
      <c r="DE11" s="684"/>
      <c r="DF11" s="684"/>
      <c r="DG11" s="684"/>
      <c r="DH11" s="684"/>
      <c r="DI11" s="684"/>
      <c r="DJ11" s="684"/>
      <c r="DK11" s="684"/>
      <c r="DL11" s="684"/>
      <c r="DM11" s="684"/>
      <c r="DN11" s="684"/>
      <c r="DO11" s="684"/>
      <c r="DP11" s="685"/>
      <c r="DQ11" s="692">
        <v>
9803</v>
      </c>
      <c r="DR11" s="684"/>
      <c r="DS11" s="684"/>
      <c r="DT11" s="684"/>
      <c r="DU11" s="684"/>
      <c r="DV11" s="684"/>
      <c r="DW11" s="684"/>
      <c r="DX11" s="684"/>
      <c r="DY11" s="684"/>
      <c r="DZ11" s="684"/>
      <c r="EA11" s="684"/>
      <c r="EB11" s="684"/>
      <c r="EC11" s="693"/>
    </row>
    <row r="12" spans="2:143" ht="11.25" customHeight="1" x14ac:dyDescent="0.15">
      <c r="B12" s="680" t="s">
        <v>
249</v>
      </c>
      <c r="C12" s="681"/>
      <c r="D12" s="681"/>
      <c r="E12" s="681"/>
      <c r="F12" s="681"/>
      <c r="G12" s="681"/>
      <c r="H12" s="681"/>
      <c r="I12" s="681"/>
      <c r="J12" s="681"/>
      <c r="K12" s="681"/>
      <c r="L12" s="681"/>
      <c r="M12" s="681"/>
      <c r="N12" s="681"/>
      <c r="O12" s="681"/>
      <c r="P12" s="681"/>
      <c r="Q12" s="682"/>
      <c r="R12" s="683" t="s">
        <v>
227</v>
      </c>
      <c r="S12" s="684"/>
      <c r="T12" s="684"/>
      <c r="U12" s="684"/>
      <c r="V12" s="684"/>
      <c r="W12" s="684"/>
      <c r="X12" s="684"/>
      <c r="Y12" s="685"/>
      <c r="Z12" s="686" t="s">
        <v>
227</v>
      </c>
      <c r="AA12" s="686"/>
      <c r="AB12" s="686"/>
      <c r="AC12" s="686"/>
      <c r="AD12" s="687" t="s">
        <v>
227</v>
      </c>
      <c r="AE12" s="687"/>
      <c r="AF12" s="687"/>
      <c r="AG12" s="687"/>
      <c r="AH12" s="687"/>
      <c r="AI12" s="687"/>
      <c r="AJ12" s="687"/>
      <c r="AK12" s="687"/>
      <c r="AL12" s="688" t="s">
        <v>
127</v>
      </c>
      <c r="AM12" s="689"/>
      <c r="AN12" s="689"/>
      <c r="AO12" s="690"/>
      <c r="AP12" s="680" t="s">
        <v>
250</v>
      </c>
      <c r="AQ12" s="681"/>
      <c r="AR12" s="681"/>
      <c r="AS12" s="681"/>
      <c r="AT12" s="681"/>
      <c r="AU12" s="681"/>
      <c r="AV12" s="681"/>
      <c r="AW12" s="681"/>
      <c r="AX12" s="681"/>
      <c r="AY12" s="681"/>
      <c r="AZ12" s="681"/>
      <c r="BA12" s="681"/>
      <c r="BB12" s="681"/>
      <c r="BC12" s="681"/>
      <c r="BD12" s="681"/>
      <c r="BE12" s="681"/>
      <c r="BF12" s="682"/>
      <c r="BG12" s="683">
        <v>
16348</v>
      </c>
      <c r="BH12" s="684"/>
      <c r="BI12" s="684"/>
      <c r="BJ12" s="684"/>
      <c r="BK12" s="684"/>
      <c r="BL12" s="684"/>
      <c r="BM12" s="684"/>
      <c r="BN12" s="685"/>
      <c r="BO12" s="686">
        <v>
43.5</v>
      </c>
      <c r="BP12" s="686"/>
      <c r="BQ12" s="686"/>
      <c r="BR12" s="686"/>
      <c r="BS12" s="692" t="s">
        <v>
227</v>
      </c>
      <c r="BT12" s="684"/>
      <c r="BU12" s="684"/>
      <c r="BV12" s="684"/>
      <c r="BW12" s="684"/>
      <c r="BX12" s="684"/>
      <c r="BY12" s="684"/>
      <c r="BZ12" s="684"/>
      <c r="CA12" s="684"/>
      <c r="CB12" s="693"/>
      <c r="CD12" s="698" t="s">
        <v>
251</v>
      </c>
      <c r="CE12" s="699"/>
      <c r="CF12" s="699"/>
      <c r="CG12" s="699"/>
      <c r="CH12" s="699"/>
      <c r="CI12" s="699"/>
      <c r="CJ12" s="699"/>
      <c r="CK12" s="699"/>
      <c r="CL12" s="699"/>
      <c r="CM12" s="699"/>
      <c r="CN12" s="699"/>
      <c r="CO12" s="699"/>
      <c r="CP12" s="699"/>
      <c r="CQ12" s="700"/>
      <c r="CR12" s="683">
        <v>
15879</v>
      </c>
      <c r="CS12" s="684"/>
      <c r="CT12" s="684"/>
      <c r="CU12" s="684"/>
      <c r="CV12" s="684"/>
      <c r="CW12" s="684"/>
      <c r="CX12" s="684"/>
      <c r="CY12" s="685"/>
      <c r="CZ12" s="686">
        <v>
1.7</v>
      </c>
      <c r="DA12" s="686"/>
      <c r="DB12" s="686"/>
      <c r="DC12" s="686"/>
      <c r="DD12" s="692" t="s">
        <v>
227</v>
      </c>
      <c r="DE12" s="684"/>
      <c r="DF12" s="684"/>
      <c r="DG12" s="684"/>
      <c r="DH12" s="684"/>
      <c r="DI12" s="684"/>
      <c r="DJ12" s="684"/>
      <c r="DK12" s="684"/>
      <c r="DL12" s="684"/>
      <c r="DM12" s="684"/>
      <c r="DN12" s="684"/>
      <c r="DO12" s="684"/>
      <c r="DP12" s="685"/>
      <c r="DQ12" s="692">
        <v>
5962</v>
      </c>
      <c r="DR12" s="684"/>
      <c r="DS12" s="684"/>
      <c r="DT12" s="684"/>
      <c r="DU12" s="684"/>
      <c r="DV12" s="684"/>
      <c r="DW12" s="684"/>
      <c r="DX12" s="684"/>
      <c r="DY12" s="684"/>
      <c r="DZ12" s="684"/>
      <c r="EA12" s="684"/>
      <c r="EB12" s="684"/>
      <c r="EC12" s="693"/>
    </row>
    <row r="13" spans="2:143" ht="11.25" customHeight="1" x14ac:dyDescent="0.15">
      <c r="B13" s="680" t="s">
        <v>
252</v>
      </c>
      <c r="C13" s="681"/>
      <c r="D13" s="681"/>
      <c r="E13" s="681"/>
      <c r="F13" s="681"/>
      <c r="G13" s="681"/>
      <c r="H13" s="681"/>
      <c r="I13" s="681"/>
      <c r="J13" s="681"/>
      <c r="K13" s="681"/>
      <c r="L13" s="681"/>
      <c r="M13" s="681"/>
      <c r="N13" s="681"/>
      <c r="O13" s="681"/>
      <c r="P13" s="681"/>
      <c r="Q13" s="682"/>
      <c r="R13" s="683" t="s">
        <v>
127</v>
      </c>
      <c r="S13" s="684"/>
      <c r="T13" s="684"/>
      <c r="U13" s="684"/>
      <c r="V13" s="684"/>
      <c r="W13" s="684"/>
      <c r="X13" s="684"/>
      <c r="Y13" s="685"/>
      <c r="Z13" s="686" t="s">
        <v>
227</v>
      </c>
      <c r="AA13" s="686"/>
      <c r="AB13" s="686"/>
      <c r="AC13" s="686"/>
      <c r="AD13" s="687" t="s">
        <v>
173</v>
      </c>
      <c r="AE13" s="687"/>
      <c r="AF13" s="687"/>
      <c r="AG13" s="687"/>
      <c r="AH13" s="687"/>
      <c r="AI13" s="687"/>
      <c r="AJ13" s="687"/>
      <c r="AK13" s="687"/>
      <c r="AL13" s="688" t="s">
        <v>
227</v>
      </c>
      <c r="AM13" s="689"/>
      <c r="AN13" s="689"/>
      <c r="AO13" s="690"/>
      <c r="AP13" s="680" t="s">
        <v>
253</v>
      </c>
      <c r="AQ13" s="681"/>
      <c r="AR13" s="681"/>
      <c r="AS13" s="681"/>
      <c r="AT13" s="681"/>
      <c r="AU13" s="681"/>
      <c r="AV13" s="681"/>
      <c r="AW13" s="681"/>
      <c r="AX13" s="681"/>
      <c r="AY13" s="681"/>
      <c r="AZ13" s="681"/>
      <c r="BA13" s="681"/>
      <c r="BB13" s="681"/>
      <c r="BC13" s="681"/>
      <c r="BD13" s="681"/>
      <c r="BE13" s="681"/>
      <c r="BF13" s="682"/>
      <c r="BG13" s="683">
        <v>
13637</v>
      </c>
      <c r="BH13" s="684"/>
      <c r="BI13" s="684"/>
      <c r="BJ13" s="684"/>
      <c r="BK13" s="684"/>
      <c r="BL13" s="684"/>
      <c r="BM13" s="684"/>
      <c r="BN13" s="685"/>
      <c r="BO13" s="686">
        <v>
36.299999999999997</v>
      </c>
      <c r="BP13" s="686"/>
      <c r="BQ13" s="686"/>
      <c r="BR13" s="686"/>
      <c r="BS13" s="692" t="s">
        <v>
254</v>
      </c>
      <c r="BT13" s="684"/>
      <c r="BU13" s="684"/>
      <c r="BV13" s="684"/>
      <c r="BW13" s="684"/>
      <c r="BX13" s="684"/>
      <c r="BY13" s="684"/>
      <c r="BZ13" s="684"/>
      <c r="CA13" s="684"/>
      <c r="CB13" s="693"/>
      <c r="CD13" s="698" t="s">
        <v>
255</v>
      </c>
      <c r="CE13" s="699"/>
      <c r="CF13" s="699"/>
      <c r="CG13" s="699"/>
      <c r="CH13" s="699"/>
      <c r="CI13" s="699"/>
      <c r="CJ13" s="699"/>
      <c r="CK13" s="699"/>
      <c r="CL13" s="699"/>
      <c r="CM13" s="699"/>
      <c r="CN13" s="699"/>
      <c r="CO13" s="699"/>
      <c r="CP13" s="699"/>
      <c r="CQ13" s="700"/>
      <c r="CR13" s="683">
        <v>
116407</v>
      </c>
      <c r="CS13" s="684"/>
      <c r="CT13" s="684"/>
      <c r="CU13" s="684"/>
      <c r="CV13" s="684"/>
      <c r="CW13" s="684"/>
      <c r="CX13" s="684"/>
      <c r="CY13" s="685"/>
      <c r="CZ13" s="686">
        <v>
12.2</v>
      </c>
      <c r="DA13" s="686"/>
      <c r="DB13" s="686"/>
      <c r="DC13" s="686"/>
      <c r="DD13" s="692">
        <v>
64017</v>
      </c>
      <c r="DE13" s="684"/>
      <c r="DF13" s="684"/>
      <c r="DG13" s="684"/>
      <c r="DH13" s="684"/>
      <c r="DI13" s="684"/>
      <c r="DJ13" s="684"/>
      <c r="DK13" s="684"/>
      <c r="DL13" s="684"/>
      <c r="DM13" s="684"/>
      <c r="DN13" s="684"/>
      <c r="DO13" s="684"/>
      <c r="DP13" s="685"/>
      <c r="DQ13" s="692">
        <v>
7550</v>
      </c>
      <c r="DR13" s="684"/>
      <c r="DS13" s="684"/>
      <c r="DT13" s="684"/>
      <c r="DU13" s="684"/>
      <c r="DV13" s="684"/>
      <c r="DW13" s="684"/>
      <c r="DX13" s="684"/>
      <c r="DY13" s="684"/>
      <c r="DZ13" s="684"/>
      <c r="EA13" s="684"/>
      <c r="EB13" s="684"/>
      <c r="EC13" s="693"/>
    </row>
    <row r="14" spans="2:143" ht="11.25" customHeight="1" x14ac:dyDescent="0.15">
      <c r="B14" s="680" t="s">
        <v>
256</v>
      </c>
      <c r="C14" s="681"/>
      <c r="D14" s="681"/>
      <c r="E14" s="681"/>
      <c r="F14" s="681"/>
      <c r="G14" s="681"/>
      <c r="H14" s="681"/>
      <c r="I14" s="681"/>
      <c r="J14" s="681"/>
      <c r="K14" s="681"/>
      <c r="L14" s="681"/>
      <c r="M14" s="681"/>
      <c r="N14" s="681"/>
      <c r="O14" s="681"/>
      <c r="P14" s="681"/>
      <c r="Q14" s="682"/>
      <c r="R14" s="683">
        <v>
1136</v>
      </c>
      <c r="S14" s="684"/>
      <c r="T14" s="684"/>
      <c r="U14" s="684"/>
      <c r="V14" s="684"/>
      <c r="W14" s="684"/>
      <c r="X14" s="684"/>
      <c r="Y14" s="685"/>
      <c r="Z14" s="686">
        <v>
0.1</v>
      </c>
      <c r="AA14" s="686"/>
      <c r="AB14" s="686"/>
      <c r="AC14" s="686"/>
      <c r="AD14" s="687">
        <v>
1136</v>
      </c>
      <c r="AE14" s="687"/>
      <c r="AF14" s="687"/>
      <c r="AG14" s="687"/>
      <c r="AH14" s="687"/>
      <c r="AI14" s="687"/>
      <c r="AJ14" s="687"/>
      <c r="AK14" s="687"/>
      <c r="AL14" s="688">
        <v>
0.5</v>
      </c>
      <c r="AM14" s="689"/>
      <c r="AN14" s="689"/>
      <c r="AO14" s="690"/>
      <c r="AP14" s="680" t="s">
        <v>
257</v>
      </c>
      <c r="AQ14" s="681"/>
      <c r="AR14" s="681"/>
      <c r="AS14" s="681"/>
      <c r="AT14" s="681"/>
      <c r="AU14" s="681"/>
      <c r="AV14" s="681"/>
      <c r="AW14" s="681"/>
      <c r="AX14" s="681"/>
      <c r="AY14" s="681"/>
      <c r="AZ14" s="681"/>
      <c r="BA14" s="681"/>
      <c r="BB14" s="681"/>
      <c r="BC14" s="681"/>
      <c r="BD14" s="681"/>
      <c r="BE14" s="681"/>
      <c r="BF14" s="682"/>
      <c r="BG14" s="683">
        <v>
1188</v>
      </c>
      <c r="BH14" s="684"/>
      <c r="BI14" s="684"/>
      <c r="BJ14" s="684"/>
      <c r="BK14" s="684"/>
      <c r="BL14" s="684"/>
      <c r="BM14" s="684"/>
      <c r="BN14" s="685"/>
      <c r="BO14" s="686">
        <v>
3.2</v>
      </c>
      <c r="BP14" s="686"/>
      <c r="BQ14" s="686"/>
      <c r="BR14" s="686"/>
      <c r="BS14" s="692" t="s">
        <v>
227</v>
      </c>
      <c r="BT14" s="684"/>
      <c r="BU14" s="684"/>
      <c r="BV14" s="684"/>
      <c r="BW14" s="684"/>
      <c r="BX14" s="684"/>
      <c r="BY14" s="684"/>
      <c r="BZ14" s="684"/>
      <c r="CA14" s="684"/>
      <c r="CB14" s="693"/>
      <c r="CD14" s="698" t="s">
        <v>
258</v>
      </c>
      <c r="CE14" s="699"/>
      <c r="CF14" s="699"/>
      <c r="CG14" s="699"/>
      <c r="CH14" s="699"/>
      <c r="CI14" s="699"/>
      <c r="CJ14" s="699"/>
      <c r="CK14" s="699"/>
      <c r="CL14" s="699"/>
      <c r="CM14" s="699"/>
      <c r="CN14" s="699"/>
      <c r="CO14" s="699"/>
      <c r="CP14" s="699"/>
      <c r="CQ14" s="700"/>
      <c r="CR14" s="683">
        <v>
6941</v>
      </c>
      <c r="CS14" s="684"/>
      <c r="CT14" s="684"/>
      <c r="CU14" s="684"/>
      <c r="CV14" s="684"/>
      <c r="CW14" s="684"/>
      <c r="CX14" s="684"/>
      <c r="CY14" s="685"/>
      <c r="CZ14" s="686">
        <v>
0.7</v>
      </c>
      <c r="DA14" s="686"/>
      <c r="DB14" s="686"/>
      <c r="DC14" s="686"/>
      <c r="DD14" s="692" t="s">
        <v>
227</v>
      </c>
      <c r="DE14" s="684"/>
      <c r="DF14" s="684"/>
      <c r="DG14" s="684"/>
      <c r="DH14" s="684"/>
      <c r="DI14" s="684"/>
      <c r="DJ14" s="684"/>
      <c r="DK14" s="684"/>
      <c r="DL14" s="684"/>
      <c r="DM14" s="684"/>
      <c r="DN14" s="684"/>
      <c r="DO14" s="684"/>
      <c r="DP14" s="685"/>
      <c r="DQ14" s="692">
        <v>
1935</v>
      </c>
      <c r="DR14" s="684"/>
      <c r="DS14" s="684"/>
      <c r="DT14" s="684"/>
      <c r="DU14" s="684"/>
      <c r="DV14" s="684"/>
      <c r="DW14" s="684"/>
      <c r="DX14" s="684"/>
      <c r="DY14" s="684"/>
      <c r="DZ14" s="684"/>
      <c r="EA14" s="684"/>
      <c r="EB14" s="684"/>
      <c r="EC14" s="693"/>
    </row>
    <row r="15" spans="2:143" ht="11.25" customHeight="1" x14ac:dyDescent="0.15">
      <c r="B15" s="680" t="s">
        <v>
259</v>
      </c>
      <c r="C15" s="681"/>
      <c r="D15" s="681"/>
      <c r="E15" s="681"/>
      <c r="F15" s="681"/>
      <c r="G15" s="681"/>
      <c r="H15" s="681"/>
      <c r="I15" s="681"/>
      <c r="J15" s="681"/>
      <c r="K15" s="681"/>
      <c r="L15" s="681"/>
      <c r="M15" s="681"/>
      <c r="N15" s="681"/>
      <c r="O15" s="681"/>
      <c r="P15" s="681"/>
      <c r="Q15" s="682"/>
      <c r="R15" s="683" t="s">
        <v>
254</v>
      </c>
      <c r="S15" s="684"/>
      <c r="T15" s="684"/>
      <c r="U15" s="684"/>
      <c r="V15" s="684"/>
      <c r="W15" s="684"/>
      <c r="X15" s="684"/>
      <c r="Y15" s="685"/>
      <c r="Z15" s="686" t="s">
        <v>
227</v>
      </c>
      <c r="AA15" s="686"/>
      <c r="AB15" s="686"/>
      <c r="AC15" s="686"/>
      <c r="AD15" s="687" t="s">
        <v>
227</v>
      </c>
      <c r="AE15" s="687"/>
      <c r="AF15" s="687"/>
      <c r="AG15" s="687"/>
      <c r="AH15" s="687"/>
      <c r="AI15" s="687"/>
      <c r="AJ15" s="687"/>
      <c r="AK15" s="687"/>
      <c r="AL15" s="688" t="s">
        <v>
227</v>
      </c>
      <c r="AM15" s="689"/>
      <c r="AN15" s="689"/>
      <c r="AO15" s="690"/>
      <c r="AP15" s="680" t="s">
        <v>
260</v>
      </c>
      <c r="AQ15" s="681"/>
      <c r="AR15" s="681"/>
      <c r="AS15" s="681"/>
      <c r="AT15" s="681"/>
      <c r="AU15" s="681"/>
      <c r="AV15" s="681"/>
      <c r="AW15" s="681"/>
      <c r="AX15" s="681"/>
      <c r="AY15" s="681"/>
      <c r="AZ15" s="681"/>
      <c r="BA15" s="681"/>
      <c r="BB15" s="681"/>
      <c r="BC15" s="681"/>
      <c r="BD15" s="681"/>
      <c r="BE15" s="681"/>
      <c r="BF15" s="682"/>
      <c r="BG15" s="683">
        <v>
2118</v>
      </c>
      <c r="BH15" s="684"/>
      <c r="BI15" s="684"/>
      <c r="BJ15" s="684"/>
      <c r="BK15" s="684"/>
      <c r="BL15" s="684"/>
      <c r="BM15" s="684"/>
      <c r="BN15" s="685"/>
      <c r="BO15" s="686">
        <v>
5.6</v>
      </c>
      <c r="BP15" s="686"/>
      <c r="BQ15" s="686"/>
      <c r="BR15" s="686"/>
      <c r="BS15" s="692" t="s">
        <v>
227</v>
      </c>
      <c r="BT15" s="684"/>
      <c r="BU15" s="684"/>
      <c r="BV15" s="684"/>
      <c r="BW15" s="684"/>
      <c r="BX15" s="684"/>
      <c r="BY15" s="684"/>
      <c r="BZ15" s="684"/>
      <c r="CA15" s="684"/>
      <c r="CB15" s="693"/>
      <c r="CD15" s="698" t="s">
        <v>
261</v>
      </c>
      <c r="CE15" s="699"/>
      <c r="CF15" s="699"/>
      <c r="CG15" s="699"/>
      <c r="CH15" s="699"/>
      <c r="CI15" s="699"/>
      <c r="CJ15" s="699"/>
      <c r="CK15" s="699"/>
      <c r="CL15" s="699"/>
      <c r="CM15" s="699"/>
      <c r="CN15" s="699"/>
      <c r="CO15" s="699"/>
      <c r="CP15" s="699"/>
      <c r="CQ15" s="700"/>
      <c r="CR15" s="683">
        <v>
65588</v>
      </c>
      <c r="CS15" s="684"/>
      <c r="CT15" s="684"/>
      <c r="CU15" s="684"/>
      <c r="CV15" s="684"/>
      <c r="CW15" s="684"/>
      <c r="CX15" s="684"/>
      <c r="CY15" s="685"/>
      <c r="CZ15" s="686">
        <v>
6.9</v>
      </c>
      <c r="DA15" s="686"/>
      <c r="DB15" s="686"/>
      <c r="DC15" s="686"/>
      <c r="DD15" s="692">
        <v>
1094</v>
      </c>
      <c r="DE15" s="684"/>
      <c r="DF15" s="684"/>
      <c r="DG15" s="684"/>
      <c r="DH15" s="684"/>
      <c r="DI15" s="684"/>
      <c r="DJ15" s="684"/>
      <c r="DK15" s="684"/>
      <c r="DL15" s="684"/>
      <c r="DM15" s="684"/>
      <c r="DN15" s="684"/>
      <c r="DO15" s="684"/>
      <c r="DP15" s="685"/>
      <c r="DQ15" s="692">
        <v>
32425</v>
      </c>
      <c r="DR15" s="684"/>
      <c r="DS15" s="684"/>
      <c r="DT15" s="684"/>
      <c r="DU15" s="684"/>
      <c r="DV15" s="684"/>
      <c r="DW15" s="684"/>
      <c r="DX15" s="684"/>
      <c r="DY15" s="684"/>
      <c r="DZ15" s="684"/>
      <c r="EA15" s="684"/>
      <c r="EB15" s="684"/>
      <c r="EC15" s="693"/>
    </row>
    <row r="16" spans="2:143" ht="11.25" customHeight="1" x14ac:dyDescent="0.15">
      <c r="B16" s="680" t="s">
        <v>
262</v>
      </c>
      <c r="C16" s="681"/>
      <c r="D16" s="681"/>
      <c r="E16" s="681"/>
      <c r="F16" s="681"/>
      <c r="G16" s="681"/>
      <c r="H16" s="681"/>
      <c r="I16" s="681"/>
      <c r="J16" s="681"/>
      <c r="K16" s="681"/>
      <c r="L16" s="681"/>
      <c r="M16" s="681"/>
      <c r="N16" s="681"/>
      <c r="O16" s="681"/>
      <c r="P16" s="681"/>
      <c r="Q16" s="682"/>
      <c r="R16" s="683">
        <v>
399</v>
      </c>
      <c r="S16" s="684"/>
      <c r="T16" s="684"/>
      <c r="U16" s="684"/>
      <c r="V16" s="684"/>
      <c r="W16" s="684"/>
      <c r="X16" s="684"/>
      <c r="Y16" s="685"/>
      <c r="Z16" s="686">
        <v>
0</v>
      </c>
      <c r="AA16" s="686"/>
      <c r="AB16" s="686"/>
      <c r="AC16" s="686"/>
      <c r="AD16" s="687">
        <v>
399</v>
      </c>
      <c r="AE16" s="687"/>
      <c r="AF16" s="687"/>
      <c r="AG16" s="687"/>
      <c r="AH16" s="687"/>
      <c r="AI16" s="687"/>
      <c r="AJ16" s="687"/>
      <c r="AK16" s="687"/>
      <c r="AL16" s="688">
        <v>
0.2</v>
      </c>
      <c r="AM16" s="689"/>
      <c r="AN16" s="689"/>
      <c r="AO16" s="690"/>
      <c r="AP16" s="680" t="s">
        <v>
263</v>
      </c>
      <c r="AQ16" s="681"/>
      <c r="AR16" s="681"/>
      <c r="AS16" s="681"/>
      <c r="AT16" s="681"/>
      <c r="AU16" s="681"/>
      <c r="AV16" s="681"/>
      <c r="AW16" s="681"/>
      <c r="AX16" s="681"/>
      <c r="AY16" s="681"/>
      <c r="AZ16" s="681"/>
      <c r="BA16" s="681"/>
      <c r="BB16" s="681"/>
      <c r="BC16" s="681"/>
      <c r="BD16" s="681"/>
      <c r="BE16" s="681"/>
      <c r="BF16" s="682"/>
      <c r="BG16" s="683" t="s">
        <v>
227</v>
      </c>
      <c r="BH16" s="684"/>
      <c r="BI16" s="684"/>
      <c r="BJ16" s="684"/>
      <c r="BK16" s="684"/>
      <c r="BL16" s="684"/>
      <c r="BM16" s="684"/>
      <c r="BN16" s="685"/>
      <c r="BO16" s="686" t="s">
        <v>
127</v>
      </c>
      <c r="BP16" s="686"/>
      <c r="BQ16" s="686"/>
      <c r="BR16" s="686"/>
      <c r="BS16" s="692" t="s">
        <v>
127</v>
      </c>
      <c r="BT16" s="684"/>
      <c r="BU16" s="684"/>
      <c r="BV16" s="684"/>
      <c r="BW16" s="684"/>
      <c r="BX16" s="684"/>
      <c r="BY16" s="684"/>
      <c r="BZ16" s="684"/>
      <c r="CA16" s="684"/>
      <c r="CB16" s="693"/>
      <c r="CD16" s="698" t="s">
        <v>
264</v>
      </c>
      <c r="CE16" s="699"/>
      <c r="CF16" s="699"/>
      <c r="CG16" s="699"/>
      <c r="CH16" s="699"/>
      <c r="CI16" s="699"/>
      <c r="CJ16" s="699"/>
      <c r="CK16" s="699"/>
      <c r="CL16" s="699"/>
      <c r="CM16" s="699"/>
      <c r="CN16" s="699"/>
      <c r="CO16" s="699"/>
      <c r="CP16" s="699"/>
      <c r="CQ16" s="700"/>
      <c r="CR16" s="683" t="s">
        <v>
127</v>
      </c>
      <c r="CS16" s="684"/>
      <c r="CT16" s="684"/>
      <c r="CU16" s="684"/>
      <c r="CV16" s="684"/>
      <c r="CW16" s="684"/>
      <c r="CX16" s="684"/>
      <c r="CY16" s="685"/>
      <c r="CZ16" s="686" t="s">
        <v>
227</v>
      </c>
      <c r="DA16" s="686"/>
      <c r="DB16" s="686"/>
      <c r="DC16" s="686"/>
      <c r="DD16" s="692" t="s">
        <v>
127</v>
      </c>
      <c r="DE16" s="684"/>
      <c r="DF16" s="684"/>
      <c r="DG16" s="684"/>
      <c r="DH16" s="684"/>
      <c r="DI16" s="684"/>
      <c r="DJ16" s="684"/>
      <c r="DK16" s="684"/>
      <c r="DL16" s="684"/>
      <c r="DM16" s="684"/>
      <c r="DN16" s="684"/>
      <c r="DO16" s="684"/>
      <c r="DP16" s="685"/>
      <c r="DQ16" s="692" t="s">
        <v>
227</v>
      </c>
      <c r="DR16" s="684"/>
      <c r="DS16" s="684"/>
      <c r="DT16" s="684"/>
      <c r="DU16" s="684"/>
      <c r="DV16" s="684"/>
      <c r="DW16" s="684"/>
      <c r="DX16" s="684"/>
      <c r="DY16" s="684"/>
      <c r="DZ16" s="684"/>
      <c r="EA16" s="684"/>
      <c r="EB16" s="684"/>
      <c r="EC16" s="693"/>
    </row>
    <row r="17" spans="2:133" ht="11.25" customHeight="1" x14ac:dyDescent="0.15">
      <c r="B17" s="680" t="s">
        <v>
265</v>
      </c>
      <c r="C17" s="681"/>
      <c r="D17" s="681"/>
      <c r="E17" s="681"/>
      <c r="F17" s="681"/>
      <c r="G17" s="681"/>
      <c r="H17" s="681"/>
      <c r="I17" s="681"/>
      <c r="J17" s="681"/>
      <c r="K17" s="681"/>
      <c r="L17" s="681"/>
      <c r="M17" s="681"/>
      <c r="N17" s="681"/>
      <c r="O17" s="681"/>
      <c r="P17" s="681"/>
      <c r="Q17" s="682"/>
      <c r="R17" s="683">
        <v>
535</v>
      </c>
      <c r="S17" s="684"/>
      <c r="T17" s="684"/>
      <c r="U17" s="684"/>
      <c r="V17" s="684"/>
      <c r="W17" s="684"/>
      <c r="X17" s="684"/>
      <c r="Y17" s="685"/>
      <c r="Z17" s="686">
        <v>
0</v>
      </c>
      <c r="AA17" s="686"/>
      <c r="AB17" s="686"/>
      <c r="AC17" s="686"/>
      <c r="AD17" s="687">
        <v>
535</v>
      </c>
      <c r="AE17" s="687"/>
      <c r="AF17" s="687"/>
      <c r="AG17" s="687"/>
      <c r="AH17" s="687"/>
      <c r="AI17" s="687"/>
      <c r="AJ17" s="687"/>
      <c r="AK17" s="687"/>
      <c r="AL17" s="688">
        <v>
0.2</v>
      </c>
      <c r="AM17" s="689"/>
      <c r="AN17" s="689"/>
      <c r="AO17" s="690"/>
      <c r="AP17" s="680" t="s">
        <v>
266</v>
      </c>
      <c r="AQ17" s="681"/>
      <c r="AR17" s="681"/>
      <c r="AS17" s="681"/>
      <c r="AT17" s="681"/>
      <c r="AU17" s="681"/>
      <c r="AV17" s="681"/>
      <c r="AW17" s="681"/>
      <c r="AX17" s="681"/>
      <c r="AY17" s="681"/>
      <c r="AZ17" s="681"/>
      <c r="BA17" s="681"/>
      <c r="BB17" s="681"/>
      <c r="BC17" s="681"/>
      <c r="BD17" s="681"/>
      <c r="BE17" s="681"/>
      <c r="BF17" s="682"/>
      <c r="BG17" s="683" t="s">
        <v>
173</v>
      </c>
      <c r="BH17" s="684"/>
      <c r="BI17" s="684"/>
      <c r="BJ17" s="684"/>
      <c r="BK17" s="684"/>
      <c r="BL17" s="684"/>
      <c r="BM17" s="684"/>
      <c r="BN17" s="685"/>
      <c r="BO17" s="686" t="s">
        <v>
227</v>
      </c>
      <c r="BP17" s="686"/>
      <c r="BQ17" s="686"/>
      <c r="BR17" s="686"/>
      <c r="BS17" s="692" t="s">
        <v>
173</v>
      </c>
      <c r="BT17" s="684"/>
      <c r="BU17" s="684"/>
      <c r="BV17" s="684"/>
      <c r="BW17" s="684"/>
      <c r="BX17" s="684"/>
      <c r="BY17" s="684"/>
      <c r="BZ17" s="684"/>
      <c r="CA17" s="684"/>
      <c r="CB17" s="693"/>
      <c r="CD17" s="698" t="s">
        <v>
267</v>
      </c>
      <c r="CE17" s="699"/>
      <c r="CF17" s="699"/>
      <c r="CG17" s="699"/>
      <c r="CH17" s="699"/>
      <c r="CI17" s="699"/>
      <c r="CJ17" s="699"/>
      <c r="CK17" s="699"/>
      <c r="CL17" s="699"/>
      <c r="CM17" s="699"/>
      <c r="CN17" s="699"/>
      <c r="CO17" s="699"/>
      <c r="CP17" s="699"/>
      <c r="CQ17" s="700"/>
      <c r="CR17" s="683">
        <v>
19560</v>
      </c>
      <c r="CS17" s="684"/>
      <c r="CT17" s="684"/>
      <c r="CU17" s="684"/>
      <c r="CV17" s="684"/>
      <c r="CW17" s="684"/>
      <c r="CX17" s="684"/>
      <c r="CY17" s="685"/>
      <c r="CZ17" s="686">
        <v>
2.1</v>
      </c>
      <c r="DA17" s="686"/>
      <c r="DB17" s="686"/>
      <c r="DC17" s="686"/>
      <c r="DD17" s="692" t="s">
        <v>
227</v>
      </c>
      <c r="DE17" s="684"/>
      <c r="DF17" s="684"/>
      <c r="DG17" s="684"/>
      <c r="DH17" s="684"/>
      <c r="DI17" s="684"/>
      <c r="DJ17" s="684"/>
      <c r="DK17" s="684"/>
      <c r="DL17" s="684"/>
      <c r="DM17" s="684"/>
      <c r="DN17" s="684"/>
      <c r="DO17" s="684"/>
      <c r="DP17" s="685"/>
      <c r="DQ17" s="692">
        <v>
19560</v>
      </c>
      <c r="DR17" s="684"/>
      <c r="DS17" s="684"/>
      <c r="DT17" s="684"/>
      <c r="DU17" s="684"/>
      <c r="DV17" s="684"/>
      <c r="DW17" s="684"/>
      <c r="DX17" s="684"/>
      <c r="DY17" s="684"/>
      <c r="DZ17" s="684"/>
      <c r="EA17" s="684"/>
      <c r="EB17" s="684"/>
      <c r="EC17" s="693"/>
    </row>
    <row r="18" spans="2:133" ht="11.25" customHeight="1" x14ac:dyDescent="0.15">
      <c r="B18" s="680" t="s">
        <v>
268</v>
      </c>
      <c r="C18" s="681"/>
      <c r="D18" s="681"/>
      <c r="E18" s="681"/>
      <c r="F18" s="681"/>
      <c r="G18" s="681"/>
      <c r="H18" s="681"/>
      <c r="I18" s="681"/>
      <c r="J18" s="681"/>
      <c r="K18" s="681"/>
      <c r="L18" s="681"/>
      <c r="M18" s="681"/>
      <c r="N18" s="681"/>
      <c r="O18" s="681"/>
      <c r="P18" s="681"/>
      <c r="Q18" s="682"/>
      <c r="R18" s="683">
        <v>
206</v>
      </c>
      <c r="S18" s="684"/>
      <c r="T18" s="684"/>
      <c r="U18" s="684"/>
      <c r="V18" s="684"/>
      <c r="W18" s="684"/>
      <c r="X18" s="684"/>
      <c r="Y18" s="685"/>
      <c r="Z18" s="686">
        <v>
0</v>
      </c>
      <c r="AA18" s="686"/>
      <c r="AB18" s="686"/>
      <c r="AC18" s="686"/>
      <c r="AD18" s="687">
        <v>
206</v>
      </c>
      <c r="AE18" s="687"/>
      <c r="AF18" s="687"/>
      <c r="AG18" s="687"/>
      <c r="AH18" s="687"/>
      <c r="AI18" s="687"/>
      <c r="AJ18" s="687"/>
      <c r="AK18" s="687"/>
      <c r="AL18" s="688">
        <v>
0.1</v>
      </c>
      <c r="AM18" s="689"/>
      <c r="AN18" s="689"/>
      <c r="AO18" s="690"/>
      <c r="AP18" s="680" t="s">
        <v>
269</v>
      </c>
      <c r="AQ18" s="681"/>
      <c r="AR18" s="681"/>
      <c r="AS18" s="681"/>
      <c r="AT18" s="681"/>
      <c r="AU18" s="681"/>
      <c r="AV18" s="681"/>
      <c r="AW18" s="681"/>
      <c r="AX18" s="681"/>
      <c r="AY18" s="681"/>
      <c r="AZ18" s="681"/>
      <c r="BA18" s="681"/>
      <c r="BB18" s="681"/>
      <c r="BC18" s="681"/>
      <c r="BD18" s="681"/>
      <c r="BE18" s="681"/>
      <c r="BF18" s="682"/>
      <c r="BG18" s="683" t="s">
        <v>
227</v>
      </c>
      <c r="BH18" s="684"/>
      <c r="BI18" s="684"/>
      <c r="BJ18" s="684"/>
      <c r="BK18" s="684"/>
      <c r="BL18" s="684"/>
      <c r="BM18" s="684"/>
      <c r="BN18" s="685"/>
      <c r="BO18" s="686" t="s">
        <v>
227</v>
      </c>
      <c r="BP18" s="686"/>
      <c r="BQ18" s="686"/>
      <c r="BR18" s="686"/>
      <c r="BS18" s="692" t="s">
        <v>
227</v>
      </c>
      <c r="BT18" s="684"/>
      <c r="BU18" s="684"/>
      <c r="BV18" s="684"/>
      <c r="BW18" s="684"/>
      <c r="BX18" s="684"/>
      <c r="BY18" s="684"/>
      <c r="BZ18" s="684"/>
      <c r="CA18" s="684"/>
      <c r="CB18" s="693"/>
      <c r="CD18" s="698" t="s">
        <v>
270</v>
      </c>
      <c r="CE18" s="699"/>
      <c r="CF18" s="699"/>
      <c r="CG18" s="699"/>
      <c r="CH18" s="699"/>
      <c r="CI18" s="699"/>
      <c r="CJ18" s="699"/>
      <c r="CK18" s="699"/>
      <c r="CL18" s="699"/>
      <c r="CM18" s="699"/>
      <c r="CN18" s="699"/>
      <c r="CO18" s="699"/>
      <c r="CP18" s="699"/>
      <c r="CQ18" s="700"/>
      <c r="CR18" s="683" t="s">
        <v>
127</v>
      </c>
      <c r="CS18" s="684"/>
      <c r="CT18" s="684"/>
      <c r="CU18" s="684"/>
      <c r="CV18" s="684"/>
      <c r="CW18" s="684"/>
      <c r="CX18" s="684"/>
      <c r="CY18" s="685"/>
      <c r="CZ18" s="686" t="s">
        <v>
127</v>
      </c>
      <c r="DA18" s="686"/>
      <c r="DB18" s="686"/>
      <c r="DC18" s="686"/>
      <c r="DD18" s="692" t="s">
        <v>
254</v>
      </c>
      <c r="DE18" s="684"/>
      <c r="DF18" s="684"/>
      <c r="DG18" s="684"/>
      <c r="DH18" s="684"/>
      <c r="DI18" s="684"/>
      <c r="DJ18" s="684"/>
      <c r="DK18" s="684"/>
      <c r="DL18" s="684"/>
      <c r="DM18" s="684"/>
      <c r="DN18" s="684"/>
      <c r="DO18" s="684"/>
      <c r="DP18" s="685"/>
      <c r="DQ18" s="692" t="s">
        <v>
227</v>
      </c>
      <c r="DR18" s="684"/>
      <c r="DS18" s="684"/>
      <c r="DT18" s="684"/>
      <c r="DU18" s="684"/>
      <c r="DV18" s="684"/>
      <c r="DW18" s="684"/>
      <c r="DX18" s="684"/>
      <c r="DY18" s="684"/>
      <c r="DZ18" s="684"/>
      <c r="EA18" s="684"/>
      <c r="EB18" s="684"/>
      <c r="EC18" s="693"/>
    </row>
    <row r="19" spans="2:133" ht="11.25" customHeight="1" x14ac:dyDescent="0.15">
      <c r="B19" s="680" t="s">
        <v>
271</v>
      </c>
      <c r="C19" s="681"/>
      <c r="D19" s="681"/>
      <c r="E19" s="681"/>
      <c r="F19" s="681"/>
      <c r="G19" s="681"/>
      <c r="H19" s="681"/>
      <c r="I19" s="681"/>
      <c r="J19" s="681"/>
      <c r="K19" s="681"/>
      <c r="L19" s="681"/>
      <c r="M19" s="681"/>
      <c r="N19" s="681"/>
      <c r="O19" s="681"/>
      <c r="P19" s="681"/>
      <c r="Q19" s="682"/>
      <c r="R19" s="683">
        <v>
192</v>
      </c>
      <c r="S19" s="684"/>
      <c r="T19" s="684"/>
      <c r="U19" s="684"/>
      <c r="V19" s="684"/>
      <c r="W19" s="684"/>
      <c r="X19" s="684"/>
      <c r="Y19" s="685"/>
      <c r="Z19" s="686">
        <v>
0</v>
      </c>
      <c r="AA19" s="686"/>
      <c r="AB19" s="686"/>
      <c r="AC19" s="686"/>
      <c r="AD19" s="687">
        <v>
192</v>
      </c>
      <c r="AE19" s="687"/>
      <c r="AF19" s="687"/>
      <c r="AG19" s="687"/>
      <c r="AH19" s="687"/>
      <c r="AI19" s="687"/>
      <c r="AJ19" s="687"/>
      <c r="AK19" s="687"/>
      <c r="AL19" s="688">
        <v>
0.1</v>
      </c>
      <c r="AM19" s="689"/>
      <c r="AN19" s="689"/>
      <c r="AO19" s="690"/>
      <c r="AP19" s="680" t="s">
        <v>
272</v>
      </c>
      <c r="AQ19" s="681"/>
      <c r="AR19" s="681"/>
      <c r="AS19" s="681"/>
      <c r="AT19" s="681"/>
      <c r="AU19" s="681"/>
      <c r="AV19" s="681"/>
      <c r="AW19" s="681"/>
      <c r="AX19" s="681"/>
      <c r="AY19" s="681"/>
      <c r="AZ19" s="681"/>
      <c r="BA19" s="681"/>
      <c r="BB19" s="681"/>
      <c r="BC19" s="681"/>
      <c r="BD19" s="681"/>
      <c r="BE19" s="681"/>
      <c r="BF19" s="682"/>
      <c r="BG19" s="683" t="s">
        <v>
227</v>
      </c>
      <c r="BH19" s="684"/>
      <c r="BI19" s="684"/>
      <c r="BJ19" s="684"/>
      <c r="BK19" s="684"/>
      <c r="BL19" s="684"/>
      <c r="BM19" s="684"/>
      <c r="BN19" s="685"/>
      <c r="BO19" s="686" t="s">
        <v>
227</v>
      </c>
      <c r="BP19" s="686"/>
      <c r="BQ19" s="686"/>
      <c r="BR19" s="686"/>
      <c r="BS19" s="692" t="s">
        <v>
227</v>
      </c>
      <c r="BT19" s="684"/>
      <c r="BU19" s="684"/>
      <c r="BV19" s="684"/>
      <c r="BW19" s="684"/>
      <c r="BX19" s="684"/>
      <c r="BY19" s="684"/>
      <c r="BZ19" s="684"/>
      <c r="CA19" s="684"/>
      <c r="CB19" s="693"/>
      <c r="CD19" s="698" t="s">
        <v>
273</v>
      </c>
      <c r="CE19" s="699"/>
      <c r="CF19" s="699"/>
      <c r="CG19" s="699"/>
      <c r="CH19" s="699"/>
      <c r="CI19" s="699"/>
      <c r="CJ19" s="699"/>
      <c r="CK19" s="699"/>
      <c r="CL19" s="699"/>
      <c r="CM19" s="699"/>
      <c r="CN19" s="699"/>
      <c r="CO19" s="699"/>
      <c r="CP19" s="699"/>
      <c r="CQ19" s="700"/>
      <c r="CR19" s="683" t="s">
        <v>
227</v>
      </c>
      <c r="CS19" s="684"/>
      <c r="CT19" s="684"/>
      <c r="CU19" s="684"/>
      <c r="CV19" s="684"/>
      <c r="CW19" s="684"/>
      <c r="CX19" s="684"/>
      <c r="CY19" s="685"/>
      <c r="CZ19" s="686" t="s">
        <v>
127</v>
      </c>
      <c r="DA19" s="686"/>
      <c r="DB19" s="686"/>
      <c r="DC19" s="686"/>
      <c r="DD19" s="692" t="s">
        <v>
227</v>
      </c>
      <c r="DE19" s="684"/>
      <c r="DF19" s="684"/>
      <c r="DG19" s="684"/>
      <c r="DH19" s="684"/>
      <c r="DI19" s="684"/>
      <c r="DJ19" s="684"/>
      <c r="DK19" s="684"/>
      <c r="DL19" s="684"/>
      <c r="DM19" s="684"/>
      <c r="DN19" s="684"/>
      <c r="DO19" s="684"/>
      <c r="DP19" s="685"/>
      <c r="DQ19" s="692" t="s">
        <v>
127</v>
      </c>
      <c r="DR19" s="684"/>
      <c r="DS19" s="684"/>
      <c r="DT19" s="684"/>
      <c r="DU19" s="684"/>
      <c r="DV19" s="684"/>
      <c r="DW19" s="684"/>
      <c r="DX19" s="684"/>
      <c r="DY19" s="684"/>
      <c r="DZ19" s="684"/>
      <c r="EA19" s="684"/>
      <c r="EB19" s="684"/>
      <c r="EC19" s="693"/>
    </row>
    <row r="20" spans="2:133" ht="11.25" customHeight="1" x14ac:dyDescent="0.15">
      <c r="B20" s="680" t="s">
        <v>
274</v>
      </c>
      <c r="C20" s="681"/>
      <c r="D20" s="681"/>
      <c r="E20" s="681"/>
      <c r="F20" s="681"/>
      <c r="G20" s="681"/>
      <c r="H20" s="681"/>
      <c r="I20" s="681"/>
      <c r="J20" s="681"/>
      <c r="K20" s="681"/>
      <c r="L20" s="681"/>
      <c r="M20" s="681"/>
      <c r="N20" s="681"/>
      <c r="O20" s="681"/>
      <c r="P20" s="681"/>
      <c r="Q20" s="682"/>
      <c r="R20" s="683">
        <v>
11</v>
      </c>
      <c r="S20" s="684"/>
      <c r="T20" s="684"/>
      <c r="U20" s="684"/>
      <c r="V20" s="684"/>
      <c r="W20" s="684"/>
      <c r="X20" s="684"/>
      <c r="Y20" s="685"/>
      <c r="Z20" s="686">
        <v>
0</v>
      </c>
      <c r="AA20" s="686"/>
      <c r="AB20" s="686"/>
      <c r="AC20" s="686"/>
      <c r="AD20" s="687">
        <v>
11</v>
      </c>
      <c r="AE20" s="687"/>
      <c r="AF20" s="687"/>
      <c r="AG20" s="687"/>
      <c r="AH20" s="687"/>
      <c r="AI20" s="687"/>
      <c r="AJ20" s="687"/>
      <c r="AK20" s="687"/>
      <c r="AL20" s="688">
        <v>
0</v>
      </c>
      <c r="AM20" s="689"/>
      <c r="AN20" s="689"/>
      <c r="AO20" s="690"/>
      <c r="AP20" s="680" t="s">
        <v>
275</v>
      </c>
      <c r="AQ20" s="681"/>
      <c r="AR20" s="681"/>
      <c r="AS20" s="681"/>
      <c r="AT20" s="681"/>
      <c r="AU20" s="681"/>
      <c r="AV20" s="681"/>
      <c r="AW20" s="681"/>
      <c r="AX20" s="681"/>
      <c r="AY20" s="681"/>
      <c r="AZ20" s="681"/>
      <c r="BA20" s="681"/>
      <c r="BB20" s="681"/>
      <c r="BC20" s="681"/>
      <c r="BD20" s="681"/>
      <c r="BE20" s="681"/>
      <c r="BF20" s="682"/>
      <c r="BG20" s="683" t="s">
        <v>
227</v>
      </c>
      <c r="BH20" s="684"/>
      <c r="BI20" s="684"/>
      <c r="BJ20" s="684"/>
      <c r="BK20" s="684"/>
      <c r="BL20" s="684"/>
      <c r="BM20" s="684"/>
      <c r="BN20" s="685"/>
      <c r="BO20" s="686" t="s">
        <v>
227</v>
      </c>
      <c r="BP20" s="686"/>
      <c r="BQ20" s="686"/>
      <c r="BR20" s="686"/>
      <c r="BS20" s="692" t="s">
        <v>
227</v>
      </c>
      <c r="BT20" s="684"/>
      <c r="BU20" s="684"/>
      <c r="BV20" s="684"/>
      <c r="BW20" s="684"/>
      <c r="BX20" s="684"/>
      <c r="BY20" s="684"/>
      <c r="BZ20" s="684"/>
      <c r="CA20" s="684"/>
      <c r="CB20" s="693"/>
      <c r="CD20" s="698" t="s">
        <v>
276</v>
      </c>
      <c r="CE20" s="699"/>
      <c r="CF20" s="699"/>
      <c r="CG20" s="699"/>
      <c r="CH20" s="699"/>
      <c r="CI20" s="699"/>
      <c r="CJ20" s="699"/>
      <c r="CK20" s="699"/>
      <c r="CL20" s="699"/>
      <c r="CM20" s="699"/>
      <c r="CN20" s="699"/>
      <c r="CO20" s="699"/>
      <c r="CP20" s="699"/>
      <c r="CQ20" s="700"/>
      <c r="CR20" s="683">
        <v>
951222</v>
      </c>
      <c r="CS20" s="684"/>
      <c r="CT20" s="684"/>
      <c r="CU20" s="684"/>
      <c r="CV20" s="684"/>
      <c r="CW20" s="684"/>
      <c r="CX20" s="684"/>
      <c r="CY20" s="685"/>
      <c r="CZ20" s="686">
        <v>
100</v>
      </c>
      <c r="DA20" s="686"/>
      <c r="DB20" s="686"/>
      <c r="DC20" s="686"/>
      <c r="DD20" s="692">
        <v>
103428</v>
      </c>
      <c r="DE20" s="684"/>
      <c r="DF20" s="684"/>
      <c r="DG20" s="684"/>
      <c r="DH20" s="684"/>
      <c r="DI20" s="684"/>
      <c r="DJ20" s="684"/>
      <c r="DK20" s="684"/>
      <c r="DL20" s="684"/>
      <c r="DM20" s="684"/>
      <c r="DN20" s="684"/>
      <c r="DO20" s="684"/>
      <c r="DP20" s="685"/>
      <c r="DQ20" s="692">
        <v>
399859</v>
      </c>
      <c r="DR20" s="684"/>
      <c r="DS20" s="684"/>
      <c r="DT20" s="684"/>
      <c r="DU20" s="684"/>
      <c r="DV20" s="684"/>
      <c r="DW20" s="684"/>
      <c r="DX20" s="684"/>
      <c r="DY20" s="684"/>
      <c r="DZ20" s="684"/>
      <c r="EA20" s="684"/>
      <c r="EB20" s="684"/>
      <c r="EC20" s="693"/>
    </row>
    <row r="21" spans="2:133" ht="11.25" customHeight="1" x14ac:dyDescent="0.15">
      <c r="B21" s="680" t="s">
        <v>
277</v>
      </c>
      <c r="C21" s="681"/>
      <c r="D21" s="681"/>
      <c r="E21" s="681"/>
      <c r="F21" s="681"/>
      <c r="G21" s="681"/>
      <c r="H21" s="681"/>
      <c r="I21" s="681"/>
      <c r="J21" s="681"/>
      <c r="K21" s="681"/>
      <c r="L21" s="681"/>
      <c r="M21" s="681"/>
      <c r="N21" s="681"/>
      <c r="O21" s="681"/>
      <c r="P21" s="681"/>
      <c r="Q21" s="682"/>
      <c r="R21" s="683">
        <v>
126</v>
      </c>
      <c r="S21" s="684"/>
      <c r="T21" s="684"/>
      <c r="U21" s="684"/>
      <c r="V21" s="684"/>
      <c r="W21" s="684"/>
      <c r="X21" s="684"/>
      <c r="Y21" s="685"/>
      <c r="Z21" s="686">
        <v>
0</v>
      </c>
      <c r="AA21" s="686"/>
      <c r="AB21" s="686"/>
      <c r="AC21" s="686"/>
      <c r="AD21" s="687">
        <v>
126</v>
      </c>
      <c r="AE21" s="687"/>
      <c r="AF21" s="687"/>
      <c r="AG21" s="687"/>
      <c r="AH21" s="687"/>
      <c r="AI21" s="687"/>
      <c r="AJ21" s="687"/>
      <c r="AK21" s="687"/>
      <c r="AL21" s="688">
        <v>
0.1</v>
      </c>
      <c r="AM21" s="689"/>
      <c r="AN21" s="689"/>
      <c r="AO21" s="690"/>
      <c r="AP21" s="702" t="s">
        <v>
278</v>
      </c>
      <c r="AQ21" s="703"/>
      <c r="AR21" s="703"/>
      <c r="AS21" s="703"/>
      <c r="AT21" s="703"/>
      <c r="AU21" s="703"/>
      <c r="AV21" s="703"/>
      <c r="AW21" s="703"/>
      <c r="AX21" s="703"/>
      <c r="AY21" s="703"/>
      <c r="AZ21" s="703"/>
      <c r="BA21" s="703"/>
      <c r="BB21" s="703"/>
      <c r="BC21" s="703"/>
      <c r="BD21" s="703"/>
      <c r="BE21" s="703"/>
      <c r="BF21" s="704"/>
      <c r="BG21" s="683" t="s">
        <v>
127</v>
      </c>
      <c r="BH21" s="684"/>
      <c r="BI21" s="684"/>
      <c r="BJ21" s="684"/>
      <c r="BK21" s="684"/>
      <c r="BL21" s="684"/>
      <c r="BM21" s="684"/>
      <c r="BN21" s="685"/>
      <c r="BO21" s="686" t="s">
        <v>
227</v>
      </c>
      <c r="BP21" s="686"/>
      <c r="BQ21" s="686"/>
      <c r="BR21" s="686"/>
      <c r="BS21" s="692" t="s">
        <v>
227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
279</v>
      </c>
      <c r="C22" s="681"/>
      <c r="D22" s="681"/>
      <c r="E22" s="681"/>
      <c r="F22" s="681"/>
      <c r="G22" s="681"/>
      <c r="H22" s="681"/>
      <c r="I22" s="681"/>
      <c r="J22" s="681"/>
      <c r="K22" s="681"/>
      <c r="L22" s="681"/>
      <c r="M22" s="681"/>
      <c r="N22" s="681"/>
      <c r="O22" s="681"/>
      <c r="P22" s="681"/>
      <c r="Q22" s="682"/>
      <c r="R22" s="683">
        <v>
270262</v>
      </c>
      <c r="S22" s="684"/>
      <c r="T22" s="684"/>
      <c r="U22" s="684"/>
      <c r="V22" s="684"/>
      <c r="W22" s="684"/>
      <c r="X22" s="684"/>
      <c r="Y22" s="685"/>
      <c r="Z22" s="686">
        <v>
22.3</v>
      </c>
      <c r="AA22" s="686"/>
      <c r="AB22" s="686"/>
      <c r="AC22" s="686"/>
      <c r="AD22" s="687">
        <v>
182930</v>
      </c>
      <c r="AE22" s="687"/>
      <c r="AF22" s="687"/>
      <c r="AG22" s="687"/>
      <c r="AH22" s="687"/>
      <c r="AI22" s="687"/>
      <c r="AJ22" s="687"/>
      <c r="AK22" s="687"/>
      <c r="AL22" s="688">
        <v>
78.8</v>
      </c>
      <c r="AM22" s="689"/>
      <c r="AN22" s="689"/>
      <c r="AO22" s="690"/>
      <c r="AP22" s="702" t="s">
        <v>
280</v>
      </c>
      <c r="AQ22" s="703"/>
      <c r="AR22" s="703"/>
      <c r="AS22" s="703"/>
      <c r="AT22" s="703"/>
      <c r="AU22" s="703"/>
      <c r="AV22" s="703"/>
      <c r="AW22" s="703"/>
      <c r="AX22" s="703"/>
      <c r="AY22" s="703"/>
      <c r="AZ22" s="703"/>
      <c r="BA22" s="703"/>
      <c r="BB22" s="703"/>
      <c r="BC22" s="703"/>
      <c r="BD22" s="703"/>
      <c r="BE22" s="703"/>
      <c r="BF22" s="704"/>
      <c r="BG22" s="683" t="s">
        <v>
227</v>
      </c>
      <c r="BH22" s="684"/>
      <c r="BI22" s="684"/>
      <c r="BJ22" s="684"/>
      <c r="BK22" s="684"/>
      <c r="BL22" s="684"/>
      <c r="BM22" s="684"/>
      <c r="BN22" s="685"/>
      <c r="BO22" s="686" t="s">
        <v>
227</v>
      </c>
      <c r="BP22" s="686"/>
      <c r="BQ22" s="686"/>
      <c r="BR22" s="686"/>
      <c r="BS22" s="692" t="s">
        <v>
227</v>
      </c>
      <c r="BT22" s="684"/>
      <c r="BU22" s="684"/>
      <c r="BV22" s="684"/>
      <c r="BW22" s="684"/>
      <c r="BX22" s="684"/>
      <c r="BY22" s="684"/>
      <c r="BZ22" s="684"/>
      <c r="CA22" s="684"/>
      <c r="CB22" s="693"/>
      <c r="CD22" s="665" t="s">
        <v>
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
282</v>
      </c>
      <c r="C23" s="681"/>
      <c r="D23" s="681"/>
      <c r="E23" s="681"/>
      <c r="F23" s="681"/>
      <c r="G23" s="681"/>
      <c r="H23" s="681"/>
      <c r="I23" s="681"/>
      <c r="J23" s="681"/>
      <c r="K23" s="681"/>
      <c r="L23" s="681"/>
      <c r="M23" s="681"/>
      <c r="N23" s="681"/>
      <c r="O23" s="681"/>
      <c r="P23" s="681"/>
      <c r="Q23" s="682"/>
      <c r="R23" s="683">
        <v>
182930</v>
      </c>
      <c r="S23" s="684"/>
      <c r="T23" s="684"/>
      <c r="U23" s="684"/>
      <c r="V23" s="684"/>
      <c r="W23" s="684"/>
      <c r="X23" s="684"/>
      <c r="Y23" s="685"/>
      <c r="Z23" s="686">
        <v>
15.1</v>
      </c>
      <c r="AA23" s="686"/>
      <c r="AB23" s="686"/>
      <c r="AC23" s="686"/>
      <c r="AD23" s="687">
        <v>
182930</v>
      </c>
      <c r="AE23" s="687"/>
      <c r="AF23" s="687"/>
      <c r="AG23" s="687"/>
      <c r="AH23" s="687"/>
      <c r="AI23" s="687"/>
      <c r="AJ23" s="687"/>
      <c r="AK23" s="687"/>
      <c r="AL23" s="688">
        <v>
78.8</v>
      </c>
      <c r="AM23" s="689"/>
      <c r="AN23" s="689"/>
      <c r="AO23" s="690"/>
      <c r="AP23" s="702" t="s">
        <v>
283</v>
      </c>
      <c r="AQ23" s="703"/>
      <c r="AR23" s="703"/>
      <c r="AS23" s="703"/>
      <c r="AT23" s="703"/>
      <c r="AU23" s="703"/>
      <c r="AV23" s="703"/>
      <c r="AW23" s="703"/>
      <c r="AX23" s="703"/>
      <c r="AY23" s="703"/>
      <c r="AZ23" s="703"/>
      <c r="BA23" s="703"/>
      <c r="BB23" s="703"/>
      <c r="BC23" s="703"/>
      <c r="BD23" s="703"/>
      <c r="BE23" s="703"/>
      <c r="BF23" s="704"/>
      <c r="BG23" s="683" t="s">
        <v>
254</v>
      </c>
      <c r="BH23" s="684"/>
      <c r="BI23" s="684"/>
      <c r="BJ23" s="684"/>
      <c r="BK23" s="684"/>
      <c r="BL23" s="684"/>
      <c r="BM23" s="684"/>
      <c r="BN23" s="685"/>
      <c r="BO23" s="686" t="s">
        <v>
227</v>
      </c>
      <c r="BP23" s="686"/>
      <c r="BQ23" s="686"/>
      <c r="BR23" s="686"/>
      <c r="BS23" s="692" t="s">
        <v>
227</v>
      </c>
      <c r="BT23" s="684"/>
      <c r="BU23" s="684"/>
      <c r="BV23" s="684"/>
      <c r="BW23" s="684"/>
      <c r="BX23" s="684"/>
      <c r="BY23" s="684"/>
      <c r="BZ23" s="684"/>
      <c r="CA23" s="684"/>
      <c r="CB23" s="693"/>
      <c r="CD23" s="665" t="s">
        <v>
221</v>
      </c>
      <c r="CE23" s="666"/>
      <c r="CF23" s="666"/>
      <c r="CG23" s="666"/>
      <c r="CH23" s="666"/>
      <c r="CI23" s="666"/>
      <c r="CJ23" s="666"/>
      <c r="CK23" s="666"/>
      <c r="CL23" s="666"/>
      <c r="CM23" s="666"/>
      <c r="CN23" s="666"/>
      <c r="CO23" s="666"/>
      <c r="CP23" s="666"/>
      <c r="CQ23" s="667"/>
      <c r="CR23" s="665" t="s">
        <v>
284</v>
      </c>
      <c r="CS23" s="666"/>
      <c r="CT23" s="666"/>
      <c r="CU23" s="666"/>
      <c r="CV23" s="666"/>
      <c r="CW23" s="666"/>
      <c r="CX23" s="666"/>
      <c r="CY23" s="667"/>
      <c r="CZ23" s="665" t="s">
        <v>
285</v>
      </c>
      <c r="DA23" s="666"/>
      <c r="DB23" s="666"/>
      <c r="DC23" s="667"/>
      <c r="DD23" s="665" t="s">
        <v>
286</v>
      </c>
      <c r="DE23" s="666"/>
      <c r="DF23" s="666"/>
      <c r="DG23" s="666"/>
      <c r="DH23" s="666"/>
      <c r="DI23" s="666"/>
      <c r="DJ23" s="666"/>
      <c r="DK23" s="667"/>
      <c r="DL23" s="714" t="s">
        <v>
287</v>
      </c>
      <c r="DM23" s="715"/>
      <c r="DN23" s="715"/>
      <c r="DO23" s="715"/>
      <c r="DP23" s="715"/>
      <c r="DQ23" s="715"/>
      <c r="DR23" s="715"/>
      <c r="DS23" s="715"/>
      <c r="DT23" s="715"/>
      <c r="DU23" s="715"/>
      <c r="DV23" s="716"/>
      <c r="DW23" s="665" t="s">
        <v>
288</v>
      </c>
      <c r="DX23" s="666"/>
      <c r="DY23" s="666"/>
      <c r="DZ23" s="666"/>
      <c r="EA23" s="666"/>
      <c r="EB23" s="666"/>
      <c r="EC23" s="667"/>
    </row>
    <row r="24" spans="2:133" ht="11.25" customHeight="1" x14ac:dyDescent="0.15">
      <c r="B24" s="680" t="s">
        <v>
289</v>
      </c>
      <c r="C24" s="681"/>
      <c r="D24" s="681"/>
      <c r="E24" s="681"/>
      <c r="F24" s="681"/>
      <c r="G24" s="681"/>
      <c r="H24" s="681"/>
      <c r="I24" s="681"/>
      <c r="J24" s="681"/>
      <c r="K24" s="681"/>
      <c r="L24" s="681"/>
      <c r="M24" s="681"/>
      <c r="N24" s="681"/>
      <c r="O24" s="681"/>
      <c r="P24" s="681"/>
      <c r="Q24" s="682"/>
      <c r="R24" s="683">
        <v>
87332</v>
      </c>
      <c r="S24" s="684"/>
      <c r="T24" s="684"/>
      <c r="U24" s="684"/>
      <c r="V24" s="684"/>
      <c r="W24" s="684"/>
      <c r="X24" s="684"/>
      <c r="Y24" s="685"/>
      <c r="Z24" s="686">
        <v>
7.2</v>
      </c>
      <c r="AA24" s="686"/>
      <c r="AB24" s="686"/>
      <c r="AC24" s="686"/>
      <c r="AD24" s="687" t="s">
        <v>
227</v>
      </c>
      <c r="AE24" s="687"/>
      <c r="AF24" s="687"/>
      <c r="AG24" s="687"/>
      <c r="AH24" s="687"/>
      <c r="AI24" s="687"/>
      <c r="AJ24" s="687"/>
      <c r="AK24" s="687"/>
      <c r="AL24" s="688" t="s">
        <v>
173</v>
      </c>
      <c r="AM24" s="689"/>
      <c r="AN24" s="689"/>
      <c r="AO24" s="690"/>
      <c r="AP24" s="702" t="s">
        <v>
290</v>
      </c>
      <c r="AQ24" s="703"/>
      <c r="AR24" s="703"/>
      <c r="AS24" s="703"/>
      <c r="AT24" s="703"/>
      <c r="AU24" s="703"/>
      <c r="AV24" s="703"/>
      <c r="AW24" s="703"/>
      <c r="AX24" s="703"/>
      <c r="AY24" s="703"/>
      <c r="AZ24" s="703"/>
      <c r="BA24" s="703"/>
      <c r="BB24" s="703"/>
      <c r="BC24" s="703"/>
      <c r="BD24" s="703"/>
      <c r="BE24" s="703"/>
      <c r="BF24" s="704"/>
      <c r="BG24" s="683" t="s">
        <v>
127</v>
      </c>
      <c r="BH24" s="684"/>
      <c r="BI24" s="684"/>
      <c r="BJ24" s="684"/>
      <c r="BK24" s="684"/>
      <c r="BL24" s="684"/>
      <c r="BM24" s="684"/>
      <c r="BN24" s="685"/>
      <c r="BO24" s="686" t="s">
        <v>
227</v>
      </c>
      <c r="BP24" s="686"/>
      <c r="BQ24" s="686"/>
      <c r="BR24" s="686"/>
      <c r="BS24" s="692" t="s">
        <v>
127</v>
      </c>
      <c r="BT24" s="684"/>
      <c r="BU24" s="684"/>
      <c r="BV24" s="684"/>
      <c r="BW24" s="684"/>
      <c r="BX24" s="684"/>
      <c r="BY24" s="684"/>
      <c r="BZ24" s="684"/>
      <c r="CA24" s="684"/>
      <c r="CB24" s="693"/>
      <c r="CD24" s="694" t="s">
        <v>
291</v>
      </c>
      <c r="CE24" s="695"/>
      <c r="CF24" s="695"/>
      <c r="CG24" s="695"/>
      <c r="CH24" s="695"/>
      <c r="CI24" s="695"/>
      <c r="CJ24" s="695"/>
      <c r="CK24" s="695"/>
      <c r="CL24" s="695"/>
      <c r="CM24" s="695"/>
      <c r="CN24" s="695"/>
      <c r="CO24" s="695"/>
      <c r="CP24" s="695"/>
      <c r="CQ24" s="696"/>
      <c r="CR24" s="672">
        <v>
198381</v>
      </c>
      <c r="CS24" s="673"/>
      <c r="CT24" s="673"/>
      <c r="CU24" s="673"/>
      <c r="CV24" s="673"/>
      <c r="CW24" s="673"/>
      <c r="CX24" s="673"/>
      <c r="CY24" s="674"/>
      <c r="CZ24" s="677">
        <v>
20.9</v>
      </c>
      <c r="DA24" s="678"/>
      <c r="DB24" s="678"/>
      <c r="DC24" s="697"/>
      <c r="DD24" s="717">
        <v>
167665</v>
      </c>
      <c r="DE24" s="673"/>
      <c r="DF24" s="673"/>
      <c r="DG24" s="673"/>
      <c r="DH24" s="673"/>
      <c r="DI24" s="673"/>
      <c r="DJ24" s="673"/>
      <c r="DK24" s="674"/>
      <c r="DL24" s="717">
        <v>
167665</v>
      </c>
      <c r="DM24" s="673"/>
      <c r="DN24" s="673"/>
      <c r="DO24" s="673"/>
      <c r="DP24" s="673"/>
      <c r="DQ24" s="673"/>
      <c r="DR24" s="673"/>
      <c r="DS24" s="673"/>
      <c r="DT24" s="673"/>
      <c r="DU24" s="673"/>
      <c r="DV24" s="674"/>
      <c r="DW24" s="677">
        <v>
72.3</v>
      </c>
      <c r="DX24" s="678"/>
      <c r="DY24" s="678"/>
      <c r="DZ24" s="678"/>
      <c r="EA24" s="678"/>
      <c r="EB24" s="678"/>
      <c r="EC24" s="679"/>
    </row>
    <row r="25" spans="2:133" ht="11.25" customHeight="1" x14ac:dyDescent="0.15">
      <c r="B25" s="680" t="s">
        <v>
292</v>
      </c>
      <c r="C25" s="681"/>
      <c r="D25" s="681"/>
      <c r="E25" s="681"/>
      <c r="F25" s="681"/>
      <c r="G25" s="681"/>
      <c r="H25" s="681"/>
      <c r="I25" s="681"/>
      <c r="J25" s="681"/>
      <c r="K25" s="681"/>
      <c r="L25" s="681"/>
      <c r="M25" s="681"/>
      <c r="N25" s="681"/>
      <c r="O25" s="681"/>
      <c r="P25" s="681"/>
      <c r="Q25" s="682"/>
      <c r="R25" s="683" t="s">
        <v>
127</v>
      </c>
      <c r="S25" s="684"/>
      <c r="T25" s="684"/>
      <c r="U25" s="684"/>
      <c r="V25" s="684"/>
      <c r="W25" s="684"/>
      <c r="X25" s="684"/>
      <c r="Y25" s="685"/>
      <c r="Z25" s="686" t="s">
        <v>
173</v>
      </c>
      <c r="AA25" s="686"/>
      <c r="AB25" s="686"/>
      <c r="AC25" s="686"/>
      <c r="AD25" s="687" t="s">
        <v>
173</v>
      </c>
      <c r="AE25" s="687"/>
      <c r="AF25" s="687"/>
      <c r="AG25" s="687"/>
      <c r="AH25" s="687"/>
      <c r="AI25" s="687"/>
      <c r="AJ25" s="687"/>
      <c r="AK25" s="687"/>
      <c r="AL25" s="688" t="s">
        <v>
227</v>
      </c>
      <c r="AM25" s="689"/>
      <c r="AN25" s="689"/>
      <c r="AO25" s="690"/>
      <c r="AP25" s="702" t="s">
        <v>
293</v>
      </c>
      <c r="AQ25" s="703"/>
      <c r="AR25" s="703"/>
      <c r="AS25" s="703"/>
      <c r="AT25" s="703"/>
      <c r="AU25" s="703"/>
      <c r="AV25" s="703"/>
      <c r="AW25" s="703"/>
      <c r="AX25" s="703"/>
      <c r="AY25" s="703"/>
      <c r="AZ25" s="703"/>
      <c r="BA25" s="703"/>
      <c r="BB25" s="703"/>
      <c r="BC25" s="703"/>
      <c r="BD25" s="703"/>
      <c r="BE25" s="703"/>
      <c r="BF25" s="704"/>
      <c r="BG25" s="683" t="s">
        <v>
254</v>
      </c>
      <c r="BH25" s="684"/>
      <c r="BI25" s="684"/>
      <c r="BJ25" s="684"/>
      <c r="BK25" s="684"/>
      <c r="BL25" s="684"/>
      <c r="BM25" s="684"/>
      <c r="BN25" s="685"/>
      <c r="BO25" s="686" t="s">
        <v>
227</v>
      </c>
      <c r="BP25" s="686"/>
      <c r="BQ25" s="686"/>
      <c r="BR25" s="686"/>
      <c r="BS25" s="692" t="s">
        <v>
227</v>
      </c>
      <c r="BT25" s="684"/>
      <c r="BU25" s="684"/>
      <c r="BV25" s="684"/>
      <c r="BW25" s="684"/>
      <c r="BX25" s="684"/>
      <c r="BY25" s="684"/>
      <c r="BZ25" s="684"/>
      <c r="CA25" s="684"/>
      <c r="CB25" s="693"/>
      <c r="CD25" s="698" t="s">
        <v>
294</v>
      </c>
      <c r="CE25" s="699"/>
      <c r="CF25" s="699"/>
      <c r="CG25" s="699"/>
      <c r="CH25" s="699"/>
      <c r="CI25" s="699"/>
      <c r="CJ25" s="699"/>
      <c r="CK25" s="699"/>
      <c r="CL25" s="699"/>
      <c r="CM25" s="699"/>
      <c r="CN25" s="699"/>
      <c r="CO25" s="699"/>
      <c r="CP25" s="699"/>
      <c r="CQ25" s="700"/>
      <c r="CR25" s="683">
        <v>
176752</v>
      </c>
      <c r="CS25" s="720"/>
      <c r="CT25" s="720"/>
      <c r="CU25" s="720"/>
      <c r="CV25" s="720"/>
      <c r="CW25" s="720"/>
      <c r="CX25" s="720"/>
      <c r="CY25" s="721"/>
      <c r="CZ25" s="688">
        <v>
18.600000000000001</v>
      </c>
      <c r="DA25" s="718"/>
      <c r="DB25" s="718"/>
      <c r="DC25" s="722"/>
      <c r="DD25" s="692">
        <v>
147709</v>
      </c>
      <c r="DE25" s="720"/>
      <c r="DF25" s="720"/>
      <c r="DG25" s="720"/>
      <c r="DH25" s="720"/>
      <c r="DI25" s="720"/>
      <c r="DJ25" s="720"/>
      <c r="DK25" s="721"/>
      <c r="DL25" s="692">
        <v>
147709</v>
      </c>
      <c r="DM25" s="720"/>
      <c r="DN25" s="720"/>
      <c r="DO25" s="720"/>
      <c r="DP25" s="720"/>
      <c r="DQ25" s="720"/>
      <c r="DR25" s="720"/>
      <c r="DS25" s="720"/>
      <c r="DT25" s="720"/>
      <c r="DU25" s="720"/>
      <c r="DV25" s="721"/>
      <c r="DW25" s="688">
        <v>
63.7</v>
      </c>
      <c r="DX25" s="718"/>
      <c r="DY25" s="718"/>
      <c r="DZ25" s="718"/>
      <c r="EA25" s="718"/>
      <c r="EB25" s="718"/>
      <c r="EC25" s="719"/>
    </row>
    <row r="26" spans="2:133" ht="11.25" customHeight="1" x14ac:dyDescent="0.15">
      <c r="B26" s="680" t="s">
        <v>
295</v>
      </c>
      <c r="C26" s="681"/>
      <c r="D26" s="681"/>
      <c r="E26" s="681"/>
      <c r="F26" s="681"/>
      <c r="G26" s="681"/>
      <c r="H26" s="681"/>
      <c r="I26" s="681"/>
      <c r="J26" s="681"/>
      <c r="K26" s="681"/>
      <c r="L26" s="681"/>
      <c r="M26" s="681"/>
      <c r="N26" s="681"/>
      <c r="O26" s="681"/>
      <c r="P26" s="681"/>
      <c r="Q26" s="682"/>
      <c r="R26" s="683">
        <v>
317805</v>
      </c>
      <c r="S26" s="684"/>
      <c r="T26" s="684"/>
      <c r="U26" s="684"/>
      <c r="V26" s="684"/>
      <c r="W26" s="684"/>
      <c r="X26" s="684"/>
      <c r="Y26" s="685"/>
      <c r="Z26" s="686">
        <v>
26.3</v>
      </c>
      <c r="AA26" s="686"/>
      <c r="AB26" s="686"/>
      <c r="AC26" s="686"/>
      <c r="AD26" s="687">
        <v>
230473</v>
      </c>
      <c r="AE26" s="687"/>
      <c r="AF26" s="687"/>
      <c r="AG26" s="687"/>
      <c r="AH26" s="687"/>
      <c r="AI26" s="687"/>
      <c r="AJ26" s="687"/>
      <c r="AK26" s="687"/>
      <c r="AL26" s="688">
        <v>
99.3</v>
      </c>
      <c r="AM26" s="689"/>
      <c r="AN26" s="689"/>
      <c r="AO26" s="690"/>
      <c r="AP26" s="702" t="s">
        <v>
296</v>
      </c>
      <c r="AQ26" s="729"/>
      <c r="AR26" s="729"/>
      <c r="AS26" s="729"/>
      <c r="AT26" s="729"/>
      <c r="AU26" s="729"/>
      <c r="AV26" s="729"/>
      <c r="AW26" s="729"/>
      <c r="AX26" s="729"/>
      <c r="AY26" s="729"/>
      <c r="AZ26" s="729"/>
      <c r="BA26" s="729"/>
      <c r="BB26" s="729"/>
      <c r="BC26" s="729"/>
      <c r="BD26" s="729"/>
      <c r="BE26" s="729"/>
      <c r="BF26" s="704"/>
      <c r="BG26" s="683" t="s">
        <v>
227</v>
      </c>
      <c r="BH26" s="684"/>
      <c r="BI26" s="684"/>
      <c r="BJ26" s="684"/>
      <c r="BK26" s="684"/>
      <c r="BL26" s="684"/>
      <c r="BM26" s="684"/>
      <c r="BN26" s="685"/>
      <c r="BO26" s="686" t="s">
        <v>
127</v>
      </c>
      <c r="BP26" s="686"/>
      <c r="BQ26" s="686"/>
      <c r="BR26" s="686"/>
      <c r="BS26" s="692" t="s">
        <v>
127</v>
      </c>
      <c r="BT26" s="684"/>
      <c r="BU26" s="684"/>
      <c r="BV26" s="684"/>
      <c r="BW26" s="684"/>
      <c r="BX26" s="684"/>
      <c r="BY26" s="684"/>
      <c r="BZ26" s="684"/>
      <c r="CA26" s="684"/>
      <c r="CB26" s="693"/>
      <c r="CD26" s="698" t="s">
        <v>
297</v>
      </c>
      <c r="CE26" s="699"/>
      <c r="CF26" s="699"/>
      <c r="CG26" s="699"/>
      <c r="CH26" s="699"/>
      <c r="CI26" s="699"/>
      <c r="CJ26" s="699"/>
      <c r="CK26" s="699"/>
      <c r="CL26" s="699"/>
      <c r="CM26" s="699"/>
      <c r="CN26" s="699"/>
      <c r="CO26" s="699"/>
      <c r="CP26" s="699"/>
      <c r="CQ26" s="700"/>
      <c r="CR26" s="683">
        <v>
94897</v>
      </c>
      <c r="CS26" s="684"/>
      <c r="CT26" s="684"/>
      <c r="CU26" s="684"/>
      <c r="CV26" s="684"/>
      <c r="CW26" s="684"/>
      <c r="CX26" s="684"/>
      <c r="CY26" s="685"/>
      <c r="CZ26" s="688">
        <v>
10</v>
      </c>
      <c r="DA26" s="718"/>
      <c r="DB26" s="718"/>
      <c r="DC26" s="722"/>
      <c r="DD26" s="692">
        <v>
66086</v>
      </c>
      <c r="DE26" s="684"/>
      <c r="DF26" s="684"/>
      <c r="DG26" s="684"/>
      <c r="DH26" s="684"/>
      <c r="DI26" s="684"/>
      <c r="DJ26" s="684"/>
      <c r="DK26" s="685"/>
      <c r="DL26" s="692" t="s">
        <v>
127</v>
      </c>
      <c r="DM26" s="684"/>
      <c r="DN26" s="684"/>
      <c r="DO26" s="684"/>
      <c r="DP26" s="684"/>
      <c r="DQ26" s="684"/>
      <c r="DR26" s="684"/>
      <c r="DS26" s="684"/>
      <c r="DT26" s="684"/>
      <c r="DU26" s="684"/>
      <c r="DV26" s="685"/>
      <c r="DW26" s="688" t="s">
        <v>
227</v>
      </c>
      <c r="DX26" s="718"/>
      <c r="DY26" s="718"/>
      <c r="DZ26" s="718"/>
      <c r="EA26" s="718"/>
      <c r="EB26" s="718"/>
      <c r="EC26" s="719"/>
    </row>
    <row r="27" spans="2:133" ht="11.25" customHeight="1" x14ac:dyDescent="0.15">
      <c r="B27" s="680" t="s">
        <v>
298</v>
      </c>
      <c r="C27" s="681"/>
      <c r="D27" s="681"/>
      <c r="E27" s="681"/>
      <c r="F27" s="681"/>
      <c r="G27" s="681"/>
      <c r="H27" s="681"/>
      <c r="I27" s="681"/>
      <c r="J27" s="681"/>
      <c r="K27" s="681"/>
      <c r="L27" s="681"/>
      <c r="M27" s="681"/>
      <c r="N27" s="681"/>
      <c r="O27" s="681"/>
      <c r="P27" s="681"/>
      <c r="Q27" s="682"/>
      <c r="R27" s="683" t="s">
        <v>
127</v>
      </c>
      <c r="S27" s="684"/>
      <c r="T27" s="684"/>
      <c r="U27" s="684"/>
      <c r="V27" s="684"/>
      <c r="W27" s="684"/>
      <c r="X27" s="684"/>
      <c r="Y27" s="685"/>
      <c r="Z27" s="686" t="s">
        <v>
127</v>
      </c>
      <c r="AA27" s="686"/>
      <c r="AB27" s="686"/>
      <c r="AC27" s="686"/>
      <c r="AD27" s="687" t="s">
        <v>
227</v>
      </c>
      <c r="AE27" s="687"/>
      <c r="AF27" s="687"/>
      <c r="AG27" s="687"/>
      <c r="AH27" s="687"/>
      <c r="AI27" s="687"/>
      <c r="AJ27" s="687"/>
      <c r="AK27" s="687"/>
      <c r="AL27" s="688" t="s">
        <v>
127</v>
      </c>
      <c r="AM27" s="689"/>
      <c r="AN27" s="689"/>
      <c r="AO27" s="690"/>
      <c r="AP27" s="680" t="s">
        <v>
299</v>
      </c>
      <c r="AQ27" s="681"/>
      <c r="AR27" s="681"/>
      <c r="AS27" s="681"/>
      <c r="AT27" s="681"/>
      <c r="AU27" s="681"/>
      <c r="AV27" s="681"/>
      <c r="AW27" s="681"/>
      <c r="AX27" s="681"/>
      <c r="AY27" s="681"/>
      <c r="AZ27" s="681"/>
      <c r="BA27" s="681"/>
      <c r="BB27" s="681"/>
      <c r="BC27" s="681"/>
      <c r="BD27" s="681"/>
      <c r="BE27" s="681"/>
      <c r="BF27" s="682"/>
      <c r="BG27" s="683">
        <v>
37575</v>
      </c>
      <c r="BH27" s="684"/>
      <c r="BI27" s="684"/>
      <c r="BJ27" s="684"/>
      <c r="BK27" s="684"/>
      <c r="BL27" s="684"/>
      <c r="BM27" s="684"/>
      <c r="BN27" s="685"/>
      <c r="BO27" s="686">
        <v>
100</v>
      </c>
      <c r="BP27" s="686"/>
      <c r="BQ27" s="686"/>
      <c r="BR27" s="686"/>
      <c r="BS27" s="692" t="s">
        <v>
227</v>
      </c>
      <c r="BT27" s="684"/>
      <c r="BU27" s="684"/>
      <c r="BV27" s="684"/>
      <c r="BW27" s="684"/>
      <c r="BX27" s="684"/>
      <c r="BY27" s="684"/>
      <c r="BZ27" s="684"/>
      <c r="CA27" s="684"/>
      <c r="CB27" s="693"/>
      <c r="CD27" s="698" t="s">
        <v>
300</v>
      </c>
      <c r="CE27" s="699"/>
      <c r="CF27" s="699"/>
      <c r="CG27" s="699"/>
      <c r="CH27" s="699"/>
      <c r="CI27" s="699"/>
      <c r="CJ27" s="699"/>
      <c r="CK27" s="699"/>
      <c r="CL27" s="699"/>
      <c r="CM27" s="699"/>
      <c r="CN27" s="699"/>
      <c r="CO27" s="699"/>
      <c r="CP27" s="699"/>
      <c r="CQ27" s="700"/>
      <c r="CR27" s="683">
        <v>
2069</v>
      </c>
      <c r="CS27" s="720"/>
      <c r="CT27" s="720"/>
      <c r="CU27" s="720"/>
      <c r="CV27" s="720"/>
      <c r="CW27" s="720"/>
      <c r="CX27" s="720"/>
      <c r="CY27" s="721"/>
      <c r="CZ27" s="688">
        <v>
0.2</v>
      </c>
      <c r="DA27" s="718"/>
      <c r="DB27" s="718"/>
      <c r="DC27" s="722"/>
      <c r="DD27" s="692">
        <v>
396</v>
      </c>
      <c r="DE27" s="720"/>
      <c r="DF27" s="720"/>
      <c r="DG27" s="720"/>
      <c r="DH27" s="720"/>
      <c r="DI27" s="720"/>
      <c r="DJ27" s="720"/>
      <c r="DK27" s="721"/>
      <c r="DL27" s="692">
        <v>
396</v>
      </c>
      <c r="DM27" s="720"/>
      <c r="DN27" s="720"/>
      <c r="DO27" s="720"/>
      <c r="DP27" s="720"/>
      <c r="DQ27" s="720"/>
      <c r="DR27" s="720"/>
      <c r="DS27" s="720"/>
      <c r="DT27" s="720"/>
      <c r="DU27" s="720"/>
      <c r="DV27" s="721"/>
      <c r="DW27" s="688">
        <v>
0.2</v>
      </c>
      <c r="DX27" s="718"/>
      <c r="DY27" s="718"/>
      <c r="DZ27" s="718"/>
      <c r="EA27" s="718"/>
      <c r="EB27" s="718"/>
      <c r="EC27" s="719"/>
    </row>
    <row r="28" spans="2:133" ht="11.25" customHeight="1" x14ac:dyDescent="0.15">
      <c r="B28" s="680" t="s">
        <v>
301</v>
      </c>
      <c r="C28" s="681"/>
      <c r="D28" s="681"/>
      <c r="E28" s="681"/>
      <c r="F28" s="681"/>
      <c r="G28" s="681"/>
      <c r="H28" s="681"/>
      <c r="I28" s="681"/>
      <c r="J28" s="681"/>
      <c r="K28" s="681"/>
      <c r="L28" s="681"/>
      <c r="M28" s="681"/>
      <c r="N28" s="681"/>
      <c r="O28" s="681"/>
      <c r="P28" s="681"/>
      <c r="Q28" s="682"/>
      <c r="R28" s="683" t="s">
        <v>
227</v>
      </c>
      <c r="S28" s="684"/>
      <c r="T28" s="684"/>
      <c r="U28" s="684"/>
      <c r="V28" s="684"/>
      <c r="W28" s="684"/>
      <c r="X28" s="684"/>
      <c r="Y28" s="685"/>
      <c r="Z28" s="686" t="s">
        <v>
227</v>
      </c>
      <c r="AA28" s="686"/>
      <c r="AB28" s="686"/>
      <c r="AC28" s="686"/>
      <c r="AD28" s="687" t="s">
        <v>
227</v>
      </c>
      <c r="AE28" s="687"/>
      <c r="AF28" s="687"/>
      <c r="AG28" s="687"/>
      <c r="AH28" s="687"/>
      <c r="AI28" s="687"/>
      <c r="AJ28" s="687"/>
      <c r="AK28" s="687"/>
      <c r="AL28" s="688" t="s">
        <v>
227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302</v>
      </c>
      <c r="CE28" s="699"/>
      <c r="CF28" s="699"/>
      <c r="CG28" s="699"/>
      <c r="CH28" s="699"/>
      <c r="CI28" s="699"/>
      <c r="CJ28" s="699"/>
      <c r="CK28" s="699"/>
      <c r="CL28" s="699"/>
      <c r="CM28" s="699"/>
      <c r="CN28" s="699"/>
      <c r="CO28" s="699"/>
      <c r="CP28" s="699"/>
      <c r="CQ28" s="700"/>
      <c r="CR28" s="683">
        <v>
19560</v>
      </c>
      <c r="CS28" s="684"/>
      <c r="CT28" s="684"/>
      <c r="CU28" s="684"/>
      <c r="CV28" s="684"/>
      <c r="CW28" s="684"/>
      <c r="CX28" s="684"/>
      <c r="CY28" s="685"/>
      <c r="CZ28" s="688">
        <v>
2.1</v>
      </c>
      <c r="DA28" s="718"/>
      <c r="DB28" s="718"/>
      <c r="DC28" s="722"/>
      <c r="DD28" s="692">
        <v>
19560</v>
      </c>
      <c r="DE28" s="684"/>
      <c r="DF28" s="684"/>
      <c r="DG28" s="684"/>
      <c r="DH28" s="684"/>
      <c r="DI28" s="684"/>
      <c r="DJ28" s="684"/>
      <c r="DK28" s="685"/>
      <c r="DL28" s="692">
        <v>
19560</v>
      </c>
      <c r="DM28" s="684"/>
      <c r="DN28" s="684"/>
      <c r="DO28" s="684"/>
      <c r="DP28" s="684"/>
      <c r="DQ28" s="684"/>
      <c r="DR28" s="684"/>
      <c r="DS28" s="684"/>
      <c r="DT28" s="684"/>
      <c r="DU28" s="684"/>
      <c r="DV28" s="685"/>
      <c r="DW28" s="688">
        <v>
8.4</v>
      </c>
      <c r="DX28" s="718"/>
      <c r="DY28" s="718"/>
      <c r="DZ28" s="718"/>
      <c r="EA28" s="718"/>
      <c r="EB28" s="718"/>
      <c r="EC28" s="719"/>
    </row>
    <row r="29" spans="2:133" ht="11.25" customHeight="1" x14ac:dyDescent="0.15">
      <c r="B29" s="680" t="s">
        <v>
303</v>
      </c>
      <c r="C29" s="681"/>
      <c r="D29" s="681"/>
      <c r="E29" s="681"/>
      <c r="F29" s="681"/>
      <c r="G29" s="681"/>
      <c r="H29" s="681"/>
      <c r="I29" s="681"/>
      <c r="J29" s="681"/>
      <c r="K29" s="681"/>
      <c r="L29" s="681"/>
      <c r="M29" s="681"/>
      <c r="N29" s="681"/>
      <c r="O29" s="681"/>
      <c r="P29" s="681"/>
      <c r="Q29" s="682"/>
      <c r="R29" s="683">
        <v>
10201</v>
      </c>
      <c r="S29" s="684"/>
      <c r="T29" s="684"/>
      <c r="U29" s="684"/>
      <c r="V29" s="684"/>
      <c r="W29" s="684"/>
      <c r="X29" s="684"/>
      <c r="Y29" s="685"/>
      <c r="Z29" s="686">
        <v>
0.8</v>
      </c>
      <c r="AA29" s="686"/>
      <c r="AB29" s="686"/>
      <c r="AC29" s="686"/>
      <c r="AD29" s="687" t="s">
        <v>
227</v>
      </c>
      <c r="AE29" s="687"/>
      <c r="AF29" s="687"/>
      <c r="AG29" s="687"/>
      <c r="AH29" s="687"/>
      <c r="AI29" s="687"/>
      <c r="AJ29" s="687"/>
      <c r="AK29" s="687"/>
      <c r="AL29" s="688" t="s">
        <v>
227</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
304</v>
      </c>
      <c r="CE29" s="724"/>
      <c r="CF29" s="698" t="s">
        <v>
69</v>
      </c>
      <c r="CG29" s="699"/>
      <c r="CH29" s="699"/>
      <c r="CI29" s="699"/>
      <c r="CJ29" s="699"/>
      <c r="CK29" s="699"/>
      <c r="CL29" s="699"/>
      <c r="CM29" s="699"/>
      <c r="CN29" s="699"/>
      <c r="CO29" s="699"/>
      <c r="CP29" s="699"/>
      <c r="CQ29" s="700"/>
      <c r="CR29" s="683">
        <v>
19560</v>
      </c>
      <c r="CS29" s="720"/>
      <c r="CT29" s="720"/>
      <c r="CU29" s="720"/>
      <c r="CV29" s="720"/>
      <c r="CW29" s="720"/>
      <c r="CX29" s="720"/>
      <c r="CY29" s="721"/>
      <c r="CZ29" s="688">
        <v>
2.1</v>
      </c>
      <c r="DA29" s="718"/>
      <c r="DB29" s="718"/>
      <c r="DC29" s="722"/>
      <c r="DD29" s="692">
        <v>
19560</v>
      </c>
      <c r="DE29" s="720"/>
      <c r="DF29" s="720"/>
      <c r="DG29" s="720"/>
      <c r="DH29" s="720"/>
      <c r="DI29" s="720"/>
      <c r="DJ29" s="720"/>
      <c r="DK29" s="721"/>
      <c r="DL29" s="692">
        <v>
19560</v>
      </c>
      <c r="DM29" s="720"/>
      <c r="DN29" s="720"/>
      <c r="DO29" s="720"/>
      <c r="DP29" s="720"/>
      <c r="DQ29" s="720"/>
      <c r="DR29" s="720"/>
      <c r="DS29" s="720"/>
      <c r="DT29" s="720"/>
      <c r="DU29" s="720"/>
      <c r="DV29" s="721"/>
      <c r="DW29" s="688">
        <v>
8.4</v>
      </c>
      <c r="DX29" s="718"/>
      <c r="DY29" s="718"/>
      <c r="DZ29" s="718"/>
      <c r="EA29" s="718"/>
      <c r="EB29" s="718"/>
      <c r="EC29" s="719"/>
    </row>
    <row r="30" spans="2:133" ht="11.25" customHeight="1" x14ac:dyDescent="0.15">
      <c r="B30" s="680" t="s">
        <v>
305</v>
      </c>
      <c r="C30" s="681"/>
      <c r="D30" s="681"/>
      <c r="E30" s="681"/>
      <c r="F30" s="681"/>
      <c r="G30" s="681"/>
      <c r="H30" s="681"/>
      <c r="I30" s="681"/>
      <c r="J30" s="681"/>
      <c r="K30" s="681"/>
      <c r="L30" s="681"/>
      <c r="M30" s="681"/>
      <c r="N30" s="681"/>
      <c r="O30" s="681"/>
      <c r="P30" s="681"/>
      <c r="Q30" s="682"/>
      <c r="R30" s="683">
        <v>
104</v>
      </c>
      <c r="S30" s="684"/>
      <c r="T30" s="684"/>
      <c r="U30" s="684"/>
      <c r="V30" s="684"/>
      <c r="W30" s="684"/>
      <c r="X30" s="684"/>
      <c r="Y30" s="685"/>
      <c r="Z30" s="686">
        <v>
0</v>
      </c>
      <c r="AA30" s="686"/>
      <c r="AB30" s="686"/>
      <c r="AC30" s="686"/>
      <c r="AD30" s="687" t="s">
        <v>
127</v>
      </c>
      <c r="AE30" s="687"/>
      <c r="AF30" s="687"/>
      <c r="AG30" s="687"/>
      <c r="AH30" s="687"/>
      <c r="AI30" s="687"/>
      <c r="AJ30" s="687"/>
      <c r="AK30" s="687"/>
      <c r="AL30" s="688" t="s">
        <v>
227</v>
      </c>
      <c r="AM30" s="689"/>
      <c r="AN30" s="689"/>
      <c r="AO30" s="690"/>
      <c r="AP30" s="662" t="s">
        <v>
221</v>
      </c>
      <c r="AQ30" s="663"/>
      <c r="AR30" s="663"/>
      <c r="AS30" s="663"/>
      <c r="AT30" s="663"/>
      <c r="AU30" s="663"/>
      <c r="AV30" s="663"/>
      <c r="AW30" s="663"/>
      <c r="AX30" s="663"/>
      <c r="AY30" s="663"/>
      <c r="AZ30" s="663"/>
      <c r="BA30" s="663"/>
      <c r="BB30" s="663"/>
      <c r="BC30" s="663"/>
      <c r="BD30" s="663"/>
      <c r="BE30" s="663"/>
      <c r="BF30" s="664"/>
      <c r="BG30" s="662" t="s">
        <v>
306</v>
      </c>
      <c r="BH30" s="730"/>
      <c r="BI30" s="730"/>
      <c r="BJ30" s="730"/>
      <c r="BK30" s="730"/>
      <c r="BL30" s="730"/>
      <c r="BM30" s="730"/>
      <c r="BN30" s="730"/>
      <c r="BO30" s="730"/>
      <c r="BP30" s="730"/>
      <c r="BQ30" s="731"/>
      <c r="BR30" s="662" t="s">
        <v>
307</v>
      </c>
      <c r="BS30" s="730"/>
      <c r="BT30" s="730"/>
      <c r="BU30" s="730"/>
      <c r="BV30" s="730"/>
      <c r="BW30" s="730"/>
      <c r="BX30" s="730"/>
      <c r="BY30" s="730"/>
      <c r="BZ30" s="730"/>
      <c r="CA30" s="730"/>
      <c r="CB30" s="731"/>
      <c r="CD30" s="725"/>
      <c r="CE30" s="726"/>
      <c r="CF30" s="698" t="s">
        <v>
308</v>
      </c>
      <c r="CG30" s="699"/>
      <c r="CH30" s="699"/>
      <c r="CI30" s="699"/>
      <c r="CJ30" s="699"/>
      <c r="CK30" s="699"/>
      <c r="CL30" s="699"/>
      <c r="CM30" s="699"/>
      <c r="CN30" s="699"/>
      <c r="CO30" s="699"/>
      <c r="CP30" s="699"/>
      <c r="CQ30" s="700"/>
      <c r="CR30" s="683">
        <v>
18162</v>
      </c>
      <c r="CS30" s="684"/>
      <c r="CT30" s="684"/>
      <c r="CU30" s="684"/>
      <c r="CV30" s="684"/>
      <c r="CW30" s="684"/>
      <c r="CX30" s="684"/>
      <c r="CY30" s="685"/>
      <c r="CZ30" s="688">
        <v>
1.9</v>
      </c>
      <c r="DA30" s="718"/>
      <c r="DB30" s="718"/>
      <c r="DC30" s="722"/>
      <c r="DD30" s="692">
        <v>
18162</v>
      </c>
      <c r="DE30" s="684"/>
      <c r="DF30" s="684"/>
      <c r="DG30" s="684"/>
      <c r="DH30" s="684"/>
      <c r="DI30" s="684"/>
      <c r="DJ30" s="684"/>
      <c r="DK30" s="685"/>
      <c r="DL30" s="692">
        <v>
18162</v>
      </c>
      <c r="DM30" s="684"/>
      <c r="DN30" s="684"/>
      <c r="DO30" s="684"/>
      <c r="DP30" s="684"/>
      <c r="DQ30" s="684"/>
      <c r="DR30" s="684"/>
      <c r="DS30" s="684"/>
      <c r="DT30" s="684"/>
      <c r="DU30" s="684"/>
      <c r="DV30" s="685"/>
      <c r="DW30" s="688">
        <v>
7.8</v>
      </c>
      <c r="DX30" s="718"/>
      <c r="DY30" s="718"/>
      <c r="DZ30" s="718"/>
      <c r="EA30" s="718"/>
      <c r="EB30" s="718"/>
      <c r="EC30" s="719"/>
    </row>
    <row r="31" spans="2:133" ht="11.25" customHeight="1" x14ac:dyDescent="0.15">
      <c r="B31" s="680" t="s">
        <v>
309</v>
      </c>
      <c r="C31" s="681"/>
      <c r="D31" s="681"/>
      <c r="E31" s="681"/>
      <c r="F31" s="681"/>
      <c r="G31" s="681"/>
      <c r="H31" s="681"/>
      <c r="I31" s="681"/>
      <c r="J31" s="681"/>
      <c r="K31" s="681"/>
      <c r="L31" s="681"/>
      <c r="M31" s="681"/>
      <c r="N31" s="681"/>
      <c r="O31" s="681"/>
      <c r="P31" s="681"/>
      <c r="Q31" s="682"/>
      <c r="R31" s="683">
        <v>
13511</v>
      </c>
      <c r="S31" s="684"/>
      <c r="T31" s="684"/>
      <c r="U31" s="684"/>
      <c r="V31" s="684"/>
      <c r="W31" s="684"/>
      <c r="X31" s="684"/>
      <c r="Y31" s="685"/>
      <c r="Z31" s="686">
        <v>
1.1000000000000001</v>
      </c>
      <c r="AA31" s="686"/>
      <c r="AB31" s="686"/>
      <c r="AC31" s="686"/>
      <c r="AD31" s="687" t="s">
        <v>
227</v>
      </c>
      <c r="AE31" s="687"/>
      <c r="AF31" s="687"/>
      <c r="AG31" s="687"/>
      <c r="AH31" s="687"/>
      <c r="AI31" s="687"/>
      <c r="AJ31" s="687"/>
      <c r="AK31" s="687"/>
      <c r="AL31" s="688" t="s">
        <v>
127</v>
      </c>
      <c r="AM31" s="689"/>
      <c r="AN31" s="689"/>
      <c r="AO31" s="690"/>
      <c r="AP31" s="737" t="s">
        <v>
310</v>
      </c>
      <c r="AQ31" s="738"/>
      <c r="AR31" s="738"/>
      <c r="AS31" s="738"/>
      <c r="AT31" s="743" t="s">
        <v>
311</v>
      </c>
      <c r="AU31" s="231"/>
      <c r="AV31" s="231"/>
      <c r="AW31" s="231"/>
      <c r="AX31" s="669" t="s">
        <v>
186</v>
      </c>
      <c r="AY31" s="670"/>
      <c r="AZ31" s="670"/>
      <c r="BA31" s="670"/>
      <c r="BB31" s="670"/>
      <c r="BC31" s="670"/>
      <c r="BD31" s="670"/>
      <c r="BE31" s="670"/>
      <c r="BF31" s="671"/>
      <c r="BG31" s="751">
        <v>
100</v>
      </c>
      <c r="BH31" s="735"/>
      <c r="BI31" s="735"/>
      <c r="BJ31" s="735"/>
      <c r="BK31" s="735"/>
      <c r="BL31" s="735"/>
      <c r="BM31" s="678">
        <v>
99.8</v>
      </c>
      <c r="BN31" s="735"/>
      <c r="BO31" s="735"/>
      <c r="BP31" s="735"/>
      <c r="BQ31" s="736"/>
      <c r="BR31" s="751">
        <v>
100</v>
      </c>
      <c r="BS31" s="735"/>
      <c r="BT31" s="735"/>
      <c r="BU31" s="735"/>
      <c r="BV31" s="735"/>
      <c r="BW31" s="735"/>
      <c r="BX31" s="678">
        <v>
99.8</v>
      </c>
      <c r="BY31" s="735"/>
      <c r="BZ31" s="735"/>
      <c r="CA31" s="735"/>
      <c r="CB31" s="736"/>
      <c r="CD31" s="725"/>
      <c r="CE31" s="726"/>
      <c r="CF31" s="698" t="s">
        <v>
312</v>
      </c>
      <c r="CG31" s="699"/>
      <c r="CH31" s="699"/>
      <c r="CI31" s="699"/>
      <c r="CJ31" s="699"/>
      <c r="CK31" s="699"/>
      <c r="CL31" s="699"/>
      <c r="CM31" s="699"/>
      <c r="CN31" s="699"/>
      <c r="CO31" s="699"/>
      <c r="CP31" s="699"/>
      <c r="CQ31" s="700"/>
      <c r="CR31" s="683">
        <v>
1398</v>
      </c>
      <c r="CS31" s="720"/>
      <c r="CT31" s="720"/>
      <c r="CU31" s="720"/>
      <c r="CV31" s="720"/>
      <c r="CW31" s="720"/>
      <c r="CX31" s="720"/>
      <c r="CY31" s="721"/>
      <c r="CZ31" s="688">
        <v>
0.1</v>
      </c>
      <c r="DA31" s="718"/>
      <c r="DB31" s="718"/>
      <c r="DC31" s="722"/>
      <c r="DD31" s="692">
        <v>
1398</v>
      </c>
      <c r="DE31" s="720"/>
      <c r="DF31" s="720"/>
      <c r="DG31" s="720"/>
      <c r="DH31" s="720"/>
      <c r="DI31" s="720"/>
      <c r="DJ31" s="720"/>
      <c r="DK31" s="721"/>
      <c r="DL31" s="692">
        <v>
1398</v>
      </c>
      <c r="DM31" s="720"/>
      <c r="DN31" s="720"/>
      <c r="DO31" s="720"/>
      <c r="DP31" s="720"/>
      <c r="DQ31" s="720"/>
      <c r="DR31" s="720"/>
      <c r="DS31" s="720"/>
      <c r="DT31" s="720"/>
      <c r="DU31" s="720"/>
      <c r="DV31" s="721"/>
      <c r="DW31" s="688">
        <v>
0.6</v>
      </c>
      <c r="DX31" s="718"/>
      <c r="DY31" s="718"/>
      <c r="DZ31" s="718"/>
      <c r="EA31" s="718"/>
      <c r="EB31" s="718"/>
      <c r="EC31" s="719"/>
    </row>
    <row r="32" spans="2:133" ht="11.25" customHeight="1" x14ac:dyDescent="0.15">
      <c r="B32" s="746" t="s">
        <v>
313</v>
      </c>
      <c r="C32" s="747"/>
      <c r="D32" s="747"/>
      <c r="E32" s="747"/>
      <c r="F32" s="747"/>
      <c r="G32" s="747"/>
      <c r="H32" s="747"/>
      <c r="I32" s="747"/>
      <c r="J32" s="747"/>
      <c r="K32" s="747"/>
      <c r="L32" s="747"/>
      <c r="M32" s="747"/>
      <c r="N32" s="747"/>
      <c r="O32" s="747"/>
      <c r="P32" s="747"/>
      <c r="Q32" s="748"/>
      <c r="R32" s="683" t="s">
        <v>
227</v>
      </c>
      <c r="S32" s="684"/>
      <c r="T32" s="684"/>
      <c r="U32" s="684"/>
      <c r="V32" s="684"/>
      <c r="W32" s="684"/>
      <c r="X32" s="684"/>
      <c r="Y32" s="685"/>
      <c r="Z32" s="686" t="s">
        <v>
227</v>
      </c>
      <c r="AA32" s="686"/>
      <c r="AB32" s="686"/>
      <c r="AC32" s="686"/>
      <c r="AD32" s="687" t="s">
        <v>
227</v>
      </c>
      <c r="AE32" s="687"/>
      <c r="AF32" s="687"/>
      <c r="AG32" s="687"/>
      <c r="AH32" s="687"/>
      <c r="AI32" s="687"/>
      <c r="AJ32" s="687"/>
      <c r="AK32" s="687"/>
      <c r="AL32" s="688" t="s">
        <v>
127</v>
      </c>
      <c r="AM32" s="689"/>
      <c r="AN32" s="689"/>
      <c r="AO32" s="690"/>
      <c r="AP32" s="739"/>
      <c r="AQ32" s="740"/>
      <c r="AR32" s="740"/>
      <c r="AS32" s="740"/>
      <c r="AT32" s="744"/>
      <c r="AU32" s="230" t="s">
        <v>
314</v>
      </c>
      <c r="AV32" s="230"/>
      <c r="AW32" s="230"/>
      <c r="AX32" s="680" t="s">
        <v>
315</v>
      </c>
      <c r="AY32" s="681"/>
      <c r="AZ32" s="681"/>
      <c r="BA32" s="681"/>
      <c r="BB32" s="681"/>
      <c r="BC32" s="681"/>
      <c r="BD32" s="681"/>
      <c r="BE32" s="681"/>
      <c r="BF32" s="682"/>
      <c r="BG32" s="752">
        <v>
100</v>
      </c>
      <c r="BH32" s="720"/>
      <c r="BI32" s="720"/>
      <c r="BJ32" s="720"/>
      <c r="BK32" s="720"/>
      <c r="BL32" s="720"/>
      <c r="BM32" s="689">
        <v>
100</v>
      </c>
      <c r="BN32" s="749"/>
      <c r="BO32" s="749"/>
      <c r="BP32" s="749"/>
      <c r="BQ32" s="750"/>
      <c r="BR32" s="752">
        <v>
100</v>
      </c>
      <c r="BS32" s="720"/>
      <c r="BT32" s="720"/>
      <c r="BU32" s="720"/>
      <c r="BV32" s="720"/>
      <c r="BW32" s="720"/>
      <c r="BX32" s="689">
        <v>
100</v>
      </c>
      <c r="BY32" s="749"/>
      <c r="BZ32" s="749"/>
      <c r="CA32" s="749"/>
      <c r="CB32" s="750"/>
      <c r="CD32" s="727"/>
      <c r="CE32" s="728"/>
      <c r="CF32" s="698" t="s">
        <v>
316</v>
      </c>
      <c r="CG32" s="699"/>
      <c r="CH32" s="699"/>
      <c r="CI32" s="699"/>
      <c r="CJ32" s="699"/>
      <c r="CK32" s="699"/>
      <c r="CL32" s="699"/>
      <c r="CM32" s="699"/>
      <c r="CN32" s="699"/>
      <c r="CO32" s="699"/>
      <c r="CP32" s="699"/>
      <c r="CQ32" s="700"/>
      <c r="CR32" s="683" t="s">
        <v>
227</v>
      </c>
      <c r="CS32" s="684"/>
      <c r="CT32" s="684"/>
      <c r="CU32" s="684"/>
      <c r="CV32" s="684"/>
      <c r="CW32" s="684"/>
      <c r="CX32" s="684"/>
      <c r="CY32" s="685"/>
      <c r="CZ32" s="688" t="s">
        <v>
227</v>
      </c>
      <c r="DA32" s="718"/>
      <c r="DB32" s="718"/>
      <c r="DC32" s="722"/>
      <c r="DD32" s="692" t="s">
        <v>
127</v>
      </c>
      <c r="DE32" s="684"/>
      <c r="DF32" s="684"/>
      <c r="DG32" s="684"/>
      <c r="DH32" s="684"/>
      <c r="DI32" s="684"/>
      <c r="DJ32" s="684"/>
      <c r="DK32" s="685"/>
      <c r="DL32" s="692" t="s">
        <v>
227</v>
      </c>
      <c r="DM32" s="684"/>
      <c r="DN32" s="684"/>
      <c r="DO32" s="684"/>
      <c r="DP32" s="684"/>
      <c r="DQ32" s="684"/>
      <c r="DR32" s="684"/>
      <c r="DS32" s="684"/>
      <c r="DT32" s="684"/>
      <c r="DU32" s="684"/>
      <c r="DV32" s="685"/>
      <c r="DW32" s="688" t="s">
        <v>
227</v>
      </c>
      <c r="DX32" s="718"/>
      <c r="DY32" s="718"/>
      <c r="DZ32" s="718"/>
      <c r="EA32" s="718"/>
      <c r="EB32" s="718"/>
      <c r="EC32" s="719"/>
    </row>
    <row r="33" spans="2:133" ht="11.25" customHeight="1" x14ac:dyDescent="0.15">
      <c r="B33" s="680" t="s">
        <v>
317</v>
      </c>
      <c r="C33" s="681"/>
      <c r="D33" s="681"/>
      <c r="E33" s="681"/>
      <c r="F33" s="681"/>
      <c r="G33" s="681"/>
      <c r="H33" s="681"/>
      <c r="I33" s="681"/>
      <c r="J33" s="681"/>
      <c r="K33" s="681"/>
      <c r="L33" s="681"/>
      <c r="M33" s="681"/>
      <c r="N33" s="681"/>
      <c r="O33" s="681"/>
      <c r="P33" s="681"/>
      <c r="Q33" s="682"/>
      <c r="R33" s="683">
        <v>
481835</v>
      </c>
      <c r="S33" s="684"/>
      <c r="T33" s="684"/>
      <c r="U33" s="684"/>
      <c r="V33" s="684"/>
      <c r="W33" s="684"/>
      <c r="X33" s="684"/>
      <c r="Y33" s="685"/>
      <c r="Z33" s="686">
        <v>
39.799999999999997</v>
      </c>
      <c r="AA33" s="686"/>
      <c r="AB33" s="686"/>
      <c r="AC33" s="686"/>
      <c r="AD33" s="687" t="s">
        <v>
227</v>
      </c>
      <c r="AE33" s="687"/>
      <c r="AF33" s="687"/>
      <c r="AG33" s="687"/>
      <c r="AH33" s="687"/>
      <c r="AI33" s="687"/>
      <c r="AJ33" s="687"/>
      <c r="AK33" s="687"/>
      <c r="AL33" s="688" t="s">
        <v>
227</v>
      </c>
      <c r="AM33" s="689"/>
      <c r="AN33" s="689"/>
      <c r="AO33" s="690"/>
      <c r="AP33" s="741"/>
      <c r="AQ33" s="742"/>
      <c r="AR33" s="742"/>
      <c r="AS33" s="742"/>
      <c r="AT33" s="745"/>
      <c r="AU33" s="232"/>
      <c r="AV33" s="232"/>
      <c r="AW33" s="232"/>
      <c r="AX33" s="732" t="s">
        <v>
318</v>
      </c>
      <c r="AY33" s="733"/>
      <c r="AZ33" s="733"/>
      <c r="BA33" s="733"/>
      <c r="BB33" s="733"/>
      <c r="BC33" s="733"/>
      <c r="BD33" s="733"/>
      <c r="BE33" s="733"/>
      <c r="BF33" s="734"/>
      <c r="BG33" s="753">
        <v>
99.9</v>
      </c>
      <c r="BH33" s="754"/>
      <c r="BI33" s="754"/>
      <c r="BJ33" s="754"/>
      <c r="BK33" s="754"/>
      <c r="BL33" s="754"/>
      <c r="BM33" s="755">
        <v>
99.5</v>
      </c>
      <c r="BN33" s="754"/>
      <c r="BO33" s="754"/>
      <c r="BP33" s="754"/>
      <c r="BQ33" s="756"/>
      <c r="BR33" s="753">
        <v>
99.9</v>
      </c>
      <c r="BS33" s="754"/>
      <c r="BT33" s="754"/>
      <c r="BU33" s="754"/>
      <c r="BV33" s="754"/>
      <c r="BW33" s="754"/>
      <c r="BX33" s="755">
        <v>
99.6</v>
      </c>
      <c r="BY33" s="754"/>
      <c r="BZ33" s="754"/>
      <c r="CA33" s="754"/>
      <c r="CB33" s="756"/>
      <c r="CD33" s="698" t="s">
        <v>
319</v>
      </c>
      <c r="CE33" s="699"/>
      <c r="CF33" s="699"/>
      <c r="CG33" s="699"/>
      <c r="CH33" s="699"/>
      <c r="CI33" s="699"/>
      <c r="CJ33" s="699"/>
      <c r="CK33" s="699"/>
      <c r="CL33" s="699"/>
      <c r="CM33" s="699"/>
      <c r="CN33" s="699"/>
      <c r="CO33" s="699"/>
      <c r="CP33" s="699"/>
      <c r="CQ33" s="700"/>
      <c r="CR33" s="683">
        <v>
649413</v>
      </c>
      <c r="CS33" s="720"/>
      <c r="CT33" s="720"/>
      <c r="CU33" s="720"/>
      <c r="CV33" s="720"/>
      <c r="CW33" s="720"/>
      <c r="CX33" s="720"/>
      <c r="CY33" s="721"/>
      <c r="CZ33" s="688">
        <v>
68.3</v>
      </c>
      <c r="DA33" s="718"/>
      <c r="DB33" s="718"/>
      <c r="DC33" s="722"/>
      <c r="DD33" s="692">
        <v>
225154</v>
      </c>
      <c r="DE33" s="720"/>
      <c r="DF33" s="720"/>
      <c r="DG33" s="720"/>
      <c r="DH33" s="720"/>
      <c r="DI33" s="720"/>
      <c r="DJ33" s="720"/>
      <c r="DK33" s="721"/>
      <c r="DL33" s="692">
        <v>
39620</v>
      </c>
      <c r="DM33" s="720"/>
      <c r="DN33" s="720"/>
      <c r="DO33" s="720"/>
      <c r="DP33" s="720"/>
      <c r="DQ33" s="720"/>
      <c r="DR33" s="720"/>
      <c r="DS33" s="720"/>
      <c r="DT33" s="720"/>
      <c r="DU33" s="720"/>
      <c r="DV33" s="721"/>
      <c r="DW33" s="688">
        <v>
17.100000000000001</v>
      </c>
      <c r="DX33" s="718"/>
      <c r="DY33" s="718"/>
      <c r="DZ33" s="718"/>
      <c r="EA33" s="718"/>
      <c r="EB33" s="718"/>
      <c r="EC33" s="719"/>
    </row>
    <row r="34" spans="2:133" ht="11.25" customHeight="1" x14ac:dyDescent="0.15">
      <c r="B34" s="680" t="s">
        <v>
320</v>
      </c>
      <c r="C34" s="681"/>
      <c r="D34" s="681"/>
      <c r="E34" s="681"/>
      <c r="F34" s="681"/>
      <c r="G34" s="681"/>
      <c r="H34" s="681"/>
      <c r="I34" s="681"/>
      <c r="J34" s="681"/>
      <c r="K34" s="681"/>
      <c r="L34" s="681"/>
      <c r="M34" s="681"/>
      <c r="N34" s="681"/>
      <c r="O34" s="681"/>
      <c r="P34" s="681"/>
      <c r="Q34" s="682"/>
      <c r="R34" s="683">
        <v>
3058</v>
      </c>
      <c r="S34" s="684"/>
      <c r="T34" s="684"/>
      <c r="U34" s="684"/>
      <c r="V34" s="684"/>
      <c r="W34" s="684"/>
      <c r="X34" s="684"/>
      <c r="Y34" s="685"/>
      <c r="Z34" s="686">
        <v>
0.3</v>
      </c>
      <c r="AA34" s="686"/>
      <c r="AB34" s="686"/>
      <c r="AC34" s="686"/>
      <c r="AD34" s="687">
        <v>
336</v>
      </c>
      <c r="AE34" s="687"/>
      <c r="AF34" s="687"/>
      <c r="AG34" s="687"/>
      <c r="AH34" s="687"/>
      <c r="AI34" s="687"/>
      <c r="AJ34" s="687"/>
      <c r="AK34" s="687"/>
      <c r="AL34" s="688">
        <v>
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321</v>
      </c>
      <c r="CE34" s="699"/>
      <c r="CF34" s="699"/>
      <c r="CG34" s="699"/>
      <c r="CH34" s="699"/>
      <c r="CI34" s="699"/>
      <c r="CJ34" s="699"/>
      <c r="CK34" s="699"/>
      <c r="CL34" s="699"/>
      <c r="CM34" s="699"/>
      <c r="CN34" s="699"/>
      <c r="CO34" s="699"/>
      <c r="CP34" s="699"/>
      <c r="CQ34" s="700"/>
      <c r="CR34" s="683">
        <v>
289007</v>
      </c>
      <c r="CS34" s="684"/>
      <c r="CT34" s="684"/>
      <c r="CU34" s="684"/>
      <c r="CV34" s="684"/>
      <c r="CW34" s="684"/>
      <c r="CX34" s="684"/>
      <c r="CY34" s="685"/>
      <c r="CZ34" s="688">
        <v>
30.4</v>
      </c>
      <c r="DA34" s="718"/>
      <c r="DB34" s="718"/>
      <c r="DC34" s="722"/>
      <c r="DD34" s="692">
        <v>
34305</v>
      </c>
      <c r="DE34" s="684"/>
      <c r="DF34" s="684"/>
      <c r="DG34" s="684"/>
      <c r="DH34" s="684"/>
      <c r="DI34" s="684"/>
      <c r="DJ34" s="684"/>
      <c r="DK34" s="685"/>
      <c r="DL34" s="692">
        <v>
29324</v>
      </c>
      <c r="DM34" s="684"/>
      <c r="DN34" s="684"/>
      <c r="DO34" s="684"/>
      <c r="DP34" s="684"/>
      <c r="DQ34" s="684"/>
      <c r="DR34" s="684"/>
      <c r="DS34" s="684"/>
      <c r="DT34" s="684"/>
      <c r="DU34" s="684"/>
      <c r="DV34" s="685"/>
      <c r="DW34" s="688">
        <v>
12.6</v>
      </c>
      <c r="DX34" s="718"/>
      <c r="DY34" s="718"/>
      <c r="DZ34" s="718"/>
      <c r="EA34" s="718"/>
      <c r="EB34" s="718"/>
      <c r="EC34" s="719"/>
    </row>
    <row r="35" spans="2:133" ht="11.25" customHeight="1" x14ac:dyDescent="0.15">
      <c r="B35" s="680" t="s">
        <v>
322</v>
      </c>
      <c r="C35" s="681"/>
      <c r="D35" s="681"/>
      <c r="E35" s="681"/>
      <c r="F35" s="681"/>
      <c r="G35" s="681"/>
      <c r="H35" s="681"/>
      <c r="I35" s="681"/>
      <c r="J35" s="681"/>
      <c r="K35" s="681"/>
      <c r="L35" s="681"/>
      <c r="M35" s="681"/>
      <c r="N35" s="681"/>
      <c r="O35" s="681"/>
      <c r="P35" s="681"/>
      <c r="Q35" s="682"/>
      <c r="R35" s="683">
        <v>
18</v>
      </c>
      <c r="S35" s="684"/>
      <c r="T35" s="684"/>
      <c r="U35" s="684"/>
      <c r="V35" s="684"/>
      <c r="W35" s="684"/>
      <c r="X35" s="684"/>
      <c r="Y35" s="685"/>
      <c r="Z35" s="686">
        <v>
0</v>
      </c>
      <c r="AA35" s="686"/>
      <c r="AB35" s="686"/>
      <c r="AC35" s="686"/>
      <c r="AD35" s="687" t="s">
        <v>
127</v>
      </c>
      <c r="AE35" s="687"/>
      <c r="AF35" s="687"/>
      <c r="AG35" s="687"/>
      <c r="AH35" s="687"/>
      <c r="AI35" s="687"/>
      <c r="AJ35" s="687"/>
      <c r="AK35" s="687"/>
      <c r="AL35" s="688" t="s">
        <v>
173</v>
      </c>
      <c r="AM35" s="689"/>
      <c r="AN35" s="689"/>
      <c r="AO35" s="690"/>
      <c r="AP35" s="235"/>
      <c r="AQ35" s="662" t="s">
        <v>
323</v>
      </c>
      <c r="AR35" s="663"/>
      <c r="AS35" s="663"/>
      <c r="AT35" s="663"/>
      <c r="AU35" s="663"/>
      <c r="AV35" s="663"/>
      <c r="AW35" s="663"/>
      <c r="AX35" s="663"/>
      <c r="AY35" s="663"/>
      <c r="AZ35" s="663"/>
      <c r="BA35" s="663"/>
      <c r="BB35" s="663"/>
      <c r="BC35" s="663"/>
      <c r="BD35" s="663"/>
      <c r="BE35" s="663"/>
      <c r="BF35" s="664"/>
      <c r="BG35" s="662" t="s">
        <v>
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325</v>
      </c>
      <c r="CE35" s="699"/>
      <c r="CF35" s="699"/>
      <c r="CG35" s="699"/>
      <c r="CH35" s="699"/>
      <c r="CI35" s="699"/>
      <c r="CJ35" s="699"/>
      <c r="CK35" s="699"/>
      <c r="CL35" s="699"/>
      <c r="CM35" s="699"/>
      <c r="CN35" s="699"/>
      <c r="CO35" s="699"/>
      <c r="CP35" s="699"/>
      <c r="CQ35" s="700"/>
      <c r="CR35" s="683">
        <v>
38972</v>
      </c>
      <c r="CS35" s="720"/>
      <c r="CT35" s="720"/>
      <c r="CU35" s="720"/>
      <c r="CV35" s="720"/>
      <c r="CW35" s="720"/>
      <c r="CX35" s="720"/>
      <c r="CY35" s="721"/>
      <c r="CZ35" s="688">
        <v>
4.0999999999999996</v>
      </c>
      <c r="DA35" s="718"/>
      <c r="DB35" s="718"/>
      <c r="DC35" s="722"/>
      <c r="DD35" s="692">
        <v>
134</v>
      </c>
      <c r="DE35" s="720"/>
      <c r="DF35" s="720"/>
      <c r="DG35" s="720"/>
      <c r="DH35" s="720"/>
      <c r="DI35" s="720"/>
      <c r="DJ35" s="720"/>
      <c r="DK35" s="721"/>
      <c r="DL35" s="692">
        <v>
134</v>
      </c>
      <c r="DM35" s="720"/>
      <c r="DN35" s="720"/>
      <c r="DO35" s="720"/>
      <c r="DP35" s="720"/>
      <c r="DQ35" s="720"/>
      <c r="DR35" s="720"/>
      <c r="DS35" s="720"/>
      <c r="DT35" s="720"/>
      <c r="DU35" s="720"/>
      <c r="DV35" s="721"/>
      <c r="DW35" s="688">
        <v>
0.1</v>
      </c>
      <c r="DX35" s="718"/>
      <c r="DY35" s="718"/>
      <c r="DZ35" s="718"/>
      <c r="EA35" s="718"/>
      <c r="EB35" s="718"/>
      <c r="EC35" s="719"/>
    </row>
    <row r="36" spans="2:133" ht="11.25" customHeight="1" x14ac:dyDescent="0.15">
      <c r="B36" s="680" t="s">
        <v>
326</v>
      </c>
      <c r="C36" s="681"/>
      <c r="D36" s="681"/>
      <c r="E36" s="681"/>
      <c r="F36" s="681"/>
      <c r="G36" s="681"/>
      <c r="H36" s="681"/>
      <c r="I36" s="681"/>
      <c r="J36" s="681"/>
      <c r="K36" s="681"/>
      <c r="L36" s="681"/>
      <c r="M36" s="681"/>
      <c r="N36" s="681"/>
      <c r="O36" s="681"/>
      <c r="P36" s="681"/>
      <c r="Q36" s="682"/>
      <c r="R36" s="683" t="s">
        <v>
227</v>
      </c>
      <c r="S36" s="684"/>
      <c r="T36" s="684"/>
      <c r="U36" s="684"/>
      <c r="V36" s="684"/>
      <c r="W36" s="684"/>
      <c r="X36" s="684"/>
      <c r="Y36" s="685"/>
      <c r="Z36" s="686" t="s">
        <v>
173</v>
      </c>
      <c r="AA36" s="686"/>
      <c r="AB36" s="686"/>
      <c r="AC36" s="686"/>
      <c r="AD36" s="687" t="s">
        <v>
173</v>
      </c>
      <c r="AE36" s="687"/>
      <c r="AF36" s="687"/>
      <c r="AG36" s="687"/>
      <c r="AH36" s="687"/>
      <c r="AI36" s="687"/>
      <c r="AJ36" s="687"/>
      <c r="AK36" s="687"/>
      <c r="AL36" s="688" t="s">
        <v>
127</v>
      </c>
      <c r="AM36" s="689"/>
      <c r="AN36" s="689"/>
      <c r="AO36" s="690"/>
      <c r="AP36" s="235"/>
      <c r="AQ36" s="757" t="s">
        <v>
327</v>
      </c>
      <c r="AR36" s="758"/>
      <c r="AS36" s="758"/>
      <c r="AT36" s="758"/>
      <c r="AU36" s="758"/>
      <c r="AV36" s="758"/>
      <c r="AW36" s="758"/>
      <c r="AX36" s="758"/>
      <c r="AY36" s="759"/>
      <c r="AZ36" s="672">
        <v>
86875</v>
      </c>
      <c r="BA36" s="673"/>
      <c r="BB36" s="673"/>
      <c r="BC36" s="673"/>
      <c r="BD36" s="673"/>
      <c r="BE36" s="673"/>
      <c r="BF36" s="760"/>
      <c r="BG36" s="694" t="s">
        <v>
328</v>
      </c>
      <c r="BH36" s="695"/>
      <c r="BI36" s="695"/>
      <c r="BJ36" s="695"/>
      <c r="BK36" s="695"/>
      <c r="BL36" s="695"/>
      <c r="BM36" s="695"/>
      <c r="BN36" s="695"/>
      <c r="BO36" s="695"/>
      <c r="BP36" s="695"/>
      <c r="BQ36" s="695"/>
      <c r="BR36" s="695"/>
      <c r="BS36" s="695"/>
      <c r="BT36" s="695"/>
      <c r="BU36" s="696"/>
      <c r="BV36" s="672">
        <v>
22016</v>
      </c>
      <c r="BW36" s="673"/>
      <c r="BX36" s="673"/>
      <c r="BY36" s="673"/>
      <c r="BZ36" s="673"/>
      <c r="CA36" s="673"/>
      <c r="CB36" s="760"/>
      <c r="CD36" s="698" t="s">
        <v>
329</v>
      </c>
      <c r="CE36" s="699"/>
      <c r="CF36" s="699"/>
      <c r="CG36" s="699"/>
      <c r="CH36" s="699"/>
      <c r="CI36" s="699"/>
      <c r="CJ36" s="699"/>
      <c r="CK36" s="699"/>
      <c r="CL36" s="699"/>
      <c r="CM36" s="699"/>
      <c r="CN36" s="699"/>
      <c r="CO36" s="699"/>
      <c r="CP36" s="699"/>
      <c r="CQ36" s="700"/>
      <c r="CR36" s="683">
        <v>
59432</v>
      </c>
      <c r="CS36" s="684"/>
      <c r="CT36" s="684"/>
      <c r="CU36" s="684"/>
      <c r="CV36" s="684"/>
      <c r="CW36" s="684"/>
      <c r="CX36" s="684"/>
      <c r="CY36" s="685"/>
      <c r="CZ36" s="688">
        <v>
6.2</v>
      </c>
      <c r="DA36" s="718"/>
      <c r="DB36" s="718"/>
      <c r="DC36" s="722"/>
      <c r="DD36" s="692">
        <v>
10230</v>
      </c>
      <c r="DE36" s="684"/>
      <c r="DF36" s="684"/>
      <c r="DG36" s="684"/>
      <c r="DH36" s="684"/>
      <c r="DI36" s="684"/>
      <c r="DJ36" s="684"/>
      <c r="DK36" s="685"/>
      <c r="DL36" s="692">
        <v>
9827</v>
      </c>
      <c r="DM36" s="684"/>
      <c r="DN36" s="684"/>
      <c r="DO36" s="684"/>
      <c r="DP36" s="684"/>
      <c r="DQ36" s="684"/>
      <c r="DR36" s="684"/>
      <c r="DS36" s="684"/>
      <c r="DT36" s="684"/>
      <c r="DU36" s="684"/>
      <c r="DV36" s="685"/>
      <c r="DW36" s="688">
        <v>
4.2</v>
      </c>
      <c r="DX36" s="718"/>
      <c r="DY36" s="718"/>
      <c r="DZ36" s="718"/>
      <c r="EA36" s="718"/>
      <c r="EB36" s="718"/>
      <c r="EC36" s="719"/>
    </row>
    <row r="37" spans="2:133" ht="11.25" customHeight="1" x14ac:dyDescent="0.15">
      <c r="B37" s="680" t="s">
        <v>
330</v>
      </c>
      <c r="C37" s="681"/>
      <c r="D37" s="681"/>
      <c r="E37" s="681"/>
      <c r="F37" s="681"/>
      <c r="G37" s="681"/>
      <c r="H37" s="681"/>
      <c r="I37" s="681"/>
      <c r="J37" s="681"/>
      <c r="K37" s="681"/>
      <c r="L37" s="681"/>
      <c r="M37" s="681"/>
      <c r="N37" s="681"/>
      <c r="O37" s="681"/>
      <c r="P37" s="681"/>
      <c r="Q37" s="682"/>
      <c r="R37" s="683">
        <v>
305546</v>
      </c>
      <c r="S37" s="684"/>
      <c r="T37" s="684"/>
      <c r="U37" s="684"/>
      <c r="V37" s="684"/>
      <c r="W37" s="684"/>
      <c r="X37" s="684"/>
      <c r="Y37" s="685"/>
      <c r="Z37" s="686">
        <v>
25.3</v>
      </c>
      <c r="AA37" s="686"/>
      <c r="AB37" s="686"/>
      <c r="AC37" s="686"/>
      <c r="AD37" s="687" t="s">
        <v>
227</v>
      </c>
      <c r="AE37" s="687"/>
      <c r="AF37" s="687"/>
      <c r="AG37" s="687"/>
      <c r="AH37" s="687"/>
      <c r="AI37" s="687"/>
      <c r="AJ37" s="687"/>
      <c r="AK37" s="687"/>
      <c r="AL37" s="688" t="s">
        <v>
227</v>
      </c>
      <c r="AM37" s="689"/>
      <c r="AN37" s="689"/>
      <c r="AO37" s="690"/>
      <c r="AQ37" s="761" t="s">
        <v>
331</v>
      </c>
      <c r="AR37" s="762"/>
      <c r="AS37" s="762"/>
      <c r="AT37" s="762"/>
      <c r="AU37" s="762"/>
      <c r="AV37" s="762"/>
      <c r="AW37" s="762"/>
      <c r="AX37" s="762"/>
      <c r="AY37" s="763"/>
      <c r="AZ37" s="683">
        <v>
62200</v>
      </c>
      <c r="BA37" s="684"/>
      <c r="BB37" s="684"/>
      <c r="BC37" s="684"/>
      <c r="BD37" s="720"/>
      <c r="BE37" s="720"/>
      <c r="BF37" s="750"/>
      <c r="BG37" s="698" t="s">
        <v>
332</v>
      </c>
      <c r="BH37" s="699"/>
      <c r="BI37" s="699"/>
      <c r="BJ37" s="699"/>
      <c r="BK37" s="699"/>
      <c r="BL37" s="699"/>
      <c r="BM37" s="699"/>
      <c r="BN37" s="699"/>
      <c r="BO37" s="699"/>
      <c r="BP37" s="699"/>
      <c r="BQ37" s="699"/>
      <c r="BR37" s="699"/>
      <c r="BS37" s="699"/>
      <c r="BT37" s="699"/>
      <c r="BU37" s="700"/>
      <c r="BV37" s="683">
        <v>
22016</v>
      </c>
      <c r="BW37" s="684"/>
      <c r="BX37" s="684"/>
      <c r="BY37" s="684"/>
      <c r="BZ37" s="684"/>
      <c r="CA37" s="684"/>
      <c r="CB37" s="693"/>
      <c r="CD37" s="698" t="s">
        <v>
333</v>
      </c>
      <c r="CE37" s="699"/>
      <c r="CF37" s="699"/>
      <c r="CG37" s="699"/>
      <c r="CH37" s="699"/>
      <c r="CI37" s="699"/>
      <c r="CJ37" s="699"/>
      <c r="CK37" s="699"/>
      <c r="CL37" s="699"/>
      <c r="CM37" s="699"/>
      <c r="CN37" s="699"/>
      <c r="CO37" s="699"/>
      <c r="CP37" s="699"/>
      <c r="CQ37" s="700"/>
      <c r="CR37" s="683">
        <v>
8980</v>
      </c>
      <c r="CS37" s="720"/>
      <c r="CT37" s="720"/>
      <c r="CU37" s="720"/>
      <c r="CV37" s="720"/>
      <c r="CW37" s="720"/>
      <c r="CX37" s="720"/>
      <c r="CY37" s="721"/>
      <c r="CZ37" s="688">
        <v>
0.9</v>
      </c>
      <c r="DA37" s="718"/>
      <c r="DB37" s="718"/>
      <c r="DC37" s="722"/>
      <c r="DD37" s="692">
        <v>
899</v>
      </c>
      <c r="DE37" s="720"/>
      <c r="DF37" s="720"/>
      <c r="DG37" s="720"/>
      <c r="DH37" s="720"/>
      <c r="DI37" s="720"/>
      <c r="DJ37" s="720"/>
      <c r="DK37" s="721"/>
      <c r="DL37" s="692">
        <v>
896</v>
      </c>
      <c r="DM37" s="720"/>
      <c r="DN37" s="720"/>
      <c r="DO37" s="720"/>
      <c r="DP37" s="720"/>
      <c r="DQ37" s="720"/>
      <c r="DR37" s="720"/>
      <c r="DS37" s="720"/>
      <c r="DT37" s="720"/>
      <c r="DU37" s="720"/>
      <c r="DV37" s="721"/>
      <c r="DW37" s="688">
        <v>
0.4</v>
      </c>
      <c r="DX37" s="718"/>
      <c r="DY37" s="718"/>
      <c r="DZ37" s="718"/>
      <c r="EA37" s="718"/>
      <c r="EB37" s="718"/>
      <c r="EC37" s="719"/>
    </row>
    <row r="38" spans="2:133" ht="11.25" customHeight="1" x14ac:dyDescent="0.15">
      <c r="B38" s="680" t="s">
        <v>
334</v>
      </c>
      <c r="C38" s="681"/>
      <c r="D38" s="681"/>
      <c r="E38" s="681"/>
      <c r="F38" s="681"/>
      <c r="G38" s="681"/>
      <c r="H38" s="681"/>
      <c r="I38" s="681"/>
      <c r="J38" s="681"/>
      <c r="K38" s="681"/>
      <c r="L38" s="681"/>
      <c r="M38" s="681"/>
      <c r="N38" s="681"/>
      <c r="O38" s="681"/>
      <c r="P38" s="681"/>
      <c r="Q38" s="682"/>
      <c r="R38" s="683">
        <v>
77745</v>
      </c>
      <c r="S38" s="684"/>
      <c r="T38" s="684"/>
      <c r="U38" s="684"/>
      <c r="V38" s="684"/>
      <c r="W38" s="684"/>
      <c r="X38" s="684"/>
      <c r="Y38" s="685"/>
      <c r="Z38" s="686">
        <v>
6.4</v>
      </c>
      <c r="AA38" s="686"/>
      <c r="AB38" s="686"/>
      <c r="AC38" s="686"/>
      <c r="AD38" s="687">
        <v>
1205</v>
      </c>
      <c r="AE38" s="687"/>
      <c r="AF38" s="687"/>
      <c r="AG38" s="687"/>
      <c r="AH38" s="687"/>
      <c r="AI38" s="687"/>
      <c r="AJ38" s="687"/>
      <c r="AK38" s="687"/>
      <c r="AL38" s="688">
        <v>
0.5</v>
      </c>
      <c r="AM38" s="689"/>
      <c r="AN38" s="689"/>
      <c r="AO38" s="690"/>
      <c r="AQ38" s="761" t="s">
        <v>
335</v>
      </c>
      <c r="AR38" s="762"/>
      <c r="AS38" s="762"/>
      <c r="AT38" s="762"/>
      <c r="AU38" s="762"/>
      <c r="AV38" s="762"/>
      <c r="AW38" s="762"/>
      <c r="AX38" s="762"/>
      <c r="AY38" s="763"/>
      <c r="AZ38" s="683">
        <v>
12000</v>
      </c>
      <c r="BA38" s="684"/>
      <c r="BB38" s="684"/>
      <c r="BC38" s="684"/>
      <c r="BD38" s="720"/>
      <c r="BE38" s="720"/>
      <c r="BF38" s="750"/>
      <c r="BG38" s="698" t="s">
        <v>
336</v>
      </c>
      <c r="BH38" s="699"/>
      <c r="BI38" s="699"/>
      <c r="BJ38" s="699"/>
      <c r="BK38" s="699"/>
      <c r="BL38" s="699"/>
      <c r="BM38" s="699"/>
      <c r="BN38" s="699"/>
      <c r="BO38" s="699"/>
      <c r="BP38" s="699"/>
      <c r="BQ38" s="699"/>
      <c r="BR38" s="699"/>
      <c r="BS38" s="699"/>
      <c r="BT38" s="699"/>
      <c r="BU38" s="700"/>
      <c r="BV38" s="683">
        <v>
28</v>
      </c>
      <c r="BW38" s="684"/>
      <c r="BX38" s="684"/>
      <c r="BY38" s="684"/>
      <c r="BZ38" s="684"/>
      <c r="CA38" s="684"/>
      <c r="CB38" s="693"/>
      <c r="CD38" s="698" t="s">
        <v>
337</v>
      </c>
      <c r="CE38" s="699"/>
      <c r="CF38" s="699"/>
      <c r="CG38" s="699"/>
      <c r="CH38" s="699"/>
      <c r="CI38" s="699"/>
      <c r="CJ38" s="699"/>
      <c r="CK38" s="699"/>
      <c r="CL38" s="699"/>
      <c r="CM38" s="699"/>
      <c r="CN38" s="699"/>
      <c r="CO38" s="699"/>
      <c r="CP38" s="699"/>
      <c r="CQ38" s="700"/>
      <c r="CR38" s="683">
        <v>
86875</v>
      </c>
      <c r="CS38" s="684"/>
      <c r="CT38" s="684"/>
      <c r="CU38" s="684"/>
      <c r="CV38" s="684"/>
      <c r="CW38" s="684"/>
      <c r="CX38" s="684"/>
      <c r="CY38" s="685"/>
      <c r="CZ38" s="688">
        <v>
9.1</v>
      </c>
      <c r="DA38" s="718"/>
      <c r="DB38" s="718"/>
      <c r="DC38" s="722"/>
      <c r="DD38" s="692">
        <v>
5485</v>
      </c>
      <c r="DE38" s="684"/>
      <c r="DF38" s="684"/>
      <c r="DG38" s="684"/>
      <c r="DH38" s="684"/>
      <c r="DI38" s="684"/>
      <c r="DJ38" s="684"/>
      <c r="DK38" s="685"/>
      <c r="DL38" s="692">
        <v>
335</v>
      </c>
      <c r="DM38" s="684"/>
      <c r="DN38" s="684"/>
      <c r="DO38" s="684"/>
      <c r="DP38" s="684"/>
      <c r="DQ38" s="684"/>
      <c r="DR38" s="684"/>
      <c r="DS38" s="684"/>
      <c r="DT38" s="684"/>
      <c r="DU38" s="684"/>
      <c r="DV38" s="685"/>
      <c r="DW38" s="688">
        <v>
0.1</v>
      </c>
      <c r="DX38" s="718"/>
      <c r="DY38" s="718"/>
      <c r="DZ38" s="718"/>
      <c r="EA38" s="718"/>
      <c r="EB38" s="718"/>
      <c r="EC38" s="719"/>
    </row>
    <row r="39" spans="2:133" ht="11.25" customHeight="1" x14ac:dyDescent="0.15">
      <c r="B39" s="680" t="s">
        <v>
338</v>
      </c>
      <c r="C39" s="681"/>
      <c r="D39" s="681"/>
      <c r="E39" s="681"/>
      <c r="F39" s="681"/>
      <c r="G39" s="681"/>
      <c r="H39" s="681"/>
      <c r="I39" s="681"/>
      <c r="J39" s="681"/>
      <c r="K39" s="681"/>
      <c r="L39" s="681"/>
      <c r="M39" s="681"/>
      <c r="N39" s="681"/>
      <c r="O39" s="681"/>
      <c r="P39" s="681"/>
      <c r="Q39" s="682"/>
      <c r="R39" s="683" t="s">
        <v>
227</v>
      </c>
      <c r="S39" s="684"/>
      <c r="T39" s="684"/>
      <c r="U39" s="684"/>
      <c r="V39" s="684"/>
      <c r="W39" s="684"/>
      <c r="X39" s="684"/>
      <c r="Y39" s="685"/>
      <c r="Z39" s="686" t="s">
        <v>
227</v>
      </c>
      <c r="AA39" s="686"/>
      <c r="AB39" s="686"/>
      <c r="AC39" s="686"/>
      <c r="AD39" s="687" t="s">
        <v>
227</v>
      </c>
      <c r="AE39" s="687"/>
      <c r="AF39" s="687"/>
      <c r="AG39" s="687"/>
      <c r="AH39" s="687"/>
      <c r="AI39" s="687"/>
      <c r="AJ39" s="687"/>
      <c r="AK39" s="687"/>
      <c r="AL39" s="688" t="s">
        <v>
227</v>
      </c>
      <c r="AM39" s="689"/>
      <c r="AN39" s="689"/>
      <c r="AO39" s="690"/>
      <c r="AQ39" s="761" t="s">
        <v>
339</v>
      </c>
      <c r="AR39" s="762"/>
      <c r="AS39" s="762"/>
      <c r="AT39" s="762"/>
      <c r="AU39" s="762"/>
      <c r="AV39" s="762"/>
      <c r="AW39" s="762"/>
      <c r="AX39" s="762"/>
      <c r="AY39" s="763"/>
      <c r="AZ39" s="683" t="s">
        <v>
227</v>
      </c>
      <c r="BA39" s="684"/>
      <c r="BB39" s="684"/>
      <c r="BC39" s="684"/>
      <c r="BD39" s="720"/>
      <c r="BE39" s="720"/>
      <c r="BF39" s="750"/>
      <c r="BG39" s="698" t="s">
        <v>
340</v>
      </c>
      <c r="BH39" s="699"/>
      <c r="BI39" s="699"/>
      <c r="BJ39" s="699"/>
      <c r="BK39" s="699"/>
      <c r="BL39" s="699"/>
      <c r="BM39" s="699"/>
      <c r="BN39" s="699"/>
      <c r="BO39" s="699"/>
      <c r="BP39" s="699"/>
      <c r="BQ39" s="699"/>
      <c r="BR39" s="699"/>
      <c r="BS39" s="699"/>
      <c r="BT39" s="699"/>
      <c r="BU39" s="700"/>
      <c r="BV39" s="683">
        <v>
37</v>
      </c>
      <c r="BW39" s="684"/>
      <c r="BX39" s="684"/>
      <c r="BY39" s="684"/>
      <c r="BZ39" s="684"/>
      <c r="CA39" s="684"/>
      <c r="CB39" s="693"/>
      <c r="CD39" s="698" t="s">
        <v>
341</v>
      </c>
      <c r="CE39" s="699"/>
      <c r="CF39" s="699"/>
      <c r="CG39" s="699"/>
      <c r="CH39" s="699"/>
      <c r="CI39" s="699"/>
      <c r="CJ39" s="699"/>
      <c r="CK39" s="699"/>
      <c r="CL39" s="699"/>
      <c r="CM39" s="699"/>
      <c r="CN39" s="699"/>
      <c r="CO39" s="699"/>
      <c r="CP39" s="699"/>
      <c r="CQ39" s="700"/>
      <c r="CR39" s="683">
        <v>
175127</v>
      </c>
      <c r="CS39" s="720"/>
      <c r="CT39" s="720"/>
      <c r="CU39" s="720"/>
      <c r="CV39" s="720"/>
      <c r="CW39" s="720"/>
      <c r="CX39" s="720"/>
      <c r="CY39" s="721"/>
      <c r="CZ39" s="688">
        <v>
18.399999999999999</v>
      </c>
      <c r="DA39" s="718"/>
      <c r="DB39" s="718"/>
      <c r="DC39" s="722"/>
      <c r="DD39" s="692">
        <v>
175000</v>
      </c>
      <c r="DE39" s="720"/>
      <c r="DF39" s="720"/>
      <c r="DG39" s="720"/>
      <c r="DH39" s="720"/>
      <c r="DI39" s="720"/>
      <c r="DJ39" s="720"/>
      <c r="DK39" s="721"/>
      <c r="DL39" s="692" t="s">
        <v>
227</v>
      </c>
      <c r="DM39" s="720"/>
      <c r="DN39" s="720"/>
      <c r="DO39" s="720"/>
      <c r="DP39" s="720"/>
      <c r="DQ39" s="720"/>
      <c r="DR39" s="720"/>
      <c r="DS39" s="720"/>
      <c r="DT39" s="720"/>
      <c r="DU39" s="720"/>
      <c r="DV39" s="721"/>
      <c r="DW39" s="688" t="s">
        <v>
227</v>
      </c>
      <c r="DX39" s="718"/>
      <c r="DY39" s="718"/>
      <c r="DZ39" s="718"/>
      <c r="EA39" s="718"/>
      <c r="EB39" s="718"/>
      <c r="EC39" s="719"/>
    </row>
    <row r="40" spans="2:133" ht="11.25" customHeight="1" x14ac:dyDescent="0.15">
      <c r="B40" s="680" t="s">
        <v>
342</v>
      </c>
      <c r="C40" s="681"/>
      <c r="D40" s="681"/>
      <c r="E40" s="681"/>
      <c r="F40" s="681"/>
      <c r="G40" s="681"/>
      <c r="H40" s="681"/>
      <c r="I40" s="681"/>
      <c r="J40" s="681"/>
      <c r="K40" s="681"/>
      <c r="L40" s="681"/>
      <c r="M40" s="681"/>
      <c r="N40" s="681"/>
      <c r="O40" s="681"/>
      <c r="P40" s="681"/>
      <c r="Q40" s="682"/>
      <c r="R40" s="683" t="s">
        <v>
254</v>
      </c>
      <c r="S40" s="684"/>
      <c r="T40" s="684"/>
      <c r="U40" s="684"/>
      <c r="V40" s="684"/>
      <c r="W40" s="684"/>
      <c r="X40" s="684"/>
      <c r="Y40" s="685"/>
      <c r="Z40" s="686" t="s">
        <v>
227</v>
      </c>
      <c r="AA40" s="686"/>
      <c r="AB40" s="686"/>
      <c r="AC40" s="686"/>
      <c r="AD40" s="687" t="s">
        <v>
127</v>
      </c>
      <c r="AE40" s="687"/>
      <c r="AF40" s="687"/>
      <c r="AG40" s="687"/>
      <c r="AH40" s="687"/>
      <c r="AI40" s="687"/>
      <c r="AJ40" s="687"/>
      <c r="AK40" s="687"/>
      <c r="AL40" s="688" t="s">
        <v>
227</v>
      </c>
      <c r="AM40" s="689"/>
      <c r="AN40" s="689"/>
      <c r="AO40" s="690"/>
      <c r="AQ40" s="761" t="s">
        <v>
343</v>
      </c>
      <c r="AR40" s="762"/>
      <c r="AS40" s="762"/>
      <c r="AT40" s="762"/>
      <c r="AU40" s="762"/>
      <c r="AV40" s="762"/>
      <c r="AW40" s="762"/>
      <c r="AX40" s="762"/>
      <c r="AY40" s="763"/>
      <c r="AZ40" s="683" t="s">
        <v>
173</v>
      </c>
      <c r="BA40" s="684"/>
      <c r="BB40" s="684"/>
      <c r="BC40" s="684"/>
      <c r="BD40" s="720"/>
      <c r="BE40" s="720"/>
      <c r="BF40" s="750"/>
      <c r="BG40" s="764" t="s">
        <v>
344</v>
      </c>
      <c r="BH40" s="765"/>
      <c r="BI40" s="765"/>
      <c r="BJ40" s="765"/>
      <c r="BK40" s="765"/>
      <c r="BL40" s="236"/>
      <c r="BM40" s="699" t="s">
        <v>
345</v>
      </c>
      <c r="BN40" s="699"/>
      <c r="BO40" s="699"/>
      <c r="BP40" s="699"/>
      <c r="BQ40" s="699"/>
      <c r="BR40" s="699"/>
      <c r="BS40" s="699"/>
      <c r="BT40" s="699"/>
      <c r="BU40" s="700"/>
      <c r="BV40" s="683">
        <v>
115</v>
      </c>
      <c r="BW40" s="684"/>
      <c r="BX40" s="684"/>
      <c r="BY40" s="684"/>
      <c r="BZ40" s="684"/>
      <c r="CA40" s="684"/>
      <c r="CB40" s="693"/>
      <c r="CD40" s="698" t="s">
        <v>
346</v>
      </c>
      <c r="CE40" s="699"/>
      <c r="CF40" s="699"/>
      <c r="CG40" s="699"/>
      <c r="CH40" s="699"/>
      <c r="CI40" s="699"/>
      <c r="CJ40" s="699"/>
      <c r="CK40" s="699"/>
      <c r="CL40" s="699"/>
      <c r="CM40" s="699"/>
      <c r="CN40" s="699"/>
      <c r="CO40" s="699"/>
      <c r="CP40" s="699"/>
      <c r="CQ40" s="700"/>
      <c r="CR40" s="683" t="s">
        <v>
127</v>
      </c>
      <c r="CS40" s="684"/>
      <c r="CT40" s="684"/>
      <c r="CU40" s="684"/>
      <c r="CV40" s="684"/>
      <c r="CW40" s="684"/>
      <c r="CX40" s="684"/>
      <c r="CY40" s="685"/>
      <c r="CZ40" s="688" t="s">
        <v>
227</v>
      </c>
      <c r="DA40" s="718"/>
      <c r="DB40" s="718"/>
      <c r="DC40" s="722"/>
      <c r="DD40" s="692" t="s">
        <v>
127</v>
      </c>
      <c r="DE40" s="684"/>
      <c r="DF40" s="684"/>
      <c r="DG40" s="684"/>
      <c r="DH40" s="684"/>
      <c r="DI40" s="684"/>
      <c r="DJ40" s="684"/>
      <c r="DK40" s="685"/>
      <c r="DL40" s="692" t="s">
        <v>
127</v>
      </c>
      <c r="DM40" s="684"/>
      <c r="DN40" s="684"/>
      <c r="DO40" s="684"/>
      <c r="DP40" s="684"/>
      <c r="DQ40" s="684"/>
      <c r="DR40" s="684"/>
      <c r="DS40" s="684"/>
      <c r="DT40" s="684"/>
      <c r="DU40" s="684"/>
      <c r="DV40" s="685"/>
      <c r="DW40" s="688" t="s">
        <v>
173</v>
      </c>
      <c r="DX40" s="718"/>
      <c r="DY40" s="718"/>
      <c r="DZ40" s="718"/>
      <c r="EA40" s="718"/>
      <c r="EB40" s="718"/>
      <c r="EC40" s="719"/>
    </row>
    <row r="41" spans="2:133" ht="11.25" customHeight="1" x14ac:dyDescent="0.15">
      <c r="B41" s="680" t="s">
        <v>
347</v>
      </c>
      <c r="C41" s="681"/>
      <c r="D41" s="681"/>
      <c r="E41" s="681"/>
      <c r="F41" s="681"/>
      <c r="G41" s="681"/>
      <c r="H41" s="681"/>
      <c r="I41" s="681"/>
      <c r="J41" s="681"/>
      <c r="K41" s="681"/>
      <c r="L41" s="681"/>
      <c r="M41" s="681"/>
      <c r="N41" s="681"/>
      <c r="O41" s="681"/>
      <c r="P41" s="681"/>
      <c r="Q41" s="682"/>
      <c r="R41" s="683" t="s">
        <v>
173</v>
      </c>
      <c r="S41" s="684"/>
      <c r="T41" s="684"/>
      <c r="U41" s="684"/>
      <c r="V41" s="684"/>
      <c r="W41" s="684"/>
      <c r="X41" s="684"/>
      <c r="Y41" s="685"/>
      <c r="Z41" s="686" t="s">
        <v>
173</v>
      </c>
      <c r="AA41" s="686"/>
      <c r="AB41" s="686"/>
      <c r="AC41" s="686"/>
      <c r="AD41" s="687" t="s">
        <v>
227</v>
      </c>
      <c r="AE41" s="687"/>
      <c r="AF41" s="687"/>
      <c r="AG41" s="687"/>
      <c r="AH41" s="687"/>
      <c r="AI41" s="687"/>
      <c r="AJ41" s="687"/>
      <c r="AK41" s="687"/>
      <c r="AL41" s="688" t="s">
        <v>
173</v>
      </c>
      <c r="AM41" s="689"/>
      <c r="AN41" s="689"/>
      <c r="AO41" s="690"/>
      <c r="AQ41" s="761" t="s">
        <v>
348</v>
      </c>
      <c r="AR41" s="762"/>
      <c r="AS41" s="762"/>
      <c r="AT41" s="762"/>
      <c r="AU41" s="762"/>
      <c r="AV41" s="762"/>
      <c r="AW41" s="762"/>
      <c r="AX41" s="762"/>
      <c r="AY41" s="763"/>
      <c r="AZ41" s="683">
        <v>
3255</v>
      </c>
      <c r="BA41" s="684"/>
      <c r="BB41" s="684"/>
      <c r="BC41" s="684"/>
      <c r="BD41" s="720"/>
      <c r="BE41" s="720"/>
      <c r="BF41" s="750"/>
      <c r="BG41" s="764"/>
      <c r="BH41" s="765"/>
      <c r="BI41" s="765"/>
      <c r="BJ41" s="765"/>
      <c r="BK41" s="765"/>
      <c r="BL41" s="236"/>
      <c r="BM41" s="699" t="s">
        <v>
349</v>
      </c>
      <c r="BN41" s="699"/>
      <c r="BO41" s="699"/>
      <c r="BP41" s="699"/>
      <c r="BQ41" s="699"/>
      <c r="BR41" s="699"/>
      <c r="BS41" s="699"/>
      <c r="BT41" s="699"/>
      <c r="BU41" s="700"/>
      <c r="BV41" s="683" t="s">
        <v>
227</v>
      </c>
      <c r="BW41" s="684"/>
      <c r="BX41" s="684"/>
      <c r="BY41" s="684"/>
      <c r="BZ41" s="684"/>
      <c r="CA41" s="684"/>
      <c r="CB41" s="693"/>
      <c r="CD41" s="698" t="s">
        <v>
350</v>
      </c>
      <c r="CE41" s="699"/>
      <c r="CF41" s="699"/>
      <c r="CG41" s="699"/>
      <c r="CH41" s="699"/>
      <c r="CI41" s="699"/>
      <c r="CJ41" s="699"/>
      <c r="CK41" s="699"/>
      <c r="CL41" s="699"/>
      <c r="CM41" s="699"/>
      <c r="CN41" s="699"/>
      <c r="CO41" s="699"/>
      <c r="CP41" s="699"/>
      <c r="CQ41" s="700"/>
      <c r="CR41" s="683" t="s">
        <v>
227</v>
      </c>
      <c r="CS41" s="720"/>
      <c r="CT41" s="720"/>
      <c r="CU41" s="720"/>
      <c r="CV41" s="720"/>
      <c r="CW41" s="720"/>
      <c r="CX41" s="720"/>
      <c r="CY41" s="721"/>
      <c r="CZ41" s="688" t="s">
        <v>
227</v>
      </c>
      <c r="DA41" s="718"/>
      <c r="DB41" s="718"/>
      <c r="DC41" s="722"/>
      <c r="DD41" s="692" t="s">
        <v>
173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
351</v>
      </c>
      <c r="C42" s="733"/>
      <c r="D42" s="733"/>
      <c r="E42" s="733"/>
      <c r="F42" s="733"/>
      <c r="G42" s="733"/>
      <c r="H42" s="733"/>
      <c r="I42" s="733"/>
      <c r="J42" s="733"/>
      <c r="K42" s="733"/>
      <c r="L42" s="733"/>
      <c r="M42" s="733"/>
      <c r="N42" s="733"/>
      <c r="O42" s="733"/>
      <c r="P42" s="733"/>
      <c r="Q42" s="734"/>
      <c r="R42" s="768">
        <v>
1209823</v>
      </c>
      <c r="S42" s="769"/>
      <c r="T42" s="769"/>
      <c r="U42" s="769"/>
      <c r="V42" s="769"/>
      <c r="W42" s="769"/>
      <c r="X42" s="769"/>
      <c r="Y42" s="777"/>
      <c r="Z42" s="778">
        <v>
100</v>
      </c>
      <c r="AA42" s="778"/>
      <c r="AB42" s="778"/>
      <c r="AC42" s="778"/>
      <c r="AD42" s="779">
        <v>
232014</v>
      </c>
      <c r="AE42" s="779"/>
      <c r="AF42" s="779"/>
      <c r="AG42" s="779"/>
      <c r="AH42" s="779"/>
      <c r="AI42" s="779"/>
      <c r="AJ42" s="779"/>
      <c r="AK42" s="779"/>
      <c r="AL42" s="780">
        <v>
100</v>
      </c>
      <c r="AM42" s="755"/>
      <c r="AN42" s="755"/>
      <c r="AO42" s="781"/>
      <c r="AQ42" s="782" t="s">
        <v>
352</v>
      </c>
      <c r="AR42" s="783"/>
      <c r="AS42" s="783"/>
      <c r="AT42" s="783"/>
      <c r="AU42" s="783"/>
      <c r="AV42" s="783"/>
      <c r="AW42" s="783"/>
      <c r="AX42" s="783"/>
      <c r="AY42" s="784"/>
      <c r="AZ42" s="768">
        <v>
9420</v>
      </c>
      <c r="BA42" s="769"/>
      <c r="BB42" s="769"/>
      <c r="BC42" s="769"/>
      <c r="BD42" s="754"/>
      <c r="BE42" s="754"/>
      <c r="BF42" s="756"/>
      <c r="BG42" s="766"/>
      <c r="BH42" s="767"/>
      <c r="BI42" s="767"/>
      <c r="BJ42" s="767"/>
      <c r="BK42" s="767"/>
      <c r="BL42" s="237"/>
      <c r="BM42" s="709" t="s">
        <v>
353</v>
      </c>
      <c r="BN42" s="709"/>
      <c r="BO42" s="709"/>
      <c r="BP42" s="709"/>
      <c r="BQ42" s="709"/>
      <c r="BR42" s="709"/>
      <c r="BS42" s="709"/>
      <c r="BT42" s="709"/>
      <c r="BU42" s="710"/>
      <c r="BV42" s="768">
        <v>
468</v>
      </c>
      <c r="BW42" s="769"/>
      <c r="BX42" s="769"/>
      <c r="BY42" s="769"/>
      <c r="BZ42" s="769"/>
      <c r="CA42" s="769"/>
      <c r="CB42" s="776"/>
      <c r="CD42" s="680" t="s">
        <v>
354</v>
      </c>
      <c r="CE42" s="681"/>
      <c r="CF42" s="681"/>
      <c r="CG42" s="681"/>
      <c r="CH42" s="681"/>
      <c r="CI42" s="681"/>
      <c r="CJ42" s="681"/>
      <c r="CK42" s="681"/>
      <c r="CL42" s="681"/>
      <c r="CM42" s="681"/>
      <c r="CN42" s="681"/>
      <c r="CO42" s="681"/>
      <c r="CP42" s="681"/>
      <c r="CQ42" s="682"/>
      <c r="CR42" s="683">
        <v>
103428</v>
      </c>
      <c r="CS42" s="684"/>
      <c r="CT42" s="684"/>
      <c r="CU42" s="684"/>
      <c r="CV42" s="684"/>
      <c r="CW42" s="684"/>
      <c r="CX42" s="684"/>
      <c r="CY42" s="685"/>
      <c r="CZ42" s="688">
        <v>
10.9</v>
      </c>
      <c r="DA42" s="689"/>
      <c r="DB42" s="689"/>
      <c r="DC42" s="701"/>
      <c r="DD42" s="692">
        <v>
7040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
355</v>
      </c>
      <c r="CE43" s="681"/>
      <c r="CF43" s="681"/>
      <c r="CG43" s="681"/>
      <c r="CH43" s="681"/>
      <c r="CI43" s="681"/>
      <c r="CJ43" s="681"/>
      <c r="CK43" s="681"/>
      <c r="CL43" s="681"/>
      <c r="CM43" s="681"/>
      <c r="CN43" s="681"/>
      <c r="CO43" s="681"/>
      <c r="CP43" s="681"/>
      <c r="CQ43" s="682"/>
      <c r="CR43" s="683">
        <v>
5970</v>
      </c>
      <c r="CS43" s="720"/>
      <c r="CT43" s="720"/>
      <c r="CU43" s="720"/>
      <c r="CV43" s="720"/>
      <c r="CW43" s="720"/>
      <c r="CX43" s="720"/>
      <c r="CY43" s="721"/>
      <c r="CZ43" s="688">
        <v>
0.6</v>
      </c>
      <c r="DA43" s="718"/>
      <c r="DB43" s="718"/>
      <c r="DC43" s="722"/>
      <c r="DD43" s="692">
        <v>
5970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
304</v>
      </c>
      <c r="CE44" s="796"/>
      <c r="CF44" s="680" t="s">
        <v>
356</v>
      </c>
      <c r="CG44" s="681"/>
      <c r="CH44" s="681"/>
      <c r="CI44" s="681"/>
      <c r="CJ44" s="681"/>
      <c r="CK44" s="681"/>
      <c r="CL44" s="681"/>
      <c r="CM44" s="681"/>
      <c r="CN44" s="681"/>
      <c r="CO44" s="681"/>
      <c r="CP44" s="681"/>
      <c r="CQ44" s="682"/>
      <c r="CR44" s="683">
        <v>
103428</v>
      </c>
      <c r="CS44" s="684"/>
      <c r="CT44" s="684"/>
      <c r="CU44" s="684"/>
      <c r="CV44" s="684"/>
      <c r="CW44" s="684"/>
      <c r="CX44" s="684"/>
      <c r="CY44" s="685"/>
      <c r="CZ44" s="688">
        <v>
10.9</v>
      </c>
      <c r="DA44" s="689"/>
      <c r="DB44" s="689"/>
      <c r="DC44" s="701"/>
      <c r="DD44" s="692">
        <v>
7040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
357</v>
      </c>
      <c r="CG45" s="681"/>
      <c r="CH45" s="681"/>
      <c r="CI45" s="681"/>
      <c r="CJ45" s="681"/>
      <c r="CK45" s="681"/>
      <c r="CL45" s="681"/>
      <c r="CM45" s="681"/>
      <c r="CN45" s="681"/>
      <c r="CO45" s="681"/>
      <c r="CP45" s="681"/>
      <c r="CQ45" s="682"/>
      <c r="CR45" s="683" t="s">
        <v>
227</v>
      </c>
      <c r="CS45" s="720"/>
      <c r="CT45" s="720"/>
      <c r="CU45" s="720"/>
      <c r="CV45" s="720"/>
      <c r="CW45" s="720"/>
      <c r="CX45" s="720"/>
      <c r="CY45" s="721"/>
      <c r="CZ45" s="688" t="s">
        <v>
227</v>
      </c>
      <c r="DA45" s="718"/>
      <c r="DB45" s="718"/>
      <c r="DC45" s="722"/>
      <c r="DD45" s="692" t="s">
        <v>
227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359</v>
      </c>
      <c r="CG46" s="681"/>
      <c r="CH46" s="681"/>
      <c r="CI46" s="681"/>
      <c r="CJ46" s="681"/>
      <c r="CK46" s="681"/>
      <c r="CL46" s="681"/>
      <c r="CM46" s="681"/>
      <c r="CN46" s="681"/>
      <c r="CO46" s="681"/>
      <c r="CP46" s="681"/>
      <c r="CQ46" s="682"/>
      <c r="CR46" s="683">
        <v>
103428</v>
      </c>
      <c r="CS46" s="684"/>
      <c r="CT46" s="684"/>
      <c r="CU46" s="684"/>
      <c r="CV46" s="684"/>
      <c r="CW46" s="684"/>
      <c r="CX46" s="684"/>
      <c r="CY46" s="685"/>
      <c r="CZ46" s="688">
        <v>
10.9</v>
      </c>
      <c r="DA46" s="689"/>
      <c r="DB46" s="689"/>
      <c r="DC46" s="701"/>
      <c r="DD46" s="692">
        <v>
7040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361</v>
      </c>
      <c r="CG47" s="681"/>
      <c r="CH47" s="681"/>
      <c r="CI47" s="681"/>
      <c r="CJ47" s="681"/>
      <c r="CK47" s="681"/>
      <c r="CL47" s="681"/>
      <c r="CM47" s="681"/>
      <c r="CN47" s="681"/>
      <c r="CO47" s="681"/>
      <c r="CP47" s="681"/>
      <c r="CQ47" s="682"/>
      <c r="CR47" s="683" t="s">
        <v>
173</v>
      </c>
      <c r="CS47" s="720"/>
      <c r="CT47" s="720"/>
      <c r="CU47" s="720"/>
      <c r="CV47" s="720"/>
      <c r="CW47" s="720"/>
      <c r="CX47" s="720"/>
      <c r="CY47" s="721"/>
      <c r="CZ47" s="688" t="s">
        <v>
227</v>
      </c>
      <c r="DA47" s="718"/>
      <c r="DB47" s="718"/>
      <c r="DC47" s="722"/>
      <c r="DD47" s="692" t="s">
        <v>
227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
362</v>
      </c>
      <c r="CD48" s="799"/>
      <c r="CE48" s="800"/>
      <c r="CF48" s="680" t="s">
        <v>
363</v>
      </c>
      <c r="CG48" s="681"/>
      <c r="CH48" s="681"/>
      <c r="CI48" s="681"/>
      <c r="CJ48" s="681"/>
      <c r="CK48" s="681"/>
      <c r="CL48" s="681"/>
      <c r="CM48" s="681"/>
      <c r="CN48" s="681"/>
      <c r="CO48" s="681"/>
      <c r="CP48" s="681"/>
      <c r="CQ48" s="682"/>
      <c r="CR48" s="683" t="s">
        <v>
227</v>
      </c>
      <c r="CS48" s="684"/>
      <c r="CT48" s="684"/>
      <c r="CU48" s="684"/>
      <c r="CV48" s="684"/>
      <c r="CW48" s="684"/>
      <c r="CX48" s="684"/>
      <c r="CY48" s="685"/>
      <c r="CZ48" s="688" t="s">
        <v>
227</v>
      </c>
      <c r="DA48" s="689"/>
      <c r="DB48" s="689"/>
      <c r="DC48" s="701"/>
      <c r="DD48" s="692" t="s">
        <v>
227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
364</v>
      </c>
      <c r="CE49" s="733"/>
      <c r="CF49" s="733"/>
      <c r="CG49" s="733"/>
      <c r="CH49" s="733"/>
      <c r="CI49" s="733"/>
      <c r="CJ49" s="733"/>
      <c r="CK49" s="733"/>
      <c r="CL49" s="733"/>
      <c r="CM49" s="733"/>
      <c r="CN49" s="733"/>
      <c r="CO49" s="733"/>
      <c r="CP49" s="733"/>
      <c r="CQ49" s="734"/>
      <c r="CR49" s="768">
        <v>
951222</v>
      </c>
      <c r="CS49" s="754"/>
      <c r="CT49" s="754"/>
      <c r="CU49" s="754"/>
      <c r="CV49" s="754"/>
      <c r="CW49" s="754"/>
      <c r="CX49" s="754"/>
      <c r="CY49" s="785"/>
      <c r="CZ49" s="780">
        <v>
100</v>
      </c>
      <c r="DA49" s="786"/>
      <c r="DB49" s="786"/>
      <c r="DC49" s="787"/>
      <c r="DD49" s="788">
        <v>
399859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7p6yFxdSoKvSxPdpbC9Q0vCu3rLn+TDbMDzG6NGKanM0cxUdWFq1R5P+2hY8XwYQfyvSaPKeO2eQA+lDrZmIQ==" saltValue="Q7ZChTytqZNgPnFOQsFrr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
366</v>
      </c>
      <c r="DK2" s="831"/>
      <c r="DL2" s="831"/>
      <c r="DM2" s="831"/>
      <c r="DN2" s="831"/>
      <c r="DO2" s="832"/>
      <c r="DP2" s="250"/>
      <c r="DQ2" s="830" t="s">
        <v>
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
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
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
370</v>
      </c>
      <c r="B5" s="825"/>
      <c r="C5" s="825"/>
      <c r="D5" s="825"/>
      <c r="E5" s="825"/>
      <c r="F5" s="825"/>
      <c r="G5" s="825"/>
      <c r="H5" s="825"/>
      <c r="I5" s="825"/>
      <c r="J5" s="825"/>
      <c r="K5" s="825"/>
      <c r="L5" s="825"/>
      <c r="M5" s="825"/>
      <c r="N5" s="825"/>
      <c r="O5" s="825"/>
      <c r="P5" s="826"/>
      <c r="Q5" s="801" t="s">
        <v>
371</v>
      </c>
      <c r="R5" s="802"/>
      <c r="S5" s="802"/>
      <c r="T5" s="802"/>
      <c r="U5" s="803"/>
      <c r="V5" s="801" t="s">
        <v>
372</v>
      </c>
      <c r="W5" s="802"/>
      <c r="X5" s="802"/>
      <c r="Y5" s="802"/>
      <c r="Z5" s="803"/>
      <c r="AA5" s="801" t="s">
        <v>
373</v>
      </c>
      <c r="AB5" s="802"/>
      <c r="AC5" s="802"/>
      <c r="AD5" s="802"/>
      <c r="AE5" s="802"/>
      <c r="AF5" s="834" t="s">
        <v>
374</v>
      </c>
      <c r="AG5" s="802"/>
      <c r="AH5" s="802"/>
      <c r="AI5" s="802"/>
      <c r="AJ5" s="813"/>
      <c r="AK5" s="802" t="s">
        <v>
375</v>
      </c>
      <c r="AL5" s="802"/>
      <c r="AM5" s="802"/>
      <c r="AN5" s="802"/>
      <c r="AO5" s="803"/>
      <c r="AP5" s="801" t="s">
        <v>
376</v>
      </c>
      <c r="AQ5" s="802"/>
      <c r="AR5" s="802"/>
      <c r="AS5" s="802"/>
      <c r="AT5" s="803"/>
      <c r="AU5" s="801" t="s">
        <v>
377</v>
      </c>
      <c r="AV5" s="802"/>
      <c r="AW5" s="802"/>
      <c r="AX5" s="802"/>
      <c r="AY5" s="813"/>
      <c r="AZ5" s="257"/>
      <c r="BA5" s="257"/>
      <c r="BB5" s="257"/>
      <c r="BC5" s="257"/>
      <c r="BD5" s="257"/>
      <c r="BE5" s="258"/>
      <c r="BF5" s="258"/>
      <c r="BG5" s="258"/>
      <c r="BH5" s="258"/>
      <c r="BI5" s="258"/>
      <c r="BJ5" s="258"/>
      <c r="BK5" s="258"/>
      <c r="BL5" s="258"/>
      <c r="BM5" s="258"/>
      <c r="BN5" s="258"/>
      <c r="BO5" s="258"/>
      <c r="BP5" s="258"/>
      <c r="BQ5" s="824" t="s">
        <v>
378</v>
      </c>
      <c r="BR5" s="825"/>
      <c r="BS5" s="825"/>
      <c r="BT5" s="825"/>
      <c r="BU5" s="825"/>
      <c r="BV5" s="825"/>
      <c r="BW5" s="825"/>
      <c r="BX5" s="825"/>
      <c r="BY5" s="825"/>
      <c r="BZ5" s="825"/>
      <c r="CA5" s="825"/>
      <c r="CB5" s="825"/>
      <c r="CC5" s="825"/>
      <c r="CD5" s="825"/>
      <c r="CE5" s="825"/>
      <c r="CF5" s="825"/>
      <c r="CG5" s="826"/>
      <c r="CH5" s="801" t="s">
        <v>
379</v>
      </c>
      <c r="CI5" s="802"/>
      <c r="CJ5" s="802"/>
      <c r="CK5" s="802"/>
      <c r="CL5" s="803"/>
      <c r="CM5" s="801" t="s">
        <v>
380</v>
      </c>
      <c r="CN5" s="802"/>
      <c r="CO5" s="802"/>
      <c r="CP5" s="802"/>
      <c r="CQ5" s="803"/>
      <c r="CR5" s="801" t="s">
        <v>
381</v>
      </c>
      <c r="CS5" s="802"/>
      <c r="CT5" s="802"/>
      <c r="CU5" s="802"/>
      <c r="CV5" s="803"/>
      <c r="CW5" s="801" t="s">
        <v>
382</v>
      </c>
      <c r="CX5" s="802"/>
      <c r="CY5" s="802"/>
      <c r="CZ5" s="802"/>
      <c r="DA5" s="803"/>
      <c r="DB5" s="801" t="s">
        <v>
383</v>
      </c>
      <c r="DC5" s="802"/>
      <c r="DD5" s="802"/>
      <c r="DE5" s="802"/>
      <c r="DF5" s="803"/>
      <c r="DG5" s="807" t="s">
        <v>
384</v>
      </c>
      <c r="DH5" s="808"/>
      <c r="DI5" s="808"/>
      <c r="DJ5" s="808"/>
      <c r="DK5" s="809"/>
      <c r="DL5" s="807" t="s">
        <v>
385</v>
      </c>
      <c r="DM5" s="808"/>
      <c r="DN5" s="808"/>
      <c r="DO5" s="808"/>
      <c r="DP5" s="809"/>
      <c r="DQ5" s="801" t="s">
        <v>
386</v>
      </c>
      <c r="DR5" s="802"/>
      <c r="DS5" s="802"/>
      <c r="DT5" s="802"/>
      <c r="DU5" s="803"/>
      <c r="DV5" s="801" t="s">
        <v>
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
1</v>
      </c>
      <c r="B7" s="815" t="s">
        <v>
387</v>
      </c>
      <c r="C7" s="816"/>
      <c r="D7" s="816"/>
      <c r="E7" s="816"/>
      <c r="F7" s="816"/>
      <c r="G7" s="816"/>
      <c r="H7" s="816"/>
      <c r="I7" s="816"/>
      <c r="J7" s="816"/>
      <c r="K7" s="816"/>
      <c r="L7" s="816"/>
      <c r="M7" s="816"/>
      <c r="N7" s="816"/>
      <c r="O7" s="816"/>
      <c r="P7" s="817"/>
      <c r="Q7" s="818">
        <v>
1209</v>
      </c>
      <c r="R7" s="819"/>
      <c r="S7" s="819"/>
      <c r="T7" s="819"/>
      <c r="U7" s="819"/>
      <c r="V7" s="819">
        <v>
951</v>
      </c>
      <c r="W7" s="819"/>
      <c r="X7" s="819"/>
      <c r="Y7" s="819"/>
      <c r="Z7" s="819"/>
      <c r="AA7" s="819">
        <v>
258</v>
      </c>
      <c r="AB7" s="819"/>
      <c r="AC7" s="819"/>
      <c r="AD7" s="819"/>
      <c r="AE7" s="820"/>
      <c r="AF7" s="821">
        <v>
185</v>
      </c>
      <c r="AG7" s="822"/>
      <c r="AH7" s="822"/>
      <c r="AI7" s="822"/>
      <c r="AJ7" s="823"/>
      <c r="AK7" s="858" t="s">
        <v>
580</v>
      </c>
      <c r="AL7" s="859"/>
      <c r="AM7" s="859"/>
      <c r="AN7" s="859"/>
      <c r="AO7" s="859"/>
      <c r="AP7" s="859">
        <v>
106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
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
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
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
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
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
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
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
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
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
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
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
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
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
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
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
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
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
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
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
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
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
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
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
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
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
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
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
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
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
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
388</v>
      </c>
      <c r="BA22" s="890"/>
      <c r="BB22" s="890"/>
      <c r="BC22" s="890"/>
      <c r="BD22" s="891"/>
      <c r="BE22" s="254"/>
      <c r="BF22" s="254"/>
      <c r="BG22" s="254"/>
      <c r="BH22" s="254"/>
      <c r="BI22" s="254"/>
      <c r="BJ22" s="254"/>
      <c r="BK22" s="254"/>
      <c r="BL22" s="254"/>
      <c r="BM22" s="254"/>
      <c r="BN22" s="254"/>
      <c r="BO22" s="254"/>
      <c r="BP22" s="254"/>
      <c r="BQ22" s="263">
        <v>
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
389</v>
      </c>
      <c r="B23" s="874" t="s">
        <v>
390</v>
      </c>
      <c r="C23" s="875"/>
      <c r="D23" s="875"/>
      <c r="E23" s="875"/>
      <c r="F23" s="875"/>
      <c r="G23" s="875"/>
      <c r="H23" s="875"/>
      <c r="I23" s="875"/>
      <c r="J23" s="875"/>
      <c r="K23" s="875"/>
      <c r="L23" s="875"/>
      <c r="M23" s="875"/>
      <c r="N23" s="875"/>
      <c r="O23" s="875"/>
      <c r="P23" s="876"/>
      <c r="Q23" s="877">
        <v>
1209</v>
      </c>
      <c r="R23" s="878"/>
      <c r="S23" s="878"/>
      <c r="T23" s="878"/>
      <c r="U23" s="878"/>
      <c r="V23" s="878">
        <v>
951</v>
      </c>
      <c r="W23" s="878"/>
      <c r="X23" s="878"/>
      <c r="Y23" s="878"/>
      <c r="Z23" s="878"/>
      <c r="AA23" s="878">
        <v>
258</v>
      </c>
      <c r="AB23" s="878"/>
      <c r="AC23" s="878"/>
      <c r="AD23" s="878"/>
      <c r="AE23" s="879"/>
      <c r="AF23" s="880">
        <v>
185</v>
      </c>
      <c r="AG23" s="878"/>
      <c r="AH23" s="878"/>
      <c r="AI23" s="878"/>
      <c r="AJ23" s="881"/>
      <c r="AK23" s="882"/>
      <c r="AL23" s="883"/>
      <c r="AM23" s="883"/>
      <c r="AN23" s="883"/>
      <c r="AO23" s="883"/>
      <c r="AP23" s="878">
        <v>
106</v>
      </c>
      <c r="AQ23" s="878"/>
      <c r="AR23" s="878"/>
      <c r="AS23" s="878"/>
      <c r="AT23" s="878"/>
      <c r="AU23" s="884"/>
      <c r="AV23" s="884"/>
      <c r="AW23" s="884"/>
      <c r="AX23" s="884"/>
      <c r="AY23" s="885"/>
      <c r="AZ23" s="893" t="s">
        <v>
127</v>
      </c>
      <c r="BA23" s="894"/>
      <c r="BB23" s="894"/>
      <c r="BC23" s="894"/>
      <c r="BD23" s="895"/>
      <c r="BE23" s="254"/>
      <c r="BF23" s="254"/>
      <c r="BG23" s="254"/>
      <c r="BH23" s="254"/>
      <c r="BI23" s="254"/>
      <c r="BJ23" s="254"/>
      <c r="BK23" s="254"/>
      <c r="BL23" s="254"/>
      <c r="BM23" s="254"/>
      <c r="BN23" s="254"/>
      <c r="BO23" s="254"/>
      <c r="BP23" s="254"/>
      <c r="BQ23" s="263">
        <v>
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
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
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
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
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
370</v>
      </c>
      <c r="B26" s="825"/>
      <c r="C26" s="825"/>
      <c r="D26" s="825"/>
      <c r="E26" s="825"/>
      <c r="F26" s="825"/>
      <c r="G26" s="825"/>
      <c r="H26" s="825"/>
      <c r="I26" s="825"/>
      <c r="J26" s="825"/>
      <c r="K26" s="825"/>
      <c r="L26" s="825"/>
      <c r="M26" s="825"/>
      <c r="N26" s="825"/>
      <c r="O26" s="825"/>
      <c r="P26" s="826"/>
      <c r="Q26" s="801" t="s">
        <v>
393</v>
      </c>
      <c r="R26" s="802"/>
      <c r="S26" s="802"/>
      <c r="T26" s="802"/>
      <c r="U26" s="803"/>
      <c r="V26" s="801" t="s">
        <v>
394</v>
      </c>
      <c r="W26" s="802"/>
      <c r="X26" s="802"/>
      <c r="Y26" s="802"/>
      <c r="Z26" s="803"/>
      <c r="AA26" s="801" t="s">
        <v>
395</v>
      </c>
      <c r="AB26" s="802"/>
      <c r="AC26" s="802"/>
      <c r="AD26" s="802"/>
      <c r="AE26" s="802"/>
      <c r="AF26" s="896" t="s">
        <v>
396</v>
      </c>
      <c r="AG26" s="897"/>
      <c r="AH26" s="897"/>
      <c r="AI26" s="897"/>
      <c r="AJ26" s="898"/>
      <c r="AK26" s="802" t="s">
        <v>
397</v>
      </c>
      <c r="AL26" s="802"/>
      <c r="AM26" s="802"/>
      <c r="AN26" s="802"/>
      <c r="AO26" s="803"/>
      <c r="AP26" s="801" t="s">
        <v>
398</v>
      </c>
      <c r="AQ26" s="802"/>
      <c r="AR26" s="802"/>
      <c r="AS26" s="802"/>
      <c r="AT26" s="803"/>
      <c r="AU26" s="801" t="s">
        <v>
399</v>
      </c>
      <c r="AV26" s="802"/>
      <c r="AW26" s="802"/>
      <c r="AX26" s="802"/>
      <c r="AY26" s="803"/>
      <c r="AZ26" s="801" t="s">
        <v>
400</v>
      </c>
      <c r="BA26" s="802"/>
      <c r="BB26" s="802"/>
      <c r="BC26" s="802"/>
      <c r="BD26" s="803"/>
      <c r="BE26" s="801" t="s">
        <v>
377</v>
      </c>
      <c r="BF26" s="802"/>
      <c r="BG26" s="802"/>
      <c r="BH26" s="802"/>
      <c r="BI26" s="813"/>
      <c r="BJ26" s="253"/>
      <c r="BK26" s="253"/>
      <c r="BL26" s="253"/>
      <c r="BM26" s="253"/>
      <c r="BN26" s="253"/>
      <c r="BO26" s="266"/>
      <c r="BP26" s="266"/>
      <c r="BQ26" s="263">
        <v>
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
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
1</v>
      </c>
      <c r="B28" s="815" t="s">
        <v>
401</v>
      </c>
      <c r="C28" s="816"/>
      <c r="D28" s="816"/>
      <c r="E28" s="816"/>
      <c r="F28" s="816"/>
      <c r="G28" s="816"/>
      <c r="H28" s="816"/>
      <c r="I28" s="816"/>
      <c r="J28" s="816"/>
      <c r="K28" s="816"/>
      <c r="L28" s="816"/>
      <c r="M28" s="816"/>
      <c r="N28" s="816"/>
      <c r="O28" s="816"/>
      <c r="P28" s="817"/>
      <c r="Q28" s="906">
        <v>
49</v>
      </c>
      <c r="R28" s="907"/>
      <c r="S28" s="907"/>
      <c r="T28" s="907"/>
      <c r="U28" s="907"/>
      <c r="V28" s="907">
        <v>
27</v>
      </c>
      <c r="W28" s="907"/>
      <c r="X28" s="907"/>
      <c r="Y28" s="907"/>
      <c r="Z28" s="907"/>
      <c r="AA28" s="907">
        <v>
22</v>
      </c>
      <c r="AB28" s="907"/>
      <c r="AC28" s="907"/>
      <c r="AD28" s="907"/>
      <c r="AE28" s="908"/>
      <c r="AF28" s="909">
        <v>
22</v>
      </c>
      <c r="AG28" s="907"/>
      <c r="AH28" s="907"/>
      <c r="AI28" s="907"/>
      <c r="AJ28" s="910"/>
      <c r="AK28" s="911">
        <v>
1</v>
      </c>
      <c r="AL28" s="902"/>
      <c r="AM28" s="902"/>
      <c r="AN28" s="902"/>
      <c r="AO28" s="902"/>
      <c r="AP28" s="902" t="s">
        <v>
588</v>
      </c>
      <c r="AQ28" s="902"/>
      <c r="AR28" s="902"/>
      <c r="AS28" s="902"/>
      <c r="AT28" s="902"/>
      <c r="AU28" s="902" t="s">
        <v>
588</v>
      </c>
      <c r="AV28" s="902"/>
      <c r="AW28" s="902"/>
      <c r="AX28" s="902"/>
      <c r="AY28" s="902"/>
      <c r="AZ28" s="903" t="s">
        <v>
588</v>
      </c>
      <c r="BA28" s="903"/>
      <c r="BB28" s="903"/>
      <c r="BC28" s="903"/>
      <c r="BD28" s="903"/>
      <c r="BE28" s="904"/>
      <c r="BF28" s="904"/>
      <c r="BG28" s="904"/>
      <c r="BH28" s="904"/>
      <c r="BI28" s="905"/>
      <c r="BJ28" s="253"/>
      <c r="BK28" s="253"/>
      <c r="BL28" s="253"/>
      <c r="BM28" s="253"/>
      <c r="BN28" s="253"/>
      <c r="BO28" s="266"/>
      <c r="BP28" s="266"/>
      <c r="BQ28" s="263">
        <v>
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
2</v>
      </c>
      <c r="B29" s="839" t="s">
        <v>
402</v>
      </c>
      <c r="C29" s="840"/>
      <c r="D29" s="840"/>
      <c r="E29" s="840"/>
      <c r="F29" s="840"/>
      <c r="G29" s="840"/>
      <c r="H29" s="840"/>
      <c r="I29" s="840"/>
      <c r="J29" s="840"/>
      <c r="K29" s="840"/>
      <c r="L29" s="840"/>
      <c r="M29" s="840"/>
      <c r="N29" s="840"/>
      <c r="O29" s="840"/>
      <c r="P29" s="841"/>
      <c r="Q29" s="842">
        <v>
56</v>
      </c>
      <c r="R29" s="843"/>
      <c r="S29" s="843"/>
      <c r="T29" s="843"/>
      <c r="U29" s="843"/>
      <c r="V29" s="843">
        <v>
43</v>
      </c>
      <c r="W29" s="843"/>
      <c r="X29" s="843"/>
      <c r="Y29" s="843"/>
      <c r="Z29" s="843"/>
      <c r="AA29" s="843">
        <v>
13</v>
      </c>
      <c r="AB29" s="843"/>
      <c r="AC29" s="843"/>
      <c r="AD29" s="843"/>
      <c r="AE29" s="844"/>
      <c r="AF29" s="845">
        <v>
13</v>
      </c>
      <c r="AG29" s="846"/>
      <c r="AH29" s="846"/>
      <c r="AI29" s="846"/>
      <c r="AJ29" s="847"/>
      <c r="AK29" s="914">
        <v>
3</v>
      </c>
      <c r="AL29" s="915"/>
      <c r="AM29" s="915"/>
      <c r="AN29" s="915"/>
      <c r="AO29" s="915"/>
      <c r="AP29" s="915" t="s">
        <v>
588</v>
      </c>
      <c r="AQ29" s="915"/>
      <c r="AR29" s="915"/>
      <c r="AS29" s="915"/>
      <c r="AT29" s="915"/>
      <c r="AU29" s="915" t="s">
        <v>
588</v>
      </c>
      <c r="AV29" s="915"/>
      <c r="AW29" s="915"/>
      <c r="AX29" s="915"/>
      <c r="AY29" s="915"/>
      <c r="AZ29" s="916" t="s">
        <v>
588</v>
      </c>
      <c r="BA29" s="916"/>
      <c r="BB29" s="916"/>
      <c r="BC29" s="916"/>
      <c r="BD29" s="916"/>
      <c r="BE29" s="912"/>
      <c r="BF29" s="912"/>
      <c r="BG29" s="912"/>
      <c r="BH29" s="912"/>
      <c r="BI29" s="913"/>
      <c r="BJ29" s="253"/>
      <c r="BK29" s="253"/>
      <c r="BL29" s="253"/>
      <c r="BM29" s="253"/>
      <c r="BN29" s="253"/>
      <c r="BO29" s="266"/>
      <c r="BP29" s="266"/>
      <c r="BQ29" s="263">
        <v>
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
3</v>
      </c>
      <c r="B30" s="839" t="s">
        <v>
403</v>
      </c>
      <c r="C30" s="840"/>
      <c r="D30" s="840"/>
      <c r="E30" s="840"/>
      <c r="F30" s="840"/>
      <c r="G30" s="840"/>
      <c r="H30" s="840"/>
      <c r="I30" s="840"/>
      <c r="J30" s="840"/>
      <c r="K30" s="840"/>
      <c r="L30" s="840"/>
      <c r="M30" s="840"/>
      <c r="N30" s="840"/>
      <c r="O30" s="840"/>
      <c r="P30" s="841"/>
      <c r="Q30" s="842">
        <v>
26</v>
      </c>
      <c r="R30" s="843"/>
      <c r="S30" s="843"/>
      <c r="T30" s="843"/>
      <c r="U30" s="843"/>
      <c r="V30" s="843">
        <v>
21</v>
      </c>
      <c r="W30" s="843"/>
      <c r="X30" s="843"/>
      <c r="Y30" s="843"/>
      <c r="Z30" s="843"/>
      <c r="AA30" s="843">
        <v>
5</v>
      </c>
      <c r="AB30" s="843"/>
      <c r="AC30" s="843"/>
      <c r="AD30" s="843"/>
      <c r="AE30" s="844"/>
      <c r="AF30" s="845">
        <v>
5</v>
      </c>
      <c r="AG30" s="846"/>
      <c r="AH30" s="846"/>
      <c r="AI30" s="846"/>
      <c r="AJ30" s="847"/>
      <c r="AK30" s="914">
        <v>
7</v>
      </c>
      <c r="AL30" s="915"/>
      <c r="AM30" s="915"/>
      <c r="AN30" s="915"/>
      <c r="AO30" s="915"/>
      <c r="AP30" s="915" t="s">
        <v>
588</v>
      </c>
      <c r="AQ30" s="915"/>
      <c r="AR30" s="915"/>
      <c r="AS30" s="915"/>
      <c r="AT30" s="915"/>
      <c r="AU30" s="915" t="s">
        <v>
588</v>
      </c>
      <c r="AV30" s="915"/>
      <c r="AW30" s="915"/>
      <c r="AX30" s="915"/>
      <c r="AY30" s="915"/>
      <c r="AZ30" s="916" t="s">
        <v>
588</v>
      </c>
      <c r="BA30" s="916"/>
      <c r="BB30" s="916"/>
      <c r="BC30" s="916"/>
      <c r="BD30" s="916"/>
      <c r="BE30" s="912"/>
      <c r="BF30" s="912"/>
      <c r="BG30" s="912"/>
      <c r="BH30" s="912"/>
      <c r="BI30" s="913"/>
      <c r="BJ30" s="253"/>
      <c r="BK30" s="253"/>
      <c r="BL30" s="253"/>
      <c r="BM30" s="253"/>
      <c r="BN30" s="253"/>
      <c r="BO30" s="266"/>
      <c r="BP30" s="266"/>
      <c r="BQ30" s="263">
        <v>
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
4</v>
      </c>
      <c r="B31" s="839" t="s">
        <v>
404</v>
      </c>
      <c r="C31" s="840"/>
      <c r="D31" s="840"/>
      <c r="E31" s="840"/>
      <c r="F31" s="840"/>
      <c r="G31" s="840"/>
      <c r="H31" s="840"/>
      <c r="I31" s="840"/>
      <c r="J31" s="840"/>
      <c r="K31" s="840"/>
      <c r="L31" s="840"/>
      <c r="M31" s="840"/>
      <c r="N31" s="840"/>
      <c r="O31" s="840"/>
      <c r="P31" s="841"/>
      <c r="Q31" s="842">
        <v>
6</v>
      </c>
      <c r="R31" s="843"/>
      <c r="S31" s="843"/>
      <c r="T31" s="843"/>
      <c r="U31" s="843"/>
      <c r="V31" s="843">
        <v>
2</v>
      </c>
      <c r="W31" s="843"/>
      <c r="X31" s="843"/>
      <c r="Y31" s="843"/>
      <c r="Z31" s="843"/>
      <c r="AA31" s="843">
        <v>
4</v>
      </c>
      <c r="AB31" s="843"/>
      <c r="AC31" s="843"/>
      <c r="AD31" s="843"/>
      <c r="AE31" s="844"/>
      <c r="AF31" s="845">
        <v>
4</v>
      </c>
      <c r="AG31" s="846"/>
      <c r="AH31" s="846"/>
      <c r="AI31" s="846"/>
      <c r="AJ31" s="847"/>
      <c r="AK31" s="914">
        <v>
3</v>
      </c>
      <c r="AL31" s="915"/>
      <c r="AM31" s="915"/>
      <c r="AN31" s="915"/>
      <c r="AO31" s="915"/>
      <c r="AP31" s="915" t="s">
        <v>
588</v>
      </c>
      <c r="AQ31" s="915"/>
      <c r="AR31" s="915"/>
      <c r="AS31" s="915"/>
      <c r="AT31" s="915"/>
      <c r="AU31" s="915" t="s">
        <v>
588</v>
      </c>
      <c r="AV31" s="915"/>
      <c r="AW31" s="915"/>
      <c r="AX31" s="915"/>
      <c r="AY31" s="915"/>
      <c r="AZ31" s="916" t="s">
        <v>
588</v>
      </c>
      <c r="BA31" s="916"/>
      <c r="BB31" s="916"/>
      <c r="BC31" s="916"/>
      <c r="BD31" s="916"/>
      <c r="BE31" s="912"/>
      <c r="BF31" s="912"/>
      <c r="BG31" s="912"/>
      <c r="BH31" s="912"/>
      <c r="BI31" s="913"/>
      <c r="BJ31" s="253"/>
      <c r="BK31" s="253"/>
      <c r="BL31" s="253"/>
      <c r="BM31" s="253"/>
      <c r="BN31" s="253"/>
      <c r="BO31" s="266"/>
      <c r="BP31" s="266"/>
      <c r="BQ31" s="263">
        <v>
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
5</v>
      </c>
      <c r="B32" s="839" t="s">
        <v>
405</v>
      </c>
      <c r="C32" s="840"/>
      <c r="D32" s="840"/>
      <c r="E32" s="840"/>
      <c r="F32" s="840"/>
      <c r="G32" s="840"/>
      <c r="H32" s="840"/>
      <c r="I32" s="840"/>
      <c r="J32" s="840"/>
      <c r="K32" s="840"/>
      <c r="L32" s="840"/>
      <c r="M32" s="840"/>
      <c r="N32" s="840"/>
      <c r="O32" s="840"/>
      <c r="P32" s="841"/>
      <c r="Q32" s="842">
        <v>
1</v>
      </c>
      <c r="R32" s="843"/>
      <c r="S32" s="843"/>
      <c r="T32" s="843"/>
      <c r="U32" s="843"/>
      <c r="V32" s="843">
        <v>
0</v>
      </c>
      <c r="W32" s="843"/>
      <c r="X32" s="843"/>
      <c r="Y32" s="843"/>
      <c r="Z32" s="843"/>
      <c r="AA32" s="843">
        <v>
1</v>
      </c>
      <c r="AB32" s="843"/>
      <c r="AC32" s="843"/>
      <c r="AD32" s="843"/>
      <c r="AE32" s="844"/>
      <c r="AF32" s="845">
        <v>
1</v>
      </c>
      <c r="AG32" s="846"/>
      <c r="AH32" s="846"/>
      <c r="AI32" s="846"/>
      <c r="AJ32" s="847"/>
      <c r="AK32" s="914" t="s">
        <v>
588</v>
      </c>
      <c r="AL32" s="915"/>
      <c r="AM32" s="915"/>
      <c r="AN32" s="915"/>
      <c r="AO32" s="915"/>
      <c r="AP32" s="915" t="s">
        <v>
588</v>
      </c>
      <c r="AQ32" s="915"/>
      <c r="AR32" s="915"/>
      <c r="AS32" s="915"/>
      <c r="AT32" s="915"/>
      <c r="AU32" s="915" t="s">
        <v>
588</v>
      </c>
      <c r="AV32" s="915"/>
      <c r="AW32" s="915"/>
      <c r="AX32" s="915"/>
      <c r="AY32" s="915"/>
      <c r="AZ32" s="916" t="s">
        <v>
588</v>
      </c>
      <c r="BA32" s="916"/>
      <c r="BB32" s="916"/>
      <c r="BC32" s="916"/>
      <c r="BD32" s="916"/>
      <c r="BE32" s="912"/>
      <c r="BF32" s="912"/>
      <c r="BG32" s="912"/>
      <c r="BH32" s="912"/>
      <c r="BI32" s="913"/>
      <c r="BJ32" s="253"/>
      <c r="BK32" s="253"/>
      <c r="BL32" s="253"/>
      <c r="BM32" s="253"/>
      <c r="BN32" s="253"/>
      <c r="BO32" s="266"/>
      <c r="BP32" s="266"/>
      <c r="BQ32" s="263">
        <v>
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
6</v>
      </c>
      <c r="B33" s="839" t="s">
        <v>
406</v>
      </c>
      <c r="C33" s="840"/>
      <c r="D33" s="840"/>
      <c r="E33" s="840"/>
      <c r="F33" s="840"/>
      <c r="G33" s="840"/>
      <c r="H33" s="840"/>
      <c r="I33" s="840"/>
      <c r="J33" s="840"/>
      <c r="K33" s="840"/>
      <c r="L33" s="840"/>
      <c r="M33" s="840"/>
      <c r="N33" s="840"/>
      <c r="O33" s="840"/>
      <c r="P33" s="841"/>
      <c r="Q33" s="842">
        <v>
152</v>
      </c>
      <c r="R33" s="843"/>
      <c r="S33" s="843"/>
      <c r="T33" s="843"/>
      <c r="U33" s="843"/>
      <c r="V33" s="843">
        <v>
82</v>
      </c>
      <c r="W33" s="843"/>
      <c r="X33" s="843"/>
      <c r="Y33" s="843"/>
      <c r="Z33" s="843"/>
      <c r="AA33" s="843">
        <v>
70</v>
      </c>
      <c r="AB33" s="843"/>
      <c r="AC33" s="843"/>
      <c r="AD33" s="843"/>
      <c r="AE33" s="844"/>
      <c r="AF33" s="845">
        <v>
70</v>
      </c>
      <c r="AG33" s="846"/>
      <c r="AH33" s="846"/>
      <c r="AI33" s="846"/>
      <c r="AJ33" s="847"/>
      <c r="AK33" s="914">
        <v>
62</v>
      </c>
      <c r="AL33" s="915"/>
      <c r="AM33" s="915"/>
      <c r="AN33" s="915"/>
      <c r="AO33" s="915"/>
      <c r="AP33" s="915">
        <v>
124</v>
      </c>
      <c r="AQ33" s="915"/>
      <c r="AR33" s="915"/>
      <c r="AS33" s="915"/>
      <c r="AT33" s="915"/>
      <c r="AU33" s="915">
        <v>
124</v>
      </c>
      <c r="AV33" s="915"/>
      <c r="AW33" s="915"/>
      <c r="AX33" s="915"/>
      <c r="AY33" s="915"/>
      <c r="AZ33" s="916" t="s">
        <v>
588</v>
      </c>
      <c r="BA33" s="916"/>
      <c r="BB33" s="916"/>
      <c r="BC33" s="916"/>
      <c r="BD33" s="916"/>
      <c r="BE33" s="912" t="s">
        <v>
407</v>
      </c>
      <c r="BF33" s="912"/>
      <c r="BG33" s="912"/>
      <c r="BH33" s="912"/>
      <c r="BI33" s="913"/>
      <c r="BJ33" s="253"/>
      <c r="BK33" s="253"/>
      <c r="BL33" s="253"/>
      <c r="BM33" s="253"/>
      <c r="BN33" s="253"/>
      <c r="BO33" s="266"/>
      <c r="BP33" s="266"/>
      <c r="BQ33" s="263">
        <v>
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
7</v>
      </c>
      <c r="B34" s="839" t="s">
        <v>
408</v>
      </c>
      <c r="C34" s="840"/>
      <c r="D34" s="840"/>
      <c r="E34" s="840"/>
      <c r="F34" s="840"/>
      <c r="G34" s="840"/>
      <c r="H34" s="840"/>
      <c r="I34" s="840"/>
      <c r="J34" s="840"/>
      <c r="K34" s="840"/>
      <c r="L34" s="840"/>
      <c r="M34" s="840"/>
      <c r="N34" s="840"/>
      <c r="O34" s="840"/>
      <c r="P34" s="841"/>
      <c r="Q34" s="842">
        <v>
35</v>
      </c>
      <c r="R34" s="843"/>
      <c r="S34" s="843"/>
      <c r="T34" s="843"/>
      <c r="U34" s="843"/>
      <c r="V34" s="843">
        <v>
9</v>
      </c>
      <c r="W34" s="843"/>
      <c r="X34" s="843"/>
      <c r="Y34" s="843"/>
      <c r="Z34" s="843"/>
      <c r="AA34" s="843">
        <v>
26</v>
      </c>
      <c r="AB34" s="843"/>
      <c r="AC34" s="843"/>
      <c r="AD34" s="843"/>
      <c r="AE34" s="844"/>
      <c r="AF34" s="845">
        <v>
26</v>
      </c>
      <c r="AG34" s="846"/>
      <c r="AH34" s="846"/>
      <c r="AI34" s="846"/>
      <c r="AJ34" s="847"/>
      <c r="AK34" s="914">
        <v>
12</v>
      </c>
      <c r="AL34" s="915"/>
      <c r="AM34" s="915"/>
      <c r="AN34" s="915"/>
      <c r="AO34" s="915"/>
      <c r="AP34" s="915" t="s">
        <v>
588</v>
      </c>
      <c r="AQ34" s="915"/>
      <c r="AR34" s="915"/>
      <c r="AS34" s="915"/>
      <c r="AT34" s="915"/>
      <c r="AU34" s="915" t="s">
        <v>
588</v>
      </c>
      <c r="AV34" s="915"/>
      <c r="AW34" s="915"/>
      <c r="AX34" s="915"/>
      <c r="AY34" s="915"/>
      <c r="AZ34" s="916" t="s">
        <v>
588</v>
      </c>
      <c r="BA34" s="916"/>
      <c r="BB34" s="916"/>
      <c r="BC34" s="916"/>
      <c r="BD34" s="916"/>
      <c r="BE34" s="912" t="s">
        <v>
407</v>
      </c>
      <c r="BF34" s="912"/>
      <c r="BG34" s="912"/>
      <c r="BH34" s="912"/>
      <c r="BI34" s="913"/>
      <c r="BJ34" s="253"/>
      <c r="BK34" s="253"/>
      <c r="BL34" s="253"/>
      <c r="BM34" s="253"/>
      <c r="BN34" s="253"/>
      <c r="BO34" s="266"/>
      <c r="BP34" s="266"/>
      <c r="BQ34" s="263">
        <v>
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
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
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
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
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
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
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
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
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
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
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
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
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
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
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
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
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
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
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
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
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
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
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
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
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
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
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
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
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
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
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
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
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
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
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
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
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
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
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
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
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
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
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
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
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
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
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
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
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
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
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
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
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
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
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
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
409</v>
      </c>
      <c r="BK62" s="890"/>
      <c r="BL62" s="890"/>
      <c r="BM62" s="890"/>
      <c r="BN62" s="891"/>
      <c r="BO62" s="266"/>
      <c r="BP62" s="266"/>
      <c r="BQ62" s="263">
        <v>
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
389</v>
      </c>
      <c r="B63" s="874" t="s">
        <v>
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
141</v>
      </c>
      <c r="AG63" s="926"/>
      <c r="AH63" s="926"/>
      <c r="AI63" s="926"/>
      <c r="AJ63" s="927"/>
      <c r="AK63" s="928"/>
      <c r="AL63" s="923"/>
      <c r="AM63" s="923"/>
      <c r="AN63" s="923"/>
      <c r="AO63" s="923"/>
      <c r="AP63" s="926">
        <v>
124</v>
      </c>
      <c r="AQ63" s="926"/>
      <c r="AR63" s="926"/>
      <c r="AS63" s="926"/>
      <c r="AT63" s="926"/>
      <c r="AU63" s="926">
        <v>
5</v>
      </c>
      <c r="AV63" s="926"/>
      <c r="AW63" s="926"/>
      <c r="AX63" s="926"/>
      <c r="AY63" s="926"/>
      <c r="AZ63" s="930"/>
      <c r="BA63" s="930"/>
      <c r="BB63" s="930"/>
      <c r="BC63" s="930"/>
      <c r="BD63" s="930"/>
      <c r="BE63" s="931"/>
      <c r="BF63" s="931"/>
      <c r="BG63" s="931"/>
      <c r="BH63" s="931"/>
      <c r="BI63" s="932"/>
      <c r="BJ63" s="933" t="s">
        <v>
411</v>
      </c>
      <c r="BK63" s="934"/>
      <c r="BL63" s="934"/>
      <c r="BM63" s="934"/>
      <c r="BN63" s="935"/>
      <c r="BO63" s="266"/>
      <c r="BP63" s="266"/>
      <c r="BQ63" s="263">
        <v>
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
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
413</v>
      </c>
      <c r="B66" s="825"/>
      <c r="C66" s="825"/>
      <c r="D66" s="825"/>
      <c r="E66" s="825"/>
      <c r="F66" s="825"/>
      <c r="G66" s="825"/>
      <c r="H66" s="825"/>
      <c r="I66" s="825"/>
      <c r="J66" s="825"/>
      <c r="K66" s="825"/>
      <c r="L66" s="825"/>
      <c r="M66" s="825"/>
      <c r="N66" s="825"/>
      <c r="O66" s="825"/>
      <c r="P66" s="826"/>
      <c r="Q66" s="801" t="s">
        <v>
414</v>
      </c>
      <c r="R66" s="802"/>
      <c r="S66" s="802"/>
      <c r="T66" s="802"/>
      <c r="U66" s="803"/>
      <c r="V66" s="801" t="s">
        <v>
415</v>
      </c>
      <c r="W66" s="802"/>
      <c r="X66" s="802"/>
      <c r="Y66" s="802"/>
      <c r="Z66" s="803"/>
      <c r="AA66" s="801" t="s">
        <v>
416</v>
      </c>
      <c r="AB66" s="802"/>
      <c r="AC66" s="802"/>
      <c r="AD66" s="802"/>
      <c r="AE66" s="803"/>
      <c r="AF66" s="936" t="s">
        <v>
417</v>
      </c>
      <c r="AG66" s="897"/>
      <c r="AH66" s="897"/>
      <c r="AI66" s="897"/>
      <c r="AJ66" s="937"/>
      <c r="AK66" s="801" t="s">
        <v>
418</v>
      </c>
      <c r="AL66" s="825"/>
      <c r="AM66" s="825"/>
      <c r="AN66" s="825"/>
      <c r="AO66" s="826"/>
      <c r="AP66" s="801" t="s">
        <v>
419</v>
      </c>
      <c r="AQ66" s="802"/>
      <c r="AR66" s="802"/>
      <c r="AS66" s="802"/>
      <c r="AT66" s="803"/>
      <c r="AU66" s="801" t="s">
        <v>
420</v>
      </c>
      <c r="AV66" s="802"/>
      <c r="AW66" s="802"/>
      <c r="AX66" s="802"/>
      <c r="AY66" s="803"/>
      <c r="AZ66" s="801" t="s">
        <v>
377</v>
      </c>
      <c r="BA66" s="802"/>
      <c r="BB66" s="802"/>
      <c r="BC66" s="802"/>
      <c r="BD66" s="813"/>
      <c r="BE66" s="266"/>
      <c r="BF66" s="266"/>
      <c r="BG66" s="266"/>
      <c r="BH66" s="266"/>
      <c r="BI66" s="266"/>
      <c r="BJ66" s="266"/>
      <c r="BK66" s="266"/>
      <c r="BL66" s="266"/>
      <c r="BM66" s="266"/>
      <c r="BN66" s="266"/>
      <c r="BO66" s="266"/>
      <c r="BP66" s="266"/>
      <c r="BQ66" s="263">
        <v>
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
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
1</v>
      </c>
      <c r="B68" s="953" t="s">
        <v>
581</v>
      </c>
      <c r="C68" s="954"/>
      <c r="D68" s="954"/>
      <c r="E68" s="954"/>
      <c r="F68" s="954"/>
      <c r="G68" s="954"/>
      <c r="H68" s="954"/>
      <c r="I68" s="954"/>
      <c r="J68" s="954"/>
      <c r="K68" s="954"/>
      <c r="L68" s="954"/>
      <c r="M68" s="954"/>
      <c r="N68" s="954"/>
      <c r="O68" s="954"/>
      <c r="P68" s="955"/>
      <c r="Q68" s="956">
        <v>
6</v>
      </c>
      <c r="R68" s="950"/>
      <c r="S68" s="950"/>
      <c r="T68" s="950"/>
      <c r="U68" s="950"/>
      <c r="V68" s="950">
        <v>
5</v>
      </c>
      <c r="W68" s="950"/>
      <c r="X68" s="950"/>
      <c r="Y68" s="950"/>
      <c r="Z68" s="950"/>
      <c r="AA68" s="950">
        <v>
1</v>
      </c>
      <c r="AB68" s="950"/>
      <c r="AC68" s="950"/>
      <c r="AD68" s="950"/>
      <c r="AE68" s="950"/>
      <c r="AF68" s="950">
        <v>
1</v>
      </c>
      <c r="AG68" s="950"/>
      <c r="AH68" s="950"/>
      <c r="AI68" s="950"/>
      <c r="AJ68" s="950"/>
      <c r="AK68" s="950" t="s">
        <v>
588</v>
      </c>
      <c r="AL68" s="950"/>
      <c r="AM68" s="950"/>
      <c r="AN68" s="950"/>
      <c r="AO68" s="950"/>
      <c r="AP68" s="950" t="s">
        <v>
513</v>
      </c>
      <c r="AQ68" s="950"/>
      <c r="AR68" s="950"/>
      <c r="AS68" s="950"/>
      <c r="AT68" s="950"/>
      <c r="AU68" s="950" t="s">
        <v>
513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
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
2</v>
      </c>
      <c r="B69" s="957" t="s">
        <v>
582</v>
      </c>
      <c r="C69" s="958"/>
      <c r="D69" s="958"/>
      <c r="E69" s="958"/>
      <c r="F69" s="958"/>
      <c r="G69" s="958"/>
      <c r="H69" s="958"/>
      <c r="I69" s="958"/>
      <c r="J69" s="958"/>
      <c r="K69" s="958"/>
      <c r="L69" s="958"/>
      <c r="M69" s="958"/>
      <c r="N69" s="958"/>
      <c r="O69" s="958"/>
      <c r="P69" s="959"/>
      <c r="Q69" s="960">
        <v>
986</v>
      </c>
      <c r="R69" s="915"/>
      <c r="S69" s="915"/>
      <c r="T69" s="915"/>
      <c r="U69" s="915"/>
      <c r="V69" s="915">
        <v>
974</v>
      </c>
      <c r="W69" s="915"/>
      <c r="X69" s="915"/>
      <c r="Y69" s="915"/>
      <c r="Z69" s="915"/>
      <c r="AA69" s="915">
        <v>
12</v>
      </c>
      <c r="AB69" s="915"/>
      <c r="AC69" s="915"/>
      <c r="AD69" s="915"/>
      <c r="AE69" s="915"/>
      <c r="AF69" s="915">
        <v>
12</v>
      </c>
      <c r="AG69" s="915"/>
      <c r="AH69" s="915"/>
      <c r="AI69" s="915"/>
      <c r="AJ69" s="915"/>
      <c r="AK69" s="915">
        <v>
12</v>
      </c>
      <c r="AL69" s="915"/>
      <c r="AM69" s="915"/>
      <c r="AN69" s="915"/>
      <c r="AO69" s="915"/>
      <c r="AP69" s="915" t="s">
        <v>
513</v>
      </c>
      <c r="AQ69" s="915"/>
      <c r="AR69" s="915"/>
      <c r="AS69" s="915"/>
      <c r="AT69" s="915"/>
      <c r="AU69" s="915" t="s">
        <v>
513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
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
3</v>
      </c>
      <c r="B70" s="957" t="s">
        <v>
583</v>
      </c>
      <c r="C70" s="958"/>
      <c r="D70" s="958"/>
      <c r="E70" s="958"/>
      <c r="F70" s="958"/>
      <c r="G70" s="958"/>
      <c r="H70" s="958"/>
      <c r="I70" s="958"/>
      <c r="J70" s="958"/>
      <c r="K70" s="958"/>
      <c r="L70" s="958"/>
      <c r="M70" s="958"/>
      <c r="N70" s="958"/>
      <c r="O70" s="958"/>
      <c r="P70" s="959"/>
      <c r="Q70" s="960">
        <v>
286</v>
      </c>
      <c r="R70" s="915"/>
      <c r="S70" s="915"/>
      <c r="T70" s="915"/>
      <c r="U70" s="915"/>
      <c r="V70" s="915">
        <v>
206</v>
      </c>
      <c r="W70" s="915"/>
      <c r="X70" s="915"/>
      <c r="Y70" s="915"/>
      <c r="Z70" s="915"/>
      <c r="AA70" s="915">
        <v>
82</v>
      </c>
      <c r="AB70" s="915"/>
      <c r="AC70" s="915"/>
      <c r="AD70" s="915"/>
      <c r="AE70" s="915"/>
      <c r="AF70" s="915">
        <v>
82</v>
      </c>
      <c r="AG70" s="915"/>
      <c r="AH70" s="915"/>
      <c r="AI70" s="915"/>
      <c r="AJ70" s="915"/>
      <c r="AK70" s="915">
        <v>
47</v>
      </c>
      <c r="AL70" s="915"/>
      <c r="AM70" s="915"/>
      <c r="AN70" s="915"/>
      <c r="AO70" s="915"/>
      <c r="AP70" s="915" t="s">
        <v>
513</v>
      </c>
      <c r="AQ70" s="915"/>
      <c r="AR70" s="915"/>
      <c r="AS70" s="915"/>
      <c r="AT70" s="915"/>
      <c r="AU70" s="915" t="s">
        <v>
513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
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
4</v>
      </c>
      <c r="B71" s="957" t="s">
        <v>
584</v>
      </c>
      <c r="C71" s="958"/>
      <c r="D71" s="958"/>
      <c r="E71" s="958"/>
      <c r="F71" s="958"/>
      <c r="G71" s="958"/>
      <c r="H71" s="958"/>
      <c r="I71" s="958"/>
      <c r="J71" s="958"/>
      <c r="K71" s="958"/>
      <c r="L71" s="958"/>
      <c r="M71" s="958"/>
      <c r="N71" s="958"/>
      <c r="O71" s="958"/>
      <c r="P71" s="959"/>
      <c r="Q71" s="960">
        <v>
5253</v>
      </c>
      <c r="R71" s="915"/>
      <c r="S71" s="915"/>
      <c r="T71" s="915"/>
      <c r="U71" s="915"/>
      <c r="V71" s="915">
        <v>
4828</v>
      </c>
      <c r="W71" s="915"/>
      <c r="X71" s="915"/>
      <c r="Y71" s="915"/>
      <c r="Z71" s="915"/>
      <c r="AA71" s="915">
        <v>
425</v>
      </c>
      <c r="AB71" s="915"/>
      <c r="AC71" s="915"/>
      <c r="AD71" s="915"/>
      <c r="AE71" s="915"/>
      <c r="AF71" s="915">
        <v>
425</v>
      </c>
      <c r="AG71" s="915"/>
      <c r="AH71" s="915"/>
      <c r="AI71" s="915"/>
      <c r="AJ71" s="915"/>
      <c r="AK71" s="915">
        <v>
600</v>
      </c>
      <c r="AL71" s="915"/>
      <c r="AM71" s="915"/>
      <c r="AN71" s="915"/>
      <c r="AO71" s="915"/>
      <c r="AP71" s="915" t="s">
        <v>
513</v>
      </c>
      <c r="AQ71" s="915"/>
      <c r="AR71" s="915"/>
      <c r="AS71" s="915"/>
      <c r="AT71" s="915"/>
      <c r="AU71" s="915" t="s">
        <v>
513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
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
5</v>
      </c>
      <c r="B72" s="957" t="s">
        <v>
585</v>
      </c>
      <c r="C72" s="958"/>
      <c r="D72" s="958"/>
      <c r="E72" s="958"/>
      <c r="F72" s="958"/>
      <c r="G72" s="958"/>
      <c r="H72" s="958"/>
      <c r="I72" s="958"/>
      <c r="J72" s="958"/>
      <c r="K72" s="958"/>
      <c r="L72" s="958"/>
      <c r="M72" s="958"/>
      <c r="N72" s="958"/>
      <c r="O72" s="958"/>
      <c r="P72" s="959"/>
      <c r="Q72" s="960">
        <v>
647</v>
      </c>
      <c r="R72" s="915"/>
      <c r="S72" s="915"/>
      <c r="T72" s="915"/>
      <c r="U72" s="915"/>
      <c r="V72" s="915">
        <v>
626</v>
      </c>
      <c r="W72" s="915"/>
      <c r="X72" s="915"/>
      <c r="Y72" s="915"/>
      <c r="Z72" s="915"/>
      <c r="AA72" s="915">
        <v>
21</v>
      </c>
      <c r="AB72" s="915"/>
      <c r="AC72" s="915"/>
      <c r="AD72" s="915"/>
      <c r="AE72" s="915"/>
      <c r="AF72" s="915">
        <v>
21</v>
      </c>
      <c r="AG72" s="915"/>
      <c r="AH72" s="915"/>
      <c r="AI72" s="915"/>
      <c r="AJ72" s="915"/>
      <c r="AK72" s="915" t="s">
        <v>
588</v>
      </c>
      <c r="AL72" s="915"/>
      <c r="AM72" s="915"/>
      <c r="AN72" s="915"/>
      <c r="AO72" s="915"/>
      <c r="AP72" s="915">
        <v>
830</v>
      </c>
      <c r="AQ72" s="915"/>
      <c r="AR72" s="915"/>
      <c r="AS72" s="915"/>
      <c r="AT72" s="915"/>
      <c r="AU72" s="915">
        <v>
26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
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
6</v>
      </c>
      <c r="B73" s="957" t="s">
        <v>
586</v>
      </c>
      <c r="C73" s="958"/>
      <c r="D73" s="958"/>
      <c r="E73" s="958"/>
      <c r="F73" s="958"/>
      <c r="G73" s="958"/>
      <c r="H73" s="958"/>
      <c r="I73" s="958"/>
      <c r="J73" s="958"/>
      <c r="K73" s="958"/>
      <c r="L73" s="958"/>
      <c r="M73" s="958"/>
      <c r="N73" s="958"/>
      <c r="O73" s="958"/>
      <c r="P73" s="959"/>
      <c r="Q73" s="960">
        <v>
6529</v>
      </c>
      <c r="R73" s="915">
        <v>
6933</v>
      </c>
      <c r="S73" s="915">
        <v>
6933</v>
      </c>
      <c r="T73" s="915">
        <v>
6933</v>
      </c>
      <c r="U73" s="915">
        <v>
6933</v>
      </c>
      <c r="V73" s="915">
        <v>
6443</v>
      </c>
      <c r="W73" s="915">
        <v>
6850</v>
      </c>
      <c r="X73" s="915">
        <v>
6850</v>
      </c>
      <c r="Y73" s="915">
        <v>
6850</v>
      </c>
      <c r="Z73" s="915">
        <v>
6850</v>
      </c>
      <c r="AA73" s="915">
        <v>
86</v>
      </c>
      <c r="AB73" s="915">
        <v>
82</v>
      </c>
      <c r="AC73" s="915">
        <v>
82</v>
      </c>
      <c r="AD73" s="915">
        <v>
82</v>
      </c>
      <c r="AE73" s="915">
        <v>
82</v>
      </c>
      <c r="AF73" s="915">
        <v>
86</v>
      </c>
      <c r="AG73" s="915">
        <v>
82</v>
      </c>
      <c r="AH73" s="915">
        <v>
82</v>
      </c>
      <c r="AI73" s="915">
        <v>
82</v>
      </c>
      <c r="AJ73" s="915">
        <v>
82</v>
      </c>
      <c r="AK73" s="915">
        <v>
1926</v>
      </c>
      <c r="AL73" s="915">
        <v>
2485</v>
      </c>
      <c r="AM73" s="915">
        <v>
2485</v>
      </c>
      <c r="AN73" s="915">
        <v>
2485</v>
      </c>
      <c r="AO73" s="915">
        <v>
2485</v>
      </c>
      <c r="AP73" s="915" t="s">
        <v>
513</v>
      </c>
      <c r="AQ73" s="915"/>
      <c r="AR73" s="915"/>
      <c r="AS73" s="915"/>
      <c r="AT73" s="915"/>
      <c r="AU73" s="915" t="s">
        <v>
513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
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
7</v>
      </c>
      <c r="B74" s="957" t="s">
        <v>
587</v>
      </c>
      <c r="C74" s="958"/>
      <c r="D74" s="958"/>
      <c r="E74" s="958"/>
      <c r="F74" s="958"/>
      <c r="G74" s="958"/>
      <c r="H74" s="958"/>
      <c r="I74" s="958"/>
      <c r="J74" s="958"/>
      <c r="K74" s="958"/>
      <c r="L74" s="958"/>
      <c r="M74" s="958"/>
      <c r="N74" s="958"/>
      <c r="O74" s="958"/>
      <c r="P74" s="959"/>
      <c r="Q74" s="960">
        <v>
1444184</v>
      </c>
      <c r="R74" s="915">
        <v>
1385861</v>
      </c>
      <c r="S74" s="915">
        <v>
1385861</v>
      </c>
      <c r="T74" s="915">
        <v>
1385861</v>
      </c>
      <c r="U74" s="915">
        <v>
1385861</v>
      </c>
      <c r="V74" s="915">
        <v>
1404896</v>
      </c>
      <c r="W74" s="915">
        <v>
1346246</v>
      </c>
      <c r="X74" s="915">
        <v>
1346246</v>
      </c>
      <c r="Y74" s="915">
        <v>
1346246</v>
      </c>
      <c r="Z74" s="915">
        <v>
1346246</v>
      </c>
      <c r="AA74" s="915">
        <v>
39288</v>
      </c>
      <c r="AB74" s="915">
        <v>
39615</v>
      </c>
      <c r="AC74" s="915">
        <v>
39615</v>
      </c>
      <c r="AD74" s="915">
        <v>
39615</v>
      </c>
      <c r="AE74" s="915">
        <v>
39615</v>
      </c>
      <c r="AF74" s="915">
        <v>
39288</v>
      </c>
      <c r="AG74" s="915">
        <v>
39615</v>
      </c>
      <c r="AH74" s="915">
        <v>
39615</v>
      </c>
      <c r="AI74" s="915">
        <v>
39615</v>
      </c>
      <c r="AJ74" s="915">
        <v>
39615</v>
      </c>
      <c r="AK74" s="915">
        <v>
16623</v>
      </c>
      <c r="AL74" s="915">
        <v>
13582</v>
      </c>
      <c r="AM74" s="915">
        <v>
13582</v>
      </c>
      <c r="AN74" s="915">
        <v>
13582</v>
      </c>
      <c r="AO74" s="915">
        <v>
13582</v>
      </c>
      <c r="AP74" s="915" t="s">
        <v>
513</v>
      </c>
      <c r="AQ74" s="915"/>
      <c r="AR74" s="915"/>
      <c r="AS74" s="915"/>
      <c r="AT74" s="915"/>
      <c r="AU74" s="915" t="s">
        <v>
513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
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
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
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
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
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
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
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
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
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
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
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
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
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
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
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
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
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
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
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
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
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
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
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
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
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
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
389</v>
      </c>
      <c r="B88" s="874" t="s">
        <v>
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
40238</v>
      </c>
      <c r="AG88" s="926"/>
      <c r="AH88" s="926"/>
      <c r="AI88" s="926"/>
      <c r="AJ88" s="926"/>
      <c r="AK88" s="923"/>
      <c r="AL88" s="923"/>
      <c r="AM88" s="923"/>
      <c r="AN88" s="923"/>
      <c r="AO88" s="923"/>
      <c r="AP88" s="926">
        <v>
830</v>
      </c>
      <c r="AQ88" s="926"/>
      <c r="AR88" s="926"/>
      <c r="AS88" s="926"/>
      <c r="AT88" s="926"/>
      <c r="AU88" s="926">
        <v>
26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
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389</v>
      </c>
      <c r="BR102" s="874" t="s">
        <v>
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
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
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
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
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
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
430</v>
      </c>
      <c r="AB109" s="979"/>
      <c r="AC109" s="979"/>
      <c r="AD109" s="979"/>
      <c r="AE109" s="980"/>
      <c r="AF109" s="978" t="s">
        <v>
307</v>
      </c>
      <c r="AG109" s="979"/>
      <c r="AH109" s="979"/>
      <c r="AI109" s="979"/>
      <c r="AJ109" s="980"/>
      <c r="AK109" s="978" t="s">
        <v>
306</v>
      </c>
      <c r="AL109" s="979"/>
      <c r="AM109" s="979"/>
      <c r="AN109" s="979"/>
      <c r="AO109" s="980"/>
      <c r="AP109" s="978" t="s">
        <v>
431</v>
      </c>
      <c r="AQ109" s="979"/>
      <c r="AR109" s="979"/>
      <c r="AS109" s="979"/>
      <c r="AT109" s="981"/>
      <c r="AU109" s="998" t="s">
        <v>
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
430</v>
      </c>
      <c r="BR109" s="979"/>
      <c r="BS109" s="979"/>
      <c r="BT109" s="979"/>
      <c r="BU109" s="980"/>
      <c r="BV109" s="978" t="s">
        <v>
307</v>
      </c>
      <c r="BW109" s="979"/>
      <c r="BX109" s="979"/>
      <c r="BY109" s="979"/>
      <c r="BZ109" s="980"/>
      <c r="CA109" s="978" t="s">
        <v>
306</v>
      </c>
      <c r="CB109" s="979"/>
      <c r="CC109" s="979"/>
      <c r="CD109" s="979"/>
      <c r="CE109" s="980"/>
      <c r="CF109" s="999" t="s">
        <v>
431</v>
      </c>
      <c r="CG109" s="999"/>
      <c r="CH109" s="999"/>
      <c r="CI109" s="999"/>
      <c r="CJ109" s="999"/>
      <c r="CK109" s="978" t="s">
        <v>
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
430</v>
      </c>
      <c r="DH109" s="979"/>
      <c r="DI109" s="979"/>
      <c r="DJ109" s="979"/>
      <c r="DK109" s="980"/>
      <c r="DL109" s="978" t="s">
        <v>
307</v>
      </c>
      <c r="DM109" s="979"/>
      <c r="DN109" s="979"/>
      <c r="DO109" s="979"/>
      <c r="DP109" s="980"/>
      <c r="DQ109" s="978" t="s">
        <v>
306</v>
      </c>
      <c r="DR109" s="979"/>
      <c r="DS109" s="979"/>
      <c r="DT109" s="979"/>
      <c r="DU109" s="980"/>
      <c r="DV109" s="978" t="s">
        <v>
431</v>
      </c>
      <c r="DW109" s="979"/>
      <c r="DX109" s="979"/>
      <c r="DY109" s="979"/>
      <c r="DZ109" s="981"/>
    </row>
    <row r="110" spans="1:131" s="247" customFormat="1" ht="26.25" customHeight="1" x14ac:dyDescent="0.15">
      <c r="A110" s="982" t="s">
        <v>
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
32631</v>
      </c>
      <c r="AB110" s="986"/>
      <c r="AC110" s="986"/>
      <c r="AD110" s="986"/>
      <c r="AE110" s="987"/>
      <c r="AF110" s="988">
        <v>
24687</v>
      </c>
      <c r="AG110" s="986"/>
      <c r="AH110" s="986"/>
      <c r="AI110" s="986"/>
      <c r="AJ110" s="987"/>
      <c r="AK110" s="988">
        <v>
19560</v>
      </c>
      <c r="AL110" s="986"/>
      <c r="AM110" s="986"/>
      <c r="AN110" s="986"/>
      <c r="AO110" s="987"/>
      <c r="AP110" s="989">
        <v>
9.6</v>
      </c>
      <c r="AQ110" s="990"/>
      <c r="AR110" s="990"/>
      <c r="AS110" s="990"/>
      <c r="AT110" s="991"/>
      <c r="AU110" s="992" t="s">
        <v>
72</v>
      </c>
      <c r="AV110" s="993"/>
      <c r="AW110" s="993"/>
      <c r="AX110" s="993"/>
      <c r="AY110" s="993"/>
      <c r="AZ110" s="1034" t="s">
        <v>
434</v>
      </c>
      <c r="BA110" s="983"/>
      <c r="BB110" s="983"/>
      <c r="BC110" s="983"/>
      <c r="BD110" s="983"/>
      <c r="BE110" s="983"/>
      <c r="BF110" s="983"/>
      <c r="BG110" s="983"/>
      <c r="BH110" s="983"/>
      <c r="BI110" s="983"/>
      <c r="BJ110" s="983"/>
      <c r="BK110" s="983"/>
      <c r="BL110" s="983"/>
      <c r="BM110" s="983"/>
      <c r="BN110" s="983"/>
      <c r="BO110" s="983"/>
      <c r="BP110" s="984"/>
      <c r="BQ110" s="1020">
        <v>
148140</v>
      </c>
      <c r="BR110" s="1021"/>
      <c r="BS110" s="1021"/>
      <c r="BT110" s="1021"/>
      <c r="BU110" s="1021"/>
      <c r="BV110" s="1021">
        <v>
125067</v>
      </c>
      <c r="BW110" s="1021"/>
      <c r="BX110" s="1021"/>
      <c r="BY110" s="1021"/>
      <c r="BZ110" s="1021"/>
      <c r="CA110" s="1021">
        <v>
106905</v>
      </c>
      <c r="CB110" s="1021"/>
      <c r="CC110" s="1021"/>
      <c r="CD110" s="1021"/>
      <c r="CE110" s="1021"/>
      <c r="CF110" s="1035">
        <v>
52.3</v>
      </c>
      <c r="CG110" s="1036"/>
      <c r="CH110" s="1036"/>
      <c r="CI110" s="1036"/>
      <c r="CJ110" s="1036"/>
      <c r="CK110" s="1037" t="s">
        <v>
435</v>
      </c>
      <c r="CL110" s="1038"/>
      <c r="CM110" s="1017" t="s">
        <v>
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
127</v>
      </c>
      <c r="DH110" s="1021"/>
      <c r="DI110" s="1021"/>
      <c r="DJ110" s="1021"/>
      <c r="DK110" s="1021"/>
      <c r="DL110" s="1021" t="s">
        <v>
127</v>
      </c>
      <c r="DM110" s="1021"/>
      <c r="DN110" s="1021"/>
      <c r="DO110" s="1021"/>
      <c r="DP110" s="1021"/>
      <c r="DQ110" s="1021" t="s">
        <v>
411</v>
      </c>
      <c r="DR110" s="1021"/>
      <c r="DS110" s="1021"/>
      <c r="DT110" s="1021"/>
      <c r="DU110" s="1021"/>
      <c r="DV110" s="1022" t="s">
        <v>
437</v>
      </c>
      <c r="DW110" s="1022"/>
      <c r="DX110" s="1022"/>
      <c r="DY110" s="1022"/>
      <c r="DZ110" s="1023"/>
    </row>
    <row r="111" spans="1:131" s="247" customFormat="1" ht="26.25" customHeight="1" x14ac:dyDescent="0.15">
      <c r="A111" s="1024" t="s">
        <v>
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
411</v>
      </c>
      <c r="AB111" s="1028"/>
      <c r="AC111" s="1028"/>
      <c r="AD111" s="1028"/>
      <c r="AE111" s="1029"/>
      <c r="AF111" s="1030" t="s">
        <v>
127</v>
      </c>
      <c r="AG111" s="1028"/>
      <c r="AH111" s="1028"/>
      <c r="AI111" s="1028"/>
      <c r="AJ111" s="1029"/>
      <c r="AK111" s="1030" t="s">
        <v>
437</v>
      </c>
      <c r="AL111" s="1028"/>
      <c r="AM111" s="1028"/>
      <c r="AN111" s="1028"/>
      <c r="AO111" s="1029"/>
      <c r="AP111" s="1031" t="s">
        <v>
127</v>
      </c>
      <c r="AQ111" s="1032"/>
      <c r="AR111" s="1032"/>
      <c r="AS111" s="1032"/>
      <c r="AT111" s="1033"/>
      <c r="AU111" s="994"/>
      <c r="AV111" s="995"/>
      <c r="AW111" s="995"/>
      <c r="AX111" s="995"/>
      <c r="AY111" s="995"/>
      <c r="AZ111" s="1043" t="s">
        <v>
439</v>
      </c>
      <c r="BA111" s="1044"/>
      <c r="BB111" s="1044"/>
      <c r="BC111" s="1044"/>
      <c r="BD111" s="1044"/>
      <c r="BE111" s="1044"/>
      <c r="BF111" s="1044"/>
      <c r="BG111" s="1044"/>
      <c r="BH111" s="1044"/>
      <c r="BI111" s="1044"/>
      <c r="BJ111" s="1044"/>
      <c r="BK111" s="1044"/>
      <c r="BL111" s="1044"/>
      <c r="BM111" s="1044"/>
      <c r="BN111" s="1044"/>
      <c r="BO111" s="1044"/>
      <c r="BP111" s="1045"/>
      <c r="BQ111" s="1013" t="s">
        <v>
127</v>
      </c>
      <c r="BR111" s="1014"/>
      <c r="BS111" s="1014"/>
      <c r="BT111" s="1014"/>
      <c r="BU111" s="1014"/>
      <c r="BV111" s="1014" t="s">
        <v>
127</v>
      </c>
      <c r="BW111" s="1014"/>
      <c r="BX111" s="1014"/>
      <c r="BY111" s="1014"/>
      <c r="BZ111" s="1014"/>
      <c r="CA111" s="1014" t="s">
        <v>
437</v>
      </c>
      <c r="CB111" s="1014"/>
      <c r="CC111" s="1014"/>
      <c r="CD111" s="1014"/>
      <c r="CE111" s="1014"/>
      <c r="CF111" s="1008" t="s">
        <v>
437</v>
      </c>
      <c r="CG111" s="1009"/>
      <c r="CH111" s="1009"/>
      <c r="CI111" s="1009"/>
      <c r="CJ111" s="1009"/>
      <c r="CK111" s="1039"/>
      <c r="CL111" s="1040"/>
      <c r="CM111" s="1010" t="s">
        <v>
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
127</v>
      </c>
      <c r="DH111" s="1014"/>
      <c r="DI111" s="1014"/>
      <c r="DJ111" s="1014"/>
      <c r="DK111" s="1014"/>
      <c r="DL111" s="1014" t="s">
        <v>
127</v>
      </c>
      <c r="DM111" s="1014"/>
      <c r="DN111" s="1014"/>
      <c r="DO111" s="1014"/>
      <c r="DP111" s="1014"/>
      <c r="DQ111" s="1014" t="s">
        <v>
127</v>
      </c>
      <c r="DR111" s="1014"/>
      <c r="DS111" s="1014"/>
      <c r="DT111" s="1014"/>
      <c r="DU111" s="1014"/>
      <c r="DV111" s="1015" t="s">
        <v>
437</v>
      </c>
      <c r="DW111" s="1015"/>
      <c r="DX111" s="1015"/>
      <c r="DY111" s="1015"/>
      <c r="DZ111" s="1016"/>
    </row>
    <row r="112" spans="1:131" s="247" customFormat="1" ht="26.25" customHeight="1" x14ac:dyDescent="0.15">
      <c r="A112" s="1046" t="s">
        <v>
441</v>
      </c>
      <c r="B112" s="1047"/>
      <c r="C112" s="1044" t="s">
        <v>
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
437</v>
      </c>
      <c r="AB112" s="1053"/>
      <c r="AC112" s="1053"/>
      <c r="AD112" s="1053"/>
      <c r="AE112" s="1054"/>
      <c r="AF112" s="1055" t="s">
        <v>
411</v>
      </c>
      <c r="AG112" s="1053"/>
      <c r="AH112" s="1053"/>
      <c r="AI112" s="1053"/>
      <c r="AJ112" s="1054"/>
      <c r="AK112" s="1055" t="s">
        <v>
127</v>
      </c>
      <c r="AL112" s="1053"/>
      <c r="AM112" s="1053"/>
      <c r="AN112" s="1053"/>
      <c r="AO112" s="1054"/>
      <c r="AP112" s="1056" t="s">
        <v>
411</v>
      </c>
      <c r="AQ112" s="1057"/>
      <c r="AR112" s="1057"/>
      <c r="AS112" s="1057"/>
      <c r="AT112" s="1058"/>
      <c r="AU112" s="994"/>
      <c r="AV112" s="995"/>
      <c r="AW112" s="995"/>
      <c r="AX112" s="995"/>
      <c r="AY112" s="995"/>
      <c r="AZ112" s="1043" t="s">
        <v>
443</v>
      </c>
      <c r="BA112" s="1044"/>
      <c r="BB112" s="1044"/>
      <c r="BC112" s="1044"/>
      <c r="BD112" s="1044"/>
      <c r="BE112" s="1044"/>
      <c r="BF112" s="1044"/>
      <c r="BG112" s="1044"/>
      <c r="BH112" s="1044"/>
      <c r="BI112" s="1044"/>
      <c r="BJ112" s="1044"/>
      <c r="BK112" s="1044"/>
      <c r="BL112" s="1044"/>
      <c r="BM112" s="1044"/>
      <c r="BN112" s="1044"/>
      <c r="BO112" s="1044"/>
      <c r="BP112" s="1045"/>
      <c r="BQ112" s="1013">
        <v>
78374</v>
      </c>
      <c r="BR112" s="1014"/>
      <c r="BS112" s="1014"/>
      <c r="BT112" s="1014"/>
      <c r="BU112" s="1014"/>
      <c r="BV112" s="1014">
        <v>
118321</v>
      </c>
      <c r="BW112" s="1014"/>
      <c r="BX112" s="1014"/>
      <c r="BY112" s="1014"/>
      <c r="BZ112" s="1014"/>
      <c r="CA112" s="1014">
        <v>
123756</v>
      </c>
      <c r="CB112" s="1014"/>
      <c r="CC112" s="1014"/>
      <c r="CD112" s="1014"/>
      <c r="CE112" s="1014"/>
      <c r="CF112" s="1008">
        <v>
60.5</v>
      </c>
      <c r="CG112" s="1009"/>
      <c r="CH112" s="1009"/>
      <c r="CI112" s="1009"/>
      <c r="CJ112" s="1009"/>
      <c r="CK112" s="1039"/>
      <c r="CL112" s="1040"/>
      <c r="CM112" s="1010" t="s">
        <v>
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
127</v>
      </c>
      <c r="DH112" s="1014"/>
      <c r="DI112" s="1014"/>
      <c r="DJ112" s="1014"/>
      <c r="DK112" s="1014"/>
      <c r="DL112" s="1014" t="s">
        <v>
127</v>
      </c>
      <c r="DM112" s="1014"/>
      <c r="DN112" s="1014"/>
      <c r="DO112" s="1014"/>
      <c r="DP112" s="1014"/>
      <c r="DQ112" s="1014" t="s">
        <v>
127</v>
      </c>
      <c r="DR112" s="1014"/>
      <c r="DS112" s="1014"/>
      <c r="DT112" s="1014"/>
      <c r="DU112" s="1014"/>
      <c r="DV112" s="1015" t="s">
        <v>
437</v>
      </c>
      <c r="DW112" s="1015"/>
      <c r="DX112" s="1015"/>
      <c r="DY112" s="1015"/>
      <c r="DZ112" s="1016"/>
    </row>
    <row r="113" spans="1:130" s="247" customFormat="1" ht="26.25" customHeight="1" x14ac:dyDescent="0.15">
      <c r="A113" s="1048"/>
      <c r="B113" s="1049"/>
      <c r="C113" s="1044" t="s">
        <v>
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
7172</v>
      </c>
      <c r="AB113" s="1028"/>
      <c r="AC113" s="1028"/>
      <c r="AD113" s="1028"/>
      <c r="AE113" s="1029"/>
      <c r="AF113" s="1030">
        <v>
7201</v>
      </c>
      <c r="AG113" s="1028"/>
      <c r="AH113" s="1028"/>
      <c r="AI113" s="1028"/>
      <c r="AJ113" s="1029"/>
      <c r="AK113" s="1030">
        <v>
7201</v>
      </c>
      <c r="AL113" s="1028"/>
      <c r="AM113" s="1028"/>
      <c r="AN113" s="1028"/>
      <c r="AO113" s="1029"/>
      <c r="AP113" s="1031">
        <v>
3.5</v>
      </c>
      <c r="AQ113" s="1032"/>
      <c r="AR113" s="1032"/>
      <c r="AS113" s="1032"/>
      <c r="AT113" s="1033"/>
      <c r="AU113" s="994"/>
      <c r="AV113" s="995"/>
      <c r="AW113" s="995"/>
      <c r="AX113" s="995"/>
      <c r="AY113" s="995"/>
      <c r="AZ113" s="1043" t="s">
        <v>
446</v>
      </c>
      <c r="BA113" s="1044"/>
      <c r="BB113" s="1044"/>
      <c r="BC113" s="1044"/>
      <c r="BD113" s="1044"/>
      <c r="BE113" s="1044"/>
      <c r="BF113" s="1044"/>
      <c r="BG113" s="1044"/>
      <c r="BH113" s="1044"/>
      <c r="BI113" s="1044"/>
      <c r="BJ113" s="1044"/>
      <c r="BK113" s="1044"/>
      <c r="BL113" s="1044"/>
      <c r="BM113" s="1044"/>
      <c r="BN113" s="1044"/>
      <c r="BO113" s="1044"/>
      <c r="BP113" s="1045"/>
      <c r="BQ113" s="1013">
        <v>
37147</v>
      </c>
      <c r="BR113" s="1014"/>
      <c r="BS113" s="1014"/>
      <c r="BT113" s="1014"/>
      <c r="BU113" s="1014"/>
      <c r="BV113" s="1014">
        <v>
31453</v>
      </c>
      <c r="BW113" s="1014"/>
      <c r="BX113" s="1014"/>
      <c r="BY113" s="1014"/>
      <c r="BZ113" s="1014"/>
      <c r="CA113" s="1014">
        <v>
25735</v>
      </c>
      <c r="CB113" s="1014"/>
      <c r="CC113" s="1014"/>
      <c r="CD113" s="1014"/>
      <c r="CE113" s="1014"/>
      <c r="CF113" s="1008">
        <v>
12.6</v>
      </c>
      <c r="CG113" s="1009"/>
      <c r="CH113" s="1009"/>
      <c r="CI113" s="1009"/>
      <c r="CJ113" s="1009"/>
      <c r="CK113" s="1039"/>
      <c r="CL113" s="1040"/>
      <c r="CM113" s="1010" t="s">
        <v>
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
437</v>
      </c>
      <c r="DH113" s="1053"/>
      <c r="DI113" s="1053"/>
      <c r="DJ113" s="1053"/>
      <c r="DK113" s="1054"/>
      <c r="DL113" s="1055" t="s">
        <v>
411</v>
      </c>
      <c r="DM113" s="1053"/>
      <c r="DN113" s="1053"/>
      <c r="DO113" s="1053"/>
      <c r="DP113" s="1054"/>
      <c r="DQ113" s="1055" t="s">
        <v>
127</v>
      </c>
      <c r="DR113" s="1053"/>
      <c r="DS113" s="1053"/>
      <c r="DT113" s="1053"/>
      <c r="DU113" s="1054"/>
      <c r="DV113" s="1056" t="s">
        <v>
127</v>
      </c>
      <c r="DW113" s="1057"/>
      <c r="DX113" s="1057"/>
      <c r="DY113" s="1057"/>
      <c r="DZ113" s="1058"/>
    </row>
    <row r="114" spans="1:130" s="247" customFormat="1" ht="26.25" customHeight="1" x14ac:dyDescent="0.15">
      <c r="A114" s="1048"/>
      <c r="B114" s="1049"/>
      <c r="C114" s="1044" t="s">
        <v>
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
6074</v>
      </c>
      <c r="AB114" s="1053"/>
      <c r="AC114" s="1053"/>
      <c r="AD114" s="1053"/>
      <c r="AE114" s="1054"/>
      <c r="AF114" s="1055">
        <v>
6103</v>
      </c>
      <c r="AG114" s="1053"/>
      <c r="AH114" s="1053"/>
      <c r="AI114" s="1053"/>
      <c r="AJ114" s="1054"/>
      <c r="AK114" s="1055">
        <v>
6027</v>
      </c>
      <c r="AL114" s="1053"/>
      <c r="AM114" s="1053"/>
      <c r="AN114" s="1053"/>
      <c r="AO114" s="1054"/>
      <c r="AP114" s="1056">
        <v>
2.9</v>
      </c>
      <c r="AQ114" s="1057"/>
      <c r="AR114" s="1057"/>
      <c r="AS114" s="1057"/>
      <c r="AT114" s="1058"/>
      <c r="AU114" s="994"/>
      <c r="AV114" s="995"/>
      <c r="AW114" s="995"/>
      <c r="AX114" s="995"/>
      <c r="AY114" s="995"/>
      <c r="AZ114" s="1043" t="s">
        <v>
449</v>
      </c>
      <c r="BA114" s="1044"/>
      <c r="BB114" s="1044"/>
      <c r="BC114" s="1044"/>
      <c r="BD114" s="1044"/>
      <c r="BE114" s="1044"/>
      <c r="BF114" s="1044"/>
      <c r="BG114" s="1044"/>
      <c r="BH114" s="1044"/>
      <c r="BI114" s="1044"/>
      <c r="BJ114" s="1044"/>
      <c r="BK114" s="1044"/>
      <c r="BL114" s="1044"/>
      <c r="BM114" s="1044"/>
      <c r="BN114" s="1044"/>
      <c r="BO114" s="1044"/>
      <c r="BP114" s="1045"/>
      <c r="BQ114" s="1013">
        <v>
61121</v>
      </c>
      <c r="BR114" s="1014"/>
      <c r="BS114" s="1014"/>
      <c r="BT114" s="1014"/>
      <c r="BU114" s="1014"/>
      <c r="BV114" s="1014">
        <v>
37493</v>
      </c>
      <c r="BW114" s="1014"/>
      <c r="BX114" s="1014"/>
      <c r="BY114" s="1014"/>
      <c r="BZ114" s="1014"/>
      <c r="CA114" s="1014">
        <v>
14204</v>
      </c>
      <c r="CB114" s="1014"/>
      <c r="CC114" s="1014"/>
      <c r="CD114" s="1014"/>
      <c r="CE114" s="1014"/>
      <c r="CF114" s="1008">
        <v>
6.9</v>
      </c>
      <c r="CG114" s="1009"/>
      <c r="CH114" s="1009"/>
      <c r="CI114" s="1009"/>
      <c r="CJ114" s="1009"/>
      <c r="CK114" s="1039"/>
      <c r="CL114" s="1040"/>
      <c r="CM114" s="1010" t="s">
        <v>
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
127</v>
      </c>
      <c r="DH114" s="1053"/>
      <c r="DI114" s="1053"/>
      <c r="DJ114" s="1053"/>
      <c r="DK114" s="1054"/>
      <c r="DL114" s="1055" t="s">
        <v>
127</v>
      </c>
      <c r="DM114" s="1053"/>
      <c r="DN114" s="1053"/>
      <c r="DO114" s="1053"/>
      <c r="DP114" s="1054"/>
      <c r="DQ114" s="1055" t="s">
        <v>
127</v>
      </c>
      <c r="DR114" s="1053"/>
      <c r="DS114" s="1053"/>
      <c r="DT114" s="1053"/>
      <c r="DU114" s="1054"/>
      <c r="DV114" s="1056" t="s">
        <v>
127</v>
      </c>
      <c r="DW114" s="1057"/>
      <c r="DX114" s="1057"/>
      <c r="DY114" s="1057"/>
      <c r="DZ114" s="1058"/>
    </row>
    <row r="115" spans="1:130" s="247" customFormat="1" ht="26.25" customHeight="1" x14ac:dyDescent="0.15">
      <c r="A115" s="1048"/>
      <c r="B115" s="1049"/>
      <c r="C115" s="1044" t="s">
        <v>
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
127</v>
      </c>
      <c r="AB115" s="1028"/>
      <c r="AC115" s="1028"/>
      <c r="AD115" s="1028"/>
      <c r="AE115" s="1029"/>
      <c r="AF115" s="1030" t="s">
        <v>
127</v>
      </c>
      <c r="AG115" s="1028"/>
      <c r="AH115" s="1028"/>
      <c r="AI115" s="1028"/>
      <c r="AJ115" s="1029"/>
      <c r="AK115" s="1030" t="s">
        <v>
437</v>
      </c>
      <c r="AL115" s="1028"/>
      <c r="AM115" s="1028"/>
      <c r="AN115" s="1028"/>
      <c r="AO115" s="1029"/>
      <c r="AP115" s="1031" t="s">
        <v>
437</v>
      </c>
      <c r="AQ115" s="1032"/>
      <c r="AR115" s="1032"/>
      <c r="AS115" s="1032"/>
      <c r="AT115" s="1033"/>
      <c r="AU115" s="994"/>
      <c r="AV115" s="995"/>
      <c r="AW115" s="995"/>
      <c r="AX115" s="995"/>
      <c r="AY115" s="995"/>
      <c r="AZ115" s="1043" t="s">
        <v>
452</v>
      </c>
      <c r="BA115" s="1044"/>
      <c r="BB115" s="1044"/>
      <c r="BC115" s="1044"/>
      <c r="BD115" s="1044"/>
      <c r="BE115" s="1044"/>
      <c r="BF115" s="1044"/>
      <c r="BG115" s="1044"/>
      <c r="BH115" s="1044"/>
      <c r="BI115" s="1044"/>
      <c r="BJ115" s="1044"/>
      <c r="BK115" s="1044"/>
      <c r="BL115" s="1044"/>
      <c r="BM115" s="1044"/>
      <c r="BN115" s="1044"/>
      <c r="BO115" s="1044"/>
      <c r="BP115" s="1045"/>
      <c r="BQ115" s="1013" t="s">
        <v>
127</v>
      </c>
      <c r="BR115" s="1014"/>
      <c r="BS115" s="1014"/>
      <c r="BT115" s="1014"/>
      <c r="BU115" s="1014"/>
      <c r="BV115" s="1014" t="s">
        <v>
127</v>
      </c>
      <c r="BW115" s="1014"/>
      <c r="BX115" s="1014"/>
      <c r="BY115" s="1014"/>
      <c r="BZ115" s="1014"/>
      <c r="CA115" s="1014" t="s">
        <v>
127</v>
      </c>
      <c r="CB115" s="1014"/>
      <c r="CC115" s="1014"/>
      <c r="CD115" s="1014"/>
      <c r="CE115" s="1014"/>
      <c r="CF115" s="1008" t="s">
        <v>
127</v>
      </c>
      <c r="CG115" s="1009"/>
      <c r="CH115" s="1009"/>
      <c r="CI115" s="1009"/>
      <c r="CJ115" s="1009"/>
      <c r="CK115" s="1039"/>
      <c r="CL115" s="1040"/>
      <c r="CM115" s="1043" t="s">
        <v>
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
411</v>
      </c>
      <c r="DH115" s="1053"/>
      <c r="DI115" s="1053"/>
      <c r="DJ115" s="1053"/>
      <c r="DK115" s="1054"/>
      <c r="DL115" s="1055" t="s">
        <v>
437</v>
      </c>
      <c r="DM115" s="1053"/>
      <c r="DN115" s="1053"/>
      <c r="DO115" s="1053"/>
      <c r="DP115" s="1054"/>
      <c r="DQ115" s="1055" t="s">
        <v>
437</v>
      </c>
      <c r="DR115" s="1053"/>
      <c r="DS115" s="1053"/>
      <c r="DT115" s="1053"/>
      <c r="DU115" s="1054"/>
      <c r="DV115" s="1056" t="s">
        <v>
437</v>
      </c>
      <c r="DW115" s="1057"/>
      <c r="DX115" s="1057"/>
      <c r="DY115" s="1057"/>
      <c r="DZ115" s="1058"/>
    </row>
    <row r="116" spans="1:130" s="247" customFormat="1" ht="26.25" customHeight="1" x14ac:dyDescent="0.15">
      <c r="A116" s="1050"/>
      <c r="B116" s="1051"/>
      <c r="C116" s="1059" t="s">
        <v>
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
437</v>
      </c>
      <c r="AB116" s="1053"/>
      <c r="AC116" s="1053"/>
      <c r="AD116" s="1053"/>
      <c r="AE116" s="1054"/>
      <c r="AF116" s="1055" t="s">
        <v>
127</v>
      </c>
      <c r="AG116" s="1053"/>
      <c r="AH116" s="1053"/>
      <c r="AI116" s="1053"/>
      <c r="AJ116" s="1054"/>
      <c r="AK116" s="1055" t="s">
        <v>
127</v>
      </c>
      <c r="AL116" s="1053"/>
      <c r="AM116" s="1053"/>
      <c r="AN116" s="1053"/>
      <c r="AO116" s="1054"/>
      <c r="AP116" s="1056" t="s">
        <v>
437</v>
      </c>
      <c r="AQ116" s="1057"/>
      <c r="AR116" s="1057"/>
      <c r="AS116" s="1057"/>
      <c r="AT116" s="1058"/>
      <c r="AU116" s="994"/>
      <c r="AV116" s="995"/>
      <c r="AW116" s="995"/>
      <c r="AX116" s="995"/>
      <c r="AY116" s="995"/>
      <c r="AZ116" s="1061" t="s">
        <v>
455</v>
      </c>
      <c r="BA116" s="1062"/>
      <c r="BB116" s="1062"/>
      <c r="BC116" s="1062"/>
      <c r="BD116" s="1062"/>
      <c r="BE116" s="1062"/>
      <c r="BF116" s="1062"/>
      <c r="BG116" s="1062"/>
      <c r="BH116" s="1062"/>
      <c r="BI116" s="1062"/>
      <c r="BJ116" s="1062"/>
      <c r="BK116" s="1062"/>
      <c r="BL116" s="1062"/>
      <c r="BM116" s="1062"/>
      <c r="BN116" s="1062"/>
      <c r="BO116" s="1062"/>
      <c r="BP116" s="1063"/>
      <c r="BQ116" s="1013" t="s">
        <v>
437</v>
      </c>
      <c r="BR116" s="1014"/>
      <c r="BS116" s="1014"/>
      <c r="BT116" s="1014"/>
      <c r="BU116" s="1014"/>
      <c r="BV116" s="1014" t="s">
        <v>
437</v>
      </c>
      <c r="BW116" s="1014"/>
      <c r="BX116" s="1014"/>
      <c r="BY116" s="1014"/>
      <c r="BZ116" s="1014"/>
      <c r="CA116" s="1014" t="s">
        <v>
127</v>
      </c>
      <c r="CB116" s="1014"/>
      <c r="CC116" s="1014"/>
      <c r="CD116" s="1014"/>
      <c r="CE116" s="1014"/>
      <c r="CF116" s="1008" t="s">
        <v>
411</v>
      </c>
      <c r="CG116" s="1009"/>
      <c r="CH116" s="1009"/>
      <c r="CI116" s="1009"/>
      <c r="CJ116" s="1009"/>
      <c r="CK116" s="1039"/>
      <c r="CL116" s="1040"/>
      <c r="CM116" s="1010" t="s">
        <v>
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
127</v>
      </c>
      <c r="DH116" s="1053"/>
      <c r="DI116" s="1053"/>
      <c r="DJ116" s="1053"/>
      <c r="DK116" s="1054"/>
      <c r="DL116" s="1055" t="s">
        <v>
437</v>
      </c>
      <c r="DM116" s="1053"/>
      <c r="DN116" s="1053"/>
      <c r="DO116" s="1053"/>
      <c r="DP116" s="1054"/>
      <c r="DQ116" s="1055" t="s">
        <v>
127</v>
      </c>
      <c r="DR116" s="1053"/>
      <c r="DS116" s="1053"/>
      <c r="DT116" s="1053"/>
      <c r="DU116" s="1054"/>
      <c r="DV116" s="1056" t="s">
        <v>
437</v>
      </c>
      <c r="DW116" s="1057"/>
      <c r="DX116" s="1057"/>
      <c r="DY116" s="1057"/>
      <c r="DZ116" s="1058"/>
    </row>
    <row r="117" spans="1:130" s="247" customFormat="1" ht="26.25" customHeight="1" x14ac:dyDescent="0.15">
      <c r="A117" s="998" t="s">
        <v>
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
457</v>
      </c>
      <c r="Z117" s="980"/>
      <c r="AA117" s="1070">
        <v>
45877</v>
      </c>
      <c r="AB117" s="1071"/>
      <c r="AC117" s="1071"/>
      <c r="AD117" s="1071"/>
      <c r="AE117" s="1072"/>
      <c r="AF117" s="1073">
        <v>
37991</v>
      </c>
      <c r="AG117" s="1071"/>
      <c r="AH117" s="1071"/>
      <c r="AI117" s="1071"/>
      <c r="AJ117" s="1072"/>
      <c r="AK117" s="1073">
        <v>
32788</v>
      </c>
      <c r="AL117" s="1071"/>
      <c r="AM117" s="1071"/>
      <c r="AN117" s="1071"/>
      <c r="AO117" s="1072"/>
      <c r="AP117" s="1074"/>
      <c r="AQ117" s="1075"/>
      <c r="AR117" s="1075"/>
      <c r="AS117" s="1075"/>
      <c r="AT117" s="1076"/>
      <c r="AU117" s="994"/>
      <c r="AV117" s="995"/>
      <c r="AW117" s="995"/>
      <c r="AX117" s="995"/>
      <c r="AY117" s="995"/>
      <c r="AZ117" s="1061" t="s">
        <v>
458</v>
      </c>
      <c r="BA117" s="1062"/>
      <c r="BB117" s="1062"/>
      <c r="BC117" s="1062"/>
      <c r="BD117" s="1062"/>
      <c r="BE117" s="1062"/>
      <c r="BF117" s="1062"/>
      <c r="BG117" s="1062"/>
      <c r="BH117" s="1062"/>
      <c r="BI117" s="1062"/>
      <c r="BJ117" s="1062"/>
      <c r="BK117" s="1062"/>
      <c r="BL117" s="1062"/>
      <c r="BM117" s="1062"/>
      <c r="BN117" s="1062"/>
      <c r="BO117" s="1062"/>
      <c r="BP117" s="1063"/>
      <c r="BQ117" s="1013" t="s">
        <v>
437</v>
      </c>
      <c r="BR117" s="1014"/>
      <c r="BS117" s="1014"/>
      <c r="BT117" s="1014"/>
      <c r="BU117" s="1014"/>
      <c r="BV117" s="1014" t="s">
        <v>
437</v>
      </c>
      <c r="BW117" s="1014"/>
      <c r="BX117" s="1014"/>
      <c r="BY117" s="1014"/>
      <c r="BZ117" s="1014"/>
      <c r="CA117" s="1014" t="s">
        <v>
437</v>
      </c>
      <c r="CB117" s="1014"/>
      <c r="CC117" s="1014"/>
      <c r="CD117" s="1014"/>
      <c r="CE117" s="1014"/>
      <c r="CF117" s="1008" t="s">
        <v>
127</v>
      </c>
      <c r="CG117" s="1009"/>
      <c r="CH117" s="1009"/>
      <c r="CI117" s="1009"/>
      <c r="CJ117" s="1009"/>
      <c r="CK117" s="1039"/>
      <c r="CL117" s="1040"/>
      <c r="CM117" s="1010" t="s">
        <v>
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
127</v>
      </c>
      <c r="DH117" s="1053"/>
      <c r="DI117" s="1053"/>
      <c r="DJ117" s="1053"/>
      <c r="DK117" s="1054"/>
      <c r="DL117" s="1055" t="s">
        <v>
127</v>
      </c>
      <c r="DM117" s="1053"/>
      <c r="DN117" s="1053"/>
      <c r="DO117" s="1053"/>
      <c r="DP117" s="1054"/>
      <c r="DQ117" s="1055" t="s">
        <v>
127</v>
      </c>
      <c r="DR117" s="1053"/>
      <c r="DS117" s="1053"/>
      <c r="DT117" s="1053"/>
      <c r="DU117" s="1054"/>
      <c r="DV117" s="1056" t="s">
        <v>
127</v>
      </c>
      <c r="DW117" s="1057"/>
      <c r="DX117" s="1057"/>
      <c r="DY117" s="1057"/>
      <c r="DZ117" s="1058"/>
    </row>
    <row r="118" spans="1:130" s="247" customFormat="1" ht="26.25" customHeight="1" x14ac:dyDescent="0.15">
      <c r="A118" s="998" t="s">
        <v>
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
430</v>
      </c>
      <c r="AB118" s="979"/>
      <c r="AC118" s="979"/>
      <c r="AD118" s="979"/>
      <c r="AE118" s="980"/>
      <c r="AF118" s="978" t="s">
        <v>
307</v>
      </c>
      <c r="AG118" s="979"/>
      <c r="AH118" s="979"/>
      <c r="AI118" s="979"/>
      <c r="AJ118" s="980"/>
      <c r="AK118" s="978" t="s">
        <v>
306</v>
      </c>
      <c r="AL118" s="979"/>
      <c r="AM118" s="979"/>
      <c r="AN118" s="979"/>
      <c r="AO118" s="980"/>
      <c r="AP118" s="1065" t="s">
        <v>
431</v>
      </c>
      <c r="AQ118" s="1066"/>
      <c r="AR118" s="1066"/>
      <c r="AS118" s="1066"/>
      <c r="AT118" s="1067"/>
      <c r="AU118" s="994"/>
      <c r="AV118" s="995"/>
      <c r="AW118" s="995"/>
      <c r="AX118" s="995"/>
      <c r="AY118" s="995"/>
      <c r="AZ118" s="1068" t="s">
        <v>
460</v>
      </c>
      <c r="BA118" s="1059"/>
      <c r="BB118" s="1059"/>
      <c r="BC118" s="1059"/>
      <c r="BD118" s="1059"/>
      <c r="BE118" s="1059"/>
      <c r="BF118" s="1059"/>
      <c r="BG118" s="1059"/>
      <c r="BH118" s="1059"/>
      <c r="BI118" s="1059"/>
      <c r="BJ118" s="1059"/>
      <c r="BK118" s="1059"/>
      <c r="BL118" s="1059"/>
      <c r="BM118" s="1059"/>
      <c r="BN118" s="1059"/>
      <c r="BO118" s="1059"/>
      <c r="BP118" s="1060"/>
      <c r="BQ118" s="1091" t="s">
        <v>
127</v>
      </c>
      <c r="BR118" s="1092"/>
      <c r="BS118" s="1092"/>
      <c r="BT118" s="1092"/>
      <c r="BU118" s="1092"/>
      <c r="BV118" s="1092" t="s">
        <v>
437</v>
      </c>
      <c r="BW118" s="1092"/>
      <c r="BX118" s="1092"/>
      <c r="BY118" s="1092"/>
      <c r="BZ118" s="1092"/>
      <c r="CA118" s="1092" t="s">
        <v>
127</v>
      </c>
      <c r="CB118" s="1092"/>
      <c r="CC118" s="1092"/>
      <c r="CD118" s="1092"/>
      <c r="CE118" s="1092"/>
      <c r="CF118" s="1008" t="s">
        <v>
437</v>
      </c>
      <c r="CG118" s="1009"/>
      <c r="CH118" s="1009"/>
      <c r="CI118" s="1009"/>
      <c r="CJ118" s="1009"/>
      <c r="CK118" s="1039"/>
      <c r="CL118" s="1040"/>
      <c r="CM118" s="1010" t="s">
        <v>
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
127</v>
      </c>
      <c r="DH118" s="1053"/>
      <c r="DI118" s="1053"/>
      <c r="DJ118" s="1053"/>
      <c r="DK118" s="1054"/>
      <c r="DL118" s="1055" t="s">
        <v>
437</v>
      </c>
      <c r="DM118" s="1053"/>
      <c r="DN118" s="1053"/>
      <c r="DO118" s="1053"/>
      <c r="DP118" s="1054"/>
      <c r="DQ118" s="1055" t="s">
        <v>
127</v>
      </c>
      <c r="DR118" s="1053"/>
      <c r="DS118" s="1053"/>
      <c r="DT118" s="1053"/>
      <c r="DU118" s="1054"/>
      <c r="DV118" s="1056" t="s">
        <v>
127</v>
      </c>
      <c r="DW118" s="1057"/>
      <c r="DX118" s="1057"/>
      <c r="DY118" s="1057"/>
      <c r="DZ118" s="1058"/>
    </row>
    <row r="119" spans="1:130" s="247" customFormat="1" ht="26.25" customHeight="1" x14ac:dyDescent="0.15">
      <c r="A119" s="1152" t="s">
        <v>
435</v>
      </c>
      <c r="B119" s="1038"/>
      <c r="C119" s="1017" t="s">
        <v>
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
437</v>
      </c>
      <c r="AB119" s="986"/>
      <c r="AC119" s="986"/>
      <c r="AD119" s="986"/>
      <c r="AE119" s="987"/>
      <c r="AF119" s="988" t="s">
        <v>
437</v>
      </c>
      <c r="AG119" s="986"/>
      <c r="AH119" s="986"/>
      <c r="AI119" s="986"/>
      <c r="AJ119" s="987"/>
      <c r="AK119" s="988" t="s">
        <v>
127</v>
      </c>
      <c r="AL119" s="986"/>
      <c r="AM119" s="986"/>
      <c r="AN119" s="986"/>
      <c r="AO119" s="987"/>
      <c r="AP119" s="989" t="s">
        <v>
127</v>
      </c>
      <c r="AQ119" s="990"/>
      <c r="AR119" s="990"/>
      <c r="AS119" s="990"/>
      <c r="AT119" s="991"/>
      <c r="AU119" s="996"/>
      <c r="AV119" s="997"/>
      <c r="AW119" s="997"/>
      <c r="AX119" s="997"/>
      <c r="AY119" s="997"/>
      <c r="AZ119" s="278" t="s">
        <v>
186</v>
      </c>
      <c r="BA119" s="278"/>
      <c r="BB119" s="278"/>
      <c r="BC119" s="278"/>
      <c r="BD119" s="278"/>
      <c r="BE119" s="278"/>
      <c r="BF119" s="278"/>
      <c r="BG119" s="278"/>
      <c r="BH119" s="278"/>
      <c r="BI119" s="278"/>
      <c r="BJ119" s="278"/>
      <c r="BK119" s="278"/>
      <c r="BL119" s="278"/>
      <c r="BM119" s="278"/>
      <c r="BN119" s="278"/>
      <c r="BO119" s="1069" t="s">
        <v>
462</v>
      </c>
      <c r="BP119" s="1100"/>
      <c r="BQ119" s="1091">
        <v>
324782</v>
      </c>
      <c r="BR119" s="1092"/>
      <c r="BS119" s="1092"/>
      <c r="BT119" s="1092"/>
      <c r="BU119" s="1092"/>
      <c r="BV119" s="1092">
        <v>
312334</v>
      </c>
      <c r="BW119" s="1092"/>
      <c r="BX119" s="1092"/>
      <c r="BY119" s="1092"/>
      <c r="BZ119" s="1092"/>
      <c r="CA119" s="1092">
        <v>
270600</v>
      </c>
      <c r="CB119" s="1092"/>
      <c r="CC119" s="1092"/>
      <c r="CD119" s="1092"/>
      <c r="CE119" s="1092"/>
      <c r="CF119" s="1093"/>
      <c r="CG119" s="1094"/>
      <c r="CH119" s="1094"/>
      <c r="CI119" s="1094"/>
      <c r="CJ119" s="1095"/>
      <c r="CK119" s="1041"/>
      <c r="CL119" s="1042"/>
      <c r="CM119" s="1096" t="s">
        <v>
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
127</v>
      </c>
      <c r="DH119" s="1078"/>
      <c r="DI119" s="1078"/>
      <c r="DJ119" s="1078"/>
      <c r="DK119" s="1079"/>
      <c r="DL119" s="1077" t="s">
        <v>
437</v>
      </c>
      <c r="DM119" s="1078"/>
      <c r="DN119" s="1078"/>
      <c r="DO119" s="1078"/>
      <c r="DP119" s="1079"/>
      <c r="DQ119" s="1077" t="s">
        <v>
437</v>
      </c>
      <c r="DR119" s="1078"/>
      <c r="DS119" s="1078"/>
      <c r="DT119" s="1078"/>
      <c r="DU119" s="1079"/>
      <c r="DV119" s="1080" t="s">
        <v>
127</v>
      </c>
      <c r="DW119" s="1081"/>
      <c r="DX119" s="1081"/>
      <c r="DY119" s="1081"/>
      <c r="DZ119" s="1082"/>
    </row>
    <row r="120" spans="1:130" s="247" customFormat="1" ht="26.25" customHeight="1" x14ac:dyDescent="0.15">
      <c r="A120" s="1153"/>
      <c r="B120" s="1040"/>
      <c r="C120" s="1010" t="s">
        <v>
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
437</v>
      </c>
      <c r="AB120" s="1053"/>
      <c r="AC120" s="1053"/>
      <c r="AD120" s="1053"/>
      <c r="AE120" s="1054"/>
      <c r="AF120" s="1055" t="s">
        <v>
127</v>
      </c>
      <c r="AG120" s="1053"/>
      <c r="AH120" s="1053"/>
      <c r="AI120" s="1053"/>
      <c r="AJ120" s="1054"/>
      <c r="AK120" s="1055" t="s">
        <v>
437</v>
      </c>
      <c r="AL120" s="1053"/>
      <c r="AM120" s="1053"/>
      <c r="AN120" s="1053"/>
      <c r="AO120" s="1054"/>
      <c r="AP120" s="1056" t="s">
        <v>
437</v>
      </c>
      <c r="AQ120" s="1057"/>
      <c r="AR120" s="1057"/>
      <c r="AS120" s="1057"/>
      <c r="AT120" s="1058"/>
      <c r="AU120" s="1083" t="s">
        <v>
464</v>
      </c>
      <c r="AV120" s="1084"/>
      <c r="AW120" s="1084"/>
      <c r="AX120" s="1084"/>
      <c r="AY120" s="1085"/>
      <c r="AZ120" s="1034" t="s">
        <v>
465</v>
      </c>
      <c r="BA120" s="983"/>
      <c r="BB120" s="983"/>
      <c r="BC120" s="983"/>
      <c r="BD120" s="983"/>
      <c r="BE120" s="983"/>
      <c r="BF120" s="983"/>
      <c r="BG120" s="983"/>
      <c r="BH120" s="983"/>
      <c r="BI120" s="983"/>
      <c r="BJ120" s="983"/>
      <c r="BK120" s="983"/>
      <c r="BL120" s="983"/>
      <c r="BM120" s="983"/>
      <c r="BN120" s="983"/>
      <c r="BO120" s="983"/>
      <c r="BP120" s="984"/>
      <c r="BQ120" s="1020">
        <v>
1391275</v>
      </c>
      <c r="BR120" s="1021"/>
      <c r="BS120" s="1021"/>
      <c r="BT120" s="1021"/>
      <c r="BU120" s="1021"/>
      <c r="BV120" s="1021">
        <v>
1391402</v>
      </c>
      <c r="BW120" s="1021"/>
      <c r="BX120" s="1021"/>
      <c r="BY120" s="1021"/>
      <c r="BZ120" s="1021"/>
      <c r="CA120" s="1021">
        <v>
1566529</v>
      </c>
      <c r="CB120" s="1021"/>
      <c r="CC120" s="1021"/>
      <c r="CD120" s="1021"/>
      <c r="CE120" s="1021"/>
      <c r="CF120" s="1035">
        <v>
766.2</v>
      </c>
      <c r="CG120" s="1036"/>
      <c r="CH120" s="1036"/>
      <c r="CI120" s="1036"/>
      <c r="CJ120" s="1036"/>
      <c r="CK120" s="1101" t="s">
        <v>
466</v>
      </c>
      <c r="CL120" s="1102"/>
      <c r="CM120" s="1102"/>
      <c r="CN120" s="1102"/>
      <c r="CO120" s="1103"/>
      <c r="CP120" s="1109" t="s">
        <v>
467</v>
      </c>
      <c r="CQ120" s="1110"/>
      <c r="CR120" s="1110"/>
      <c r="CS120" s="1110"/>
      <c r="CT120" s="1110"/>
      <c r="CU120" s="1110"/>
      <c r="CV120" s="1110"/>
      <c r="CW120" s="1110"/>
      <c r="CX120" s="1110"/>
      <c r="CY120" s="1110"/>
      <c r="CZ120" s="1110"/>
      <c r="DA120" s="1110"/>
      <c r="DB120" s="1110"/>
      <c r="DC120" s="1110"/>
      <c r="DD120" s="1110"/>
      <c r="DE120" s="1110"/>
      <c r="DF120" s="1111"/>
      <c r="DG120" s="1020">
        <v>
78374</v>
      </c>
      <c r="DH120" s="1021"/>
      <c r="DI120" s="1021"/>
      <c r="DJ120" s="1021"/>
      <c r="DK120" s="1021"/>
      <c r="DL120" s="1021">
        <v>
118321</v>
      </c>
      <c r="DM120" s="1021"/>
      <c r="DN120" s="1021"/>
      <c r="DO120" s="1021"/>
      <c r="DP120" s="1021"/>
      <c r="DQ120" s="1021">
        <v>
123756</v>
      </c>
      <c r="DR120" s="1021"/>
      <c r="DS120" s="1021"/>
      <c r="DT120" s="1021"/>
      <c r="DU120" s="1021"/>
      <c r="DV120" s="1022">
        <v>
60.5</v>
      </c>
      <c r="DW120" s="1022"/>
      <c r="DX120" s="1022"/>
      <c r="DY120" s="1022"/>
      <c r="DZ120" s="1023"/>
    </row>
    <row r="121" spans="1:130" s="247" customFormat="1" ht="26.25" customHeight="1" x14ac:dyDescent="0.15">
      <c r="A121" s="1153"/>
      <c r="B121" s="1040"/>
      <c r="C121" s="1061" t="s">
        <v>
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
437</v>
      </c>
      <c r="AB121" s="1053"/>
      <c r="AC121" s="1053"/>
      <c r="AD121" s="1053"/>
      <c r="AE121" s="1054"/>
      <c r="AF121" s="1055" t="s">
        <v>
437</v>
      </c>
      <c r="AG121" s="1053"/>
      <c r="AH121" s="1053"/>
      <c r="AI121" s="1053"/>
      <c r="AJ121" s="1054"/>
      <c r="AK121" s="1055" t="s">
        <v>
437</v>
      </c>
      <c r="AL121" s="1053"/>
      <c r="AM121" s="1053"/>
      <c r="AN121" s="1053"/>
      <c r="AO121" s="1054"/>
      <c r="AP121" s="1056" t="s">
        <v>
127</v>
      </c>
      <c r="AQ121" s="1057"/>
      <c r="AR121" s="1057"/>
      <c r="AS121" s="1057"/>
      <c r="AT121" s="1058"/>
      <c r="AU121" s="1086"/>
      <c r="AV121" s="1087"/>
      <c r="AW121" s="1087"/>
      <c r="AX121" s="1087"/>
      <c r="AY121" s="1088"/>
      <c r="AZ121" s="1043" t="s">
        <v>
469</v>
      </c>
      <c r="BA121" s="1044"/>
      <c r="BB121" s="1044"/>
      <c r="BC121" s="1044"/>
      <c r="BD121" s="1044"/>
      <c r="BE121" s="1044"/>
      <c r="BF121" s="1044"/>
      <c r="BG121" s="1044"/>
      <c r="BH121" s="1044"/>
      <c r="BI121" s="1044"/>
      <c r="BJ121" s="1044"/>
      <c r="BK121" s="1044"/>
      <c r="BL121" s="1044"/>
      <c r="BM121" s="1044"/>
      <c r="BN121" s="1044"/>
      <c r="BO121" s="1044"/>
      <c r="BP121" s="1045"/>
      <c r="BQ121" s="1013">
        <v>
4046</v>
      </c>
      <c r="BR121" s="1014"/>
      <c r="BS121" s="1014"/>
      <c r="BT121" s="1014"/>
      <c r="BU121" s="1014"/>
      <c r="BV121" s="1014" t="s">
        <v>
437</v>
      </c>
      <c r="BW121" s="1014"/>
      <c r="BX121" s="1014"/>
      <c r="BY121" s="1014"/>
      <c r="BZ121" s="1014"/>
      <c r="CA121" s="1014" t="s">
        <v>
437</v>
      </c>
      <c r="CB121" s="1014"/>
      <c r="CC121" s="1014"/>
      <c r="CD121" s="1014"/>
      <c r="CE121" s="1014"/>
      <c r="CF121" s="1008" t="s">
        <v>
127</v>
      </c>
      <c r="CG121" s="1009"/>
      <c r="CH121" s="1009"/>
      <c r="CI121" s="1009"/>
      <c r="CJ121" s="1009"/>
      <c r="CK121" s="1104"/>
      <c r="CL121" s="1105"/>
      <c r="CM121" s="1105"/>
      <c r="CN121" s="1105"/>
      <c r="CO121" s="1106"/>
      <c r="CP121" s="1114" t="s">
        <v>
470</v>
      </c>
      <c r="CQ121" s="1115"/>
      <c r="CR121" s="1115"/>
      <c r="CS121" s="1115"/>
      <c r="CT121" s="1115"/>
      <c r="CU121" s="1115"/>
      <c r="CV121" s="1115"/>
      <c r="CW121" s="1115"/>
      <c r="CX121" s="1115"/>
      <c r="CY121" s="1115"/>
      <c r="CZ121" s="1115"/>
      <c r="DA121" s="1115"/>
      <c r="DB121" s="1115"/>
      <c r="DC121" s="1115"/>
      <c r="DD121" s="1115"/>
      <c r="DE121" s="1115"/>
      <c r="DF121" s="1116"/>
      <c r="DG121" s="1013" t="s">
        <v>
127</v>
      </c>
      <c r="DH121" s="1014"/>
      <c r="DI121" s="1014"/>
      <c r="DJ121" s="1014"/>
      <c r="DK121" s="1014"/>
      <c r="DL121" s="1014" t="s">
        <v>
437</v>
      </c>
      <c r="DM121" s="1014"/>
      <c r="DN121" s="1014"/>
      <c r="DO121" s="1014"/>
      <c r="DP121" s="1014"/>
      <c r="DQ121" s="1014" t="s">
        <v>
437</v>
      </c>
      <c r="DR121" s="1014"/>
      <c r="DS121" s="1014"/>
      <c r="DT121" s="1014"/>
      <c r="DU121" s="1014"/>
      <c r="DV121" s="1015" t="s">
        <v>
127</v>
      </c>
      <c r="DW121" s="1015"/>
      <c r="DX121" s="1015"/>
      <c r="DY121" s="1015"/>
      <c r="DZ121" s="1016"/>
    </row>
    <row r="122" spans="1:130" s="247" customFormat="1" ht="26.25" customHeight="1" x14ac:dyDescent="0.15">
      <c r="A122" s="1153"/>
      <c r="B122" s="1040"/>
      <c r="C122" s="1010" t="s">
        <v>
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
127</v>
      </c>
      <c r="AB122" s="1053"/>
      <c r="AC122" s="1053"/>
      <c r="AD122" s="1053"/>
      <c r="AE122" s="1054"/>
      <c r="AF122" s="1055" t="s">
        <v>
127</v>
      </c>
      <c r="AG122" s="1053"/>
      <c r="AH122" s="1053"/>
      <c r="AI122" s="1053"/>
      <c r="AJ122" s="1054"/>
      <c r="AK122" s="1055" t="s">
        <v>
127</v>
      </c>
      <c r="AL122" s="1053"/>
      <c r="AM122" s="1053"/>
      <c r="AN122" s="1053"/>
      <c r="AO122" s="1054"/>
      <c r="AP122" s="1056" t="s">
        <v>
127</v>
      </c>
      <c r="AQ122" s="1057"/>
      <c r="AR122" s="1057"/>
      <c r="AS122" s="1057"/>
      <c r="AT122" s="1058"/>
      <c r="AU122" s="1086"/>
      <c r="AV122" s="1087"/>
      <c r="AW122" s="1087"/>
      <c r="AX122" s="1087"/>
      <c r="AY122" s="1088"/>
      <c r="AZ122" s="1068" t="s">
        <v>
471</v>
      </c>
      <c r="BA122" s="1059"/>
      <c r="BB122" s="1059"/>
      <c r="BC122" s="1059"/>
      <c r="BD122" s="1059"/>
      <c r="BE122" s="1059"/>
      <c r="BF122" s="1059"/>
      <c r="BG122" s="1059"/>
      <c r="BH122" s="1059"/>
      <c r="BI122" s="1059"/>
      <c r="BJ122" s="1059"/>
      <c r="BK122" s="1059"/>
      <c r="BL122" s="1059"/>
      <c r="BM122" s="1059"/>
      <c r="BN122" s="1059"/>
      <c r="BO122" s="1059"/>
      <c r="BP122" s="1060"/>
      <c r="BQ122" s="1091">
        <v>
326348</v>
      </c>
      <c r="BR122" s="1092"/>
      <c r="BS122" s="1092"/>
      <c r="BT122" s="1092"/>
      <c r="BU122" s="1092"/>
      <c r="BV122" s="1092">
        <v>
302854</v>
      </c>
      <c r="BW122" s="1092"/>
      <c r="BX122" s="1092"/>
      <c r="BY122" s="1092"/>
      <c r="BZ122" s="1092"/>
      <c r="CA122" s="1092">
        <v>
274787</v>
      </c>
      <c r="CB122" s="1092"/>
      <c r="CC122" s="1092"/>
      <c r="CD122" s="1092"/>
      <c r="CE122" s="1092"/>
      <c r="CF122" s="1112">
        <v>
134.4</v>
      </c>
      <c r="CG122" s="1113"/>
      <c r="CH122" s="1113"/>
      <c r="CI122" s="1113"/>
      <c r="CJ122" s="1113"/>
      <c r="CK122" s="1104"/>
      <c r="CL122" s="1105"/>
      <c r="CM122" s="1105"/>
      <c r="CN122" s="1105"/>
      <c r="CO122" s="1106"/>
      <c r="CP122" s="1114" t="s">
        <v>
472</v>
      </c>
      <c r="CQ122" s="1115"/>
      <c r="CR122" s="1115"/>
      <c r="CS122" s="1115"/>
      <c r="CT122" s="1115"/>
      <c r="CU122" s="1115"/>
      <c r="CV122" s="1115"/>
      <c r="CW122" s="1115"/>
      <c r="CX122" s="1115"/>
      <c r="CY122" s="1115"/>
      <c r="CZ122" s="1115"/>
      <c r="DA122" s="1115"/>
      <c r="DB122" s="1115"/>
      <c r="DC122" s="1115"/>
      <c r="DD122" s="1115"/>
      <c r="DE122" s="1115"/>
      <c r="DF122" s="1116"/>
      <c r="DG122" s="1013" t="s">
        <v>
437</v>
      </c>
      <c r="DH122" s="1014"/>
      <c r="DI122" s="1014"/>
      <c r="DJ122" s="1014"/>
      <c r="DK122" s="1014"/>
      <c r="DL122" s="1014" t="s">
        <v>
437</v>
      </c>
      <c r="DM122" s="1014"/>
      <c r="DN122" s="1014"/>
      <c r="DO122" s="1014"/>
      <c r="DP122" s="1014"/>
      <c r="DQ122" s="1014" t="s">
        <v>
437</v>
      </c>
      <c r="DR122" s="1014"/>
      <c r="DS122" s="1014"/>
      <c r="DT122" s="1014"/>
      <c r="DU122" s="1014"/>
      <c r="DV122" s="1015" t="s">
        <v>
127</v>
      </c>
      <c r="DW122" s="1015"/>
      <c r="DX122" s="1015"/>
      <c r="DY122" s="1015"/>
      <c r="DZ122" s="1016"/>
    </row>
    <row r="123" spans="1:130" s="247" customFormat="1" ht="26.25" customHeight="1" x14ac:dyDescent="0.15">
      <c r="A123" s="1153"/>
      <c r="B123" s="1040"/>
      <c r="C123" s="1010" t="s">
        <v>
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
437</v>
      </c>
      <c r="AB123" s="1053"/>
      <c r="AC123" s="1053"/>
      <c r="AD123" s="1053"/>
      <c r="AE123" s="1054"/>
      <c r="AF123" s="1055" t="s">
        <v>
127</v>
      </c>
      <c r="AG123" s="1053"/>
      <c r="AH123" s="1053"/>
      <c r="AI123" s="1053"/>
      <c r="AJ123" s="1054"/>
      <c r="AK123" s="1055" t="s">
        <v>
437</v>
      </c>
      <c r="AL123" s="1053"/>
      <c r="AM123" s="1053"/>
      <c r="AN123" s="1053"/>
      <c r="AO123" s="1054"/>
      <c r="AP123" s="1056" t="s">
        <v>
437</v>
      </c>
      <c r="AQ123" s="1057"/>
      <c r="AR123" s="1057"/>
      <c r="AS123" s="1057"/>
      <c r="AT123" s="1058"/>
      <c r="AU123" s="1089"/>
      <c r="AV123" s="1090"/>
      <c r="AW123" s="1090"/>
      <c r="AX123" s="1090"/>
      <c r="AY123" s="1090"/>
      <c r="AZ123" s="278" t="s">
        <v>
186</v>
      </c>
      <c r="BA123" s="278"/>
      <c r="BB123" s="278"/>
      <c r="BC123" s="278"/>
      <c r="BD123" s="278"/>
      <c r="BE123" s="278"/>
      <c r="BF123" s="278"/>
      <c r="BG123" s="278"/>
      <c r="BH123" s="278"/>
      <c r="BI123" s="278"/>
      <c r="BJ123" s="278"/>
      <c r="BK123" s="278"/>
      <c r="BL123" s="278"/>
      <c r="BM123" s="278"/>
      <c r="BN123" s="278"/>
      <c r="BO123" s="1069" t="s">
        <v>
473</v>
      </c>
      <c r="BP123" s="1100"/>
      <c r="BQ123" s="1159">
        <v>
1721669</v>
      </c>
      <c r="BR123" s="1160"/>
      <c r="BS123" s="1160"/>
      <c r="BT123" s="1160"/>
      <c r="BU123" s="1160"/>
      <c r="BV123" s="1160">
        <v>
1694256</v>
      </c>
      <c r="BW123" s="1160"/>
      <c r="BX123" s="1160"/>
      <c r="BY123" s="1160"/>
      <c r="BZ123" s="1160"/>
      <c r="CA123" s="1160">
        <v>
1841316</v>
      </c>
      <c r="CB123" s="1160"/>
      <c r="CC123" s="1160"/>
      <c r="CD123" s="1160"/>
      <c r="CE123" s="1160"/>
      <c r="CF123" s="1093"/>
      <c r="CG123" s="1094"/>
      <c r="CH123" s="1094"/>
      <c r="CI123" s="1094"/>
      <c r="CJ123" s="1095"/>
      <c r="CK123" s="1104"/>
      <c r="CL123" s="1105"/>
      <c r="CM123" s="1105"/>
      <c r="CN123" s="1105"/>
      <c r="CO123" s="1106"/>
      <c r="CP123" s="1114" t="s">
        <v>
474</v>
      </c>
      <c r="CQ123" s="1115"/>
      <c r="CR123" s="1115"/>
      <c r="CS123" s="1115"/>
      <c r="CT123" s="1115"/>
      <c r="CU123" s="1115"/>
      <c r="CV123" s="1115"/>
      <c r="CW123" s="1115"/>
      <c r="CX123" s="1115"/>
      <c r="CY123" s="1115"/>
      <c r="CZ123" s="1115"/>
      <c r="DA123" s="1115"/>
      <c r="DB123" s="1115"/>
      <c r="DC123" s="1115"/>
      <c r="DD123" s="1115"/>
      <c r="DE123" s="1115"/>
      <c r="DF123" s="1116"/>
      <c r="DG123" s="1052" t="s">
        <v>
437</v>
      </c>
      <c r="DH123" s="1053"/>
      <c r="DI123" s="1053"/>
      <c r="DJ123" s="1053"/>
      <c r="DK123" s="1054"/>
      <c r="DL123" s="1055" t="s">
        <v>
127</v>
      </c>
      <c r="DM123" s="1053"/>
      <c r="DN123" s="1053"/>
      <c r="DO123" s="1053"/>
      <c r="DP123" s="1054"/>
      <c r="DQ123" s="1055" t="s">
        <v>
437</v>
      </c>
      <c r="DR123" s="1053"/>
      <c r="DS123" s="1053"/>
      <c r="DT123" s="1053"/>
      <c r="DU123" s="1054"/>
      <c r="DV123" s="1056" t="s">
        <v>
437</v>
      </c>
      <c r="DW123" s="1057"/>
      <c r="DX123" s="1057"/>
      <c r="DY123" s="1057"/>
      <c r="DZ123" s="1058"/>
    </row>
    <row r="124" spans="1:130" s="247" customFormat="1" ht="26.25" customHeight="1" thickBot="1" x14ac:dyDescent="0.2">
      <c r="A124" s="1153"/>
      <c r="B124" s="1040"/>
      <c r="C124" s="1010" t="s">
        <v>
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
127</v>
      </c>
      <c r="AB124" s="1053"/>
      <c r="AC124" s="1053"/>
      <c r="AD124" s="1053"/>
      <c r="AE124" s="1054"/>
      <c r="AF124" s="1055" t="s">
        <v>
127</v>
      </c>
      <c r="AG124" s="1053"/>
      <c r="AH124" s="1053"/>
      <c r="AI124" s="1053"/>
      <c r="AJ124" s="1054"/>
      <c r="AK124" s="1055" t="s">
        <v>
437</v>
      </c>
      <c r="AL124" s="1053"/>
      <c r="AM124" s="1053"/>
      <c r="AN124" s="1053"/>
      <c r="AO124" s="1054"/>
      <c r="AP124" s="1056" t="s">
        <v>
437</v>
      </c>
      <c r="AQ124" s="1057"/>
      <c r="AR124" s="1057"/>
      <c r="AS124" s="1057"/>
      <c r="AT124" s="1058"/>
      <c r="AU124" s="1155" t="s">
        <v>
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
127</v>
      </c>
      <c r="BR124" s="1122"/>
      <c r="BS124" s="1122"/>
      <c r="BT124" s="1122"/>
      <c r="BU124" s="1122"/>
      <c r="BV124" s="1122" t="s">
        <v>
127</v>
      </c>
      <c r="BW124" s="1122"/>
      <c r="BX124" s="1122"/>
      <c r="BY124" s="1122"/>
      <c r="BZ124" s="1122"/>
      <c r="CA124" s="1122" t="s">
        <v>
127</v>
      </c>
      <c r="CB124" s="1122"/>
      <c r="CC124" s="1122"/>
      <c r="CD124" s="1122"/>
      <c r="CE124" s="1122"/>
      <c r="CF124" s="1123"/>
      <c r="CG124" s="1124"/>
      <c r="CH124" s="1124"/>
      <c r="CI124" s="1124"/>
      <c r="CJ124" s="1125"/>
      <c r="CK124" s="1107"/>
      <c r="CL124" s="1107"/>
      <c r="CM124" s="1107"/>
      <c r="CN124" s="1107"/>
      <c r="CO124" s="1108"/>
      <c r="CP124" s="1114" t="s">
        <v>
476</v>
      </c>
      <c r="CQ124" s="1115"/>
      <c r="CR124" s="1115"/>
      <c r="CS124" s="1115"/>
      <c r="CT124" s="1115"/>
      <c r="CU124" s="1115"/>
      <c r="CV124" s="1115"/>
      <c r="CW124" s="1115"/>
      <c r="CX124" s="1115"/>
      <c r="CY124" s="1115"/>
      <c r="CZ124" s="1115"/>
      <c r="DA124" s="1115"/>
      <c r="DB124" s="1115"/>
      <c r="DC124" s="1115"/>
      <c r="DD124" s="1115"/>
      <c r="DE124" s="1115"/>
      <c r="DF124" s="1116"/>
      <c r="DG124" s="1099" t="s">
        <v>
437</v>
      </c>
      <c r="DH124" s="1078"/>
      <c r="DI124" s="1078"/>
      <c r="DJ124" s="1078"/>
      <c r="DK124" s="1079"/>
      <c r="DL124" s="1077" t="s">
        <v>
127</v>
      </c>
      <c r="DM124" s="1078"/>
      <c r="DN124" s="1078"/>
      <c r="DO124" s="1078"/>
      <c r="DP124" s="1079"/>
      <c r="DQ124" s="1077" t="s">
        <v>
127</v>
      </c>
      <c r="DR124" s="1078"/>
      <c r="DS124" s="1078"/>
      <c r="DT124" s="1078"/>
      <c r="DU124" s="1079"/>
      <c r="DV124" s="1080" t="s">
        <v>
127</v>
      </c>
      <c r="DW124" s="1081"/>
      <c r="DX124" s="1081"/>
      <c r="DY124" s="1081"/>
      <c r="DZ124" s="1082"/>
    </row>
    <row r="125" spans="1:130" s="247" customFormat="1" ht="26.25" customHeight="1" x14ac:dyDescent="0.15">
      <c r="A125" s="1153"/>
      <c r="B125" s="1040"/>
      <c r="C125" s="1010" t="s">
        <v>
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
437</v>
      </c>
      <c r="AB125" s="1053"/>
      <c r="AC125" s="1053"/>
      <c r="AD125" s="1053"/>
      <c r="AE125" s="1054"/>
      <c r="AF125" s="1055" t="s">
        <v>
127</v>
      </c>
      <c r="AG125" s="1053"/>
      <c r="AH125" s="1053"/>
      <c r="AI125" s="1053"/>
      <c r="AJ125" s="1054"/>
      <c r="AK125" s="1055" t="s">
        <v>
437</v>
      </c>
      <c r="AL125" s="1053"/>
      <c r="AM125" s="1053"/>
      <c r="AN125" s="1053"/>
      <c r="AO125" s="1054"/>
      <c r="AP125" s="1056" t="s">
        <v>
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
477</v>
      </c>
      <c r="CL125" s="1102"/>
      <c r="CM125" s="1102"/>
      <c r="CN125" s="1102"/>
      <c r="CO125" s="1103"/>
      <c r="CP125" s="1034" t="s">
        <v>
478</v>
      </c>
      <c r="CQ125" s="983"/>
      <c r="CR125" s="983"/>
      <c r="CS125" s="983"/>
      <c r="CT125" s="983"/>
      <c r="CU125" s="983"/>
      <c r="CV125" s="983"/>
      <c r="CW125" s="983"/>
      <c r="CX125" s="983"/>
      <c r="CY125" s="983"/>
      <c r="CZ125" s="983"/>
      <c r="DA125" s="983"/>
      <c r="DB125" s="983"/>
      <c r="DC125" s="983"/>
      <c r="DD125" s="983"/>
      <c r="DE125" s="983"/>
      <c r="DF125" s="984"/>
      <c r="DG125" s="1020" t="s">
        <v>
437</v>
      </c>
      <c r="DH125" s="1021"/>
      <c r="DI125" s="1021"/>
      <c r="DJ125" s="1021"/>
      <c r="DK125" s="1021"/>
      <c r="DL125" s="1021" t="s">
        <v>
437</v>
      </c>
      <c r="DM125" s="1021"/>
      <c r="DN125" s="1021"/>
      <c r="DO125" s="1021"/>
      <c r="DP125" s="1021"/>
      <c r="DQ125" s="1021" t="s">
        <v>
127</v>
      </c>
      <c r="DR125" s="1021"/>
      <c r="DS125" s="1021"/>
      <c r="DT125" s="1021"/>
      <c r="DU125" s="1021"/>
      <c r="DV125" s="1022" t="s">
        <v>
127</v>
      </c>
      <c r="DW125" s="1022"/>
      <c r="DX125" s="1022"/>
      <c r="DY125" s="1022"/>
      <c r="DZ125" s="1023"/>
    </row>
    <row r="126" spans="1:130" s="247" customFormat="1" ht="26.25" customHeight="1" thickBot="1" x14ac:dyDescent="0.2">
      <c r="A126" s="1153"/>
      <c r="B126" s="1040"/>
      <c r="C126" s="1010" t="s">
        <v>
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
437</v>
      </c>
      <c r="AB126" s="1053"/>
      <c r="AC126" s="1053"/>
      <c r="AD126" s="1053"/>
      <c r="AE126" s="1054"/>
      <c r="AF126" s="1055" t="s">
        <v>
127</v>
      </c>
      <c r="AG126" s="1053"/>
      <c r="AH126" s="1053"/>
      <c r="AI126" s="1053"/>
      <c r="AJ126" s="1054"/>
      <c r="AK126" s="1055" t="s">
        <v>
127</v>
      </c>
      <c r="AL126" s="1053"/>
      <c r="AM126" s="1053"/>
      <c r="AN126" s="1053"/>
      <c r="AO126" s="1054"/>
      <c r="AP126" s="1056" t="s">
        <v>
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
479</v>
      </c>
      <c r="CQ126" s="1044"/>
      <c r="CR126" s="1044"/>
      <c r="CS126" s="1044"/>
      <c r="CT126" s="1044"/>
      <c r="CU126" s="1044"/>
      <c r="CV126" s="1044"/>
      <c r="CW126" s="1044"/>
      <c r="CX126" s="1044"/>
      <c r="CY126" s="1044"/>
      <c r="CZ126" s="1044"/>
      <c r="DA126" s="1044"/>
      <c r="DB126" s="1044"/>
      <c r="DC126" s="1044"/>
      <c r="DD126" s="1044"/>
      <c r="DE126" s="1044"/>
      <c r="DF126" s="1045"/>
      <c r="DG126" s="1013" t="s">
        <v>
127</v>
      </c>
      <c r="DH126" s="1014"/>
      <c r="DI126" s="1014"/>
      <c r="DJ126" s="1014"/>
      <c r="DK126" s="1014"/>
      <c r="DL126" s="1014" t="s">
        <v>
127</v>
      </c>
      <c r="DM126" s="1014"/>
      <c r="DN126" s="1014"/>
      <c r="DO126" s="1014"/>
      <c r="DP126" s="1014"/>
      <c r="DQ126" s="1014" t="s">
        <v>
127</v>
      </c>
      <c r="DR126" s="1014"/>
      <c r="DS126" s="1014"/>
      <c r="DT126" s="1014"/>
      <c r="DU126" s="1014"/>
      <c r="DV126" s="1015" t="s">
        <v>
437</v>
      </c>
      <c r="DW126" s="1015"/>
      <c r="DX126" s="1015"/>
      <c r="DY126" s="1015"/>
      <c r="DZ126" s="1016"/>
    </row>
    <row r="127" spans="1:130" s="247" customFormat="1" ht="26.25" customHeight="1" x14ac:dyDescent="0.15">
      <c r="A127" s="1154"/>
      <c r="B127" s="1042"/>
      <c r="C127" s="1096" t="s">
        <v>
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
127</v>
      </c>
      <c r="AB127" s="1053"/>
      <c r="AC127" s="1053"/>
      <c r="AD127" s="1053"/>
      <c r="AE127" s="1054"/>
      <c r="AF127" s="1055" t="s">
        <v>
127</v>
      </c>
      <c r="AG127" s="1053"/>
      <c r="AH127" s="1053"/>
      <c r="AI127" s="1053"/>
      <c r="AJ127" s="1054"/>
      <c r="AK127" s="1055" t="s">
        <v>
127</v>
      </c>
      <c r="AL127" s="1053"/>
      <c r="AM127" s="1053"/>
      <c r="AN127" s="1053"/>
      <c r="AO127" s="1054"/>
      <c r="AP127" s="1056" t="s">
        <v>
127</v>
      </c>
      <c r="AQ127" s="1057"/>
      <c r="AR127" s="1057"/>
      <c r="AS127" s="1057"/>
      <c r="AT127" s="1058"/>
      <c r="AU127" s="283"/>
      <c r="AV127" s="283"/>
      <c r="AW127" s="283"/>
      <c r="AX127" s="1126" t="s">
        <v>
481</v>
      </c>
      <c r="AY127" s="1127"/>
      <c r="AZ127" s="1127"/>
      <c r="BA127" s="1127"/>
      <c r="BB127" s="1127"/>
      <c r="BC127" s="1127"/>
      <c r="BD127" s="1127"/>
      <c r="BE127" s="1128"/>
      <c r="BF127" s="1129" t="s">
        <v>
482</v>
      </c>
      <c r="BG127" s="1127"/>
      <c r="BH127" s="1127"/>
      <c r="BI127" s="1127"/>
      <c r="BJ127" s="1127"/>
      <c r="BK127" s="1127"/>
      <c r="BL127" s="1128"/>
      <c r="BM127" s="1129" t="s">
        <v>
483</v>
      </c>
      <c r="BN127" s="1127"/>
      <c r="BO127" s="1127"/>
      <c r="BP127" s="1127"/>
      <c r="BQ127" s="1127"/>
      <c r="BR127" s="1127"/>
      <c r="BS127" s="1128"/>
      <c r="BT127" s="1129" t="s">
        <v>
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
485</v>
      </c>
      <c r="CQ127" s="1044"/>
      <c r="CR127" s="1044"/>
      <c r="CS127" s="1044"/>
      <c r="CT127" s="1044"/>
      <c r="CU127" s="1044"/>
      <c r="CV127" s="1044"/>
      <c r="CW127" s="1044"/>
      <c r="CX127" s="1044"/>
      <c r="CY127" s="1044"/>
      <c r="CZ127" s="1044"/>
      <c r="DA127" s="1044"/>
      <c r="DB127" s="1044"/>
      <c r="DC127" s="1044"/>
      <c r="DD127" s="1044"/>
      <c r="DE127" s="1044"/>
      <c r="DF127" s="1045"/>
      <c r="DG127" s="1013" t="s">
        <v>
437</v>
      </c>
      <c r="DH127" s="1014"/>
      <c r="DI127" s="1014"/>
      <c r="DJ127" s="1014"/>
      <c r="DK127" s="1014"/>
      <c r="DL127" s="1014" t="s">
        <v>
127</v>
      </c>
      <c r="DM127" s="1014"/>
      <c r="DN127" s="1014"/>
      <c r="DO127" s="1014"/>
      <c r="DP127" s="1014"/>
      <c r="DQ127" s="1014" t="s">
        <v>
437</v>
      </c>
      <c r="DR127" s="1014"/>
      <c r="DS127" s="1014"/>
      <c r="DT127" s="1014"/>
      <c r="DU127" s="1014"/>
      <c r="DV127" s="1015" t="s">
        <v>
127</v>
      </c>
      <c r="DW127" s="1015"/>
      <c r="DX127" s="1015"/>
      <c r="DY127" s="1015"/>
      <c r="DZ127" s="1016"/>
    </row>
    <row r="128" spans="1:130" s="247" customFormat="1" ht="26.25" customHeight="1" thickBot="1" x14ac:dyDescent="0.2">
      <c r="A128" s="1137" t="s">
        <v>
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
487</v>
      </c>
      <c r="X128" s="1139"/>
      <c r="Y128" s="1139"/>
      <c r="Z128" s="1140"/>
      <c r="AA128" s="1141" t="s">
        <v>
127</v>
      </c>
      <c r="AB128" s="1142"/>
      <c r="AC128" s="1142"/>
      <c r="AD128" s="1142"/>
      <c r="AE128" s="1143"/>
      <c r="AF128" s="1144" t="s">
        <v>
127</v>
      </c>
      <c r="AG128" s="1142"/>
      <c r="AH128" s="1142"/>
      <c r="AI128" s="1142"/>
      <c r="AJ128" s="1143"/>
      <c r="AK128" s="1144" t="s">
        <v>
437</v>
      </c>
      <c r="AL128" s="1142"/>
      <c r="AM128" s="1142"/>
      <c r="AN128" s="1142"/>
      <c r="AO128" s="1143"/>
      <c r="AP128" s="1145"/>
      <c r="AQ128" s="1146"/>
      <c r="AR128" s="1146"/>
      <c r="AS128" s="1146"/>
      <c r="AT128" s="1147"/>
      <c r="AU128" s="283"/>
      <c r="AV128" s="283"/>
      <c r="AW128" s="283"/>
      <c r="AX128" s="982" t="s">
        <v>
488</v>
      </c>
      <c r="AY128" s="983"/>
      <c r="AZ128" s="983"/>
      <c r="BA128" s="983"/>
      <c r="BB128" s="983"/>
      <c r="BC128" s="983"/>
      <c r="BD128" s="983"/>
      <c r="BE128" s="984"/>
      <c r="BF128" s="1148" t="s">
        <v>
437</v>
      </c>
      <c r="BG128" s="1149"/>
      <c r="BH128" s="1149"/>
      <c r="BI128" s="1149"/>
      <c r="BJ128" s="1149"/>
      <c r="BK128" s="1149"/>
      <c r="BL128" s="1150"/>
      <c r="BM128" s="1148">
        <v>
15</v>
      </c>
      <c r="BN128" s="1149"/>
      <c r="BO128" s="1149"/>
      <c r="BP128" s="1149"/>
      <c r="BQ128" s="1149"/>
      <c r="BR128" s="1149"/>
      <c r="BS128" s="1150"/>
      <c r="BT128" s="1148">
        <v>
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
489</v>
      </c>
      <c r="CQ128" s="1131"/>
      <c r="CR128" s="1131"/>
      <c r="CS128" s="1131"/>
      <c r="CT128" s="1131"/>
      <c r="CU128" s="1131"/>
      <c r="CV128" s="1131"/>
      <c r="CW128" s="1131"/>
      <c r="CX128" s="1131"/>
      <c r="CY128" s="1131"/>
      <c r="CZ128" s="1131"/>
      <c r="DA128" s="1131"/>
      <c r="DB128" s="1131"/>
      <c r="DC128" s="1131"/>
      <c r="DD128" s="1131"/>
      <c r="DE128" s="1131"/>
      <c r="DF128" s="1132"/>
      <c r="DG128" s="1133" t="s">
        <v>
437</v>
      </c>
      <c r="DH128" s="1134"/>
      <c r="DI128" s="1134"/>
      <c r="DJ128" s="1134"/>
      <c r="DK128" s="1134"/>
      <c r="DL128" s="1134" t="s">
        <v>
127</v>
      </c>
      <c r="DM128" s="1134"/>
      <c r="DN128" s="1134"/>
      <c r="DO128" s="1134"/>
      <c r="DP128" s="1134"/>
      <c r="DQ128" s="1134" t="s">
        <v>
127</v>
      </c>
      <c r="DR128" s="1134"/>
      <c r="DS128" s="1134"/>
      <c r="DT128" s="1134"/>
      <c r="DU128" s="1134"/>
      <c r="DV128" s="1135" t="s">
        <v>
127</v>
      </c>
      <c r="DW128" s="1135"/>
      <c r="DX128" s="1135"/>
      <c r="DY128" s="1135"/>
      <c r="DZ128" s="1136"/>
    </row>
    <row r="129" spans="1:131" s="247" customFormat="1" ht="26.25" customHeight="1" x14ac:dyDescent="0.15">
      <c r="A129" s="1024" t="s">
        <v>
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
490</v>
      </c>
      <c r="X129" s="1168"/>
      <c r="Y129" s="1168"/>
      <c r="Z129" s="1169"/>
      <c r="AA129" s="1052">
        <v>
273412</v>
      </c>
      <c r="AB129" s="1053"/>
      <c r="AC129" s="1053"/>
      <c r="AD129" s="1053"/>
      <c r="AE129" s="1054"/>
      <c r="AF129" s="1055">
        <v>
240113</v>
      </c>
      <c r="AG129" s="1053"/>
      <c r="AH129" s="1053"/>
      <c r="AI129" s="1053"/>
      <c r="AJ129" s="1054"/>
      <c r="AK129" s="1055">
        <v>
239406</v>
      </c>
      <c r="AL129" s="1053"/>
      <c r="AM129" s="1053"/>
      <c r="AN129" s="1053"/>
      <c r="AO129" s="1054"/>
      <c r="AP129" s="1170"/>
      <c r="AQ129" s="1171"/>
      <c r="AR129" s="1171"/>
      <c r="AS129" s="1171"/>
      <c r="AT129" s="1172"/>
      <c r="AU129" s="285"/>
      <c r="AV129" s="285"/>
      <c r="AW129" s="285"/>
      <c r="AX129" s="1161" t="s">
        <v>
491</v>
      </c>
      <c r="AY129" s="1044"/>
      <c r="AZ129" s="1044"/>
      <c r="BA129" s="1044"/>
      <c r="BB129" s="1044"/>
      <c r="BC129" s="1044"/>
      <c r="BD129" s="1044"/>
      <c r="BE129" s="1045"/>
      <c r="BF129" s="1162" t="s">
        <v>
492</v>
      </c>
      <c r="BG129" s="1163"/>
      <c r="BH129" s="1163"/>
      <c r="BI129" s="1163"/>
      <c r="BJ129" s="1163"/>
      <c r="BK129" s="1163"/>
      <c r="BL129" s="1164"/>
      <c r="BM129" s="1162">
        <v>
20</v>
      </c>
      <c r="BN129" s="1163"/>
      <c r="BO129" s="1163"/>
      <c r="BP129" s="1163"/>
      <c r="BQ129" s="1163"/>
      <c r="BR129" s="1163"/>
      <c r="BS129" s="1164"/>
      <c r="BT129" s="1162">
        <v>
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
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
494</v>
      </c>
      <c r="X130" s="1168"/>
      <c r="Y130" s="1168"/>
      <c r="Z130" s="1169"/>
      <c r="AA130" s="1052">
        <v>
45190</v>
      </c>
      <c r="AB130" s="1053"/>
      <c r="AC130" s="1053"/>
      <c r="AD130" s="1053"/>
      <c r="AE130" s="1054"/>
      <c r="AF130" s="1055">
        <v>
37998</v>
      </c>
      <c r="AG130" s="1053"/>
      <c r="AH130" s="1053"/>
      <c r="AI130" s="1053"/>
      <c r="AJ130" s="1054"/>
      <c r="AK130" s="1055">
        <v>
34957</v>
      </c>
      <c r="AL130" s="1053"/>
      <c r="AM130" s="1053"/>
      <c r="AN130" s="1053"/>
      <c r="AO130" s="1054"/>
      <c r="AP130" s="1170"/>
      <c r="AQ130" s="1171"/>
      <c r="AR130" s="1171"/>
      <c r="AS130" s="1171"/>
      <c r="AT130" s="1172"/>
      <c r="AU130" s="285"/>
      <c r="AV130" s="285"/>
      <c r="AW130" s="285"/>
      <c r="AX130" s="1161" t="s">
        <v>
495</v>
      </c>
      <c r="AY130" s="1044"/>
      <c r="AZ130" s="1044"/>
      <c r="BA130" s="1044"/>
      <c r="BB130" s="1044"/>
      <c r="BC130" s="1044"/>
      <c r="BD130" s="1044"/>
      <c r="BE130" s="1045"/>
      <c r="BF130" s="1198">
        <v>
-0.2</v>
      </c>
      <c r="BG130" s="1199"/>
      <c r="BH130" s="1199"/>
      <c r="BI130" s="1199"/>
      <c r="BJ130" s="1199"/>
      <c r="BK130" s="1199"/>
      <c r="BL130" s="1200"/>
      <c r="BM130" s="1198">
        <v>
25</v>
      </c>
      <c r="BN130" s="1199"/>
      <c r="BO130" s="1199"/>
      <c r="BP130" s="1199"/>
      <c r="BQ130" s="1199"/>
      <c r="BR130" s="1199"/>
      <c r="BS130" s="1200"/>
      <c r="BT130" s="1198">
        <v>
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
496</v>
      </c>
      <c r="X131" s="1206"/>
      <c r="Y131" s="1206"/>
      <c r="Z131" s="1207"/>
      <c r="AA131" s="1099">
        <v>
228222</v>
      </c>
      <c r="AB131" s="1078"/>
      <c r="AC131" s="1078"/>
      <c r="AD131" s="1078"/>
      <c r="AE131" s="1079"/>
      <c r="AF131" s="1077">
        <v>
202115</v>
      </c>
      <c r="AG131" s="1078"/>
      <c r="AH131" s="1078"/>
      <c r="AI131" s="1078"/>
      <c r="AJ131" s="1079"/>
      <c r="AK131" s="1077">
        <v>
204449</v>
      </c>
      <c r="AL131" s="1078"/>
      <c r="AM131" s="1078"/>
      <c r="AN131" s="1078"/>
      <c r="AO131" s="1079"/>
      <c r="AP131" s="1208"/>
      <c r="AQ131" s="1209"/>
      <c r="AR131" s="1209"/>
      <c r="AS131" s="1209"/>
      <c r="AT131" s="1210"/>
      <c r="AU131" s="285"/>
      <c r="AV131" s="285"/>
      <c r="AW131" s="285"/>
      <c r="AX131" s="1180" t="s">
        <v>
497</v>
      </c>
      <c r="AY131" s="1131"/>
      <c r="AZ131" s="1131"/>
      <c r="BA131" s="1131"/>
      <c r="BB131" s="1131"/>
      <c r="BC131" s="1131"/>
      <c r="BD131" s="1131"/>
      <c r="BE131" s="1132"/>
      <c r="BF131" s="1181" t="s">
        <v>
127</v>
      </c>
      <c r="BG131" s="1182"/>
      <c r="BH131" s="1182"/>
      <c r="BI131" s="1182"/>
      <c r="BJ131" s="1182"/>
      <c r="BK131" s="1182"/>
      <c r="BL131" s="1183"/>
      <c r="BM131" s="1181">
        <v>
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
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
499</v>
      </c>
      <c r="W132" s="1191"/>
      <c r="X132" s="1191"/>
      <c r="Y132" s="1191"/>
      <c r="Z132" s="1192"/>
      <c r="AA132" s="1193">
        <v>
0.30102268799999998</v>
      </c>
      <c r="AB132" s="1194"/>
      <c r="AC132" s="1194"/>
      <c r="AD132" s="1194"/>
      <c r="AE132" s="1195"/>
      <c r="AF132" s="1196">
        <v>
-3.4633749999999999E-3</v>
      </c>
      <c r="AG132" s="1194"/>
      <c r="AH132" s="1194"/>
      <c r="AI132" s="1194"/>
      <c r="AJ132" s="1195"/>
      <c r="AK132" s="1196">
        <v>
-1.0609002729999999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
500</v>
      </c>
      <c r="W133" s="1174"/>
      <c r="X133" s="1174"/>
      <c r="Y133" s="1174"/>
      <c r="Z133" s="1175"/>
      <c r="AA133" s="1176">
        <v>
-2.2000000000000002</v>
      </c>
      <c r="AB133" s="1177"/>
      <c r="AC133" s="1177"/>
      <c r="AD133" s="1177"/>
      <c r="AE133" s="1178"/>
      <c r="AF133" s="1176">
        <v>
-0.3</v>
      </c>
      <c r="AG133" s="1177"/>
      <c r="AH133" s="1177"/>
      <c r="AI133" s="1177"/>
      <c r="AJ133" s="1178"/>
      <c r="AK133" s="1176">
        <v>
-0.2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H5NeQ9o0MbNv6Fx8QBj235B+nYlP/2Z0sXpFjz27RCH6TK8bHXIanMkL2fI3lAQBxzIGTXBL/mjglbtqYUnNA==" saltValue="tEDfLE62D/IW3coxIdpx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BD54" sqref="BD5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UycGzTVBwbXdgmCVXTqg5943g+kyipMcQyl1mNaIQU938CK4EMA2e0As5TB+VgZQw5Nr0wOTdMyXQ1QGUZKzw==" saltValue="bLSkOoDz0dCgNS2Jcs0GZ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OIOUbe6RvZOpgUCC2Cw83Y94V/0TrrjpBwq/iRF9XtAxhbod5nA7/hfTVACYgu5kbT9AiPvxr4/Us8ZkrmKvw==" saltValue="bkXwEobMrOl7n2Zd6Lpve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504</v>
      </c>
      <c r="AP7" s="304"/>
      <c r="AQ7" s="305" t="s">
        <v>
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506</v>
      </c>
      <c r="AQ8" s="311" t="s">
        <v>
507</v>
      </c>
      <c r="AR8" s="312" t="s">
        <v>
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509</v>
      </c>
      <c r="AL9" s="1217"/>
      <c r="AM9" s="1217"/>
      <c r="AN9" s="1218"/>
      <c r="AO9" s="313">
        <v>
176752</v>
      </c>
      <c r="AP9" s="313">
        <v>
1052095</v>
      </c>
      <c r="AQ9" s="314">
        <v>
218185</v>
      </c>
      <c r="AR9" s="315">
        <v>
382.2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510</v>
      </c>
      <c r="AL10" s="1217"/>
      <c r="AM10" s="1217"/>
      <c r="AN10" s="1218"/>
      <c r="AO10" s="316">
        <v>
6854</v>
      </c>
      <c r="AP10" s="316">
        <v>
40798</v>
      </c>
      <c r="AQ10" s="317">
        <v>
27381</v>
      </c>
      <c r="AR10" s="318">
        <v>
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511</v>
      </c>
      <c r="AL11" s="1217"/>
      <c r="AM11" s="1217"/>
      <c r="AN11" s="1218"/>
      <c r="AO11" s="316">
        <v>
1621</v>
      </c>
      <c r="AP11" s="316">
        <v>
9649</v>
      </c>
      <c r="AQ11" s="317">
        <v>
25697</v>
      </c>
      <c r="AR11" s="318">
        <v>
-62.5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512</v>
      </c>
      <c r="AL12" s="1217"/>
      <c r="AM12" s="1217"/>
      <c r="AN12" s="1218"/>
      <c r="AO12" s="316" t="s">
        <v>
513</v>
      </c>
      <c r="AP12" s="316" t="s">
        <v>
513</v>
      </c>
      <c r="AQ12" s="317">
        <v>
4359</v>
      </c>
      <c r="AR12" s="318" t="s">
        <v>
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514</v>
      </c>
      <c r="AL13" s="1217"/>
      <c r="AM13" s="1217"/>
      <c r="AN13" s="1218"/>
      <c r="AO13" s="316" t="s">
        <v>
513</v>
      </c>
      <c r="AP13" s="316" t="s">
        <v>
513</v>
      </c>
      <c r="AQ13" s="317" t="s">
        <v>
513</v>
      </c>
      <c r="AR13" s="318" t="s">
        <v>
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515</v>
      </c>
      <c r="AL14" s="1217"/>
      <c r="AM14" s="1217"/>
      <c r="AN14" s="1218"/>
      <c r="AO14" s="316" t="s">
        <v>
513</v>
      </c>
      <c r="AP14" s="316" t="s">
        <v>
513</v>
      </c>
      <c r="AQ14" s="317">
        <v>
8999</v>
      </c>
      <c r="AR14" s="318" t="s">
        <v>
513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516</v>
      </c>
      <c r="AL15" s="1217"/>
      <c r="AM15" s="1217"/>
      <c r="AN15" s="1218"/>
      <c r="AO15" s="316">
        <v>
5970</v>
      </c>
      <c r="AP15" s="316">
        <v>
35536</v>
      </c>
      <c r="AQ15" s="317">
        <v>
6052</v>
      </c>
      <c r="AR15" s="318">
        <v>
487.2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517</v>
      </c>
      <c r="AL16" s="1220"/>
      <c r="AM16" s="1220"/>
      <c r="AN16" s="1221"/>
      <c r="AO16" s="316">
        <v>
-14440</v>
      </c>
      <c r="AP16" s="316">
        <v>
-85952</v>
      </c>
      <c r="AQ16" s="317">
        <v>
-19480</v>
      </c>
      <c r="AR16" s="318">
        <v>
341.2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186</v>
      </c>
      <c r="AL17" s="1220"/>
      <c r="AM17" s="1220"/>
      <c r="AN17" s="1221"/>
      <c r="AO17" s="316">
        <v>
176757</v>
      </c>
      <c r="AP17" s="316">
        <v>
1052125</v>
      </c>
      <c r="AQ17" s="317">
        <v>
271195</v>
      </c>
      <c r="AR17" s="318">
        <v>
288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519</v>
      </c>
      <c r="AP20" s="324" t="s">
        <v>
520</v>
      </c>
      <c r="AQ20" s="325" t="s">
        <v>
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522</v>
      </c>
      <c r="AL21" s="1212"/>
      <c r="AM21" s="1212"/>
      <c r="AN21" s="1213"/>
      <c r="AO21" s="328">
        <v>
142.86000000000001</v>
      </c>
      <c r="AP21" s="329">
        <v>
25.46</v>
      </c>
      <c r="AQ21" s="330">
        <v>
117.4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523</v>
      </c>
      <c r="AL22" s="1212"/>
      <c r="AM22" s="1212"/>
      <c r="AN22" s="1213"/>
      <c r="AO22" s="333">
        <v>
82.3</v>
      </c>
      <c r="AP22" s="334">
        <v>
93.7</v>
      </c>
      <c r="AQ22" s="335">
        <v>
-11.4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504</v>
      </c>
      <c r="AP30" s="304"/>
      <c r="AQ30" s="305" t="s">
        <v>
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506</v>
      </c>
      <c r="AQ31" s="311" t="s">
        <v>
507</v>
      </c>
      <c r="AR31" s="312" t="s">
        <v>
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527</v>
      </c>
      <c r="AL32" s="1228"/>
      <c r="AM32" s="1228"/>
      <c r="AN32" s="1229"/>
      <c r="AO32" s="343">
        <v>
19560</v>
      </c>
      <c r="AP32" s="343">
        <v>
116429</v>
      </c>
      <c r="AQ32" s="344">
        <v>
157756</v>
      </c>
      <c r="AR32" s="345">
        <v>
-26.2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528</v>
      </c>
      <c r="AL33" s="1228"/>
      <c r="AM33" s="1228"/>
      <c r="AN33" s="1229"/>
      <c r="AO33" s="343" t="s">
        <v>
513</v>
      </c>
      <c r="AP33" s="343" t="s">
        <v>
513</v>
      </c>
      <c r="AQ33" s="344" t="s">
        <v>
513</v>
      </c>
      <c r="AR33" s="345" t="s">
        <v>
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529</v>
      </c>
      <c r="AL34" s="1228"/>
      <c r="AM34" s="1228"/>
      <c r="AN34" s="1229"/>
      <c r="AO34" s="343" t="s">
        <v>
513</v>
      </c>
      <c r="AP34" s="343" t="s">
        <v>
513</v>
      </c>
      <c r="AQ34" s="344" t="s">
        <v>
513</v>
      </c>
      <c r="AR34" s="345" t="s">
        <v>
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530</v>
      </c>
      <c r="AL35" s="1228"/>
      <c r="AM35" s="1228"/>
      <c r="AN35" s="1229"/>
      <c r="AO35" s="343">
        <v>
7201</v>
      </c>
      <c r="AP35" s="343">
        <v>
42863</v>
      </c>
      <c r="AQ35" s="344">
        <v>
29837</v>
      </c>
      <c r="AR35" s="345">
        <v>
43.7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531</v>
      </c>
      <c r="AL36" s="1228"/>
      <c r="AM36" s="1228"/>
      <c r="AN36" s="1229"/>
      <c r="AO36" s="343">
        <v>
6027</v>
      </c>
      <c r="AP36" s="343">
        <v>
35875</v>
      </c>
      <c r="AQ36" s="344">
        <v>
5452</v>
      </c>
      <c r="AR36" s="345">
        <v>
558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532</v>
      </c>
      <c r="AL37" s="1228"/>
      <c r="AM37" s="1228"/>
      <c r="AN37" s="1229"/>
      <c r="AO37" s="343" t="s">
        <v>
513</v>
      </c>
      <c r="AP37" s="343" t="s">
        <v>
513</v>
      </c>
      <c r="AQ37" s="344">
        <v>
1300</v>
      </c>
      <c r="AR37" s="345" t="s">
        <v>
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533</v>
      </c>
      <c r="AL38" s="1231"/>
      <c r="AM38" s="1231"/>
      <c r="AN38" s="1232"/>
      <c r="AO38" s="346" t="s">
        <v>
513</v>
      </c>
      <c r="AP38" s="346" t="s">
        <v>
513</v>
      </c>
      <c r="AQ38" s="347">
        <v>
36</v>
      </c>
      <c r="AR38" s="335" t="s">
        <v>
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534</v>
      </c>
      <c r="AL39" s="1231"/>
      <c r="AM39" s="1231"/>
      <c r="AN39" s="1232"/>
      <c r="AO39" s="343" t="s">
        <v>
513</v>
      </c>
      <c r="AP39" s="343" t="s">
        <v>
513</v>
      </c>
      <c r="AQ39" s="344">
        <v>
-9131</v>
      </c>
      <c r="AR39" s="345" t="s">
        <v>
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535</v>
      </c>
      <c r="AL40" s="1228"/>
      <c r="AM40" s="1228"/>
      <c r="AN40" s="1229"/>
      <c r="AO40" s="343">
        <v>
-34957</v>
      </c>
      <c r="AP40" s="343">
        <v>
-208077</v>
      </c>
      <c r="AQ40" s="344">
        <v>
-138994</v>
      </c>
      <c r="AR40" s="345">
        <v>
49.7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299</v>
      </c>
      <c r="AL41" s="1234"/>
      <c r="AM41" s="1234"/>
      <c r="AN41" s="1235"/>
      <c r="AO41" s="343">
        <v>
-2169</v>
      </c>
      <c r="AP41" s="343">
        <v>
-12911</v>
      </c>
      <c r="AQ41" s="344">
        <v>
46254</v>
      </c>
      <c r="AR41" s="345">
        <v>
-127.9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504</v>
      </c>
      <c r="AN49" s="1224" t="s">
        <v>
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540</v>
      </c>
      <c r="AO50" s="360" t="s">
        <v>
541</v>
      </c>
      <c r="AP50" s="361" t="s">
        <v>
542</v>
      </c>
      <c r="AQ50" s="362" t="s">
        <v>
543</v>
      </c>
      <c r="AR50" s="363" t="s">
        <v>
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545</v>
      </c>
      <c r="AL51" s="356"/>
      <c r="AM51" s="364">
        <v>
367233</v>
      </c>
      <c r="AN51" s="365">
        <v>
2212247</v>
      </c>
      <c r="AO51" s="366">
        <v>
41.7</v>
      </c>
      <c r="AP51" s="367">
        <v>
245039</v>
      </c>
      <c r="AQ51" s="368">
        <v>
-15.1</v>
      </c>
      <c r="AR51" s="369">
        <v>
56.8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546</v>
      </c>
      <c r="AM52" s="372">
        <v>
367233</v>
      </c>
      <c r="AN52" s="373">
        <v>
2212247</v>
      </c>
      <c r="AO52" s="374">
        <v>
41.7</v>
      </c>
      <c r="AP52" s="375">
        <v>
108922</v>
      </c>
      <c r="AQ52" s="376">
        <v>
-23</v>
      </c>
      <c r="AR52" s="377">
        <v>
64.7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547</v>
      </c>
      <c r="AL53" s="356"/>
      <c r="AM53" s="364">
        <v>
439927</v>
      </c>
      <c r="AN53" s="365">
        <v>
2749544</v>
      </c>
      <c r="AO53" s="366">
        <v>
24.3</v>
      </c>
      <c r="AP53" s="367">
        <v>
310300</v>
      </c>
      <c r="AQ53" s="368">
        <v>
26.6</v>
      </c>
      <c r="AR53" s="369">
        <v>
-2.2999999999999998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546</v>
      </c>
      <c r="AM54" s="372">
        <v>
389491</v>
      </c>
      <c r="AN54" s="373">
        <v>
2434319</v>
      </c>
      <c r="AO54" s="374">
        <v>
10</v>
      </c>
      <c r="AP54" s="375">
        <v>
157576</v>
      </c>
      <c r="AQ54" s="376">
        <v>
44.7</v>
      </c>
      <c r="AR54" s="377">
        <v>
-34.700000000000003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548</v>
      </c>
      <c r="AL55" s="356"/>
      <c r="AM55" s="364">
        <v>
110178</v>
      </c>
      <c r="AN55" s="365">
        <v>
663723</v>
      </c>
      <c r="AO55" s="366">
        <v>
-75.900000000000006</v>
      </c>
      <c r="AP55" s="367">
        <v>
317319</v>
      </c>
      <c r="AQ55" s="368">
        <v>
2.2999999999999998</v>
      </c>
      <c r="AR55" s="369">
        <v>
-78.2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546</v>
      </c>
      <c r="AM56" s="372">
        <v>
110178</v>
      </c>
      <c r="AN56" s="373">
        <v>
663723</v>
      </c>
      <c r="AO56" s="374">
        <v>
-72.7</v>
      </c>
      <c r="AP56" s="375">
        <v>
164214</v>
      </c>
      <c r="AQ56" s="376">
        <v>
4.2</v>
      </c>
      <c r="AR56" s="377">
        <v>
-76.900000000000006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549</v>
      </c>
      <c r="AL57" s="356"/>
      <c r="AM57" s="364">
        <v>
129877</v>
      </c>
      <c r="AN57" s="365">
        <v>
816836</v>
      </c>
      <c r="AO57" s="366">
        <v>
23.1</v>
      </c>
      <c r="AP57" s="367">
        <v>
289738</v>
      </c>
      <c r="AQ57" s="368">
        <v>
-8.6999999999999993</v>
      </c>
      <c r="AR57" s="369">
        <v>
31.8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546</v>
      </c>
      <c r="AM58" s="372">
        <v>
129877</v>
      </c>
      <c r="AN58" s="373">
        <v>
816836</v>
      </c>
      <c r="AO58" s="374">
        <v>
23.1</v>
      </c>
      <c r="AP58" s="375">
        <v>
156238</v>
      </c>
      <c r="AQ58" s="376">
        <v>
-4.9000000000000004</v>
      </c>
      <c r="AR58" s="377">
        <v>
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550</v>
      </c>
      <c r="AL59" s="356"/>
      <c r="AM59" s="364">
        <v>
103428</v>
      </c>
      <c r="AN59" s="365">
        <v>
615643</v>
      </c>
      <c r="AO59" s="366">
        <v>
-24.6</v>
      </c>
      <c r="AP59" s="367">
        <v>
316937</v>
      </c>
      <c r="AQ59" s="368">
        <v>
9.4</v>
      </c>
      <c r="AR59" s="369">
        <v>
-34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546</v>
      </c>
      <c r="AM60" s="372">
        <v>
103428</v>
      </c>
      <c r="AN60" s="373">
        <v>
615643</v>
      </c>
      <c r="AO60" s="374">
        <v>
-24.6</v>
      </c>
      <c r="AP60" s="375">
        <v>
199150</v>
      </c>
      <c r="AQ60" s="376">
        <v>
27.5</v>
      </c>
      <c r="AR60" s="377">
        <v>
-52.1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551</v>
      </c>
      <c r="AL61" s="378"/>
      <c r="AM61" s="379">
        <v>
230129</v>
      </c>
      <c r="AN61" s="380">
        <v>
1411599</v>
      </c>
      <c r="AO61" s="381">
        <v>
-2.2999999999999998</v>
      </c>
      <c r="AP61" s="382">
        <v>
295867</v>
      </c>
      <c r="AQ61" s="383">
        <v>
2.9</v>
      </c>
      <c r="AR61" s="369">
        <v>
-5.2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546</v>
      </c>
      <c r="AM62" s="372">
        <v>
220041</v>
      </c>
      <c r="AN62" s="373">
        <v>
1348554</v>
      </c>
      <c r="AO62" s="374">
        <v>
-4.5</v>
      </c>
      <c r="AP62" s="375">
        <v>
157220</v>
      </c>
      <c r="AQ62" s="376">
        <v>
9.6999999999999993</v>
      </c>
      <c r="AR62" s="377">
        <v>
-14.2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3YmKFIJdTh8bT6iAXvaHsi1dxIR5JI3vLBT5MluzRgCLMADnBbrbxiIJAZHGwyuhRBbfVHA/NB8aWMCdFdv5g==" saltValue="cfU+YyN0VA883Zoxwlfq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553</v>
      </c>
    </row>
    <row r="120" spans="125:125" ht="13.5" hidden="1" customHeight="1" x14ac:dyDescent="0.15"/>
    <row r="121" spans="125:125" ht="13.5" hidden="1" customHeight="1" x14ac:dyDescent="0.15">
      <c r="DU121" s="291"/>
    </row>
  </sheetData>
  <sheetProtection algorithmName="SHA-512" hashValue="rSqo4n27ydvXrftU4GVVBWpBMtSnsZdZ4ZWnr188tKheV3RR9KBAsclcRwTuOu+pn6O29OfRalCmbO3Ym9SNZg==" saltValue="KDLXeeHpukM5fqx6hrATy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554</v>
      </c>
    </row>
  </sheetData>
  <sheetProtection algorithmName="SHA-512" hashValue="PSEv6IRa4LlMecCupVmFH6nHqJHeWKQJ5Wz+QUEmRtPzBB5DBA/yDQ3RobhINQ1b4eQBcswR+YYJDC0fWUSkqQ==" saltValue="c8QxKTaI+raekRdD14JPE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555</v>
      </c>
      <c r="G46" s="8" t="s">
        <v>
556</v>
      </c>
      <c r="H46" s="8" t="s">
        <v>
557</v>
      </c>
      <c r="I46" s="8" t="s">
        <v>
558</v>
      </c>
      <c r="J46" s="9" t="s">
        <v>
559</v>
      </c>
    </row>
    <row r="47" spans="2:10" ht="57.75" customHeight="1" x14ac:dyDescent="0.15">
      <c r="B47" s="10"/>
      <c r="C47" s="1236" t="s">
        <v>
3</v>
      </c>
      <c r="D47" s="1236"/>
      <c r="E47" s="1237"/>
      <c r="F47" s="11">
        <v>
257.75</v>
      </c>
      <c r="G47" s="12">
        <v>
275.8</v>
      </c>
      <c r="H47" s="12">
        <v>
298.87</v>
      </c>
      <c r="I47" s="12">
        <v>
340.35</v>
      </c>
      <c r="J47" s="13">
        <v>
414.49</v>
      </c>
    </row>
    <row r="48" spans="2:10" ht="57.75" customHeight="1" x14ac:dyDescent="0.15">
      <c r="B48" s="14"/>
      <c r="C48" s="1238" t="s">
        <v>
4</v>
      </c>
      <c r="D48" s="1238"/>
      <c r="E48" s="1239"/>
      <c r="F48" s="15">
        <v>
0.93</v>
      </c>
      <c r="G48" s="16">
        <v>
11.59</v>
      </c>
      <c r="H48" s="16">
        <v>
71.05</v>
      </c>
      <c r="I48" s="16">
        <v>
104.37</v>
      </c>
      <c r="J48" s="17">
        <v>
77.430000000000007</v>
      </c>
    </row>
    <row r="49" spans="2:10" ht="57.75" customHeight="1" thickBot="1" x14ac:dyDescent="0.2">
      <c r="B49" s="18"/>
      <c r="C49" s="1240" t="s">
        <v>
5</v>
      </c>
      <c r="D49" s="1240"/>
      <c r="E49" s="1241"/>
      <c r="F49" s="19" t="s">
        <v>
560</v>
      </c>
      <c r="G49" s="20">
        <v>
10.69</v>
      </c>
      <c r="H49" s="20">
        <v>
58.51</v>
      </c>
      <c r="I49" s="20">
        <v>
23.5</v>
      </c>
      <c r="J49" s="21">
        <v>
45.89</v>
      </c>
    </row>
    <row r="50" spans="2:10" ht="13.5" customHeight="1" x14ac:dyDescent="0.15"/>
  </sheetData>
  <sheetProtection algorithmName="SHA-512" hashValue="13dEEaR0Ydv2iJLTlFVhLUaZifFoe7wzUpo7rvkjylundJBBSoDsNJO+mHWOulFZI0MWCbliDVDbkycJsMBZ/w==" saltValue="fl0eQWdDtez5FcH2VOQMo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2021-02-05T02:06:42Z</dcterms:created>
  <dcterms:modified xsi:type="dcterms:W3CDTF">2021-10-04T03:51:07Z</dcterms:modified>
  <cp:category/>
</cp:coreProperties>
</file>