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亀山　孝\Desktop\"/>
    </mc:Choice>
  </mc:AlternateContent>
  <xr:revisionPtr revIDLastSave="0" documentId="13_ncr:1_{E1358700-C5C8-4F5F-98B5-83DF754034D6}" xr6:coauthVersionLast="47" xr6:coauthVersionMax="47" xr10:uidLastSave="{00000000-0000-0000-0000-000000000000}"/>
  <bookViews>
    <workbookView xWindow="-110" yWindow="-110" windowWidth="19420" windowHeight="10420" firstSheet="14"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BW34" i="10"/>
  <c r="BW35" i="10" s="1"/>
  <c r="BW36" i="10" s="1"/>
  <c r="BW37" i="10" s="1"/>
  <c r="BW38" i="10" s="1"/>
  <c r="BW39" i="10" s="1"/>
  <c r="BW40" i="10" s="1"/>
  <c r="AM34" i="10"/>
  <c r="U34" i="10"/>
  <c r="C34" i="10"/>
  <c r="CO34" i="10" l="1"/>
  <c r="U35" i="10"/>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<sst xmlns="http://schemas.openxmlformats.org/spreadsheetml/2006/main" count="1200" uniqueCount="619">
  <si>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</si>
  <si>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</si>
  <si>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</si>
  <si>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</si>
  <si>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</si>
  <si>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</si>
  <si>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</si>
  <si>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</si>
  <si>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</si>
  <si>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</si>
  <si>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</si>
  <si>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</si>
  <si>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</si>
  <si>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</si>
  <si>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</si>
  <si>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</si>
  <si>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</si>
  <si>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</si>
  <si>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</si>
  <si>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</si>
  <si>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</si>
  <si>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</si>
  <si>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</si>
  <si>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</si>
  <si>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</si>
  <si>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</si>
  <si>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</si>
  <si>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</si>
  <si>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</si>
  <si>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</si>
  <si>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</si>
  <si>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</si>
  <si>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</si>
  <si>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</si>
  <si>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</si>
  <si>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</si>
  <si>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</si>
  <si>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</si>
  <si>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</si>
  <si>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</si>
  <si>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</si>
  <si>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</si>
  <si>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</si>
  <si>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</si>
  <si>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</si>
  <si>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</si>
  <si>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</si>
  <si>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</si>
  <si>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</si>
  <si>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</si>
  <si>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</si>
  <si>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</si>
  <si>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</si>
  <si>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</si>
  <si>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</si>
  <si>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</si>
  <si>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</si>
  <si>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</si>
  <si>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</si>
  <si>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</si>
  <si>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</si>
  <si>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</si>
  <si>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</si>
  <si>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</si>
  <si>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</si>
  <si>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</si>
  <si>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</si>
  <si>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</si>
  <si>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</si>
  <si>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</si>
  <si>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</si>
  <si>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</si>
  <si>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</si>
  <si>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</si>
  <si>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</si>
  <si>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</si>
  <si>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</si>
  <si>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</si>
  <si>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</si>
  <si>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</si>
  <si>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</si>
  <si>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</si>
  <si>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</si>
  <si>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</si>
  <si>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</si>
  <si>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</si>
  <si>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</si>
  <si>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</si>
  <si>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</si>
  <si>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</si>
  <si>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</si>
  <si>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</si>
  <si>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</si>
  <si>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</si>
  <si>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</si>
  <si>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</si>
  <si>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</si>
  <si>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</si>
  <si>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小笠原村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</si>
  <si>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</si>
  <si>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</si>
  <si>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</si>
  <si>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</si>
  <si>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</si>
  <si>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</si>
  <si>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</si>
  <si>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</si>
  <si>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</si>
  <si>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</si>
  <si>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</si>
  <si>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</si>
  <si>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</si>
  <si>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</si>
  <si>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</si>
  <si>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</si>
  <si>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</si>
  <si>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</si>
  <si>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</si>
  <si>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</si>
  <si>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</si>
  <si>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</si>
  <si>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</si>
  <si>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</si>
  <si>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</si>
  <si>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</si>
  <si>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</si>
  <si>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</si>
  <si>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</si>
  <si>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</si>
  <si>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</si>
  <si>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</si>
  <si>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</si>
  <si>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</si>
  <si>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</si>
  <si>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</si>
  <si>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</si>
  <si>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</si>
  <si>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</si>
  <si>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</si>
  <si>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</si>
  <si>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</si>
  <si>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</si>
  <si>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</si>
  <si>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</si>
  <si>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</si>
  <si>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</si>
  <si>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</si>
  <si>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</si>
  <si>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</si>
  <si>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</si>
  <si>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</si>
  <si>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</si>
  <si>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</si>
  <si>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</si>
  <si>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</si>
  <si>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</si>
  <si>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</si>
  <si>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</si>
  <si>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</si>
  <si>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</si>
  <si>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</si>
  <si>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</si>
  <si>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</si>
  <si>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</si>
  <si>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</si>
  <si>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</si>
  <si>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</si>
  <si>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</si>
  <si>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</si>
  <si>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</si>
  <si>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</si>
  <si>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</si>
  <si>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</si>
  <si>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</si>
  <si>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</si>
  <si>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</si>
  <si>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</si>
  <si>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</si>
  <si>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</si>
  <si>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</si>
  <si>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</si>
  <si>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</si>
  <si>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</si>
  <si>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</si>
  <si>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</si>
  <si>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</si>
  <si>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</si>
  <si>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</si>
  <si>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</si>
  <si>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</si>
  <si>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</si>
  <si>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</si>
  <si>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</si>
  <si>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</si>
  <si>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</si>
  <si>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</si>
  <si>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</si>
  <si>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</si>
  <si>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</si>
  <si>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</si>
  <si>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</si>
  <si>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</si>
  <si>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</si>
  <si>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</si>
  <si>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</si>
  <si>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</si>
  <si>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</si>
  <si>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</si>
  <si>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</si>
  <si>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</si>
  <si>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</si>
  <si>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</si>
  <si>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</si>
  <si>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</si>
  <si>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東京都小笠原村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</si>
  <si>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</si>
  <si>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</si>
  <si>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</si>
  <si>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</si>
  <si>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</si>
  <si>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</si>
  <si>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</si>
  <si>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</si>
  <si>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</si>
  <si>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</si>
  <si>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</si>
  <si>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</si>
  <si>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</si>
  <si>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</si>
  <si>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</si>
  <si>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</si>
  <si>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</si>
  <si>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</si>
  <si>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</si>
  <si>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</si>
  <si>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</si>
  <si>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</si>
  <si>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</si>
  <si>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</si>
  <si>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</si>
  <si>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</si>
  <si>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</si>
  <si>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</si>
  <si>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</si>
  <si>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</si>
  <si>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</si>
  <si>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</si>
  <si>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</si>
  <si>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</si>
  <si>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</si>
  <si>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</si>
  <si>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</si>
  <si>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</si>
  <si>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</si>
  <si>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</si>
  <si>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</si>
  <si>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</si>
  <si>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</si>
  <si>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</si>
  <si>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</si>
  <si>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</si>
  <si>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</si>
  <si>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</si>
  <si>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</si>
  <si>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</si>
  <si>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</si>
  <si>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</si>
  <si>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</si>
  <si>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</si>
  <si>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</si>
  <si>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</si>
  <si>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</si>
  <si>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</si>
  <si>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</si>
  <si>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</si>
  <si>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</si>
  <si>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</si>
  <si>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</si>
  <si>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</si>
  <si>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</si>
  <si>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</si>
  <si>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</si>
  <si>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</si>
  <si>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</si>
  <si>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</si>
  <si>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</si>
  <si>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</si>
  <si>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</si>
  <si>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</si>
  <si>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</si>
  <si>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</si>
  <si>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</si>
  <si>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</si>
  <si>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</si>
  <si>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</si>
  <si>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</si>
  <si>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</si>
  <si>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</si>
  <si>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</si>
  <si>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</si>
  <si>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</si>
  <si>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</si>
  <si>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</si>
  <si>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</si>
  <si>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</si>
  <si>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</si>
  <si>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</si>
  <si>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</si>
  <si>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</si>
  <si>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</si>
  <si>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</si>
  <si>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</si>
  <si>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</si>
  <si>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</si>
  <si>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</si>
  <si>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</si>
  <si>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</si>
  <si>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</si>
  <si>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</si>
  <si>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</si>
  <si>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</si>
  <si>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</si>
  <si>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</si>
  <si>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</si>
  <si>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</si>
  <si>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</si>
  <si>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</si>
  <si>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</si>
  <si>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</si>
  <si>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</si>
  <si>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</si>
  <si>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</si>
  <si>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</si>
  <si>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</si>
  <si>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</si>
  <si>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</si>
  <si>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</si>
  <si>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</si>
  <si>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</si>
  <si>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</si>
  <si>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</si>
  <si>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</si>
  <si>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</si>
  <si>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</si>
  <si>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</si>
  <si>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</si>
  <si>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</si>
  <si>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</si>
  <si>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</si>
  <si>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</si>
  <si>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</si>
  <si>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</si>
  <si>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</si>
  <si>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</si>
  <si>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</si>
  <si>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</si>
  <si>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</si>
  <si>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</si>
  <si>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</si>
  <si>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</si>
  <si>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</si>
  <si>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</si>
  <si>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</si>
  <si>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</si>
  <si>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</si>
  <si>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</si>
  <si>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</si>
  <si>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</si>
  <si>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</si>
  <si>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東京都小笠原村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</si>
  <si>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</si>
  <si>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</si>
  <si>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</si>
  <si>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</si>
  <si>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</si>
  <si>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</si>
  <si>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</si>
  <si>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</si>
  <si>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</si>
  <si>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</si>
  <si>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</si>
  <si>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</si>
  <si>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</si>
  <si>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</si>
  <si>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</si>
  <si>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</si>
  <si>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</si>
  <si>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</si>
  <si>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</si>
  <si>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</si>
  <si>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宅地造成事業特別会計</t>
    <phoneticPr fontId="5"/>
  </si>
  <si>
    <t>下水道事業特別会計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</si>
  <si>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</si>
  <si>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</si>
  <si>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</si>
  <si>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</si>
  <si>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</si>
  <si>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</si>
  <si>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</si>
  <si>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</si>
  <si>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</si>
  <si>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</si>
  <si>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</si>
  <si>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</si>
  <si>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</si>
  <si>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</si>
  <si>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</si>
  <si>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介護保険（保険事業勘定）特別会計</t>
    <phoneticPr fontId="5"/>
  </si>
  <si>
    <t>介護保険（介護サービス事業勘定）特別会計</t>
    <phoneticPr fontId="5"/>
  </si>
  <si>
    <t>-</t>
    <phoneticPr fontId="5"/>
  </si>
  <si>
    <t>後期高齢者医療特別会計</t>
    <phoneticPr fontId="5"/>
  </si>
  <si>
    <t>簡易水道事業特別会計</t>
    <phoneticPr fontId="5"/>
  </si>
  <si>
    <t>法非適用企業</t>
    <phoneticPr fontId="5"/>
  </si>
  <si>
    <t>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</si>
  <si>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</si>
  <si>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</si>
  <si>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</si>
  <si>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</si>
  <si>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</si>
  <si>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</si>
  <si>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</si>
  <si>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</si>
  <si>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</si>
  <si>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</si>
  <si>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</si>
  <si>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</si>
  <si>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</si>
  <si>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</si>
  <si>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</si>
  <si>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</si>
  <si>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</si>
  <si>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</si>
  <si>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</si>
  <si>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</si>
  <si>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</si>
  <si>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</si>
  <si>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</si>
  <si>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</si>
  <si>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</si>
  <si>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</si>
  <si>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</si>
  <si>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</si>
  <si>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</si>
  <si>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</si>
  <si>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</si>
  <si>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</si>
  <si>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</si>
  <si>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</si>
  <si>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</si>
  <si>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</si>
  <si>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</si>
  <si>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</si>
  <si>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</si>
  <si>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</si>
  <si>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</si>
  <si>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</si>
  <si>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</si>
  <si>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</si>
  <si>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</si>
  <si>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</si>
  <si>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</si>
  <si>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</si>
  <si>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</si>
  <si>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</si>
  <si>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</si>
  <si>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</si>
  <si>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</si>
  <si>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</si>
  <si>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</si>
  <si>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</si>
  <si>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</si>
  <si>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</si>
  <si>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</si>
  <si>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</si>
  <si>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</si>
  <si>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</si>
  <si>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</si>
  <si>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</si>
  <si>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</si>
  <si>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</si>
  <si>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浄化槽事業特別会計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</si>
  <si>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</si>
  <si>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介護保険（介護サービス事業勘定）特別会計</t>
    <phoneticPr fontId="5"/>
  </si>
  <si>
    <t>(Ｆ)</t>
    <phoneticPr fontId="5"/>
  </si>
  <si>
    <t>介護保険（保険事業勘定）特別会計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</si>
  <si>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</si>
  <si>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</si>
  <si>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</si>
  <si>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</si>
  <si>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</si>
  <si>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</si>
  <si>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</si>
  <si>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</si>
  <si>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</si>
  <si>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</si>
  <si>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</si>
  <si>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</si>
  <si>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</si>
  <si>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</si>
  <si>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</si>
  <si>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</si>
  <si>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</si>
  <si>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</si>
  <si>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</si>
  <si>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</si>
  <si>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</si>
  <si>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</si>
  <si>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</si>
  <si>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</si>
  <si>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</si>
  <si>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</si>
  <si>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</si>
  <si>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</si>
  <si>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</si>
  <si>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</si>
  <si>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</si>
  <si>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</si>
  <si>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</si>
  <si>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</si>
  <si>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</si>
  <si>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</si>
  <si>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</si>
  <si>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</si>
  <si>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</si>
  <si>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</si>
  <si>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</si>
  <si>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</si>
  <si>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</si>
  <si>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</si>
  <si>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</si>
  <si>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</si>
  <si>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</si>
  <si>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</si>
  <si>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</si>
  <si>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</si>
  <si>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</si>
  <si>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</si>
  <si>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</si>
  <si>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</si>
  <si>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</si>
  <si>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</si>
  <si>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</si>
  <si>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</si>
  <si>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</si>
  <si>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</si>
  <si>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</si>
  <si>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</si>
  <si>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</si>
  <si>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</si>
  <si>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</si>
  <si>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</si>
  <si>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</si>
  <si>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</si>
  <si>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</si>
  <si>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</si>
  <si>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</si>
  <si>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</si>
  <si>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</si>
  <si>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</si>
  <si>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</si>
  <si>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</si>
  <si>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</si>
  <si>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</si>
  <si>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</si>
  <si>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</si>
  <si>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</si>
  <si>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</si>
  <si>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</si>
  <si>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</si>
  <si>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</si>
  <si>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</si>
  <si>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</si>
  <si>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</si>
  <si>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</si>
  <si>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</si>
  <si>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</si>
  <si>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</si>
  <si>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</si>
  <si>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介護保険（保険事業勘定）特別会計</t>
  </si>
  <si>
    <t>簡易水道事業特別会計</t>
  </si>
  <si>
    <t>下水道事業特別会計</t>
  </si>
  <si>
    <t>後期高齢者医療特別会計</t>
  </si>
  <si>
    <t>浄化槽事業特別会計</t>
  </si>
  <si>
    <t>宅地造成事業特別会計</t>
  </si>
  <si>
    <t>国民健康保険特別会計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</si>
  <si>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</si>
  <si>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</si>
  <si>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</si>
  <si>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</si>
  <si>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</si>
  <si>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</si>
  <si>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</si>
  <si>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</si>
  <si>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公共施設等整備基金</t>
    <rPh sb="0" eb="2">
      <t>コウキョウ</t>
    </rPh>
    <rPh sb="2" eb="4">
      <t>シセツ</t>
    </rPh>
    <rPh sb="4" eb="5">
      <t>トウ</t>
    </rPh>
    <rPh sb="5" eb="7">
      <t>セイビ</t>
    </rPh>
    <rPh sb="7" eb="9">
      <t>キキン</t>
    </rPh>
    <phoneticPr fontId="19"/>
  </si>
  <si>
    <t>災害対策基金</t>
    <rPh sb="0" eb="2">
      <t>サイガイ</t>
    </rPh>
    <rPh sb="2" eb="4">
      <t>タイサク</t>
    </rPh>
    <rPh sb="4" eb="6">
      <t>キキン</t>
    </rPh>
    <phoneticPr fontId="19"/>
  </si>
  <si>
    <t>役場庁舎建設基金</t>
    <rPh sb="0" eb="2">
      <t>ヤクバ</t>
    </rPh>
    <rPh sb="2" eb="4">
      <t>チョウシャ</t>
    </rPh>
    <rPh sb="4" eb="6">
      <t>ケンセツ</t>
    </rPh>
    <rPh sb="6" eb="8">
      <t>キキン</t>
    </rPh>
    <phoneticPr fontId="19"/>
  </si>
  <si>
    <t>社会福祉推進基金</t>
    <rPh sb="0" eb="2">
      <t>シャカイ</t>
    </rPh>
    <rPh sb="2" eb="4">
      <t>フクシ</t>
    </rPh>
    <rPh sb="4" eb="6">
      <t>スイシン</t>
    </rPh>
    <rPh sb="6" eb="8">
      <t>キキン</t>
    </rPh>
    <phoneticPr fontId="2"/>
  </si>
  <si>
    <t>土地開発基金</t>
    <rPh sb="0" eb="6">
      <t>トチカイハツキキン</t>
    </rPh>
    <phoneticPr fontId="2"/>
  </si>
  <si>
    <t>-</t>
    <phoneticPr fontId="2"/>
  </si>
  <si>
    <t>小笠原ラム・リキュール株式会社</t>
    <rPh sb="0" eb="3">
      <t>オガサワラ</t>
    </rPh>
    <rPh sb="11" eb="15">
      <t>カブシキガイシャ</t>
    </rPh>
    <phoneticPr fontId="5"/>
  </si>
  <si>
    <t>東京都島嶼町村一部事務組合</t>
    <rPh sb="0" eb="3">
      <t>トウキョウト</t>
    </rPh>
    <rPh sb="3" eb="5">
      <t>トウショ</t>
    </rPh>
    <rPh sb="5" eb="7">
      <t>チョウソン</t>
    </rPh>
    <rPh sb="7" eb="9">
      <t>イチブ</t>
    </rPh>
    <rPh sb="9" eb="11">
      <t>ジム</t>
    </rPh>
    <rPh sb="11" eb="13">
      <t>クミアイ</t>
    </rPh>
    <phoneticPr fontId="5"/>
  </si>
  <si>
    <t>東京都市町村職員退職手当組合</t>
    <rPh sb="0" eb="3">
      <t>トウキョウト</t>
    </rPh>
    <rPh sb="3" eb="6">
      <t>シチョウソン</t>
    </rPh>
    <rPh sb="6" eb="8">
      <t>ショクイン</t>
    </rPh>
    <rPh sb="8" eb="10">
      <t>タイショク</t>
    </rPh>
    <rPh sb="10" eb="12">
      <t>テアテ</t>
    </rPh>
    <rPh sb="12" eb="14">
      <t>クミアイ</t>
    </rPh>
    <phoneticPr fontId="5"/>
  </si>
  <si>
    <t>東京都市町村議会議員公務災害補償等組合</t>
    <rPh sb="0" eb="3">
      <t>トウキョウト</t>
    </rPh>
    <rPh sb="3" eb="6">
      <t>シチョウソン</t>
    </rPh>
    <rPh sb="6" eb="8">
      <t>ギカイ</t>
    </rPh>
    <rPh sb="8" eb="10">
      <t>ギイン</t>
    </rPh>
    <rPh sb="10" eb="12">
      <t>コウム</t>
    </rPh>
    <rPh sb="12" eb="14">
      <t>サイガイ</t>
    </rPh>
    <rPh sb="14" eb="17">
      <t>ホショウトウ</t>
    </rPh>
    <rPh sb="17" eb="19">
      <t>クミアイ</t>
    </rPh>
    <phoneticPr fontId="5"/>
  </si>
  <si>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5"/>
  </si>
  <si>
    <t>東京市町村総合事務組合（交通災害共済）</t>
    <rPh sb="0" eb="2">
      <t>トウキョウ</t>
    </rPh>
    <rPh sb="2" eb="5">
      <t>シチョウソン</t>
    </rPh>
    <rPh sb="5" eb="7">
      <t>ソウゴウ</t>
    </rPh>
    <rPh sb="7" eb="9">
      <t>ジム</t>
    </rPh>
    <rPh sb="9" eb="11">
      <t>クミアイ</t>
    </rPh>
    <rPh sb="12" eb="14">
      <t>コウツウ</t>
    </rPh>
    <rPh sb="14" eb="16">
      <t>サイガイ</t>
    </rPh>
    <rPh sb="16" eb="18">
      <t>キョウサイ</t>
    </rPh>
    <phoneticPr fontId="5"/>
  </si>
  <si>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</si>
  <si>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3">
      <t>トウキョウト</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</si>
  <si>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</si>
  <si>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</si>
  <si>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</si>
  <si>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</si>
  <si>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</si>
  <si>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</si>
  <si>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</si>
  <si>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</si>
  <si>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</si>
  <si>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</si>
  <si>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実質公債費比率は一括償還の実施及び高額な償還終了により低減しているが、今後の指標に留意していく。</t>
    <rPh sb="0" eb="2">
      <t>ジッシツ</t>
    </rPh>
    <rPh sb="2" eb="5">
      <t>コウサイヒ</t>
    </rPh>
    <rPh sb="5" eb="7">
      <t>ヒリツ</t>
    </rPh>
    <rPh sb="8" eb="10">
      <t>イッカツ</t>
    </rPh>
    <rPh sb="10" eb="12">
      <t>ショウカン</t>
    </rPh>
    <rPh sb="13" eb="15">
      <t>ジッシ</t>
    </rPh>
    <rPh sb="15" eb="16">
      <t>オヨ</t>
    </rPh>
    <rPh sb="17" eb="19">
      <t>コウガク</t>
    </rPh>
    <rPh sb="20" eb="22">
      <t>ショウカン</t>
    </rPh>
    <rPh sb="22" eb="24">
      <t>シュウリョウ</t>
    </rPh>
    <rPh sb="27" eb="29">
      <t>テイゲン</t>
    </rPh>
    <rPh sb="35" eb="37">
      <t>コンゴ</t>
    </rPh>
    <rPh sb="38" eb="40">
      <t>シヒョウ</t>
    </rPh>
    <rPh sb="41" eb="43">
      <t>リュウイ</t>
    </rPh>
    <phoneticPr fontId="5"/>
  </si>
  <si>
    <t>固定資産台帳の早急な整備を目指している。</t>
    <rPh sb="0" eb="2">
      <t>コテイ</t>
    </rPh>
    <rPh sb="2" eb="4">
      <t>シサン</t>
    </rPh>
    <rPh sb="4" eb="6">
      <t>ダイチョウ</t>
    </rPh>
    <rPh sb="7" eb="9">
      <t>ソウキュウ</t>
    </rPh>
    <rPh sb="10" eb="12">
      <t>セイビ</t>
    </rPh>
    <rPh sb="13" eb="15">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</si>
</sst>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8" fontId="20" fillId="0" borderId="98" xfId="20" applyNumberFormat="1" applyFont="1" applyBorder="1" applyAlignment="1" applyProtection="1">
      <alignment horizontal="right" vertical="center"/>
      <protection locked="0"/>
    </xf>
    <xf numFmtId="178" fontId="20" fillId="0" borderId="99" xfId="20" applyNumberFormat="1" applyFont="1" applyBorder="1" applyAlignment="1" applyProtection="1">
      <alignment horizontal="right" vertical="center"/>
      <protection locked="0"/>
    </xf>
    <xf numFmtId="178" fontId="20" fillId="0" borderId="100" xfId="20" applyNumberFormat="1" applyFont="1" applyBorder="1" applyAlignment="1" applyProtection="1">
      <alignment horizontal="right" vertical="center"/>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xf numFmtId="180" fontId="1" fillId="0" borderId="0" xfId="16" applyNumberFormat="1" applyFo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 xfId="20" xr:uid="{0D84C0BF-0196-434B-B568-BEF1B030D75C}"/>
    <cellStyle name="標準 6_APAHO402200_O-JJ1016-001-3_財政状況資料集(決算状況カード(各会計・関係団体))(Rev2)2" xfId="12" xr:uid="{00000000-0005-0000-0000-00000C000000}"/>
    <cellStyle name="標準 7" xfId="21" xr:uid="{40FFE67A-A49E-4D23-BC98-8DA1116B24A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3" Type="http://schemas.openxmlformats.org/officeDocument/2006/relationships/worksheet" Target="worksheets/sheet3.xml"/>
<Relationship Id="rId21"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calcChain" Target="calcChain.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2F79-4EB3-AFFA-A7ABB4FC60E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214268</c:v>
                </c:pt>
                <c:pt idx="1">
                  <c:v>191458</c:v>
                </c:pt>
                <c:pt idx="2">
                  <c:v>310365</c:v>
                </c:pt>
                <c:pt idx="3">
                  <c:v>284706</c:v>
                </c:pt>
                <c:pt idx="4">
                  <c:v>282402</c:v>
                </c:pt>
              </c:numCache>
            </c:numRef>
          </c:val>
          <c:smooth val="0"/>
          <c:extLst>
            <c:ext xmlns:c16="http://schemas.microsoft.com/office/drawing/2014/chart" uri="{C3380CC4-5D6E-409C-BE32-E72D297353CC}">
              <c16:uniqueId val="{00000001-2F79-4EB3-AFFA-A7ABB4FC60E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10.38</c:v>
                </c:pt>
                <c:pt idx="1">
                  <c:v>9.1199999999999992</c:v>
                </c:pt>
                <c:pt idx="2">
                  <c:v>8.5299999999999994</c:v>
                </c:pt>
                <c:pt idx="3">
                  <c:v>11.53</c:v>
                </c:pt>
                <c:pt idx="4">
                  <c:v>12.45</c:v>
                </c:pt>
              </c:numCache>
            </c:numRef>
          </c:val>
          <c:extLst>
            <c:ext xmlns:c16="http://schemas.microsoft.com/office/drawing/2014/chart" uri="{C3380CC4-5D6E-409C-BE32-E72D297353CC}">
              <c16:uniqueId val="{00000000-7F4D-4D7F-B8CF-E049CBCBF4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43.14</c:v>
                </c:pt>
                <c:pt idx="1">
                  <c:v>44.76</c:v>
                </c:pt>
                <c:pt idx="2">
                  <c:v>46.26</c:v>
                </c:pt>
                <c:pt idx="3">
                  <c:v>47.69</c:v>
                </c:pt>
                <c:pt idx="4">
                  <c:v>50.99</c:v>
                </c:pt>
              </c:numCache>
            </c:numRef>
          </c:val>
          <c:extLst>
            <c:ext xmlns:c16="http://schemas.microsoft.com/office/drawing/2014/chart" uri="{C3380CC4-5D6E-409C-BE32-E72D297353CC}">
              <c16:uniqueId val="{00000001-7F4D-4D7F-B8CF-E049CBCBF4C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2.35</c:v>
                </c:pt>
                <c:pt idx="1">
                  <c:v>1.86</c:v>
                </c:pt>
                <c:pt idx="2">
                  <c:v>16.68</c:v>
                </c:pt>
                <c:pt idx="3">
                  <c:v>2.77</c:v>
                </c:pt>
                <c:pt idx="4">
                  <c:v>3.63</c:v>
                </c:pt>
              </c:numCache>
            </c:numRef>
          </c:val>
          <c:smooth val="0"/>
          <c:extLst>
            <c:ext xmlns:c16="http://schemas.microsoft.com/office/drawing/2014/chart" uri="{C3380CC4-5D6E-409C-BE32-E72D297353CC}">
              <c16:uniqueId val="{00000002-7F4D-4D7F-B8CF-E049CBCBF4C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0.44</c:v>
                </c:pt>
                <c:pt idx="4">
                  <c:v>#N/A</c:v>
                </c:pt>
                <c:pt idx="5">
                  <c:v>0</c:v>
                </c:pt>
                <c:pt idx="6">
                  <c:v>#N/A</c:v>
                </c:pt>
                <c:pt idx="7">
                  <c:v>0</c:v>
                </c:pt>
                <c:pt idx="8">
                  <c:v>#N/A</c:v>
                </c:pt>
                <c:pt idx="9">
                  <c:v>0</c:v>
                </c:pt>
              </c:numCache>
            </c:numRef>
          </c:val>
          <c:extLst>
            <c:ext xmlns:c16="http://schemas.microsoft.com/office/drawing/2014/chart" uri="{C3380CC4-5D6E-409C-BE32-E72D297353CC}">
              <c16:uniqueId val="{00000000-9534-4723-876B-9C3D399DD5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534-4723-876B-9C3D399DD51B}"/>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1.94</c:v>
                </c:pt>
                <c:pt idx="4">
                  <c:v>#N/A</c:v>
                </c:pt>
                <c:pt idx="5">
                  <c:v>0.05</c:v>
                </c:pt>
                <c:pt idx="6">
                  <c:v>#N/A</c:v>
                </c:pt>
                <c:pt idx="7">
                  <c:v>0</c:v>
                </c:pt>
                <c:pt idx="8">
                  <c:v>#N/A</c:v>
                </c:pt>
                <c:pt idx="9">
                  <c:v>0</c:v>
                </c:pt>
              </c:numCache>
            </c:numRef>
          </c:val>
          <c:extLst>
            <c:ext xmlns:c16="http://schemas.microsoft.com/office/drawing/2014/chart" uri="{C3380CC4-5D6E-409C-BE32-E72D297353CC}">
              <c16:uniqueId val="{00000002-9534-4723-876B-9C3D399DD51B}"/>
            </c:ext>
          </c:extLst>
        </c:ser>
        <c:ser>
          <c:idx val="3"/>
          <c:order val="3"/>
          <c:tx>
            <c:strRef>
              <c:f>データシート!$A$30</c:f>
              <c:strCache>
                <c:ptCount val="1"/>
                <c:pt idx="0">
                  <c:v>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534-4723-876B-9C3D399DD51B}"/>
            </c:ext>
          </c:extLst>
        </c:ser>
        <c:ser>
          <c:idx val="4"/>
          <c:order val="4"/>
          <c:tx>
            <c:strRef>
              <c:f>データシート!$A$31</c:f>
              <c:strCache>
                <c:ptCount val="1"/>
                <c:pt idx="0">
                  <c:v>浄化槽事業特別会計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0.09</c:v>
                </c:pt>
                <c:pt idx="4">
                  <c:v>#N/A</c:v>
                </c:pt>
                <c:pt idx="5">
                  <c:v>0</c:v>
                </c:pt>
                <c:pt idx="6">
                  <c:v>#N/A</c:v>
                </c:pt>
                <c:pt idx="7">
                  <c:v>0</c:v>
                </c:pt>
                <c:pt idx="8">
                  <c:v>#N/A</c:v>
                </c:pt>
                <c:pt idx="9">
                  <c:v>0</c:v>
                </c:pt>
              </c:numCache>
            </c:numRef>
          </c:val>
          <c:extLst>
            <c:ext xmlns:c16="http://schemas.microsoft.com/office/drawing/2014/chart" uri="{C3380CC4-5D6E-409C-BE32-E72D297353CC}">
              <c16:uniqueId val="{00000004-9534-4723-876B-9C3D399DD51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9534-4723-876B-9C3D399DD51B}"/>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c:v>
                </c:pt>
                <c:pt idx="2">
                  <c:v>#N/A</c:v>
                </c:pt>
                <c:pt idx="3">
                  <c:v>0.08</c:v>
                </c:pt>
                <c:pt idx="4">
                  <c:v>#N/A</c:v>
                </c:pt>
                <c:pt idx="5">
                  <c:v>0</c:v>
                </c:pt>
                <c:pt idx="6">
                  <c:v>#N/A</c:v>
                </c:pt>
                <c:pt idx="7">
                  <c:v>0</c:v>
                </c:pt>
                <c:pt idx="8">
                  <c:v>#N/A</c:v>
                </c:pt>
                <c:pt idx="9">
                  <c:v>0.02</c:v>
                </c:pt>
              </c:numCache>
            </c:numRef>
          </c:val>
          <c:extLst>
            <c:ext xmlns:c16="http://schemas.microsoft.com/office/drawing/2014/chart" uri="{C3380CC4-5D6E-409C-BE32-E72D297353CC}">
              <c16:uniqueId val="{00000006-9534-4723-876B-9C3D399DD51B}"/>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c:v>
                </c:pt>
                <c:pt idx="2">
                  <c:v>#N/A</c:v>
                </c:pt>
                <c:pt idx="3">
                  <c:v>0.48</c:v>
                </c:pt>
                <c:pt idx="4">
                  <c:v>#N/A</c:v>
                </c:pt>
                <c:pt idx="5">
                  <c:v>0.18</c:v>
                </c:pt>
                <c:pt idx="6">
                  <c:v>#N/A</c:v>
                </c:pt>
                <c:pt idx="7">
                  <c:v>0.03</c:v>
                </c:pt>
                <c:pt idx="8">
                  <c:v>#N/A</c:v>
                </c:pt>
                <c:pt idx="9">
                  <c:v>0.1</c:v>
                </c:pt>
              </c:numCache>
            </c:numRef>
          </c:val>
          <c:extLst>
            <c:ext xmlns:c16="http://schemas.microsoft.com/office/drawing/2014/chart" uri="{C3380CC4-5D6E-409C-BE32-E72D297353CC}">
              <c16:uniqueId val="{00000007-9534-4723-876B-9C3D399DD51B}"/>
            </c:ext>
          </c:extLst>
        </c:ser>
        <c:ser>
          <c:idx val="8"/>
          <c:order val="8"/>
          <c:tx>
            <c:strRef>
              <c:f>データシート!$A$35</c:f>
              <c:strCache>
                <c:ptCount val="1"/>
                <c:pt idx="0">
                  <c:v>介護保険（保険事業勘定）特別会計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0.91</c:v>
                </c:pt>
                <c:pt idx="2">
                  <c:v>#N/A</c:v>
                </c:pt>
                <c:pt idx="3">
                  <c:v>1</c:v>
                </c:pt>
                <c:pt idx="4">
                  <c:v>#N/A</c:v>
                </c:pt>
                <c:pt idx="5">
                  <c:v>0.46</c:v>
                </c:pt>
                <c:pt idx="6">
                  <c:v>#N/A</c:v>
                </c:pt>
                <c:pt idx="7">
                  <c:v>0.24</c:v>
                </c:pt>
                <c:pt idx="8">
                  <c:v>#N/A</c:v>
                </c:pt>
                <c:pt idx="9">
                  <c:v>0.46</c:v>
                </c:pt>
              </c:numCache>
            </c:numRef>
          </c:val>
          <c:extLst>
            <c:ext xmlns:c16="http://schemas.microsoft.com/office/drawing/2014/chart" uri="{C3380CC4-5D6E-409C-BE32-E72D297353CC}">
              <c16:uniqueId val="{00000008-9534-4723-876B-9C3D399DD51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10.26</c:v>
                </c:pt>
                <c:pt idx="2">
                  <c:v>#N/A</c:v>
                </c:pt>
                <c:pt idx="3">
                  <c:v>9.0299999999999994</c:v>
                </c:pt>
                <c:pt idx="4">
                  <c:v>#N/A</c:v>
                </c:pt>
                <c:pt idx="5">
                  <c:v>8.52</c:v>
                </c:pt>
                <c:pt idx="6">
                  <c:v>#N/A</c:v>
                </c:pt>
                <c:pt idx="7">
                  <c:v>11.52</c:v>
                </c:pt>
                <c:pt idx="8">
                  <c:v>#N/A</c:v>
                </c:pt>
                <c:pt idx="9">
                  <c:v>12.42</c:v>
                </c:pt>
              </c:numCache>
            </c:numRef>
          </c:val>
          <c:extLst>
            <c:ext xmlns:c16="http://schemas.microsoft.com/office/drawing/2014/chart" uri="{C3380CC4-5D6E-409C-BE32-E72D297353CC}">
              <c16:uniqueId val="{00000009-9534-4723-876B-9C3D399DD51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417</c:v>
                </c:pt>
                <c:pt idx="5">
                  <c:v>397</c:v>
                </c:pt>
                <c:pt idx="8">
                  <c:v>379</c:v>
                </c:pt>
                <c:pt idx="11">
                  <c:v>297</c:v>
                </c:pt>
                <c:pt idx="14">
                  <c:v>267</c:v>
                </c:pt>
              </c:numCache>
            </c:numRef>
          </c:val>
          <c:extLst>
            <c:ext xmlns:c16="http://schemas.microsoft.com/office/drawing/2014/chart" uri="{C3380CC4-5D6E-409C-BE32-E72D297353CC}">
              <c16:uniqueId val="{00000000-4A1C-448E-8A62-9C6D197D42F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A1C-448E-8A62-9C6D197D42F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A1C-448E-8A62-9C6D197D42F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A1C-448E-8A62-9C6D197D42F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25</c:v>
                </c:pt>
                <c:pt idx="3">
                  <c:v>25</c:v>
                </c:pt>
                <c:pt idx="6">
                  <c:v>50</c:v>
                </c:pt>
                <c:pt idx="9">
                  <c:v>56</c:v>
                </c:pt>
                <c:pt idx="12">
                  <c:v>63</c:v>
                </c:pt>
              </c:numCache>
            </c:numRef>
          </c:val>
          <c:extLst>
            <c:ext xmlns:c16="http://schemas.microsoft.com/office/drawing/2014/chart" uri="{C3380CC4-5D6E-409C-BE32-E72D297353CC}">
              <c16:uniqueId val="{00000004-4A1C-448E-8A62-9C6D197D42F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1C-448E-8A62-9C6D197D42F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A1C-448E-8A62-9C6D197D42F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553</c:v>
                </c:pt>
                <c:pt idx="3">
                  <c:v>525</c:v>
                </c:pt>
                <c:pt idx="6">
                  <c:v>473</c:v>
                </c:pt>
                <c:pt idx="9">
                  <c:v>349</c:v>
                </c:pt>
                <c:pt idx="12">
                  <c:v>291</c:v>
                </c:pt>
              </c:numCache>
            </c:numRef>
          </c:val>
          <c:extLst>
            <c:ext xmlns:c16="http://schemas.microsoft.com/office/drawing/2014/chart" uri="{C3380CC4-5D6E-409C-BE32-E72D297353CC}">
              <c16:uniqueId val="{00000007-4A1C-448E-8A62-9C6D197D42F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161</c:v>
                </c:pt>
                <c:pt idx="2">
                  <c:v>#N/A</c:v>
                </c:pt>
                <c:pt idx="3">
                  <c:v>#N/A</c:v>
                </c:pt>
                <c:pt idx="4">
                  <c:v>153</c:v>
                </c:pt>
                <c:pt idx="5">
                  <c:v>#N/A</c:v>
                </c:pt>
                <c:pt idx="6">
                  <c:v>#N/A</c:v>
                </c:pt>
                <c:pt idx="7">
                  <c:v>144</c:v>
                </c:pt>
                <c:pt idx="8">
                  <c:v>#N/A</c:v>
                </c:pt>
                <c:pt idx="9">
                  <c:v>#N/A</c:v>
                </c:pt>
                <c:pt idx="10">
                  <c:v>108</c:v>
                </c:pt>
                <c:pt idx="11">
                  <c:v>#N/A</c:v>
                </c:pt>
                <c:pt idx="12">
                  <c:v>#N/A</c:v>
                </c:pt>
                <c:pt idx="13">
                  <c:v>87</c:v>
                </c:pt>
                <c:pt idx="14">
                  <c:v>#N/A</c:v>
                </c:pt>
              </c:numCache>
            </c:numRef>
          </c:val>
          <c:smooth val="0"/>
          <c:extLst>
            <c:ext xmlns:c16="http://schemas.microsoft.com/office/drawing/2014/chart" uri="{C3380CC4-5D6E-409C-BE32-E72D297353CC}">
              <c16:uniqueId val="{00000008-4A1C-448E-8A62-9C6D197D42F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2681</c:v>
                </c:pt>
                <c:pt idx="5">
                  <c:v>2572</c:v>
                </c:pt>
                <c:pt idx="8">
                  <c:v>2373</c:v>
                </c:pt>
                <c:pt idx="11">
                  <c:v>2468</c:v>
                </c:pt>
                <c:pt idx="14">
                  <c:v>2564</c:v>
                </c:pt>
              </c:numCache>
            </c:numRef>
          </c:val>
          <c:extLst>
            <c:ext xmlns:c16="http://schemas.microsoft.com/office/drawing/2014/chart" uri="{C3380CC4-5D6E-409C-BE32-E72D297353CC}">
              <c16:uniqueId val="{00000000-28FD-455F-A43D-D820B648CBB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8FD-455F-A43D-D820B648CBB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2241</c:v>
                </c:pt>
                <c:pt idx="5">
                  <c:v>2389</c:v>
                </c:pt>
                <c:pt idx="8">
                  <c:v>2285</c:v>
                </c:pt>
                <c:pt idx="11">
                  <c:v>2439</c:v>
                </c:pt>
                <c:pt idx="14">
                  <c:v>2548</c:v>
                </c:pt>
              </c:numCache>
            </c:numRef>
          </c:val>
          <c:extLst>
            <c:ext xmlns:c16="http://schemas.microsoft.com/office/drawing/2014/chart" uri="{C3380CC4-5D6E-409C-BE32-E72D297353CC}">
              <c16:uniqueId val="{00000002-28FD-455F-A43D-D820B648CBB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8FD-455F-A43D-D820B648CBB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8FD-455F-A43D-D820B648CBB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8FD-455F-A43D-D820B648CBB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8FD-455F-A43D-D820B648CBB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8FD-455F-A43D-D820B648CBB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718</c:v>
                </c:pt>
                <c:pt idx="3">
                  <c:v>782</c:v>
                </c:pt>
                <c:pt idx="6">
                  <c:v>900</c:v>
                </c:pt>
                <c:pt idx="9">
                  <c:v>995</c:v>
                </c:pt>
                <c:pt idx="12">
                  <c:v>1037</c:v>
                </c:pt>
              </c:numCache>
            </c:numRef>
          </c:val>
          <c:extLst>
            <c:ext xmlns:c16="http://schemas.microsoft.com/office/drawing/2014/chart" uri="{C3380CC4-5D6E-409C-BE32-E72D297353CC}">
              <c16:uniqueId val="{00000008-28FD-455F-A43D-D820B648CBB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8FD-455F-A43D-D820B648CBB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2874</c:v>
                </c:pt>
                <c:pt idx="3">
                  <c:v>2592</c:v>
                </c:pt>
                <c:pt idx="6">
                  <c:v>2128</c:v>
                </c:pt>
                <c:pt idx="9">
                  <c:v>2237</c:v>
                </c:pt>
                <c:pt idx="12">
                  <c:v>2254</c:v>
                </c:pt>
              </c:numCache>
            </c:numRef>
          </c:val>
          <c:extLst>
            <c:ext xmlns:c16="http://schemas.microsoft.com/office/drawing/2014/chart" uri="{C3380CC4-5D6E-409C-BE32-E72D297353CC}">
              <c16:uniqueId val="{0000000A-28FD-455F-A43D-D820B648CBB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8FD-455F-A43D-D820B648CBB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918</c:v>
                </c:pt>
                <c:pt idx="1">
                  <c:v>918</c:v>
                </c:pt>
                <c:pt idx="2">
                  <c:v>972</c:v>
                </c:pt>
              </c:numCache>
            </c:numRef>
          </c:val>
          <c:extLst>
            <c:ext xmlns:c16="http://schemas.microsoft.com/office/drawing/2014/chart" uri="{C3380CC4-5D6E-409C-BE32-E72D297353CC}">
              <c16:uniqueId val="{00000000-2817-4BEF-9741-15630E7FD5A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218</c:v>
                </c:pt>
                <c:pt idx="1">
                  <c:v>303</c:v>
                </c:pt>
                <c:pt idx="2">
                  <c:v>415</c:v>
                </c:pt>
              </c:numCache>
            </c:numRef>
          </c:val>
          <c:extLst>
            <c:ext xmlns:c16="http://schemas.microsoft.com/office/drawing/2014/chart" uri="{C3380CC4-5D6E-409C-BE32-E72D297353CC}">
              <c16:uniqueId val="{00000001-2817-4BEF-9741-15630E7FD5A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1138</c:v>
                </c:pt>
                <c:pt idx="1">
                  <c:v>1172</c:v>
                </c:pt>
                <c:pt idx="2">
                  <c:v>1168</c:v>
                </c:pt>
              </c:numCache>
            </c:numRef>
          </c:val>
          <c:extLst>
            <c:ext xmlns:c16="http://schemas.microsoft.com/office/drawing/2014/chart" uri="{C3380CC4-5D6E-409C-BE32-E72D297353CC}">
              <c16:uniqueId val="{00000002-2817-4BEF-9741-15630E7FD5A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{57D47502-9CD7-4F42-BCB3-C78FA62332F5}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C50-4D8E-831F-3971188F77F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{E3C99A68-DAB9-4030-A92B-835224C7D4A3}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50-4D8E-831F-3971188F77F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{3DFF17AD-6C27-4CD4-B9DE-6A6BC4F583B6}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50-4D8E-831F-3971188F77F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{09A24F0F-105B-49BF-A6F6-604BE8CBF8A4}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50-4D8E-831F-3971188F77F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{C4DCBAB1-57F5-4315-9E3D-0BF6DCE49A67}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50-4D8E-831F-3971188F77F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{E9C4D178-C72D-4A78-9FDB-FAE7A43EC36F}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C50-4D8E-831F-3971188F77F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{DE150EDE-4190-4A5D-B6F7-794EB7B1E985}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C50-4D8E-831F-3971188F77F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{CE3B20B2-6755-41ED-A905-F6942D47987A}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C50-4D8E-831F-3971188F77F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{62CECA17-0E56-44CD-BE8E-DB5C97A2097B}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C50-4D8E-831F-3971188F77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C50-4D8E-831F-3971188F77F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{CD053143-3472-44E6-B066-5ED00E2094F6}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C50-4D8E-831F-3971188F77F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{DD63D431-8934-472D-8A69-15525C3B6E80}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50-4D8E-831F-3971188F77F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{6E61DB08-C12D-468A-AD6D-060493D7302C}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50-4D8E-831F-3971188F77F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{FE312136-588E-44D2-8AC6-3783027E1D35}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50-4D8E-831F-3971188F77F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{D2F3646B-4FCC-4D82-A920-2DE03FD0C7CC}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50-4D8E-831F-3971188F77F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{F0B71CF0-6D72-4833-BAD3-B4163A1D1CCF}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C50-4D8E-831F-3971188F77F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{4423E860-0CD0-4145-8587-EA3A83A8EA73}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C50-4D8E-831F-3971188F77F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{67326CD7-B783-491B-895E-B2403C9D02DC}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C50-4D8E-831F-3971188F77F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{B9796559-18E9-4056-9170-6B760BB50224}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C50-4D8E-831F-3971188F77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2C50-4D8E-831F-3971188F77F7}"/>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{59FA08E3-0E30-493C-ADAA-156232B3752B}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2DD-434F-B803-4FF6DA24BF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{6629BBBB-0EB2-4A63-A879-AB5D5721524B}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DD-434F-B803-4FF6DA24BF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{9551BDE2-397C-4349-86F7-1291570DA3F1}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DD-434F-B803-4FF6DA24BF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{B750431E-28D4-4696-AF1F-76E9522A0C42}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DD-434F-B803-4FF6DA24BF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{CF5CF3FD-CC58-421C-B6F2-E76072071232}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DD-434F-B803-4FF6DA24BFF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{A45298D6-F05F-4B93-935E-790BAF0C36B5}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2DD-434F-B803-4FF6DA24BFF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{52331F84-7F9B-44B4-8ADD-7EFBB00CBB29}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2DD-434F-B803-4FF6DA24BFF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{FBB0E8B4-ED64-4C89-BA82-18146CC37685}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2DD-434F-B803-4FF6DA24BFF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{D3F369E8-B1A9-4D17-97CF-C49B01DE2F80}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2DD-434F-B803-4FF6DA24BF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10.5</c:v>
                </c:pt>
                <c:pt idx="16">
                  <c:v>9.8000000000000007</c:v>
                </c:pt>
                <c:pt idx="24">
                  <c:v>8.4</c:v>
                </c:pt>
                <c:pt idx="32">
                  <c:v>6.9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2DD-434F-B803-4FF6DA24BFF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{3D1847FC-3249-434A-B422-BFE239DE08D6}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2DD-434F-B803-4FF6DA24BFF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{0C2DB280-D190-4147-BE14-77896F3E42F2}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DD-434F-B803-4FF6DA24BF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{E69140B2-2050-4797-A9C8-5F055F2827A1}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DD-434F-B803-4FF6DA24BF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{30A23152-2304-4DEB-B71B-79DB0978EF63}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DD-434F-B803-4FF6DA24BF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{6D952D39-5934-4281-8EE1-776BD15BDCB9}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DD-434F-B803-4FF6DA24BFF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{AD637151-9154-4C06-AEF5-C153CDB4A682}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2DD-434F-B803-4FF6DA24BFF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{A56C904A-E1F8-4998-A12D-0EBA55BEC409}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2DD-434F-B803-4FF6DA24BFF5}"/>
                </c:ext>
              </c:extLst>
            </c:dLbl>
            <c:dLbl>
              <c:idx val="24"/>
              <c:layout>
                <c:manualLayout>
                  <c:x val="-4.509653070695388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{0304565A-BE57-4927-AAB8-4AFA4E892C21}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2DD-434F-B803-4FF6DA24BFF5}"/>
                </c:ext>
              </c:extLst>
            </c:dLbl>
            <c:dLbl>
              <c:idx val="32"/>
              <c:layout>
                <c:manualLayout>
                  <c:x val="-1.8171803637232468E-2"/>
                  <c:y val="-4.349592131553585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{69B58236-2E8E-4BE1-9DA1-DA85C50D005F}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2DD-434F-B803-4FF6DA24BF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2DD-434F-B803-4FF6DA24BFF5}"/>
            </c:ext>
          </c:extLst>
        </c:ser>
        <c:dLbls>
          <c:showLegendKey val="0"/>
          <c:showVal val="1"/>
          <c:showCatName val="0"/>
          <c:showSerName val="0"/>
          <c:showPercent val="0"/>
          <c:showBubbleSize val="0"/>
        </c:dLbls>
        <c:axId val="84219776"/>
        <c:axId val="84234240"/>
      </c:scatterChart>
      <c:valAx>
        <c:axId val="84219776"/>
        <c:scaling>
          <c:orientation val="minMax"/>
          <c:max val="7.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元利償還金は、平成</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年度に社会福祉施設整備</a:t>
          </a:r>
          <a:r>
            <a:rPr lang="ja-JP" altLang="en-US" sz="1100">
              <a:solidFill>
                <a:schemeClr val="dk1"/>
              </a:solidFill>
              <a:effectLst/>
              <a:latin typeface="+mn-lt"/>
              <a:ea typeface="+mn-ea"/>
              <a:cs typeface="+mn-cs"/>
            </a:rPr>
            <a:t>、ごみ処理施設整備</a:t>
          </a:r>
          <a:r>
            <a:rPr lang="ja-JP" altLang="ja-JP" sz="1100">
              <a:solidFill>
                <a:schemeClr val="dk1"/>
              </a:solidFill>
              <a:effectLst/>
              <a:latin typeface="+mn-lt"/>
              <a:ea typeface="+mn-ea"/>
              <a:cs typeface="+mn-cs"/>
            </a:rPr>
            <a:t>で起債した償還、及び平成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年度に</a:t>
          </a:r>
          <a:r>
            <a:rPr lang="ja-JP" altLang="en-US" sz="1100">
              <a:solidFill>
                <a:schemeClr val="dk1"/>
              </a:solidFill>
              <a:effectLst/>
              <a:latin typeface="+mn-lt"/>
              <a:ea typeface="+mn-ea"/>
              <a:cs typeface="+mn-cs"/>
            </a:rPr>
            <a:t>複合施設</a:t>
          </a:r>
          <a:r>
            <a:rPr lang="ja-JP" altLang="ja-JP" sz="1100">
              <a:solidFill>
                <a:schemeClr val="dk1"/>
              </a:solidFill>
              <a:effectLst/>
              <a:latin typeface="+mn-lt"/>
              <a:ea typeface="+mn-ea"/>
              <a:cs typeface="+mn-cs"/>
            </a:rPr>
            <a:t>整備で起債した償還が終了したのと、平成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年度に繰上償還を行ったことも影響し、前年度との比較で約</a:t>
          </a:r>
          <a:r>
            <a:rPr lang="en-US" altLang="ja-JP" sz="1100">
              <a:solidFill>
                <a:schemeClr val="dk1"/>
              </a:solidFill>
              <a:effectLst/>
              <a:latin typeface="+mn-lt"/>
              <a:ea typeface="+mn-ea"/>
              <a:cs typeface="+mn-cs"/>
            </a:rPr>
            <a:t>58</a:t>
          </a:r>
          <a:r>
            <a:rPr lang="ja-JP" altLang="ja-JP" sz="1100">
              <a:solidFill>
                <a:schemeClr val="dk1"/>
              </a:solidFill>
              <a:effectLst/>
              <a:latin typeface="+mn-lt"/>
              <a:ea typeface="+mn-ea"/>
              <a:cs typeface="+mn-cs"/>
            </a:rPr>
            <a:t>百万の減額となった。令和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年度には約</a:t>
          </a:r>
          <a:r>
            <a:rPr lang="en-US" altLang="ja-JP" sz="1100">
              <a:solidFill>
                <a:schemeClr val="dk1"/>
              </a:solidFill>
              <a:effectLst/>
              <a:latin typeface="+mn-lt"/>
              <a:ea typeface="+mn-ea"/>
              <a:cs typeface="+mn-cs"/>
            </a:rPr>
            <a:t>223</a:t>
          </a:r>
          <a:r>
            <a:rPr lang="ja-JP" altLang="ja-JP" sz="1100">
              <a:solidFill>
                <a:schemeClr val="dk1"/>
              </a:solidFill>
              <a:effectLst/>
              <a:latin typeface="+mn-lt"/>
              <a:ea typeface="+mn-ea"/>
              <a:cs typeface="+mn-cs"/>
            </a:rPr>
            <a:t>百万程度とさらに減額となる見込であり、その後さらに減少する見込みである。</a:t>
          </a:r>
          <a:endParaRPr lang="ja-JP" altLang="ja-JP" sz="1400">
            <a:effectLst/>
          </a:endParaRPr>
        </a:p>
        <a:p>
          <a:r>
            <a:rPr lang="ja-JP" altLang="ja-JP" sz="1100">
              <a:solidFill>
                <a:schemeClr val="dk1"/>
              </a:solidFill>
              <a:effectLst/>
              <a:latin typeface="+mn-lt"/>
              <a:ea typeface="+mn-ea"/>
              <a:cs typeface="+mn-cs"/>
            </a:rPr>
            <a:t>　公営企業債の元利償還金に対する繰入金について、父島の扇浦浄水場の移転は完了したが、引き続き第</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原水調整池の整備や母島の沖村浄水場の建替えがあるのため増額していく見込みである。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減債基金は、平成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年度末で</a:t>
          </a:r>
          <a:r>
            <a:rPr kumimoji="1" lang="en-US" altLang="ja-JP" sz="1000">
              <a:solidFill>
                <a:schemeClr val="dk1"/>
              </a:solidFill>
              <a:effectLst/>
              <a:latin typeface="+mn-lt"/>
              <a:ea typeface="+mn-ea"/>
              <a:cs typeface="+mn-cs"/>
            </a:rPr>
            <a:t>303</a:t>
          </a:r>
          <a:r>
            <a:rPr kumimoji="1" lang="ja-JP" altLang="ja-JP" sz="1000">
              <a:solidFill>
                <a:schemeClr val="dk1"/>
              </a:solidFill>
              <a:effectLst/>
              <a:latin typeface="+mn-lt"/>
              <a:ea typeface="+mn-ea"/>
              <a:cs typeface="+mn-cs"/>
            </a:rPr>
            <a:t>百万円となっている。前年度との比較で</a:t>
          </a:r>
          <a:r>
            <a:rPr kumimoji="1" lang="en-US" altLang="ja-JP" sz="1000">
              <a:solidFill>
                <a:schemeClr val="dk1"/>
              </a:solidFill>
              <a:effectLst/>
              <a:latin typeface="+mn-lt"/>
              <a:ea typeface="+mn-ea"/>
              <a:cs typeface="+mn-cs"/>
            </a:rPr>
            <a:t>85</a:t>
          </a:r>
          <a:r>
            <a:rPr kumimoji="1" lang="ja-JP" altLang="ja-JP" sz="1000">
              <a:solidFill>
                <a:schemeClr val="dk1"/>
              </a:solidFill>
              <a:effectLst/>
              <a:latin typeface="+mn-lt"/>
              <a:ea typeface="+mn-ea"/>
              <a:cs typeface="+mn-cs"/>
            </a:rPr>
            <a:t>百万円の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となっ</a:t>
          </a:r>
          <a:r>
            <a:rPr kumimoji="1" lang="ja-JP" altLang="en-US" sz="1000">
              <a:solidFill>
                <a:schemeClr val="dk1"/>
              </a:solidFill>
              <a:effectLst/>
              <a:latin typeface="+mn-lt"/>
              <a:ea typeface="+mn-ea"/>
              <a:cs typeface="+mn-cs"/>
            </a:rPr>
            <a:t>た。</a:t>
          </a:r>
          <a:r>
            <a:rPr kumimoji="1" lang="ja-JP" altLang="ja-JP" sz="1000">
              <a:solidFill>
                <a:schemeClr val="dk1"/>
              </a:solidFill>
              <a:effectLst/>
              <a:latin typeface="+mn-lt"/>
              <a:ea typeface="+mn-ea"/>
              <a:cs typeface="+mn-cs"/>
            </a:rPr>
            <a:t>本基金を財源として繰上償還をおこな</a:t>
          </a:r>
          <a:r>
            <a:rPr kumimoji="1" lang="ja-JP" altLang="en-US" sz="1000">
              <a:solidFill>
                <a:schemeClr val="dk1"/>
              </a:solidFill>
              <a:effectLst/>
              <a:latin typeface="+mn-lt"/>
              <a:ea typeface="+mn-ea"/>
              <a:cs typeface="+mn-cs"/>
            </a:rPr>
            <a:t>う</a:t>
          </a:r>
          <a:r>
            <a:rPr kumimoji="1" lang="ja-JP" altLang="ja-JP" sz="1000">
              <a:solidFill>
                <a:schemeClr val="dk1"/>
              </a:solidFill>
              <a:effectLst/>
              <a:latin typeface="+mn-lt"/>
              <a:ea typeface="+mn-ea"/>
              <a:cs typeface="+mn-cs"/>
            </a:rPr>
            <a:t>ため</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今後も</a:t>
          </a:r>
          <a:r>
            <a:rPr kumimoji="1" lang="ja-JP" altLang="en-US" sz="1000">
              <a:solidFill>
                <a:schemeClr val="dk1"/>
              </a:solidFill>
              <a:effectLst/>
              <a:latin typeface="+mn-lt"/>
              <a:ea typeface="+mn-ea"/>
              <a:cs typeface="+mn-cs"/>
            </a:rPr>
            <a:t>過大にならないよう配慮しつつ</a:t>
          </a:r>
          <a:r>
            <a:rPr kumimoji="1" lang="ja-JP" altLang="ja-JP" sz="1000">
              <a:solidFill>
                <a:schemeClr val="dk1"/>
              </a:solidFill>
              <a:effectLst/>
              <a:latin typeface="+mn-lt"/>
              <a:ea typeface="+mn-ea"/>
              <a:cs typeface="+mn-cs"/>
            </a:rPr>
            <a:t>積立を行っていく。</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将来負担額について、</a:t>
          </a:r>
          <a:r>
            <a:rPr lang="ja-JP" altLang="en-US" sz="1100">
              <a:solidFill>
                <a:schemeClr val="dk1"/>
              </a:solidFill>
              <a:effectLst/>
              <a:latin typeface="+mn-lt"/>
              <a:ea typeface="+mn-ea"/>
              <a:cs typeface="+mn-cs"/>
            </a:rPr>
            <a:t>令和元</a:t>
          </a:r>
          <a:r>
            <a:rPr lang="ja-JP" altLang="ja-JP" sz="1100">
              <a:solidFill>
                <a:schemeClr val="dk1"/>
              </a:solidFill>
              <a:effectLst/>
              <a:latin typeface="+mn-lt"/>
              <a:ea typeface="+mn-ea"/>
              <a:cs typeface="+mn-cs"/>
            </a:rPr>
            <a:t>年度は前年比</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百万円の増額となったが、これは</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年度に</a:t>
          </a:r>
          <a:r>
            <a:rPr lang="ja-JP" altLang="ja-JP" sz="1100">
              <a:solidFill>
                <a:schemeClr val="dk1"/>
              </a:solidFill>
              <a:effectLst/>
              <a:latin typeface="+mn-lt"/>
              <a:ea typeface="+mn-ea"/>
              <a:cs typeface="+mn-cs"/>
            </a:rPr>
            <a:t>繰上償還を行った</a:t>
          </a:r>
          <a:r>
            <a:rPr lang="ja-JP" altLang="en-US" sz="1100">
              <a:solidFill>
                <a:schemeClr val="dk1"/>
              </a:solidFill>
              <a:effectLst/>
              <a:latin typeface="+mn-lt"/>
              <a:ea typeface="+mn-ea"/>
              <a:cs typeface="+mn-cs"/>
            </a:rPr>
            <a:t>ことによる</a:t>
          </a:r>
          <a:r>
            <a:rPr lang="ja-JP" altLang="ja-JP" sz="1100">
              <a:solidFill>
                <a:schemeClr val="dk1"/>
              </a:solidFill>
              <a:effectLst/>
              <a:latin typeface="+mn-lt"/>
              <a:ea typeface="+mn-ea"/>
              <a:cs typeface="+mn-cs"/>
            </a:rPr>
            <a:t>。基本的には、一般会計等の地方債現在高は発行額よりも償還額が大きいため令和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年度以降</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減額となる見込である。</a:t>
          </a:r>
          <a:endParaRPr lang="ja-JP" altLang="ja-JP" sz="1400">
            <a:effectLst/>
          </a:endParaRPr>
        </a:p>
        <a:p>
          <a:r>
            <a:rPr lang="ja-JP" altLang="ja-JP" sz="1100">
              <a:solidFill>
                <a:schemeClr val="dk1"/>
              </a:solidFill>
              <a:effectLst/>
              <a:latin typeface="+mn-lt"/>
              <a:ea typeface="+mn-ea"/>
              <a:cs typeface="+mn-cs"/>
            </a:rPr>
            <a:t>　公営企業債等繰入見込額については、令和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年度以降も、父島扇浦浄水場の移転完了後の第</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原水調整池の整備、母島の沖村浄水場の建替えが行われていることから増額が見込まれている。</a:t>
          </a:r>
          <a:endParaRPr lang="ja-JP" altLang="ja-JP" sz="1400">
            <a:effectLst/>
          </a:endParaRPr>
        </a:p>
        <a:p>
          <a:r>
            <a:rPr lang="ja-JP" altLang="ja-JP" sz="1100">
              <a:solidFill>
                <a:schemeClr val="dk1"/>
              </a:solidFill>
              <a:effectLst/>
              <a:latin typeface="+mn-lt"/>
              <a:ea typeface="+mn-ea"/>
              <a:cs typeface="+mn-cs"/>
            </a:rPr>
            <a:t>　充当可能基金については、</a:t>
          </a:r>
          <a:r>
            <a:rPr lang="ja-JP" altLang="en-US" sz="1100">
              <a:solidFill>
                <a:schemeClr val="dk1"/>
              </a:solidFill>
              <a:effectLst/>
              <a:latin typeface="+mn-lt"/>
              <a:ea typeface="+mn-ea"/>
              <a:cs typeface="+mn-cs"/>
            </a:rPr>
            <a:t>令和元</a:t>
          </a:r>
          <a:r>
            <a:rPr lang="ja-JP" altLang="ja-JP" sz="1100">
              <a:solidFill>
                <a:schemeClr val="dk1"/>
              </a:solidFill>
              <a:effectLst/>
              <a:latin typeface="+mn-lt"/>
              <a:ea typeface="+mn-ea"/>
              <a:cs typeface="+mn-cs"/>
            </a:rPr>
            <a:t>年度には財政調整基金の取り崩しを行わず、積み立てのみを行ったことから、基金の総額は増額となった。今後も、財政事情によっては財政調整基金等を取崩せざるを得ない場合も考えられることから、過大にならないよう配慮しつつ積立を行うよう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東京都小笠原村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令和元</a:t>
          </a:r>
          <a:r>
            <a:rPr kumimoji="1" lang="ja-JP" altLang="ja-JP" sz="1400">
              <a:solidFill>
                <a:schemeClr val="dk1"/>
              </a:solidFill>
              <a:effectLst/>
              <a:latin typeface="+mn-lt"/>
              <a:ea typeface="+mn-ea"/>
              <a:cs typeface="+mn-cs"/>
            </a:rPr>
            <a:t>年度には、</a:t>
          </a:r>
          <a:r>
            <a:rPr kumimoji="1" lang="en-US" altLang="ja-JP" sz="1400">
              <a:solidFill>
                <a:schemeClr val="dk1"/>
              </a:solidFill>
              <a:effectLst/>
              <a:latin typeface="+mn-lt"/>
              <a:ea typeface="+mn-ea"/>
              <a:cs typeface="+mn-cs"/>
            </a:rPr>
            <a:t>142,682</a:t>
          </a:r>
          <a:r>
            <a:rPr kumimoji="1" lang="ja-JP" altLang="ja-JP" sz="1400">
              <a:solidFill>
                <a:schemeClr val="dk1"/>
              </a:solidFill>
              <a:effectLst/>
              <a:latin typeface="+mn-lt"/>
              <a:ea typeface="+mn-ea"/>
              <a:cs typeface="+mn-cs"/>
            </a:rPr>
            <a:t>千円を取崩しつつ、</a:t>
          </a:r>
          <a:r>
            <a:rPr kumimoji="1" lang="en-US" altLang="ja-JP" sz="1400">
              <a:solidFill>
                <a:schemeClr val="dk1"/>
              </a:solidFill>
              <a:effectLst/>
              <a:latin typeface="+mn-lt"/>
              <a:ea typeface="+mn-ea"/>
              <a:cs typeface="+mn-cs"/>
            </a:rPr>
            <a:t>302,923</a:t>
          </a:r>
          <a:r>
            <a:rPr kumimoji="1" lang="ja-JP" altLang="ja-JP" sz="1400">
              <a:solidFill>
                <a:schemeClr val="dk1"/>
              </a:solidFill>
              <a:effectLst/>
              <a:latin typeface="+mn-lt"/>
              <a:ea typeface="+mn-ea"/>
              <a:cs typeface="+mn-cs"/>
            </a:rPr>
            <a:t>千円を積み立てることができた。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税収等自主財源が</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％程度と限られている財政状況において、貴重な財源として各基金とも過大にならないよう配慮しつつ、積立を行うよう努めていく。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　・公共施設等整備基金：各種公共施設並びに職員住宅の整備を行う。</a:t>
          </a:r>
          <a:endParaRPr lang="ja-JP" altLang="ja-JP" sz="1400">
            <a:effectLst/>
          </a:endParaRPr>
        </a:p>
        <a:p>
          <a:r>
            <a:rPr kumimoji="1" lang="ja-JP" altLang="ja-JP" sz="1400">
              <a:solidFill>
                <a:schemeClr val="dk1"/>
              </a:solidFill>
              <a:effectLst/>
              <a:latin typeface="+mn-lt"/>
              <a:ea typeface="+mn-ea"/>
              <a:cs typeface="+mn-cs"/>
            </a:rPr>
            <a:t>　・災害対策基金：台風等災害に備え、被災後の対策を行う。</a:t>
          </a:r>
          <a:endParaRPr lang="ja-JP" altLang="ja-JP" sz="1400">
            <a:effectLst/>
          </a:endParaRPr>
        </a:p>
        <a:p>
          <a:r>
            <a:rPr kumimoji="1" lang="ja-JP" altLang="ja-JP" sz="1400">
              <a:solidFill>
                <a:schemeClr val="dk1"/>
              </a:solidFill>
              <a:effectLst/>
              <a:latin typeface="+mn-lt"/>
              <a:ea typeface="+mn-ea"/>
              <a:cs typeface="+mn-cs"/>
            </a:rPr>
            <a:t>　・役場庁舎建設基金：役場庁舎の建て替え。</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・土地開発基金：事業用地を取得する。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・土地開発基金：事業用地として確保するための資金として、</a:t>
          </a:r>
          <a:r>
            <a:rPr kumimoji="1" lang="en-US" altLang="ja-JP" sz="1400">
              <a:solidFill>
                <a:schemeClr val="dk1"/>
              </a:solidFill>
              <a:effectLst/>
              <a:latin typeface="+mn-lt"/>
              <a:ea typeface="+mn-ea"/>
              <a:cs typeface="+mn-cs"/>
            </a:rPr>
            <a:t>33,469</a:t>
          </a:r>
          <a:r>
            <a:rPr kumimoji="1" lang="ja-JP" altLang="en-US" sz="1400">
              <a:solidFill>
                <a:schemeClr val="dk1"/>
              </a:solidFill>
              <a:effectLst/>
              <a:latin typeface="+mn-lt"/>
              <a:ea typeface="+mn-ea"/>
              <a:cs typeface="+mn-cs"/>
            </a:rPr>
            <a:t>千円の取り崩しを行いつつ、</a:t>
          </a:r>
          <a:r>
            <a:rPr kumimoji="1" lang="en-US" altLang="ja-JP" sz="1400">
              <a:solidFill>
                <a:schemeClr val="dk1"/>
              </a:solidFill>
              <a:effectLst/>
              <a:latin typeface="+mn-lt"/>
              <a:ea typeface="+mn-ea"/>
              <a:cs typeface="+mn-cs"/>
            </a:rPr>
            <a:t>15,727</a:t>
          </a:r>
          <a:r>
            <a:rPr kumimoji="1" lang="ja-JP" altLang="ja-JP" sz="1400">
              <a:solidFill>
                <a:schemeClr val="dk1"/>
              </a:solidFill>
              <a:effectLst/>
              <a:latin typeface="+mn-lt"/>
              <a:ea typeface="+mn-ea"/>
              <a:cs typeface="+mn-cs"/>
            </a:rPr>
            <a:t>千円の積立を行った。</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・災害対策基金：平成元年</a:t>
          </a:r>
          <a:r>
            <a:rPr kumimoji="1" lang="en-US" altLang="ja-JP" sz="1400">
              <a:solidFill>
                <a:schemeClr val="dk1"/>
              </a:solidFill>
              <a:effectLst/>
              <a:latin typeface="+mn-lt"/>
              <a:ea typeface="+mn-ea"/>
              <a:cs typeface="+mn-cs"/>
            </a:rPr>
            <a:t>21</a:t>
          </a:r>
          <a:r>
            <a:rPr kumimoji="1" lang="ja-JP" altLang="en-US" sz="1400">
              <a:solidFill>
                <a:schemeClr val="dk1"/>
              </a:solidFill>
              <a:effectLst/>
              <a:latin typeface="+mn-lt"/>
              <a:ea typeface="+mn-ea"/>
              <a:cs typeface="+mn-cs"/>
            </a:rPr>
            <a:t>号台風の災害復旧にかかる資金として、</a:t>
          </a:r>
          <a:r>
            <a:rPr kumimoji="1" lang="en-US" altLang="ja-JP" sz="1400">
              <a:solidFill>
                <a:schemeClr val="dk1"/>
              </a:solidFill>
              <a:effectLst/>
              <a:latin typeface="+mn-lt"/>
              <a:ea typeface="+mn-ea"/>
              <a:cs typeface="+mn-cs"/>
            </a:rPr>
            <a:t>25,000</a:t>
          </a:r>
          <a:r>
            <a:rPr kumimoji="1" lang="ja-JP" altLang="en-US" sz="1400">
              <a:solidFill>
                <a:schemeClr val="dk1"/>
              </a:solidFill>
              <a:effectLst/>
              <a:latin typeface="+mn-lt"/>
              <a:ea typeface="+mn-ea"/>
              <a:cs typeface="+mn-cs"/>
            </a:rPr>
            <a:t>千円の取り崩しを行いつつ、</a:t>
          </a:r>
          <a:r>
            <a:rPr kumimoji="1" lang="en-US" altLang="ja-JP" sz="1400">
              <a:solidFill>
                <a:schemeClr val="dk1"/>
              </a:solidFill>
              <a:effectLst/>
              <a:latin typeface="+mn-lt"/>
              <a:ea typeface="+mn-ea"/>
              <a:cs typeface="+mn-cs"/>
            </a:rPr>
            <a:t>3,623</a:t>
          </a:r>
          <a:r>
            <a:rPr kumimoji="1" lang="ja-JP" altLang="en-US" sz="1400">
              <a:solidFill>
                <a:schemeClr val="dk1"/>
              </a:solidFill>
              <a:effectLst/>
              <a:latin typeface="+mn-lt"/>
              <a:ea typeface="+mn-ea"/>
              <a:cs typeface="+mn-cs"/>
            </a:rPr>
            <a:t>千円の積立を行った。</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・農道維持管理基金：東京都から移管を受けた農道維持管理に係る資金として、</a:t>
          </a:r>
          <a:r>
            <a:rPr kumimoji="1" lang="en-US" altLang="ja-JP" sz="1400">
              <a:solidFill>
                <a:schemeClr val="dk1"/>
              </a:solidFill>
              <a:effectLst/>
              <a:latin typeface="+mn-lt"/>
              <a:ea typeface="+mn-ea"/>
              <a:cs typeface="+mn-cs"/>
            </a:rPr>
            <a:t>3,000</a:t>
          </a:r>
          <a:r>
            <a:rPr kumimoji="1" lang="ja-JP" altLang="en-US" sz="1400">
              <a:solidFill>
                <a:schemeClr val="dk1"/>
              </a:solidFill>
              <a:effectLst/>
              <a:latin typeface="+mn-lt"/>
              <a:ea typeface="+mn-ea"/>
              <a:cs typeface="+mn-cs"/>
            </a:rPr>
            <a:t>千円の取り崩しを行った。</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・進学助成基金：小笠原村から内地の学校へ進学する際の受験等に係る補助事業に係る資金として、</a:t>
          </a:r>
          <a:r>
            <a:rPr kumimoji="1" lang="en-US" altLang="ja-JP" sz="1400">
              <a:solidFill>
                <a:schemeClr val="dk1"/>
              </a:solidFill>
              <a:effectLst/>
              <a:latin typeface="+mn-lt"/>
              <a:ea typeface="+mn-ea"/>
              <a:cs typeface="+mn-cs"/>
            </a:rPr>
            <a:t>1,327</a:t>
          </a:r>
          <a:r>
            <a:rPr kumimoji="1" lang="ja-JP" altLang="en-US" sz="1400">
              <a:solidFill>
                <a:schemeClr val="dk1"/>
              </a:solidFill>
              <a:effectLst/>
              <a:latin typeface="+mn-lt"/>
              <a:ea typeface="+mn-ea"/>
              <a:cs typeface="+mn-cs"/>
            </a:rPr>
            <a:t>千円の取り崩しを行った。</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・災害復旧・復興特別交付金基金：平成元年度に交付された東京都災害復旧・復興特別交付金について、</a:t>
          </a:r>
          <a:r>
            <a:rPr kumimoji="1" lang="en-US" altLang="ja-JP" sz="1400">
              <a:solidFill>
                <a:schemeClr val="dk1"/>
              </a:solidFill>
              <a:effectLst/>
              <a:latin typeface="+mn-lt"/>
              <a:ea typeface="+mn-ea"/>
              <a:cs typeface="+mn-cs"/>
            </a:rPr>
            <a:t>79,835</a:t>
          </a:r>
          <a:r>
            <a:rPr kumimoji="1" lang="ja-JP" altLang="en-US" sz="1400">
              <a:solidFill>
                <a:schemeClr val="dk1"/>
              </a:solidFill>
              <a:effectLst/>
              <a:latin typeface="+mn-lt"/>
              <a:ea typeface="+mn-ea"/>
              <a:cs typeface="+mn-cs"/>
            </a:rPr>
            <a:t>千円の積立を行った。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・役場庁舎建設基金：庁舎の建て替えに備え、積立目標額を</a:t>
          </a:r>
          <a:r>
            <a:rPr kumimoji="1" lang="en-US" altLang="ja-JP" sz="1400">
              <a:solidFill>
                <a:schemeClr val="dk1"/>
              </a:solidFill>
              <a:effectLst/>
              <a:latin typeface="+mn-lt"/>
              <a:ea typeface="+mn-ea"/>
              <a:cs typeface="+mn-cs"/>
            </a:rPr>
            <a:t>500,000</a:t>
          </a:r>
          <a:r>
            <a:rPr kumimoji="1" lang="ja-JP" altLang="ja-JP" sz="1400">
              <a:solidFill>
                <a:schemeClr val="dk1"/>
              </a:solidFill>
              <a:effectLst/>
              <a:latin typeface="+mn-lt"/>
              <a:ea typeface="+mn-ea"/>
              <a:cs typeface="+mn-cs"/>
            </a:rPr>
            <a:t>千円と設定する。</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・災害復旧・復興特別交付金基金：平成元年</a:t>
          </a:r>
          <a:r>
            <a:rPr kumimoji="1" lang="en-US" altLang="ja-JP" sz="1400">
              <a:solidFill>
                <a:schemeClr val="dk1"/>
              </a:solidFill>
              <a:effectLst/>
              <a:latin typeface="+mn-lt"/>
              <a:ea typeface="+mn-ea"/>
              <a:cs typeface="+mn-cs"/>
            </a:rPr>
            <a:t>21</a:t>
          </a:r>
          <a:r>
            <a:rPr kumimoji="1" lang="ja-JP" altLang="en-US" sz="1400">
              <a:solidFill>
                <a:schemeClr val="dk1"/>
              </a:solidFill>
              <a:effectLst/>
              <a:latin typeface="+mn-lt"/>
              <a:ea typeface="+mn-ea"/>
              <a:cs typeface="+mn-cs"/>
            </a:rPr>
            <a:t>号台風災害の復興事業の資金として活用する。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令和元</a:t>
          </a:r>
          <a:r>
            <a:rPr kumimoji="1" lang="ja-JP" altLang="ja-JP" sz="1400">
              <a:solidFill>
                <a:schemeClr val="dk1"/>
              </a:solidFill>
              <a:effectLst/>
              <a:latin typeface="+mn-lt"/>
              <a:ea typeface="+mn-ea"/>
              <a:cs typeface="+mn-cs"/>
            </a:rPr>
            <a:t>年度は、財源の不足を補う取崩を行わなかった一方、前年の繰越金等を財源に</a:t>
          </a:r>
          <a:r>
            <a:rPr kumimoji="1" lang="en-US" altLang="ja-JP" sz="1400">
              <a:solidFill>
                <a:schemeClr val="dk1"/>
              </a:solidFill>
              <a:effectLst/>
              <a:latin typeface="+mn-lt"/>
              <a:ea typeface="+mn-ea"/>
              <a:cs typeface="+mn-cs"/>
            </a:rPr>
            <a:t>53,824</a:t>
          </a:r>
          <a:r>
            <a:rPr kumimoji="1" lang="ja-JP" altLang="ja-JP" sz="1400">
              <a:solidFill>
                <a:schemeClr val="dk1"/>
              </a:solidFill>
              <a:effectLst/>
              <a:latin typeface="+mn-lt"/>
              <a:ea typeface="+mn-ea"/>
              <a:cs typeface="+mn-cs"/>
            </a:rPr>
            <a:t>千円の積立を行なった。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健全な財政運営を行うための財源として柔軟に対応していく。目標額は</a:t>
          </a:r>
          <a:r>
            <a:rPr kumimoji="1" lang="en-US" altLang="ja-JP" sz="1400">
              <a:solidFill>
                <a:schemeClr val="dk1"/>
              </a:solidFill>
              <a:effectLst/>
              <a:latin typeface="+mn-lt"/>
              <a:ea typeface="+mn-ea"/>
              <a:cs typeface="+mn-cs"/>
            </a:rPr>
            <a:t>800,000</a:t>
          </a:r>
          <a:r>
            <a:rPr kumimoji="1" lang="ja-JP" altLang="ja-JP" sz="1400">
              <a:solidFill>
                <a:schemeClr val="dk1"/>
              </a:solidFill>
              <a:effectLst/>
              <a:latin typeface="+mn-lt"/>
              <a:ea typeface="+mn-ea"/>
              <a:cs typeface="+mn-cs"/>
            </a:rPr>
            <a:t>千円とする。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決算余剰金を積み立てたことにより</a:t>
          </a:r>
          <a:r>
            <a:rPr kumimoji="1" lang="en-US" altLang="ja-JP" sz="1400">
              <a:solidFill>
                <a:schemeClr val="dk1"/>
              </a:solidFill>
              <a:effectLst/>
              <a:latin typeface="+mn-lt"/>
              <a:ea typeface="+mn-ea"/>
              <a:cs typeface="+mn-cs"/>
            </a:rPr>
            <a:t>414,541</a:t>
          </a:r>
          <a:r>
            <a:rPr kumimoji="1" lang="ja-JP" altLang="ja-JP" sz="1400">
              <a:solidFill>
                <a:schemeClr val="dk1"/>
              </a:solidFill>
              <a:effectLst/>
              <a:latin typeface="+mn-lt"/>
              <a:ea typeface="+mn-ea"/>
              <a:cs typeface="+mn-cs"/>
            </a:rPr>
            <a:t>千円</a:t>
          </a:r>
          <a:r>
            <a:rPr kumimoji="1" lang="ja-JP" altLang="en-US" sz="1400">
              <a:solidFill>
                <a:schemeClr val="dk1"/>
              </a:solidFill>
              <a:effectLst/>
              <a:latin typeface="+mn-lt"/>
              <a:ea typeface="+mn-ea"/>
              <a:cs typeface="+mn-cs"/>
            </a:rPr>
            <a:t>（前年比</a:t>
          </a:r>
          <a:r>
            <a:rPr kumimoji="1" lang="en-US" altLang="ja-JP" sz="1400">
              <a:solidFill>
                <a:schemeClr val="dk1"/>
              </a:solidFill>
              <a:effectLst/>
              <a:latin typeface="+mn-lt"/>
              <a:ea typeface="+mn-ea"/>
              <a:cs typeface="+mn-cs"/>
            </a:rPr>
            <a:t>111,208</a:t>
          </a:r>
          <a:r>
            <a:rPr kumimoji="1" lang="ja-JP" altLang="en-US" sz="1400">
              <a:solidFill>
                <a:schemeClr val="dk1"/>
              </a:solidFill>
              <a:effectLst/>
              <a:latin typeface="+mn-lt"/>
              <a:ea typeface="+mn-ea"/>
              <a:cs typeface="+mn-cs"/>
            </a:rPr>
            <a:t>千円</a:t>
          </a:r>
          <a:r>
            <a:rPr kumimoji="1" lang="ja-JP" altLang="ja-JP" sz="1400">
              <a:solidFill>
                <a:schemeClr val="dk1"/>
              </a:solidFill>
              <a:effectLst/>
              <a:latin typeface="+mn-lt"/>
              <a:ea typeface="+mn-ea"/>
              <a:cs typeface="+mn-cs"/>
            </a:rPr>
            <a:t>増加</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となった。</a:t>
          </a:r>
          <a:endParaRPr kumimoji="0"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a:solidFill>
                <a:schemeClr val="dk1"/>
              </a:solidFill>
              <a:effectLst/>
              <a:latin typeface="+mn-lt"/>
              <a:ea typeface="+mn-ea"/>
              <a:cs typeface="+mn-cs"/>
            </a:rPr>
            <a:t>　繰上償還の財源とするため、積極的に積み立てを行った。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任意の繰り上げ償還を行うための財源として活用する。</a:t>
          </a:r>
          <a:r>
            <a:rPr kumimoji="1" lang="ja-JP" altLang="ja-JP" sz="1400">
              <a:solidFill>
                <a:schemeClr val="dk1"/>
              </a:solidFill>
              <a:effectLst/>
              <a:latin typeface="+mn-lt"/>
              <a:ea typeface="+mn-ea"/>
              <a:cs typeface="+mn-cs"/>
            </a:rPr>
            <a:t>地方債の償還計画を踏まえ、目標額を</a:t>
          </a:r>
          <a:r>
            <a:rPr kumimoji="1" lang="en-US" altLang="ja-JP" sz="1400">
              <a:solidFill>
                <a:schemeClr val="dk1"/>
              </a:solidFill>
              <a:effectLst/>
              <a:latin typeface="+mn-lt"/>
              <a:ea typeface="+mn-ea"/>
              <a:cs typeface="+mn-cs"/>
            </a:rPr>
            <a:t>300,000</a:t>
          </a:r>
          <a:r>
            <a:rPr kumimoji="1" lang="ja-JP" altLang="ja-JP" sz="1400">
              <a:solidFill>
                <a:schemeClr val="dk1"/>
              </a:solidFill>
              <a:effectLst/>
              <a:latin typeface="+mn-lt"/>
              <a:ea typeface="+mn-ea"/>
              <a:cs typeface="+mn-cs"/>
            </a:rPr>
            <a:t>千円に設定し、過大にならないよう配慮しつつ積立を行う。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B495BA-4A85-4A51-8E39-19F5BAA69E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CAE33F7-F7EC-4998-9B4F-EB84A3C6A5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id="{E127BAE1-0584-40E7-B3FD-AD197EA95BB0}"/>
            </a:ext>
          </a:extLst>
        </xdr:cNvPr>
        <xdr:cNvSpPr/>
      </xdr:nvSpPr>
      <xdr:spPr>
        <a:xfrm>
          <a:off x="117602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id="{02BDA7EE-6A99-47E9-A2DC-46D3D01E313D}"/>
            </a:ext>
          </a:extLst>
        </xdr:cNvPr>
        <xdr:cNvSpPr/>
      </xdr:nvSpPr>
      <xdr:spPr>
        <a:xfrm>
          <a:off x="131318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ECD40BF1-C8CE-45FF-B36B-39E047C0ABDF}"/>
            </a:ext>
          </a:extLst>
        </xdr:cNvPr>
        <xdr:cNvSpPr/>
      </xdr:nvSpPr>
      <xdr:spPr>
        <a:xfrm>
          <a:off x="145034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id="{6DE137C1-99BE-4F41-80BE-F19CAEB10E2E}"/>
            </a:ext>
          </a:extLst>
        </xdr:cNvPr>
        <xdr:cNvSpPr/>
      </xdr:nvSpPr>
      <xdr:spPr>
        <a:xfrm>
          <a:off x="158750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a:extLst>
            <a:ext uri="{FF2B5EF4-FFF2-40B4-BE49-F238E27FC236}">
              <a16:creationId xmlns:a16="http://schemas.microsoft.com/office/drawing/2014/main" id="{DEF24723-1A91-4EC1-A139-F2E35597E8D0}"/>
            </a:ext>
          </a:extLst>
        </xdr:cNvPr>
        <xdr:cNvSpPr/>
      </xdr:nvSpPr>
      <xdr:spPr>
        <a:xfrm>
          <a:off x="172466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id="{E543B745-0BB3-4ECB-B6ED-91004FA1CFC4}"/>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id="{538550E6-A1B6-43FF-BC92-95924B337DEC}"/>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id="{4C64791B-C1C1-4EF0-BFE2-14A9CB69AA20}"/>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id="{F65C8969-F06C-4612-B549-2B98C9FA12C8}"/>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id="{4F486EF8-BE74-4261-9576-773FC8FEECAB}"/>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id="{1CBB2F91-7FF4-436E-84D9-E9E7DF982D29}"/>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id="{F8A54DA5-C48F-47C6-A42E-E257BAB6A2C9}"/>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id="{DD6138EB-6EB8-4561-9307-3E6CC6E959BD}"/>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id="{DD9385C0-2029-4389-BECB-C6AA450678B4}"/>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id="{89AFBEC9-3374-42AD-B7A2-6DD14D1520F5}"/>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2,629
2,605
106.88
4,883,912
4,634,792
237,354
1,906,520
2,253,501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id="{7BCE4049-FB29-40FF-8BFE-BC2205FF50C6}"/>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id="{45AEE5D8-A451-45F6-A712-6C8AC9B7CFE4}"/>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id="{1BB4FE1A-675B-42EB-99FB-8215BBD3671E}"/>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id="{BBB2C558-E4D5-473C-A56F-8AF4F824291F}"/>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id="{5BD92890-0BF8-403A-AF4D-96E4750504A8}"/>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id="{2984CD7A-37EE-42AC-8982-A871E2BF8BBF}"/>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id="{C3CB8616-FD03-41BF-8A6F-8D6F05056C96}"/>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id="{79E2498B-9FC3-4B7F-B951-0C21586F8C14}"/>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id="{D08E23BF-2CE3-483C-8FCC-F2D00B0F8960}"/>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id="{7EF5A648-F44A-453F-BFA8-32AE9246D522}"/>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id="{D3396154-482D-40A5-9953-79160D3A2542}"/>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id="{5BF3907B-23A4-4F36-8BF9-EA297988047B}"/>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id="{E326C552-1077-4C90-B484-43A29630FFBB}"/>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id="{6DCC360C-C492-4B8C-8874-339722187BD6}"/>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id="{6470BABB-79DC-4EE9-AE76-0920C050FE6A}"/>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id="{AD774D52-1402-4B74-9433-B0437F723A6E}"/>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id="{4F9FD1AC-74D6-49EF-AB91-A8CECFC2AD4A}"/>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a:extLst>
            <a:ext uri="{FF2B5EF4-FFF2-40B4-BE49-F238E27FC236}">
              <a16:creationId xmlns:a16="http://schemas.microsoft.com/office/drawing/2014/main" id="{77F3F453-6340-4A79-B330-83C590DAEFE2}"/>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a:extLst>
            <a:ext uri="{FF2B5EF4-FFF2-40B4-BE49-F238E27FC236}">
              <a16:creationId xmlns:a16="http://schemas.microsoft.com/office/drawing/2014/main" id="{F4426D7D-4712-4415-9764-EA4B3CDF22D8}"/>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8" name="テキスト ボックス 37">
          <a:extLst>
            <a:ext uri="{FF2B5EF4-FFF2-40B4-BE49-F238E27FC236}">
              <a16:creationId xmlns:a16="http://schemas.microsoft.com/office/drawing/2014/main" id="{F2577B24-57C1-4435-849F-7374E29117E3}"/>
            </a:ext>
          </a:extLst>
        </xdr:cNvPr>
        <xdr:cNvSpPr txBox="1"/>
      </xdr:nvSpPr>
      <xdr:spPr>
        <a:xfrm>
          <a:off x="419100" y="31718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a:extLst>
            <a:ext uri="{FF2B5EF4-FFF2-40B4-BE49-F238E27FC236}">
              <a16:creationId xmlns:a16="http://schemas.microsoft.com/office/drawing/2014/main" id="{BD2E836E-CEF0-4E83-9B45-E44B9461E3A9}"/>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a:extLst>
            <a:ext uri="{FF2B5EF4-FFF2-40B4-BE49-F238E27FC236}">
              <a16:creationId xmlns:a16="http://schemas.microsoft.com/office/drawing/2014/main" id="{BFC404E3-A95A-4DA4-BD5E-8785C41BDBC0}"/>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14DB33BF-A0D1-4538-B8B6-73A928FBC7EA}"/>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68196FF3-C461-4352-9D4D-7FF15CD6AA38}"/>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a:extLst>
            <a:ext uri="{FF2B5EF4-FFF2-40B4-BE49-F238E27FC236}">
              <a16:creationId xmlns:a16="http://schemas.microsoft.com/office/drawing/2014/main" id="{7D1360C5-0ECD-41C5-8896-B194C2A54DF5}"/>
            </a:ext>
          </a:extLst>
        </xdr:cNvPr>
        <xdr:cNvSpPr/>
      </xdr:nvSpPr>
      <xdr:spPr>
        <a:xfrm>
          <a:off x="3627887" y="4477796"/>
          <a:ext cx="427726"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F5DC645E-85D0-444D-99C2-CFFBFAB3634A}"/>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C4738496-F7B8-4F42-91F2-664CD699C935}"/>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20DAD24E-601C-43D5-BAC9-90B63D70C31E}"/>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89370491-B61A-48BB-87F1-54FBAEA2CEEF}"/>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F19E4D2E-9F3A-4527-B4F5-B480D9A3984A}"/>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E7B64F39-0DA6-43A0-87A9-B62B238C9305}"/>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57486D86-8EC5-4735-AA94-7939E5CE1A00}"/>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41CB0318-32B5-4641-B0B0-B1CBA1021B55}"/>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5C36F7A9-EB8E-4A22-9DA3-58256565A867}"/>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980F0B00-8533-49A0-9F45-7DFDC6B4B43A}"/>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固定資産台帳の早急な整備を目指している。</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4" name="正方形/長方形 53">
          <a:extLst>
            <a:ext uri="{FF2B5EF4-FFF2-40B4-BE49-F238E27FC236}">
              <a16:creationId xmlns:a16="http://schemas.microsoft.com/office/drawing/2014/main" id="{67B77D0F-9807-4E04-9CFB-C7F383F924CE}"/>
            </a:ext>
          </a:extLst>
        </xdr:cNvPr>
        <xdr:cNvSpPr/>
      </xdr:nvSpPr>
      <xdr:spPr>
        <a:xfrm>
          <a:off x="1152525" y="4810125"/>
          <a:ext cx="383540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5" name="正方形/長方形 54">
          <a:extLst>
            <a:ext uri="{FF2B5EF4-FFF2-40B4-BE49-F238E27FC236}">
              <a16:creationId xmlns:a16="http://schemas.microsoft.com/office/drawing/2014/main" id="{21A0070F-478F-44AE-9CA2-E44C5792588D}"/>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6" name="正方形/長方形 55">
          <a:extLst>
            <a:ext uri="{FF2B5EF4-FFF2-40B4-BE49-F238E27FC236}">
              <a16:creationId xmlns:a16="http://schemas.microsoft.com/office/drawing/2014/main" id="{3EBC84B6-602B-4676-B844-1C43786F3F82}"/>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7" name="正方形/長方形 56">
          <a:extLst>
            <a:ext uri="{FF2B5EF4-FFF2-40B4-BE49-F238E27FC236}">
              <a16:creationId xmlns:a16="http://schemas.microsoft.com/office/drawing/2014/main" id="{1EC27902-2DE0-461C-B681-D7DC84FB4932}"/>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8" name="正方形/長方形 57">
          <a:extLst>
            <a:ext uri="{FF2B5EF4-FFF2-40B4-BE49-F238E27FC236}">
              <a16:creationId xmlns:a16="http://schemas.microsoft.com/office/drawing/2014/main" id="{C22D36C7-4A1C-4305-BDBD-3FE713D56773}"/>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9" name="正方形/長方形 58">
          <a:extLst>
            <a:ext uri="{FF2B5EF4-FFF2-40B4-BE49-F238E27FC236}">
              <a16:creationId xmlns:a16="http://schemas.microsoft.com/office/drawing/2014/main" id="{75B5A2BE-D605-43D3-B7FB-E2AFA3C9A60A}"/>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60" name="正方形/長方形 59">
          <a:extLst>
            <a:ext uri="{FF2B5EF4-FFF2-40B4-BE49-F238E27FC236}">
              <a16:creationId xmlns:a16="http://schemas.microsoft.com/office/drawing/2014/main" id="{6E13C76D-23C4-48C9-944D-827BA8AE452E}"/>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1" name="正方形/長方形 60">
          <a:extLst>
            <a:ext uri="{FF2B5EF4-FFF2-40B4-BE49-F238E27FC236}">
              <a16:creationId xmlns:a16="http://schemas.microsoft.com/office/drawing/2014/main" id="{D6F6C8A1-94B6-4068-B161-DE7483AAD3F1}"/>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2" name="正方形/長方形 61">
          <a:extLst>
            <a:ext uri="{FF2B5EF4-FFF2-40B4-BE49-F238E27FC236}">
              <a16:creationId xmlns:a16="http://schemas.microsoft.com/office/drawing/2014/main" id="{B97C6539-629E-448B-B4DC-DB3337B62CEC}"/>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3" name="正方形/長方形 62">
          <a:extLst>
            <a:ext uri="{FF2B5EF4-FFF2-40B4-BE49-F238E27FC236}">
              <a16:creationId xmlns:a16="http://schemas.microsoft.com/office/drawing/2014/main" id="{8F528E9A-504E-4F4A-B9D7-7EBFB6F666BF}"/>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4" name="正方形/長方形 63">
          <a:extLst>
            <a:ext uri="{FF2B5EF4-FFF2-40B4-BE49-F238E27FC236}">
              <a16:creationId xmlns:a16="http://schemas.microsoft.com/office/drawing/2014/main" id="{D10EB4A7-F556-4FA3-8A63-A424DDE61D58}"/>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5" name="正方形/長方形 64">
          <a:extLst>
            <a:ext uri="{FF2B5EF4-FFF2-40B4-BE49-F238E27FC236}">
              <a16:creationId xmlns:a16="http://schemas.microsoft.com/office/drawing/2014/main" id="{CB35A3F7-B0D1-425E-AA3C-151AFBE4AD06}"/>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6" name="正方形/長方形 65">
          <a:extLst>
            <a:ext uri="{FF2B5EF4-FFF2-40B4-BE49-F238E27FC236}">
              <a16:creationId xmlns:a16="http://schemas.microsoft.com/office/drawing/2014/main" id="{43AE282A-CF5F-4903-9B8F-9D74A2927224}"/>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7" name="テキスト ボックス 66">
          <a:extLst>
            <a:ext uri="{FF2B5EF4-FFF2-40B4-BE49-F238E27FC236}">
              <a16:creationId xmlns:a16="http://schemas.microsoft.com/office/drawing/2014/main" id="{DA4CBF42-3C4A-4BC3-8760-4325DE1B7CF0}"/>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公債費の上昇を抑制してきているが今後の動向に注視が必要である。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8" name="テキスト ボックス 67">
          <a:extLst>
            <a:ext uri="{FF2B5EF4-FFF2-40B4-BE49-F238E27FC236}">
              <a16:creationId xmlns:a16="http://schemas.microsoft.com/office/drawing/2014/main" id="{37A35F50-ECF6-4490-9249-CA81928CCBF9}"/>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9" name="直線コネクタ 68">
          <a:extLst>
            <a:ext uri="{FF2B5EF4-FFF2-40B4-BE49-F238E27FC236}">
              <a16:creationId xmlns:a16="http://schemas.microsoft.com/office/drawing/2014/main" id="{BCDA7669-915D-4067-B801-8F7E60404663}"/>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70" name="テキスト ボックス 69">
          <a:extLst>
            <a:ext uri="{FF2B5EF4-FFF2-40B4-BE49-F238E27FC236}">
              <a16:creationId xmlns:a16="http://schemas.microsoft.com/office/drawing/2014/main" id="{0A9E43A2-7D8B-4E45-9082-1B71C34E0583}"/>
            </a:ext>
          </a:extLst>
        </xdr:cNvPr>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71" name="直線コネクタ 70">
          <a:extLst>
            <a:ext uri="{FF2B5EF4-FFF2-40B4-BE49-F238E27FC236}">
              <a16:creationId xmlns:a16="http://schemas.microsoft.com/office/drawing/2014/main" id="{C9918756-E86C-45F1-A6D6-9E6670D5D73A}"/>
            </a:ext>
          </a:extLst>
        </xdr:cNvPr>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72" name="テキスト ボックス 71">
          <a:extLst>
            <a:ext uri="{FF2B5EF4-FFF2-40B4-BE49-F238E27FC236}">
              <a16:creationId xmlns:a16="http://schemas.microsoft.com/office/drawing/2014/main" id="{2C2FE617-2407-45D7-8F53-917C8EBB1420}"/>
            </a:ext>
          </a:extLst>
        </xdr:cNvPr>
        <xdr:cNvSpPr txBox="1"/>
      </xdr:nvSpPr>
      <xdr:spPr>
        <a:xfrm>
          <a:off x="9705751" y="6451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3" name="直線コネクタ 72">
          <a:extLst>
            <a:ext uri="{FF2B5EF4-FFF2-40B4-BE49-F238E27FC236}">
              <a16:creationId xmlns:a16="http://schemas.microsoft.com/office/drawing/2014/main" id="{A6B05A73-9FA0-4DC5-9932-304A644785AB}"/>
            </a:ext>
          </a:extLst>
        </xdr:cNvPr>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74" name="テキスト ボックス 73">
          <a:extLst>
            <a:ext uri="{FF2B5EF4-FFF2-40B4-BE49-F238E27FC236}">
              <a16:creationId xmlns:a16="http://schemas.microsoft.com/office/drawing/2014/main" id="{635C0226-3FB6-42E2-A4A3-54F5ECC84F11}"/>
            </a:ext>
          </a:extLst>
        </xdr:cNvPr>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5" name="直線コネクタ 74">
          <a:extLst>
            <a:ext uri="{FF2B5EF4-FFF2-40B4-BE49-F238E27FC236}">
              <a16:creationId xmlns:a16="http://schemas.microsoft.com/office/drawing/2014/main" id="{62980231-7760-4FD4-93E9-174D9A289AFD}"/>
            </a:ext>
          </a:extLst>
        </xdr:cNvPr>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6" name="テキスト ボックス 75">
          <a:extLst>
            <a:ext uri="{FF2B5EF4-FFF2-40B4-BE49-F238E27FC236}">
              <a16:creationId xmlns:a16="http://schemas.microsoft.com/office/drawing/2014/main" id="{6683094C-544F-4F47-AB85-84E7FDCB8D75}"/>
            </a:ext>
          </a:extLst>
        </xdr:cNvPr>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7" name="直線コネクタ 76">
          <a:extLst>
            <a:ext uri="{FF2B5EF4-FFF2-40B4-BE49-F238E27FC236}">
              <a16:creationId xmlns:a16="http://schemas.microsoft.com/office/drawing/2014/main" id="{DEF7AAD6-DADA-4C9B-B52B-839C82978A3A}"/>
            </a:ext>
          </a:extLst>
        </xdr:cNvPr>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8" name="テキスト ボックス 77">
          <a:extLst>
            <a:ext uri="{FF2B5EF4-FFF2-40B4-BE49-F238E27FC236}">
              <a16:creationId xmlns:a16="http://schemas.microsoft.com/office/drawing/2014/main" id="{3865729E-4CF8-428B-A0FB-D06689E68CBA}"/>
            </a:ext>
          </a:extLst>
        </xdr:cNvPr>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9" name="直線コネクタ 78">
          <a:extLst>
            <a:ext uri="{FF2B5EF4-FFF2-40B4-BE49-F238E27FC236}">
              <a16:creationId xmlns:a16="http://schemas.microsoft.com/office/drawing/2014/main" id="{954A01FD-0B81-48B5-998E-1D7C22B2A45C}"/>
            </a:ext>
          </a:extLst>
        </xdr:cNvPr>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80" name="テキスト ボックス 79">
          <a:extLst>
            <a:ext uri="{FF2B5EF4-FFF2-40B4-BE49-F238E27FC236}">
              <a16:creationId xmlns:a16="http://schemas.microsoft.com/office/drawing/2014/main" id="{48EBBB64-BDBA-4631-8270-9364BED04CCC}"/>
            </a:ext>
          </a:extLst>
        </xdr:cNvPr>
        <xdr:cNvSpPr txBox="1"/>
      </xdr:nvSpPr>
      <xdr:spPr>
        <a:xfrm>
          <a:off x="9861428" y="50698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1" name="直線コネクタ 80">
          <a:extLst>
            <a:ext uri="{FF2B5EF4-FFF2-40B4-BE49-F238E27FC236}">
              <a16:creationId xmlns:a16="http://schemas.microsoft.com/office/drawing/2014/main" id="{AA2ADBF4-B758-4706-ACE3-BEE63A70E091}"/>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82" name="債務償還比率グラフ枠">
          <a:extLst>
            <a:ext uri="{FF2B5EF4-FFF2-40B4-BE49-F238E27FC236}">
              <a16:creationId xmlns:a16="http://schemas.microsoft.com/office/drawing/2014/main" id="{B0902F81-386B-47A3-ABB6-370109820F3E}"/>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83" name="直線コネクタ 82">
          <a:extLst>
            <a:ext uri="{FF2B5EF4-FFF2-40B4-BE49-F238E27FC236}">
              <a16:creationId xmlns:a16="http://schemas.microsoft.com/office/drawing/2014/main" id="{EC30B38D-0502-4B38-A1BF-C8976D1DCC92}"/>
            </a:ext>
          </a:extLst>
        </xdr:cNvPr>
        <xdr:cNvCxnSpPr/>
      </xdr:nvCxnSpPr>
      <xdr:spPr>
        <a:xfrm flipV="1">
          <a:off x="13323570" y="5157258"/>
          <a:ext cx="1269" cy="1399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84" name="債務償還比率最小値テキスト">
          <a:extLst>
            <a:ext uri="{FF2B5EF4-FFF2-40B4-BE49-F238E27FC236}">
              <a16:creationId xmlns:a16="http://schemas.microsoft.com/office/drawing/2014/main" id="{6A064B5F-CB61-404D-BD7E-A39FDB3C9439}"/>
            </a:ext>
          </a:extLst>
        </xdr:cNvPr>
        <xdr:cNvSpPr txBox="1"/>
      </xdr:nvSpPr>
      <xdr:spPr>
        <a:xfrm>
          <a:off x="13376275" y="65606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85" name="直線コネクタ 84">
          <a:extLst>
            <a:ext uri="{FF2B5EF4-FFF2-40B4-BE49-F238E27FC236}">
              <a16:creationId xmlns:a16="http://schemas.microsoft.com/office/drawing/2014/main" id="{DCF54D2E-B630-43EB-BA92-1881E7BEED94}"/>
            </a:ext>
          </a:extLst>
        </xdr:cNvPr>
        <xdr:cNvCxnSpPr/>
      </xdr:nvCxnSpPr>
      <xdr:spPr>
        <a:xfrm>
          <a:off x="13255625" y="65568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86" name="債務償還比率最大値テキスト">
          <a:extLst>
            <a:ext uri="{FF2B5EF4-FFF2-40B4-BE49-F238E27FC236}">
              <a16:creationId xmlns:a16="http://schemas.microsoft.com/office/drawing/2014/main" id="{A970E420-935E-41AD-8E6F-B70A0C7BB5D9}"/>
            </a:ext>
          </a:extLst>
        </xdr:cNvPr>
        <xdr:cNvSpPr txBox="1"/>
      </xdr:nvSpPr>
      <xdr:spPr>
        <a:xfrm>
          <a:off x="13376275" y="49388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87" name="直線コネクタ 86">
          <a:extLst>
            <a:ext uri="{FF2B5EF4-FFF2-40B4-BE49-F238E27FC236}">
              <a16:creationId xmlns:a16="http://schemas.microsoft.com/office/drawing/2014/main" id="{434F3DEB-16CF-45BC-8878-96B13A97220B}"/>
            </a:ext>
          </a:extLst>
        </xdr:cNvPr>
        <xdr:cNvCxnSpPr/>
      </xdr:nvCxnSpPr>
      <xdr:spPr>
        <a:xfrm>
          <a:off x="13255625" y="51572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107092</xdr:rowOff>
    </xdr:from>
    <xdr:ext cx="469744" cy="259045"/>
    <xdr:sp macro="" textlink="">
      <xdr:nvSpPr>
        <xdr:cNvPr id="88" name="債務償還比率平均値テキスト">
          <a:extLst>
            <a:ext uri="{FF2B5EF4-FFF2-40B4-BE49-F238E27FC236}">
              <a16:creationId xmlns:a16="http://schemas.microsoft.com/office/drawing/2014/main" id="{ACD34C8B-790D-42EF-8E18-C012CEE76BB2}"/>
            </a:ext>
          </a:extLst>
        </xdr:cNvPr>
        <xdr:cNvSpPr txBox="1"/>
      </xdr:nvSpPr>
      <xdr:spPr>
        <a:xfrm>
          <a:off x="13376275" y="5510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89" name="フローチャート: 判断 88">
          <a:extLst>
            <a:ext uri="{FF2B5EF4-FFF2-40B4-BE49-F238E27FC236}">
              <a16:creationId xmlns:a16="http://schemas.microsoft.com/office/drawing/2014/main" id="{ACB01270-8D0A-415C-AA1F-3D30BB6BDD62}"/>
            </a:ext>
          </a:extLst>
        </xdr:cNvPr>
        <xdr:cNvSpPr/>
      </xdr:nvSpPr>
      <xdr:spPr>
        <a:xfrm>
          <a:off x="13293725" y="55325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90" name="フローチャート: 判断 89">
          <a:extLst>
            <a:ext uri="{FF2B5EF4-FFF2-40B4-BE49-F238E27FC236}">
              <a16:creationId xmlns:a16="http://schemas.microsoft.com/office/drawing/2014/main" id="{563EB11E-EDD3-4C48-9195-696AFBCC1CBC}"/>
            </a:ext>
          </a:extLst>
        </xdr:cNvPr>
        <xdr:cNvSpPr/>
      </xdr:nvSpPr>
      <xdr:spPr>
        <a:xfrm>
          <a:off x="12639675" y="557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91" name="フローチャート: 判断 90">
          <a:extLst>
            <a:ext uri="{FF2B5EF4-FFF2-40B4-BE49-F238E27FC236}">
              <a16:creationId xmlns:a16="http://schemas.microsoft.com/office/drawing/2014/main" id="{53F010CF-3741-4AF0-94F3-7FD6BD5B208C}"/>
            </a:ext>
          </a:extLst>
        </xdr:cNvPr>
        <xdr:cNvSpPr/>
      </xdr:nvSpPr>
      <xdr:spPr>
        <a:xfrm>
          <a:off x="11953875" y="558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92" name="フローチャート: 判断 91">
          <a:extLst>
            <a:ext uri="{FF2B5EF4-FFF2-40B4-BE49-F238E27FC236}">
              <a16:creationId xmlns:a16="http://schemas.microsoft.com/office/drawing/2014/main" id="{68DBC2C3-2A05-46B4-A98A-12AD0DA777EC}"/>
            </a:ext>
          </a:extLst>
        </xdr:cNvPr>
        <xdr:cNvSpPr/>
      </xdr:nvSpPr>
      <xdr:spPr>
        <a:xfrm>
          <a:off x="11268075" y="55551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93" name="フローチャート: 判断 92">
          <a:extLst>
            <a:ext uri="{FF2B5EF4-FFF2-40B4-BE49-F238E27FC236}">
              <a16:creationId xmlns:a16="http://schemas.microsoft.com/office/drawing/2014/main" id="{4E7EA6A3-0AF4-4363-9E27-17ECEE730866}"/>
            </a:ext>
          </a:extLst>
        </xdr:cNvPr>
        <xdr:cNvSpPr/>
      </xdr:nvSpPr>
      <xdr:spPr>
        <a:xfrm>
          <a:off x="10582275" y="53391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3540F04A-98DD-4CDA-B985-8A1C6F369489}"/>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5" name="テキスト ボックス 94">
          <a:extLst>
            <a:ext uri="{FF2B5EF4-FFF2-40B4-BE49-F238E27FC236}">
              <a16:creationId xmlns:a16="http://schemas.microsoft.com/office/drawing/2014/main" id="{FC08D38B-2C4E-45EB-B1C7-B674048C22FC}"/>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6" name="テキスト ボックス 95">
          <a:extLst>
            <a:ext uri="{FF2B5EF4-FFF2-40B4-BE49-F238E27FC236}">
              <a16:creationId xmlns:a16="http://schemas.microsoft.com/office/drawing/2014/main" id="{BD6231E0-776F-4552-A290-F7DB1CB3715C}"/>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7" name="テキスト ボックス 96">
          <a:extLst>
            <a:ext uri="{FF2B5EF4-FFF2-40B4-BE49-F238E27FC236}">
              <a16:creationId xmlns:a16="http://schemas.microsoft.com/office/drawing/2014/main" id="{515437D7-B190-418D-BC24-035CA6A94A83}"/>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8" name="テキスト ボックス 97">
          <a:extLst>
            <a:ext uri="{FF2B5EF4-FFF2-40B4-BE49-F238E27FC236}">
              <a16:creationId xmlns:a16="http://schemas.microsoft.com/office/drawing/2014/main" id="{EB702CC5-C286-44E4-AC45-4DB584B37D6A}"/>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1933</xdr:rowOff>
    </xdr:from>
    <xdr:to>
      <xdr:col>76</xdr:col>
      <xdr:colOff>73025</xdr:colOff>
      <xdr:row>27</xdr:row>
      <xdr:rowOff>103533</xdr:rowOff>
    </xdr:to>
    <xdr:sp macro="" textlink="">
      <xdr:nvSpPr>
        <xdr:cNvPr id="99" name="楕円 98">
          <a:extLst>
            <a:ext uri="{FF2B5EF4-FFF2-40B4-BE49-F238E27FC236}">
              <a16:creationId xmlns:a16="http://schemas.microsoft.com/office/drawing/2014/main" id="{B8D5483C-EDCC-4367-BBDE-5DEBBC807A9E}"/>
            </a:ext>
          </a:extLst>
        </xdr:cNvPr>
        <xdr:cNvSpPr/>
      </xdr:nvSpPr>
      <xdr:spPr>
        <a:xfrm>
          <a:off x="13293725" y="52406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24810</xdr:rowOff>
    </xdr:from>
    <xdr:ext cx="469744" cy="259045"/>
    <xdr:sp macro="" textlink="">
      <xdr:nvSpPr>
        <xdr:cNvPr id="100" name="債務償還比率該当値テキスト">
          <a:extLst>
            <a:ext uri="{FF2B5EF4-FFF2-40B4-BE49-F238E27FC236}">
              <a16:creationId xmlns:a16="http://schemas.microsoft.com/office/drawing/2014/main" id="{E270B3B2-436E-4A40-A298-6945E155F9F4}"/>
            </a:ext>
          </a:extLst>
        </xdr:cNvPr>
        <xdr:cNvSpPr txBox="1"/>
      </xdr:nvSpPr>
      <xdr:spPr>
        <a:xfrm>
          <a:off x="13376275" y="509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169905</xdr:rowOff>
    </xdr:from>
    <xdr:to>
      <xdr:col>72</xdr:col>
      <xdr:colOff>123825</xdr:colOff>
      <xdr:row>27</xdr:row>
      <xdr:rowOff>100055</xdr:rowOff>
    </xdr:to>
    <xdr:sp macro="" textlink="">
      <xdr:nvSpPr>
        <xdr:cNvPr id="101" name="楕円 100">
          <a:extLst>
            <a:ext uri="{FF2B5EF4-FFF2-40B4-BE49-F238E27FC236}">
              <a16:creationId xmlns:a16="http://schemas.microsoft.com/office/drawing/2014/main" id="{A32C95B4-659C-4701-9187-7270BA1D76FC}"/>
            </a:ext>
          </a:extLst>
        </xdr:cNvPr>
        <xdr:cNvSpPr/>
      </xdr:nvSpPr>
      <xdr:spPr>
        <a:xfrm>
          <a:off x="12639675" y="523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49255</xdr:rowOff>
    </xdr:from>
    <xdr:to>
      <xdr:col>76</xdr:col>
      <xdr:colOff>22225</xdr:colOff>
      <xdr:row>27</xdr:row>
      <xdr:rowOff>52733</xdr:rowOff>
    </xdr:to>
    <xdr:cxnSp macro="">
      <xdr:nvCxnSpPr>
        <xdr:cNvPr id="102" name="直線コネクタ 101">
          <a:extLst>
            <a:ext uri="{FF2B5EF4-FFF2-40B4-BE49-F238E27FC236}">
              <a16:creationId xmlns:a16="http://schemas.microsoft.com/office/drawing/2014/main" id="{311A9DCC-A3CB-406F-997A-A560908FEB0A}"/>
            </a:ext>
          </a:extLst>
        </xdr:cNvPr>
        <xdr:cNvCxnSpPr/>
      </xdr:nvCxnSpPr>
      <xdr:spPr>
        <a:xfrm>
          <a:off x="12690475" y="5288005"/>
          <a:ext cx="635000" cy="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139799</xdr:rowOff>
    </xdr:from>
    <xdr:to>
      <xdr:col>68</xdr:col>
      <xdr:colOff>123825</xdr:colOff>
      <xdr:row>27</xdr:row>
      <xdr:rowOff>69949</xdr:rowOff>
    </xdr:to>
    <xdr:sp macro="" textlink="">
      <xdr:nvSpPr>
        <xdr:cNvPr id="103" name="楕円 102">
          <a:extLst>
            <a:ext uri="{FF2B5EF4-FFF2-40B4-BE49-F238E27FC236}">
              <a16:creationId xmlns:a16="http://schemas.microsoft.com/office/drawing/2014/main" id="{13852B10-3176-420B-AC23-3C56E443A646}"/>
            </a:ext>
          </a:extLst>
        </xdr:cNvPr>
        <xdr:cNvSpPr/>
      </xdr:nvSpPr>
      <xdr:spPr>
        <a:xfrm>
          <a:off x="11953875" y="52134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19149</xdr:rowOff>
    </xdr:from>
    <xdr:to>
      <xdr:col>72</xdr:col>
      <xdr:colOff>73025</xdr:colOff>
      <xdr:row>27</xdr:row>
      <xdr:rowOff>49255</xdr:rowOff>
    </xdr:to>
    <xdr:cxnSp macro="">
      <xdr:nvCxnSpPr>
        <xdr:cNvPr id="104" name="直線コネクタ 103">
          <a:extLst>
            <a:ext uri="{FF2B5EF4-FFF2-40B4-BE49-F238E27FC236}">
              <a16:creationId xmlns:a16="http://schemas.microsoft.com/office/drawing/2014/main" id="{13F125D1-53D9-4397-969C-A6A383558FCA}"/>
            </a:ext>
          </a:extLst>
        </xdr:cNvPr>
        <xdr:cNvCxnSpPr/>
      </xdr:nvCxnSpPr>
      <xdr:spPr>
        <a:xfrm>
          <a:off x="12004675" y="5257899"/>
          <a:ext cx="685800" cy="3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134</xdr:rowOff>
    </xdr:from>
    <xdr:to>
      <xdr:col>64</xdr:col>
      <xdr:colOff>123825</xdr:colOff>
      <xdr:row>27</xdr:row>
      <xdr:rowOff>101734</xdr:rowOff>
    </xdr:to>
    <xdr:sp macro="" textlink="">
      <xdr:nvSpPr>
        <xdr:cNvPr id="105" name="楕円 104">
          <a:extLst>
            <a:ext uri="{FF2B5EF4-FFF2-40B4-BE49-F238E27FC236}">
              <a16:creationId xmlns:a16="http://schemas.microsoft.com/office/drawing/2014/main" id="{D4251FB2-3FB3-45A6-9D31-B21936D972D5}"/>
            </a:ext>
          </a:extLst>
        </xdr:cNvPr>
        <xdr:cNvSpPr/>
      </xdr:nvSpPr>
      <xdr:spPr>
        <a:xfrm>
          <a:off x="11268075" y="523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19149</xdr:rowOff>
    </xdr:from>
    <xdr:to>
      <xdr:col>68</xdr:col>
      <xdr:colOff>73025</xdr:colOff>
      <xdr:row>27</xdr:row>
      <xdr:rowOff>50934</xdr:rowOff>
    </xdr:to>
    <xdr:cxnSp macro="">
      <xdr:nvCxnSpPr>
        <xdr:cNvPr id="106" name="直線コネクタ 105">
          <a:extLst>
            <a:ext uri="{FF2B5EF4-FFF2-40B4-BE49-F238E27FC236}">
              <a16:creationId xmlns:a16="http://schemas.microsoft.com/office/drawing/2014/main" id="{1BA31809-6F0C-4F84-A4EE-A36747E6290D}"/>
            </a:ext>
          </a:extLst>
        </xdr:cNvPr>
        <xdr:cNvCxnSpPr/>
      </xdr:nvCxnSpPr>
      <xdr:spPr>
        <a:xfrm flipV="1">
          <a:off x="11318875" y="5257899"/>
          <a:ext cx="685800" cy="3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65504</xdr:rowOff>
    </xdr:from>
    <xdr:to>
      <xdr:col>60</xdr:col>
      <xdr:colOff>123825</xdr:colOff>
      <xdr:row>27</xdr:row>
      <xdr:rowOff>167104</xdr:rowOff>
    </xdr:to>
    <xdr:sp macro="" textlink="">
      <xdr:nvSpPr>
        <xdr:cNvPr id="107" name="楕円 106">
          <a:extLst>
            <a:ext uri="{FF2B5EF4-FFF2-40B4-BE49-F238E27FC236}">
              <a16:creationId xmlns:a16="http://schemas.microsoft.com/office/drawing/2014/main" id="{D0AE082C-FD75-494A-8D13-9BD567B8EF5D}"/>
            </a:ext>
          </a:extLst>
        </xdr:cNvPr>
        <xdr:cNvSpPr/>
      </xdr:nvSpPr>
      <xdr:spPr>
        <a:xfrm>
          <a:off x="10582275" y="530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50934</xdr:rowOff>
    </xdr:from>
    <xdr:to>
      <xdr:col>64</xdr:col>
      <xdr:colOff>73025</xdr:colOff>
      <xdr:row>27</xdr:row>
      <xdr:rowOff>116304</xdr:rowOff>
    </xdr:to>
    <xdr:cxnSp macro="">
      <xdr:nvCxnSpPr>
        <xdr:cNvPr id="108" name="直線コネクタ 107">
          <a:extLst>
            <a:ext uri="{FF2B5EF4-FFF2-40B4-BE49-F238E27FC236}">
              <a16:creationId xmlns:a16="http://schemas.microsoft.com/office/drawing/2014/main" id="{707BB6AA-0F4C-4EF6-AC43-C682C80D4C1E}"/>
            </a:ext>
          </a:extLst>
        </xdr:cNvPr>
        <xdr:cNvCxnSpPr/>
      </xdr:nvCxnSpPr>
      <xdr:spPr>
        <a:xfrm flipV="1">
          <a:off x="10633075" y="5289684"/>
          <a:ext cx="685800" cy="6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99359</xdr:rowOff>
    </xdr:from>
    <xdr:ext cx="469744" cy="259045"/>
    <xdr:sp macro="" textlink="">
      <xdr:nvSpPr>
        <xdr:cNvPr id="109" name="n_1aveValue債務償還比率">
          <a:extLst>
            <a:ext uri="{FF2B5EF4-FFF2-40B4-BE49-F238E27FC236}">
              <a16:creationId xmlns:a16="http://schemas.microsoft.com/office/drawing/2014/main" id="{5FA0E4FF-E83E-4F26-AED6-078B6E79E965}"/>
            </a:ext>
          </a:extLst>
        </xdr:cNvPr>
        <xdr:cNvSpPr txBox="1"/>
      </xdr:nvSpPr>
      <xdr:spPr>
        <a:xfrm>
          <a:off x="12461952" y="566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107995</xdr:rowOff>
    </xdr:from>
    <xdr:ext cx="469744" cy="259045"/>
    <xdr:sp macro="" textlink="">
      <xdr:nvSpPr>
        <xdr:cNvPr id="110" name="n_2aveValue債務償還比率">
          <a:extLst>
            <a:ext uri="{FF2B5EF4-FFF2-40B4-BE49-F238E27FC236}">
              <a16:creationId xmlns:a16="http://schemas.microsoft.com/office/drawing/2014/main" id="{B68018E7-87F5-4102-AFF5-8A75DBCF725A}"/>
            </a:ext>
          </a:extLst>
        </xdr:cNvPr>
        <xdr:cNvSpPr txBox="1"/>
      </xdr:nvSpPr>
      <xdr:spPr>
        <a:xfrm>
          <a:off x="11788852" y="567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72612</xdr:rowOff>
    </xdr:from>
    <xdr:ext cx="469744" cy="259045"/>
    <xdr:sp macro="" textlink="">
      <xdr:nvSpPr>
        <xdr:cNvPr id="111" name="n_3aveValue債務償還比率">
          <a:extLst>
            <a:ext uri="{FF2B5EF4-FFF2-40B4-BE49-F238E27FC236}">
              <a16:creationId xmlns:a16="http://schemas.microsoft.com/office/drawing/2014/main" id="{B749B027-3A27-4448-A4B5-04777763EF85}"/>
            </a:ext>
          </a:extLst>
        </xdr:cNvPr>
        <xdr:cNvSpPr txBox="1"/>
      </xdr:nvSpPr>
      <xdr:spPr>
        <a:xfrm>
          <a:off x="11103052" y="564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21684</xdr:rowOff>
    </xdr:from>
    <xdr:ext cx="469744" cy="259045"/>
    <xdr:sp macro="" textlink="">
      <xdr:nvSpPr>
        <xdr:cNvPr id="112" name="n_4aveValue債務償還比率">
          <a:extLst>
            <a:ext uri="{FF2B5EF4-FFF2-40B4-BE49-F238E27FC236}">
              <a16:creationId xmlns:a16="http://schemas.microsoft.com/office/drawing/2014/main" id="{0444AF72-D6B9-462F-A047-D9619C5B4EF9}"/>
            </a:ext>
          </a:extLst>
        </xdr:cNvPr>
        <xdr:cNvSpPr txBox="1"/>
      </xdr:nvSpPr>
      <xdr:spPr>
        <a:xfrm>
          <a:off x="10417252" y="542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116582</xdr:rowOff>
    </xdr:from>
    <xdr:ext cx="469744" cy="259045"/>
    <xdr:sp macro="" textlink="">
      <xdr:nvSpPr>
        <xdr:cNvPr id="113" name="n_1mainValue債務償還比率">
          <a:extLst>
            <a:ext uri="{FF2B5EF4-FFF2-40B4-BE49-F238E27FC236}">
              <a16:creationId xmlns:a16="http://schemas.microsoft.com/office/drawing/2014/main" id="{D47E59BE-A115-44AE-AE80-E3D795B7669D}"/>
            </a:ext>
          </a:extLst>
        </xdr:cNvPr>
        <xdr:cNvSpPr txBox="1"/>
      </xdr:nvSpPr>
      <xdr:spPr>
        <a:xfrm>
          <a:off x="12461952" y="502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86476</xdr:rowOff>
    </xdr:from>
    <xdr:ext cx="405111" cy="259045"/>
    <xdr:sp macro="" textlink="">
      <xdr:nvSpPr>
        <xdr:cNvPr id="114" name="n_2mainValue債務償還比率">
          <a:extLst>
            <a:ext uri="{FF2B5EF4-FFF2-40B4-BE49-F238E27FC236}">
              <a16:creationId xmlns:a16="http://schemas.microsoft.com/office/drawing/2014/main" id="{D22C7934-E19B-4B95-BEF2-B62383EC537D}"/>
            </a:ext>
          </a:extLst>
        </xdr:cNvPr>
        <xdr:cNvSpPr txBox="1"/>
      </xdr:nvSpPr>
      <xdr:spPr>
        <a:xfrm>
          <a:off x="11821169" y="4995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118261</xdr:rowOff>
    </xdr:from>
    <xdr:ext cx="469744" cy="259045"/>
    <xdr:sp macro="" textlink="">
      <xdr:nvSpPr>
        <xdr:cNvPr id="115" name="n_3mainValue債務償還比率">
          <a:extLst>
            <a:ext uri="{FF2B5EF4-FFF2-40B4-BE49-F238E27FC236}">
              <a16:creationId xmlns:a16="http://schemas.microsoft.com/office/drawing/2014/main" id="{C69EBD32-6425-4735-A447-A0B8C3CF3296}"/>
            </a:ext>
          </a:extLst>
        </xdr:cNvPr>
        <xdr:cNvSpPr txBox="1"/>
      </xdr:nvSpPr>
      <xdr:spPr>
        <a:xfrm>
          <a:off x="11103052" y="502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12181</xdr:rowOff>
    </xdr:from>
    <xdr:ext cx="469744" cy="259045"/>
    <xdr:sp macro="" textlink="">
      <xdr:nvSpPr>
        <xdr:cNvPr id="116" name="n_4mainValue債務償還比率">
          <a:extLst>
            <a:ext uri="{FF2B5EF4-FFF2-40B4-BE49-F238E27FC236}">
              <a16:creationId xmlns:a16="http://schemas.microsoft.com/office/drawing/2014/main" id="{37555F7B-4E47-4E68-9B93-1E6675109607}"/>
            </a:ext>
          </a:extLst>
        </xdr:cNvPr>
        <xdr:cNvSpPr txBox="1"/>
      </xdr:nvSpPr>
      <xdr:spPr>
        <a:xfrm>
          <a:off x="10417252" y="508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7" name="正方形/長方形 116">
          <a:extLst>
            <a:ext uri="{FF2B5EF4-FFF2-40B4-BE49-F238E27FC236}">
              <a16:creationId xmlns:a16="http://schemas.microsoft.com/office/drawing/2014/main" id="{BB0C21C9-9367-4159-B2A0-1075D5B4D029}"/>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8" name="正方形/長方形 117">
          <a:extLst>
            <a:ext uri="{FF2B5EF4-FFF2-40B4-BE49-F238E27FC236}">
              <a16:creationId xmlns:a16="http://schemas.microsoft.com/office/drawing/2014/main" id="{82636427-D22F-4CA6-9E4C-3A34AE195559}"/>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9" name="正方形/長方形 118">
          <a:extLst>
            <a:ext uri="{FF2B5EF4-FFF2-40B4-BE49-F238E27FC236}">
              <a16:creationId xmlns:a16="http://schemas.microsoft.com/office/drawing/2014/main" id="{6841572F-4828-4401-835D-555658676609}"/>
            </a:ext>
          </a:extLst>
        </xdr:cNvPr>
        <xdr:cNvSpPr/>
      </xdr:nvSpPr>
      <xdr:spPr>
        <a:xfrm>
          <a:off x="530225" y="8115300"/>
          <a:ext cx="6064250" cy="276225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20" name="正方形/長方形 119">
          <a:extLst>
            <a:ext uri="{FF2B5EF4-FFF2-40B4-BE49-F238E27FC236}">
              <a16:creationId xmlns:a16="http://schemas.microsoft.com/office/drawing/2014/main" id="{1CFB69BA-7128-4138-92B8-9E75EA74F5F5}"/>
            </a:ext>
          </a:extLst>
        </xdr:cNvPr>
        <xdr:cNvSpPr/>
      </xdr:nvSpPr>
      <xdr:spPr>
        <a:xfrm>
          <a:off x="1152525" y="8242300"/>
          <a:ext cx="53149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21" name="テキスト ボックス 120">
          <a:extLst>
            <a:ext uri="{FF2B5EF4-FFF2-40B4-BE49-F238E27FC236}">
              <a16:creationId xmlns:a16="http://schemas.microsoft.com/office/drawing/2014/main" id="{F05950F7-7BFB-40F6-B722-55433D7DD01C}"/>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2" name="テキスト ボックス 121">
          <a:extLst>
            <a:ext uri="{FF2B5EF4-FFF2-40B4-BE49-F238E27FC236}">
              <a16:creationId xmlns:a16="http://schemas.microsoft.com/office/drawing/2014/main" id="{6AC39405-4CE0-45D6-945E-71364F8E820F}"/>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4FF96E6-8DA0-467D-AA72-703B0FD0E221}"/>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B27A32D-CDF2-4FE9-9E14-31869764D15E}"/>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540F1A8-A666-4962-A5D6-BABB84B63620}"/>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F56118D-1C60-43C4-B8B9-85B5A9DA9F1B}"/>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A3D08C4-9FFE-474D-8F52-15435B114849}"/>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CE8E873-3D9A-4AFE-BEF2-199370EA7451}"/>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D42440B-2064-4442-8ED5-BFD8D66AA1FC}"/>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D65238F-6AD7-4F56-A284-88EEC7A9E1A8}"/>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87C8F06-1427-44D2-B6F2-16A6DCD65621}"/>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3B07909-4E1A-448C-8EA3-B141C2F0F416}"/>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2,629
2,605
106.88
4,883,912
4,634,792
237,354
1,906,520
2,253,501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6F57CDD-61D4-42FD-9793-8D742C4D71F3}"/>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1162D8B-32EF-418A-A452-78369A48AB39}"/>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D2ED167-EC5E-410B-82B7-21E6E09F687A}"/>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368156F-C346-4992-ABAC-8B7890F5516E}"/>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674E438-E969-41E4-BFD1-D6CBA97AA6A3}"/>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D08EB81-F369-4CDC-A4DD-DC5C63163126}"/>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1017C525-D628-4660-9B23-C7A6713FB35E}"/>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9BBF7208-5D5C-42EC-AEE7-2A7C5D4D5CA3}"/>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A9582195-A706-4131-BD0D-498B5556D878}"/>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7BAA0AF8-092F-46B4-8CD9-9DE7A0BAF8E8}"/>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412114A5-012A-4918-81C5-84C07180A67F}"/>
            </a:ext>
          </a:extLst>
        </xdr:cNvPr>
        <xdr:cNvSpPr/>
      </xdr:nvSpPr>
      <xdr:spPr>
        <a:xfrm>
          <a:off x="685800" y="4044950"/>
          <a:ext cx="20040600" cy="1417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46A24882-D0E0-4855-9101-0B8F46B9A64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B46E9EE8-2D61-47AB-8ECC-03E6A5408A79}"/>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17CABFA0-917B-4B96-B4C1-075C8A425DF3}"/>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固定資産台帳の早急な整備を目指している。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AF6EAF7-6818-42C4-9467-E5D6CED80592}"/>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C6EA36D-D594-45CC-8E64-339B8B151670}"/>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B161702-62E9-44A2-B2EF-11F3B7CDE000}"/>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F7F3F22-4F93-4359-8BBE-16E995A71D73}"/>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FF95747-0392-4C72-B21F-FBA388F7CBFD}"/>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C5187CA-4664-4908-9FA3-BFB442D996C6}"/>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FDA9F74-57A2-469F-82A7-7B4E5B76335E}"/>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370ED77-D1B9-47E3-854A-AD3B588B0EA4}"/>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75811D2-2A9D-4349-BCF1-1F666F7C7B06}"/>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43C3692-D4A4-4C50-A6FD-86DB52B659FD}"/>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2,629
2,605
106.88
4,883,912
4,634,792
237,354
1,906,520
2,253,501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4130D55-EE5F-4808-8A63-FE13E26811C8}"/>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A734176-4817-4C50-A9FF-6E3419B07572}"/>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B6F6E3F-18AC-4561-8E0E-B587A57674EF}"/>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26F0AFE-155E-427C-84D8-3949680BD3D6}"/>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6135800-CDA5-4ABF-B4D0-E7934565BA57}"/>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DF636EE-2FDA-4374-AB01-B549D751FA44}"/>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D5BBE470-E664-4CE2-963C-037592CF19ED}"/>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F5253E2E-4AD8-436A-8635-BA623A2FF16C}"/>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0DA5B58F-F508-425E-8E15-42EF429A2F0B}"/>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B376ECE0-8475-4E7B-B061-9CBA4C2D3CF0}"/>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F638E2DE-3B63-4F26-A7AC-C150F05FE306}"/>
            </a:ext>
          </a:extLst>
        </xdr:cNvPr>
        <xdr:cNvSpPr/>
      </xdr:nvSpPr>
      <xdr:spPr>
        <a:xfrm>
          <a:off x="685800" y="4044950"/>
          <a:ext cx="20040600" cy="1417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0F37E8D4-937A-468A-A220-5F311654374E}"/>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E17E6049-07FC-4546-B23D-79CEC2335495}"/>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2D47EE0B-9079-4015-81BB-B2EB1534CB9B}"/>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固定資産台帳の早急な整備を目指している。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2,629
2,605
106.88
4,883,912
4,634,792
237,354
1,906,520
2,253,501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基準財政収入額については、税収</a:t>
          </a:r>
          <a:r>
            <a:rPr lang="ja-JP" altLang="en-US" sz="1100">
              <a:solidFill>
                <a:schemeClr val="dk1"/>
              </a:solidFill>
              <a:effectLst/>
              <a:latin typeface="+mn-lt"/>
              <a:ea typeface="+mn-ea"/>
              <a:cs typeface="+mn-cs"/>
            </a:rPr>
            <a:t>は前年比</a:t>
          </a:r>
          <a:r>
            <a:rPr lang="en-US" altLang="ja-JP" sz="1100">
              <a:solidFill>
                <a:schemeClr val="dk1"/>
              </a:solidFill>
              <a:effectLst/>
              <a:latin typeface="+mn-lt"/>
              <a:ea typeface="+mn-ea"/>
              <a:cs typeface="+mn-cs"/>
            </a:rPr>
            <a:t>1.7</a:t>
          </a:r>
          <a:r>
            <a:rPr lang="ja-JP" altLang="en-US" sz="1100">
              <a:solidFill>
                <a:schemeClr val="dk1"/>
              </a:solidFill>
              <a:effectLst/>
              <a:latin typeface="+mn-lt"/>
              <a:ea typeface="+mn-ea"/>
              <a:cs typeface="+mn-cs"/>
            </a:rPr>
            <a:t>％の増となったが</a:t>
          </a:r>
          <a:r>
            <a:rPr lang="ja-JP" altLang="ja-JP" sz="1100">
              <a:solidFill>
                <a:schemeClr val="dk1"/>
              </a:solidFill>
              <a:effectLst/>
              <a:latin typeface="+mn-lt"/>
              <a:ea typeface="+mn-ea"/>
              <a:cs typeface="+mn-cs"/>
            </a:rPr>
            <a:t>、税連動交付金</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経済状況</a:t>
          </a:r>
          <a:r>
            <a:rPr lang="ja-JP" altLang="en-US" sz="1100">
              <a:solidFill>
                <a:schemeClr val="dk1"/>
              </a:solidFill>
              <a:effectLst/>
              <a:latin typeface="+mn-lt"/>
              <a:ea typeface="+mn-ea"/>
              <a:cs typeface="+mn-cs"/>
            </a:rPr>
            <a:t>の変化の影響を受け若干の減となり、</a:t>
          </a:r>
          <a:r>
            <a:rPr lang="ja-JP" altLang="ja-JP" sz="1100">
              <a:solidFill>
                <a:schemeClr val="dk1"/>
              </a:solidFill>
              <a:effectLst/>
              <a:latin typeface="+mn-lt"/>
              <a:ea typeface="+mn-ea"/>
              <a:cs typeface="+mn-cs"/>
            </a:rPr>
            <a:t>収入全体では</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となっている。基準財政需要額は</a:t>
          </a:r>
          <a:r>
            <a:rPr lang="ja-JP" altLang="en-US" sz="1100">
              <a:solidFill>
                <a:schemeClr val="dk1"/>
              </a:solidFill>
              <a:effectLst/>
              <a:latin typeface="+mn-lt"/>
              <a:ea typeface="+mn-ea"/>
              <a:cs typeface="+mn-cs"/>
            </a:rPr>
            <a:t>若干の増</a:t>
          </a:r>
          <a:r>
            <a:rPr lang="ja-JP" altLang="ja-JP" sz="1100">
              <a:solidFill>
                <a:schemeClr val="dk1"/>
              </a:solidFill>
              <a:effectLst/>
              <a:latin typeface="+mn-lt"/>
              <a:ea typeface="+mn-ea"/>
              <a:cs typeface="+mn-cs"/>
            </a:rPr>
            <a:t>とな</a:t>
          </a:r>
          <a:r>
            <a:rPr lang="ja-JP" altLang="en-US" sz="1100">
              <a:solidFill>
                <a:schemeClr val="dk1"/>
              </a:solidFill>
              <a:effectLst/>
              <a:latin typeface="+mn-lt"/>
              <a:ea typeface="+mn-ea"/>
              <a:cs typeface="+mn-cs"/>
            </a:rPr>
            <a:t>り</a:t>
          </a:r>
          <a:r>
            <a:rPr lang="ja-JP" altLang="ja-JP" sz="1100">
              <a:solidFill>
                <a:schemeClr val="dk1"/>
              </a:solidFill>
              <a:effectLst/>
              <a:latin typeface="+mn-lt"/>
              <a:ea typeface="+mn-ea"/>
              <a:cs typeface="+mn-cs"/>
            </a:rPr>
            <a:t>、財政力指数は</a:t>
          </a:r>
          <a:r>
            <a:rPr lang="ja-JP" altLang="en-US" sz="1100">
              <a:solidFill>
                <a:schemeClr val="dk1"/>
              </a:solidFill>
              <a:effectLst/>
              <a:latin typeface="+mn-lt"/>
              <a:ea typeface="+mn-ea"/>
              <a:cs typeface="+mn-cs"/>
            </a:rPr>
            <a:t>ほぼ変わらず</a:t>
          </a:r>
          <a:r>
            <a:rPr lang="ja-JP" altLang="ja-JP" sz="1100">
              <a:solidFill>
                <a:schemeClr val="dk1"/>
              </a:solidFill>
              <a:effectLst/>
              <a:latin typeface="+mn-lt"/>
              <a:ea typeface="+mn-ea"/>
              <a:cs typeface="+mn-cs"/>
            </a:rPr>
            <a:t>前年度</a:t>
          </a:r>
          <a:r>
            <a:rPr lang="ja-JP" altLang="en-US" sz="1100">
              <a:solidFill>
                <a:schemeClr val="dk1"/>
              </a:solidFill>
              <a:effectLst/>
              <a:latin typeface="+mn-lt"/>
              <a:ea typeface="+mn-ea"/>
              <a:cs typeface="+mn-cs"/>
            </a:rPr>
            <a:t>比</a:t>
          </a:r>
          <a:r>
            <a:rPr lang="en-US" altLang="ja-JP" sz="1100">
              <a:solidFill>
                <a:schemeClr val="dk1"/>
              </a:solidFill>
              <a:effectLst/>
              <a:latin typeface="+mn-lt"/>
              <a:ea typeface="+mn-ea"/>
              <a:cs typeface="+mn-cs"/>
            </a:rPr>
            <a:t>0.01</a:t>
          </a:r>
          <a:r>
            <a:rPr lang="ja-JP" altLang="en-US" sz="1100">
              <a:solidFill>
                <a:schemeClr val="dk1"/>
              </a:solidFill>
              <a:effectLst/>
              <a:latin typeface="+mn-lt"/>
              <a:ea typeface="+mn-ea"/>
              <a:cs typeface="+mn-cs"/>
            </a:rPr>
            <a:t>ポイントの増</a:t>
          </a:r>
          <a:r>
            <a:rPr lang="ja-JP" altLang="ja-JP" sz="1100">
              <a:solidFill>
                <a:schemeClr val="dk1"/>
              </a:solidFill>
              <a:effectLst/>
              <a:latin typeface="+mn-lt"/>
              <a:ea typeface="+mn-ea"/>
              <a:cs typeface="+mn-cs"/>
            </a:rPr>
            <a:t>となっ</a:t>
          </a:r>
          <a:r>
            <a:rPr lang="ja-JP" altLang="en-US" sz="1100">
              <a:solidFill>
                <a:schemeClr val="dk1"/>
              </a:solidFill>
              <a:effectLst/>
              <a:latin typeface="+mn-lt"/>
              <a:ea typeface="+mn-ea"/>
              <a:cs typeface="+mn-cs"/>
            </a:rPr>
            <a:t>た</a:t>
          </a:r>
          <a:r>
            <a:rPr lang="ja-JP" altLang="ja-JP" sz="1100">
              <a:solidFill>
                <a:schemeClr val="dk1"/>
              </a:solidFill>
              <a:effectLst/>
              <a:latin typeface="+mn-lt"/>
              <a:ea typeface="+mn-ea"/>
              <a:cs typeface="+mn-cs"/>
            </a:rPr>
            <a:t>。</a:t>
          </a:r>
          <a:endParaRPr lang="ja-JP" altLang="ja-JP" sz="1400">
            <a:effectLst/>
          </a:endParaRPr>
        </a:p>
        <a:p>
          <a:pPr eaLnBrk="1" fontAlgn="auto" latinLnBrk="0" hangingPunct="1"/>
          <a:r>
            <a:rPr lang="ja-JP" altLang="ja-JP" sz="1100">
              <a:solidFill>
                <a:schemeClr val="dk1"/>
              </a:solidFill>
              <a:effectLst/>
              <a:latin typeface="+mn-lt"/>
              <a:ea typeface="+mn-ea"/>
              <a:cs typeface="+mn-cs"/>
            </a:rPr>
            <a:t>　数値は、他の類似団体平均とほぼ同じになっているが、今後、児童福祉施設の整備や小中学校の建替え等が予定されており、多額の地方債を発行する見込みのため、国、東京都等の補助金、基金を最大限活用し地方債の抑制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85598</xdr:rowOff>
    </xdr:from>
    <xdr:to>
      <xdr:col>23</xdr:col>
      <xdr:colOff>133350</xdr:colOff>
      <xdr:row>43</xdr:row>
      <xdr:rowOff>95250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45794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26179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98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159783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34798</xdr:rowOff>
    </xdr:from>
    <xdr:to>
      <xdr:col>23</xdr:col>
      <xdr:colOff>184150</xdr:colOff>
      <xdr:row>43</xdr:row>
      <xdr:rowOff>136398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51325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156227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950">
              <a:solidFill>
                <a:schemeClr val="dk1"/>
              </a:solidFill>
              <a:effectLst/>
              <a:latin typeface="+mn-lt"/>
              <a:ea typeface="+mn-ea"/>
              <a:cs typeface="+mn-cs"/>
            </a:rPr>
            <a:t>　経常一般財源（分母）は、地方税は前年度比</a:t>
          </a:r>
          <a:r>
            <a:rPr lang="en-US" altLang="ja-JP" sz="950">
              <a:solidFill>
                <a:schemeClr val="dk1"/>
              </a:solidFill>
              <a:effectLst/>
              <a:latin typeface="+mn-lt"/>
              <a:ea typeface="+mn-ea"/>
              <a:cs typeface="+mn-cs"/>
            </a:rPr>
            <a:t>8,454</a:t>
          </a:r>
          <a:r>
            <a:rPr lang="ja-JP" altLang="ja-JP" sz="950">
              <a:solidFill>
                <a:schemeClr val="dk1"/>
              </a:solidFill>
              <a:effectLst/>
              <a:latin typeface="+mn-lt"/>
              <a:ea typeface="+mn-ea"/>
              <a:cs typeface="+mn-cs"/>
            </a:rPr>
            <a:t>千円、普通交付税は前年比</a:t>
          </a:r>
          <a:r>
            <a:rPr lang="en-US" altLang="ja-JP" sz="950">
              <a:solidFill>
                <a:schemeClr val="dk1"/>
              </a:solidFill>
              <a:effectLst/>
              <a:latin typeface="+mn-lt"/>
              <a:ea typeface="+mn-ea"/>
              <a:cs typeface="+mn-cs"/>
            </a:rPr>
            <a:t>9,962</a:t>
          </a:r>
          <a:r>
            <a:rPr lang="ja-JP" altLang="ja-JP" sz="950">
              <a:solidFill>
                <a:schemeClr val="dk1"/>
              </a:solidFill>
              <a:effectLst/>
              <a:latin typeface="+mn-lt"/>
              <a:ea typeface="+mn-ea"/>
              <a:cs typeface="+mn-cs"/>
            </a:rPr>
            <a:t>千円</a:t>
          </a:r>
          <a:r>
            <a:rPr lang="ja-JP" altLang="en-US" sz="950">
              <a:solidFill>
                <a:schemeClr val="dk1"/>
              </a:solidFill>
              <a:effectLst/>
              <a:latin typeface="+mn-lt"/>
              <a:ea typeface="+mn-ea"/>
              <a:cs typeface="+mn-cs"/>
            </a:rPr>
            <a:t>、特別交付税は前年度比</a:t>
          </a:r>
          <a:r>
            <a:rPr lang="en-US" altLang="ja-JP" sz="950">
              <a:solidFill>
                <a:schemeClr val="dk1"/>
              </a:solidFill>
              <a:effectLst/>
              <a:latin typeface="+mn-lt"/>
              <a:ea typeface="+mn-ea"/>
              <a:cs typeface="+mn-cs"/>
            </a:rPr>
            <a:t>95,931</a:t>
          </a:r>
          <a:r>
            <a:rPr lang="ja-JP" altLang="en-US" sz="950">
              <a:solidFill>
                <a:schemeClr val="dk1"/>
              </a:solidFill>
              <a:effectLst/>
              <a:latin typeface="+mn-lt"/>
              <a:ea typeface="+mn-ea"/>
              <a:cs typeface="+mn-cs"/>
            </a:rPr>
            <a:t>千円</a:t>
          </a:r>
          <a:r>
            <a:rPr lang="ja-JP" altLang="ja-JP" sz="950">
              <a:solidFill>
                <a:schemeClr val="dk1"/>
              </a:solidFill>
              <a:effectLst/>
              <a:latin typeface="+mn-lt"/>
              <a:ea typeface="+mn-ea"/>
              <a:cs typeface="+mn-cs"/>
            </a:rPr>
            <a:t>の</a:t>
          </a:r>
          <a:r>
            <a:rPr lang="ja-JP" altLang="en-US" sz="950">
              <a:solidFill>
                <a:schemeClr val="dk1"/>
              </a:solidFill>
              <a:effectLst/>
              <a:latin typeface="+mn-lt"/>
              <a:ea typeface="+mn-ea"/>
              <a:cs typeface="+mn-cs"/>
            </a:rPr>
            <a:t>増</a:t>
          </a:r>
          <a:r>
            <a:rPr lang="ja-JP" altLang="ja-JP" sz="950">
              <a:solidFill>
                <a:schemeClr val="dk1"/>
              </a:solidFill>
              <a:effectLst/>
              <a:latin typeface="+mn-lt"/>
              <a:ea typeface="+mn-ea"/>
              <a:cs typeface="+mn-cs"/>
            </a:rPr>
            <a:t>額となる等、</a:t>
          </a:r>
          <a:r>
            <a:rPr lang="ja-JP" altLang="en-US" sz="950">
              <a:solidFill>
                <a:schemeClr val="dk1"/>
              </a:solidFill>
              <a:effectLst/>
              <a:latin typeface="+mn-lt"/>
              <a:ea typeface="+mn-ea"/>
              <a:cs typeface="+mn-cs"/>
            </a:rPr>
            <a:t>増</a:t>
          </a:r>
          <a:r>
            <a:rPr lang="ja-JP" altLang="ja-JP" sz="950">
              <a:solidFill>
                <a:schemeClr val="dk1"/>
              </a:solidFill>
              <a:effectLst/>
              <a:latin typeface="+mn-lt"/>
              <a:ea typeface="+mn-ea"/>
              <a:cs typeface="+mn-cs"/>
            </a:rPr>
            <a:t>額となった。経常的経費充当一般財源（分子）は、物件費が増額となった一方、公債費の減額により経常収支比率は前年度より</a:t>
          </a:r>
          <a:r>
            <a:rPr lang="en-US" altLang="ja-JP" sz="950">
              <a:solidFill>
                <a:schemeClr val="dk1"/>
              </a:solidFill>
              <a:effectLst/>
              <a:latin typeface="+mn-lt"/>
              <a:ea typeface="+mn-ea"/>
              <a:cs typeface="+mn-cs"/>
            </a:rPr>
            <a:t>1.1</a:t>
          </a:r>
          <a:r>
            <a:rPr lang="ja-JP" altLang="ja-JP" sz="950">
              <a:solidFill>
                <a:schemeClr val="dk1"/>
              </a:solidFill>
              <a:effectLst/>
              <a:latin typeface="+mn-lt"/>
              <a:ea typeface="+mn-ea"/>
              <a:cs typeface="+mn-cs"/>
            </a:rPr>
            <a:t>ポイントの増となった。他の類似団体平均との比較ではその差は</a:t>
          </a:r>
          <a:r>
            <a:rPr lang="en-US" altLang="ja-JP" sz="950">
              <a:solidFill>
                <a:schemeClr val="dk1"/>
              </a:solidFill>
              <a:effectLst/>
              <a:latin typeface="+mn-lt"/>
              <a:ea typeface="+mn-ea"/>
              <a:cs typeface="+mn-cs"/>
            </a:rPr>
            <a:t>1.1%</a:t>
          </a:r>
          <a:r>
            <a:rPr lang="ja-JP" altLang="ja-JP" sz="950">
              <a:solidFill>
                <a:schemeClr val="dk1"/>
              </a:solidFill>
              <a:effectLst/>
              <a:latin typeface="+mn-lt"/>
              <a:ea typeface="+mn-ea"/>
              <a:cs typeface="+mn-cs"/>
            </a:rPr>
            <a:t>となり、ほぼ同様の数値となっている。</a:t>
          </a:r>
          <a:endParaRPr lang="ja-JP" altLang="ja-JP" sz="950">
            <a:effectLst/>
          </a:endParaRPr>
        </a:p>
        <a:p>
          <a:r>
            <a:rPr lang="ja-JP" altLang="ja-JP" sz="950">
              <a:solidFill>
                <a:schemeClr val="dk1"/>
              </a:solidFill>
              <a:effectLst/>
              <a:latin typeface="+mn-lt"/>
              <a:ea typeface="+mn-ea"/>
              <a:cs typeface="+mn-cs"/>
            </a:rPr>
            <a:t>　複合施設の開設による職員定数の増に伴う人件費の増、総合行政システムの経常経費も増額傾向にあり、複合施設整備及びし尿処理施設改修の起債の償還開始による公債費の増も見込まれるため、経常収支比率</a:t>
          </a:r>
          <a:r>
            <a:rPr lang="ja-JP" altLang="en-US" sz="950">
              <a:solidFill>
                <a:schemeClr val="dk1"/>
              </a:solidFill>
              <a:effectLst/>
              <a:latin typeface="+mn-lt"/>
              <a:ea typeface="+mn-ea"/>
              <a:cs typeface="+mn-cs"/>
            </a:rPr>
            <a:t>の</a:t>
          </a:r>
          <a:r>
            <a:rPr lang="ja-JP" altLang="ja-JP" sz="950">
              <a:solidFill>
                <a:schemeClr val="dk1"/>
              </a:solidFill>
              <a:effectLst/>
              <a:latin typeface="+mn-lt"/>
              <a:ea typeface="+mn-ea"/>
              <a:cs typeface="+mn-cs"/>
            </a:rPr>
            <a:t>悪化が予想される。税等の徴収率の高水準の維持、国・都、民間資金等による財源の確実な確保、経常経費の削減に努め、現在の水準を維持する。</a:t>
          </a:r>
          <a:endParaRPr lang="ja-JP" altLang="ja-JP" sz="95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86148</xdr:rowOff>
    </xdr:from>
    <xdr:to>
      <xdr:col>23</xdr:col>
      <xdr:colOff>133350</xdr:colOff>
      <xdr:row>63</xdr:row>
      <xdr:rowOff>108268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87498"/>
          <a:ext cx="8382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51664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5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63</xdr:row>
      <xdr:rowOff>86148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86739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22665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64029</xdr:rowOff>
    </xdr:from>
    <xdr:to>
      <xdr:col>15</xdr:col>
      <xdr:colOff>82550</xdr:colOff>
      <xdr:row>63</xdr:row>
      <xdr:rowOff>66040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86537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16633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64029</xdr:rowOff>
    </xdr:from>
    <xdr:to>
      <xdr:col>11</xdr:col>
      <xdr:colOff>31750</xdr:colOff>
      <xdr:row>63</xdr:row>
      <xdr:rowOff>138430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65379"/>
          <a:ext cx="8890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131780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40551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57468</xdr:rowOff>
    </xdr:from>
    <xdr:to>
      <xdr:col>23</xdr:col>
      <xdr:colOff>184150</xdr:colOff>
      <xdr:row>63</xdr:row>
      <xdr:rowOff>159068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73995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35348</xdr:rowOff>
    </xdr:from>
    <xdr:to>
      <xdr:col>19</xdr:col>
      <xdr:colOff>184150</xdr:colOff>
      <xdr:row>63</xdr:row>
      <xdr:rowOff>136948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147125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60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13229</xdr:rowOff>
    </xdr:from>
    <xdr:to>
      <xdr:col>11</xdr:col>
      <xdr:colOff>82550</xdr:colOff>
      <xdr:row>63</xdr:row>
      <xdr:rowOff>114829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125006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58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[883,763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当村は超遠隔離島であり、且つ</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村</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島という特殊な状況にある。</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島同様に行政サービスの水準を確保・維持するために、人件費及び施設維持管理経費など、財政負担が他の類似団体と比較して大きくなっている。また、複合施設の開設に伴い医療・介護スタッフの増員による定数増に伴う人件費、運営経費が増加しており、人口一人当たりの人件費・物件費の決算額はさらに増額となることが予想される。決算額は、前年比</a:t>
          </a:r>
          <a:r>
            <a:rPr lang="en-US" altLang="ja-JP" sz="1100">
              <a:solidFill>
                <a:schemeClr val="dk1"/>
              </a:solidFill>
              <a:effectLst/>
              <a:latin typeface="+mn-lt"/>
              <a:ea typeface="+mn-ea"/>
              <a:cs typeface="+mn-cs"/>
            </a:rPr>
            <a:t>17,877</a:t>
          </a:r>
          <a:r>
            <a:rPr lang="ja-JP" altLang="ja-JP" sz="1100">
              <a:solidFill>
                <a:schemeClr val="dk1"/>
              </a:solidFill>
              <a:effectLst/>
              <a:latin typeface="+mn-lt"/>
              <a:ea typeface="+mn-ea"/>
              <a:cs typeface="+mn-cs"/>
            </a:rPr>
            <a:t>円の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額となって</a:t>
          </a:r>
          <a:r>
            <a:rPr lang="ja-JP" altLang="en-US" sz="1100">
              <a:solidFill>
                <a:schemeClr val="dk1"/>
              </a:solidFill>
              <a:effectLst/>
              <a:latin typeface="+mn-lt"/>
              <a:ea typeface="+mn-ea"/>
              <a:cs typeface="+mn-cs"/>
            </a:rPr>
            <a:t>おり</a:t>
          </a:r>
          <a:r>
            <a:rPr lang="ja-JP" altLang="ja-JP" sz="1100">
              <a:solidFill>
                <a:schemeClr val="dk1"/>
              </a:solidFill>
              <a:effectLst/>
              <a:latin typeface="+mn-lt"/>
              <a:ea typeface="+mn-ea"/>
              <a:cs typeface="+mn-cs"/>
            </a:rPr>
            <a:t>、類似団体との比較では依然その差が大きい。</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今後、人件費については、時間外勤務手当の前年度比</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％削減、物件費等の経常的な経費については、前年度比</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％削減を基本方針とする。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68627</xdr:rowOff>
    </xdr:from>
    <xdr:to>
      <xdr:col>23</xdr:col>
      <xdr:colOff>133350</xdr:colOff>
      <xdr:row>83</xdr:row>
      <xdr:rowOff>77254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298977"/>
          <a:ext cx="838200" cy="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29196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16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68627</xdr:rowOff>
    </xdr:from>
    <xdr:to>
      <xdr:col>19</xdr:col>
      <xdr:colOff>133350</xdr:colOff>
      <xdr:row>83</xdr:row>
      <xdr:rowOff>73388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3225800" y="14298977"/>
          <a:ext cx="889000" cy="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124051</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4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70487</xdr:rowOff>
    </xdr:from>
    <xdr:to>
      <xdr:col>15</xdr:col>
      <xdr:colOff>82550</xdr:colOff>
      <xdr:row>83</xdr:row>
      <xdr:rowOff>73388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300837"/>
          <a:ext cx="889000" cy="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126494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70487</xdr:rowOff>
    </xdr:from>
    <xdr:to>
      <xdr:col>11</xdr:col>
      <xdr:colOff>31750</xdr:colOff>
      <xdr:row>83</xdr:row>
      <xdr:rowOff>76606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1447800" y="14300837"/>
          <a:ext cx="8890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122361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26454</xdr:rowOff>
    </xdr:from>
    <xdr:to>
      <xdr:col>23</xdr:col>
      <xdr:colOff>184150</xdr:colOff>
      <xdr:row>83</xdr:row>
      <xdr:rowOff>128054</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25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169981</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22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17827</xdr:rowOff>
    </xdr:from>
    <xdr:to>
      <xdr:col>19</xdr:col>
      <xdr:colOff>184150</xdr:colOff>
      <xdr:row>83</xdr:row>
      <xdr:rowOff>119427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24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104204</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334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22588</xdr:rowOff>
    </xdr:from>
    <xdr:to>
      <xdr:col>15</xdr:col>
      <xdr:colOff>133350</xdr:colOff>
      <xdr:row>83</xdr:row>
      <xdr:rowOff>124188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25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108965</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33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19687</xdr:rowOff>
    </xdr:from>
    <xdr:to>
      <xdr:col>11</xdr:col>
      <xdr:colOff>82550</xdr:colOff>
      <xdr:row>83</xdr:row>
      <xdr:rowOff>121287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2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106064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33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25806</xdr:rowOff>
    </xdr:from>
    <xdr:to>
      <xdr:col>7</xdr:col>
      <xdr:colOff>31750</xdr:colOff>
      <xdr:row>83</xdr:row>
      <xdr:rowOff>127406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25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112183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34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国の人事院勧告に準じた適正な改正を行っている。</a:t>
          </a:r>
          <a:r>
            <a:rPr lang="ja-JP" altLang="en-US" sz="1100">
              <a:solidFill>
                <a:schemeClr val="dk1"/>
              </a:solidFill>
              <a:effectLst/>
              <a:latin typeface="+mn-lt"/>
              <a:ea typeface="+mn-ea"/>
              <a:cs typeface="+mn-cs"/>
            </a:rPr>
            <a:t>令和元</a:t>
          </a:r>
          <a:r>
            <a:rPr lang="ja-JP" altLang="ja-JP" sz="1100">
              <a:solidFill>
                <a:schemeClr val="dk1"/>
              </a:solidFill>
              <a:effectLst/>
              <a:latin typeface="+mn-lt"/>
              <a:ea typeface="+mn-ea"/>
              <a:cs typeface="+mn-cs"/>
            </a:rPr>
            <a:t>年度は前年と</a:t>
          </a:r>
          <a:r>
            <a:rPr lang="ja-JP" altLang="en-US" sz="1100">
              <a:solidFill>
                <a:schemeClr val="dk1"/>
              </a:solidFill>
              <a:effectLst/>
              <a:latin typeface="+mn-lt"/>
              <a:ea typeface="+mn-ea"/>
              <a:cs typeface="+mn-cs"/>
            </a:rPr>
            <a:t>変わらない指標</a:t>
          </a:r>
          <a:r>
            <a:rPr lang="ja-JP" altLang="ja-JP" sz="1100">
              <a:solidFill>
                <a:schemeClr val="dk1"/>
              </a:solidFill>
              <a:effectLst/>
              <a:latin typeface="+mn-lt"/>
              <a:ea typeface="+mn-ea"/>
              <a:cs typeface="+mn-cs"/>
            </a:rPr>
            <a:t>となり、他の類似団体平均との差は、</a:t>
          </a:r>
          <a:r>
            <a:rPr lang="en-US" altLang="ja-JP" sz="1100">
              <a:solidFill>
                <a:schemeClr val="dk1"/>
              </a:solidFill>
              <a:effectLst/>
              <a:latin typeface="+mn-lt"/>
              <a:ea typeface="+mn-ea"/>
              <a:cs typeface="+mn-cs"/>
            </a:rPr>
            <a:t>0.5%</a:t>
          </a:r>
          <a:r>
            <a:rPr lang="ja-JP" altLang="en-US" sz="1100">
              <a:solidFill>
                <a:schemeClr val="dk1"/>
              </a:solidFill>
              <a:effectLst/>
              <a:latin typeface="+mn-lt"/>
              <a:ea typeface="+mn-ea"/>
              <a:cs typeface="+mn-cs"/>
            </a:rPr>
            <a:t>上回った</a:t>
          </a:r>
          <a:r>
            <a:rPr lang="ja-JP" altLang="ja-JP" sz="1100">
              <a:solidFill>
                <a:schemeClr val="dk1"/>
              </a:solidFill>
              <a:effectLst/>
              <a:latin typeface="+mn-lt"/>
              <a:ea typeface="+mn-ea"/>
              <a:cs typeface="+mn-cs"/>
            </a:rPr>
            <a:t>状態となっている。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84582</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96695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29990</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94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159513</xdr:rowOff>
    </xdr:from>
    <xdr:to>
      <xdr:col>77</xdr:col>
      <xdr:colOff>44450</xdr:colOff>
      <xdr:row>87</xdr:row>
      <xdr:rowOff>50800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4904213"/>
          <a:ext cx="889000" cy="6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144290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506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159513</xdr:rowOff>
    </xdr:from>
    <xdr:to>
      <xdr:col>72</xdr:col>
      <xdr:colOff>203200</xdr:colOff>
      <xdr:row>87</xdr:row>
      <xdr:rowOff>79756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904213"/>
          <a:ext cx="889000" cy="9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79756</xdr:rowOff>
    </xdr:from>
    <xdr:to>
      <xdr:col>68</xdr:col>
      <xdr:colOff>152400</xdr:colOff>
      <xdr:row>87</xdr:row>
      <xdr:rowOff>99061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4995906"/>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168419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33782</xdr:rowOff>
    </xdr:from>
    <xdr:to>
      <xdr:col>81</xdr:col>
      <xdr:colOff>95250</xdr:colOff>
      <xdr:row>87</xdr:row>
      <xdr:rowOff>135382</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94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50309</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79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111777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108713</xdr:rowOff>
    </xdr:from>
    <xdr:to>
      <xdr:col>73</xdr:col>
      <xdr:colOff>44450</xdr:colOff>
      <xdr:row>87</xdr:row>
      <xdr:rowOff>38863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85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49040</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62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28956</xdr:rowOff>
    </xdr:from>
    <xdr:to>
      <xdr:col>68</xdr:col>
      <xdr:colOff>203200</xdr:colOff>
      <xdr:row>87</xdr:row>
      <xdr:rowOff>130556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9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140733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48261</xdr:rowOff>
    </xdr:from>
    <xdr:to>
      <xdr:col>64</xdr:col>
      <xdr:colOff>152400</xdr:colOff>
      <xdr:row>87</xdr:row>
      <xdr:rowOff>149861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160038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当村は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村</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島という特殊な状況にあり、</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島の行政サービスに格差を生じさせないように維持しなければならないため、他の類似団体平均と比較しても職員数が多くなっているところである。また、平成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年度に複合施設を開設したことに伴い職員定数を増員したため、</a:t>
          </a:r>
          <a:r>
            <a:rPr lang="ja-JP" altLang="en-US" sz="1100">
              <a:solidFill>
                <a:schemeClr val="dk1"/>
              </a:solidFill>
              <a:effectLst/>
              <a:latin typeface="+mn-lt"/>
              <a:ea typeface="+mn-ea"/>
              <a:cs typeface="+mn-cs"/>
            </a:rPr>
            <a:t>令和元</a:t>
          </a:r>
          <a:r>
            <a:rPr lang="ja-JP" altLang="ja-JP" sz="1100">
              <a:solidFill>
                <a:schemeClr val="dk1"/>
              </a:solidFill>
              <a:effectLst/>
              <a:latin typeface="+mn-lt"/>
              <a:ea typeface="+mn-ea"/>
              <a:cs typeface="+mn-cs"/>
            </a:rPr>
            <a:t>年度においても、他の類似団体平均よりも</a:t>
          </a:r>
          <a:r>
            <a:rPr lang="en-US" altLang="ja-JP" sz="1100">
              <a:solidFill>
                <a:schemeClr val="dk1"/>
              </a:solidFill>
              <a:effectLst/>
              <a:latin typeface="+mn-lt"/>
              <a:ea typeface="+mn-ea"/>
              <a:cs typeface="+mn-cs"/>
            </a:rPr>
            <a:t>18.66</a:t>
          </a:r>
          <a:r>
            <a:rPr lang="ja-JP" altLang="ja-JP" sz="1100">
              <a:solidFill>
                <a:schemeClr val="dk1"/>
              </a:solidFill>
              <a:effectLst/>
              <a:latin typeface="+mn-lt"/>
              <a:ea typeface="+mn-ea"/>
              <a:cs typeface="+mn-cs"/>
            </a:rPr>
            <a:t>人多くなり、前年とほぼ同様の差が開いた状況にある。今後、組織及び業務内容の見直し等により適切な人員管理に努めていく。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153174</xdr:rowOff>
    </xdr:from>
    <xdr:to>
      <xdr:col>81</xdr:col>
      <xdr:colOff>44450</xdr:colOff>
      <xdr:row>60</xdr:row>
      <xdr:rowOff>153978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6179800" y="10440174"/>
          <a:ext cx="8382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75939</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02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153978</xdr:rowOff>
    </xdr:from>
    <xdr:to>
      <xdr:col>77</xdr:col>
      <xdr:colOff>44450</xdr:colOff>
      <xdr:row>60</xdr:row>
      <xdr:rowOff>155242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5290800" y="10440978"/>
          <a:ext cx="889000" cy="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166592</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993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155242</xdr:rowOff>
    </xdr:from>
    <xdr:to>
      <xdr:col>72</xdr:col>
      <xdr:colOff>203200</xdr:colOff>
      <xdr:row>60</xdr:row>
      <xdr:rowOff>160069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4401800" y="10442242"/>
          <a:ext cx="8890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160069</xdr:rowOff>
    </xdr:from>
    <xdr:to>
      <xdr:col>68</xdr:col>
      <xdr:colOff>152400</xdr:colOff>
      <xdr:row>60</xdr:row>
      <xdr:rowOff>161448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3512800" y="10447069"/>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162686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136488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102374</xdr:rowOff>
    </xdr:from>
    <xdr:to>
      <xdr:col>81</xdr:col>
      <xdr:colOff>95250</xdr:colOff>
      <xdr:row>61</xdr:row>
      <xdr:rowOff>32524</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38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74451</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36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103178</xdr:rowOff>
    </xdr:from>
    <xdr:to>
      <xdr:col>77</xdr:col>
      <xdr:colOff>95250</xdr:colOff>
      <xdr:row>61</xdr:row>
      <xdr:rowOff>33328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39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18105</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476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104442</xdr:rowOff>
    </xdr:from>
    <xdr:to>
      <xdr:col>73</xdr:col>
      <xdr:colOff>44450</xdr:colOff>
      <xdr:row>61</xdr:row>
      <xdr:rowOff>34592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3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19369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47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109269</xdr:rowOff>
    </xdr:from>
    <xdr:to>
      <xdr:col>68</xdr:col>
      <xdr:colOff>203200</xdr:colOff>
      <xdr:row>61</xdr:row>
      <xdr:rowOff>39419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39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24196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482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110648</xdr:rowOff>
    </xdr:from>
    <xdr:to>
      <xdr:col>64</xdr:col>
      <xdr:colOff>152400</xdr:colOff>
      <xdr:row>61</xdr:row>
      <xdr:rowOff>40798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39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25575</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48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に続き</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年度には約</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億円の繰上償還を行ったこと</a:t>
          </a:r>
          <a:r>
            <a:rPr lang="ja-JP" altLang="en-US" sz="1100">
              <a:solidFill>
                <a:schemeClr val="dk1"/>
              </a:solidFill>
              <a:effectLst/>
              <a:latin typeface="+mn-lt"/>
              <a:ea typeface="+mn-ea"/>
              <a:cs typeface="+mn-cs"/>
            </a:rPr>
            <a:t>、また、平成</a:t>
          </a:r>
          <a:r>
            <a:rPr lang="en-US" altLang="ja-JP" sz="1100">
              <a:solidFill>
                <a:schemeClr val="dk1"/>
              </a:solidFill>
              <a:effectLst/>
              <a:latin typeface="+mn-lt"/>
              <a:ea typeface="+mn-ea"/>
              <a:cs typeface="+mn-cs"/>
            </a:rPr>
            <a:t>20</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年度の大規模工事に係る起債の償還が完了したことも重なり、</a:t>
          </a:r>
          <a:r>
            <a:rPr lang="ja-JP" altLang="ja-JP" sz="1100">
              <a:solidFill>
                <a:schemeClr val="dk1"/>
              </a:solidFill>
              <a:effectLst/>
              <a:latin typeface="+mn-lt"/>
              <a:ea typeface="+mn-ea"/>
              <a:cs typeface="+mn-cs"/>
            </a:rPr>
            <a:t>前年より</a:t>
          </a:r>
          <a:r>
            <a:rPr lang="en-US" altLang="ja-JP" sz="1100">
              <a:solidFill>
                <a:schemeClr val="dk1"/>
              </a:solidFill>
              <a:effectLst/>
              <a:latin typeface="+mn-lt"/>
              <a:ea typeface="+mn-ea"/>
              <a:cs typeface="+mn-cs"/>
            </a:rPr>
            <a:t>1.5%</a:t>
          </a:r>
          <a:r>
            <a:rPr lang="ja-JP" altLang="en-US" sz="1100">
              <a:solidFill>
                <a:schemeClr val="dk1"/>
              </a:solidFill>
              <a:effectLst/>
              <a:latin typeface="+mn-lt"/>
              <a:ea typeface="+mn-ea"/>
              <a:cs typeface="+mn-cs"/>
            </a:rPr>
            <a:t>下がり</a:t>
          </a:r>
          <a:r>
            <a:rPr lang="ja-JP" altLang="ja-JP" sz="1100">
              <a:solidFill>
                <a:schemeClr val="dk1"/>
              </a:solidFill>
              <a:effectLst/>
              <a:latin typeface="+mn-lt"/>
              <a:ea typeface="+mn-ea"/>
              <a:cs typeface="+mn-cs"/>
            </a:rPr>
            <a:t>、他の類似団体平均との比較では</a:t>
          </a:r>
          <a:r>
            <a:rPr lang="en-US" altLang="ja-JP" sz="1100">
              <a:solidFill>
                <a:schemeClr val="dk1"/>
              </a:solidFill>
              <a:effectLst/>
              <a:latin typeface="+mn-lt"/>
              <a:ea typeface="+mn-ea"/>
              <a:cs typeface="+mn-cs"/>
            </a:rPr>
            <a:t>0.5%</a:t>
          </a:r>
          <a:r>
            <a:rPr lang="ja-JP" altLang="en-US" sz="1100">
              <a:solidFill>
                <a:schemeClr val="dk1"/>
              </a:solidFill>
              <a:effectLst/>
              <a:latin typeface="+mn-lt"/>
              <a:ea typeface="+mn-ea"/>
              <a:cs typeface="+mn-cs"/>
            </a:rPr>
            <a:t>低く</a:t>
          </a:r>
          <a:r>
            <a:rPr lang="ja-JP" altLang="ja-JP" sz="1100">
              <a:solidFill>
                <a:schemeClr val="dk1"/>
              </a:solidFill>
              <a:effectLst/>
              <a:latin typeface="+mn-lt"/>
              <a:ea typeface="+mn-ea"/>
              <a:cs typeface="+mn-cs"/>
            </a:rPr>
            <a:t>なっ</a:t>
          </a:r>
          <a:r>
            <a:rPr lang="ja-JP" altLang="en-US" sz="1100">
              <a:solidFill>
                <a:schemeClr val="dk1"/>
              </a:solidFill>
              <a:effectLst/>
              <a:latin typeface="+mn-lt"/>
              <a:ea typeface="+mn-ea"/>
              <a:cs typeface="+mn-cs"/>
            </a:rPr>
            <a:t>た。普通</a:t>
          </a:r>
          <a:r>
            <a:rPr lang="ja-JP" altLang="ja-JP" sz="1100">
              <a:solidFill>
                <a:schemeClr val="dk1"/>
              </a:solidFill>
              <a:effectLst/>
              <a:latin typeface="+mn-lt"/>
              <a:ea typeface="+mn-ea"/>
              <a:cs typeface="+mn-cs"/>
            </a:rPr>
            <a:t>交付税</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前年度よりも</a:t>
          </a:r>
          <a:r>
            <a:rPr lang="ja-JP" altLang="en-US" sz="1100">
              <a:solidFill>
                <a:schemeClr val="dk1"/>
              </a:solidFill>
              <a:effectLst/>
              <a:latin typeface="+mn-lt"/>
              <a:ea typeface="+mn-ea"/>
              <a:cs typeface="+mn-cs"/>
            </a:rPr>
            <a:t>上がって</a:t>
          </a:r>
          <a:r>
            <a:rPr lang="ja-JP" altLang="ja-JP" sz="1100">
              <a:solidFill>
                <a:schemeClr val="dk1"/>
              </a:solidFill>
              <a:effectLst/>
              <a:latin typeface="+mn-lt"/>
              <a:ea typeface="+mn-ea"/>
              <a:cs typeface="+mn-cs"/>
            </a:rPr>
            <a:t>おり、地方債償還額は</a:t>
          </a:r>
          <a:r>
            <a:rPr lang="ja-JP" altLang="en-US" sz="1100">
              <a:solidFill>
                <a:schemeClr val="dk1"/>
              </a:solidFill>
              <a:effectLst/>
              <a:latin typeface="+mn-lt"/>
              <a:ea typeface="+mn-ea"/>
              <a:cs typeface="+mn-cs"/>
            </a:rPr>
            <a:t>今後</a:t>
          </a:r>
          <a:r>
            <a:rPr lang="ja-JP" altLang="ja-JP" sz="1100">
              <a:solidFill>
                <a:schemeClr val="dk1"/>
              </a:solidFill>
              <a:effectLst/>
              <a:latin typeface="+mn-lt"/>
              <a:ea typeface="+mn-ea"/>
              <a:cs typeface="+mn-cs"/>
            </a:rPr>
            <a:t>いったんは</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億円前後まで下がる見込みであるが、その後新たな償還が始まり再び増加に転じ、実質公債費比率も上昇が想定される。　</a:t>
          </a:r>
          <a:endParaRPr lang="ja-JP" altLang="ja-JP" sz="1400">
            <a:effectLst/>
          </a:endParaRPr>
        </a:p>
        <a:p>
          <a:r>
            <a:rPr lang="ja-JP" altLang="ja-JP" sz="1100">
              <a:solidFill>
                <a:schemeClr val="dk1"/>
              </a:solidFill>
              <a:effectLst/>
              <a:latin typeface="+mn-lt"/>
              <a:ea typeface="+mn-ea"/>
              <a:cs typeface="+mn-cs"/>
            </a:rPr>
            <a:t>　今後も償還額を抑えるためにも小笠原諸島振興開発計画の策定を慎重に行いつつ、減債基金等を財源とした繰上償還を行うことを検討していく。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108373</xdr:rowOff>
    </xdr:from>
    <xdr:to>
      <xdr:col>81</xdr:col>
      <xdr:colOff>44450</xdr:colOff>
      <xdr:row>42</xdr:row>
      <xdr:rowOff>57573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713782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57573</xdr:rowOff>
    </xdr:from>
    <xdr:to>
      <xdr:col>77</xdr:col>
      <xdr:colOff>44450</xdr:colOff>
      <xdr:row>42</xdr:row>
      <xdr:rowOff>170180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725847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170180</xdr:rowOff>
    </xdr:from>
    <xdr:to>
      <xdr:col>72</xdr:col>
      <xdr:colOff>203200</xdr:colOff>
      <xdr:row>43</xdr:row>
      <xdr:rowOff>55033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37108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55033</xdr:rowOff>
    </xdr:from>
    <xdr:to>
      <xdr:col>68</xdr:col>
      <xdr:colOff>152400</xdr:colOff>
      <xdr:row>43</xdr:row>
      <xdr:rowOff>111337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4273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57573</xdr:rowOff>
    </xdr:from>
    <xdr:to>
      <xdr:col>81</xdr:col>
      <xdr:colOff>95250</xdr:colOff>
      <xdr:row>41</xdr:row>
      <xdr:rowOff>159173</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74100</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6773</xdr:rowOff>
    </xdr:from>
    <xdr:to>
      <xdr:col>77</xdr:col>
      <xdr:colOff>95250</xdr:colOff>
      <xdr:row>42</xdr:row>
      <xdr:rowOff>108373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93150</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29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4233</xdr:rowOff>
    </xdr:from>
    <xdr:to>
      <xdr:col>68</xdr:col>
      <xdr:colOff>203200</xdr:colOff>
      <xdr:row>43</xdr:row>
      <xdr:rowOff>105833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90610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60537</xdr:rowOff>
    </xdr:from>
    <xdr:to>
      <xdr:col>64</xdr:col>
      <xdr:colOff>152400</xdr:colOff>
      <xdr:row>43</xdr:row>
      <xdr:rowOff>162137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146914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将来負担比率は、地方債現在高の減少及び充当可能基金の増額により</a:t>
          </a:r>
          <a:r>
            <a:rPr lang="en-US" altLang="ja-JP" sz="1100">
              <a:solidFill>
                <a:schemeClr val="dk1"/>
              </a:solidFill>
              <a:effectLst/>
              <a:latin typeface="+mn-lt"/>
              <a:ea typeface="+mn-ea"/>
              <a:cs typeface="+mn-cs"/>
            </a:rPr>
            <a:t>0.0%</a:t>
          </a:r>
          <a:r>
            <a:rPr lang="ja-JP" altLang="ja-JP" sz="1100">
              <a:solidFill>
                <a:schemeClr val="dk1"/>
              </a:solidFill>
              <a:effectLst/>
              <a:latin typeface="+mn-lt"/>
              <a:ea typeface="+mn-ea"/>
              <a:cs typeface="+mn-cs"/>
            </a:rPr>
            <a:t>となり、他の類似団体平均と同様の数値となっているが、父島では扇浦浄水場の移転、母島の沖村浄水場の建替え、さらに令和元年度以降の小笠原諸島振興開発事業計画では児童福祉施設の整備、小中学校整備が予定されているため、事業規模に伴う起債額の増により将来負担比率が再びプラスに転じることが想定されることから、振興開発事業計画の策定にあたっては慎重に行う必要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2,629
2,605
106.88
4,883,912
4,634,792
237,354
1,906,520
2,253,501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職員給は、複合施設の開設による職員数の増により、平成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年度に大きく増額となって</a:t>
          </a:r>
          <a:r>
            <a:rPr lang="ja-JP" altLang="en-US" sz="1100">
              <a:solidFill>
                <a:schemeClr val="dk1"/>
              </a:solidFill>
              <a:effectLst/>
              <a:latin typeface="+mn-lt"/>
              <a:ea typeface="+mn-ea"/>
              <a:cs typeface="+mn-cs"/>
            </a:rPr>
            <a:t>いる。</a:t>
          </a:r>
          <a:r>
            <a:rPr lang="ja-JP" altLang="ja-JP" sz="1100">
              <a:solidFill>
                <a:schemeClr val="dk1"/>
              </a:solidFill>
              <a:effectLst/>
              <a:latin typeface="+mn-lt"/>
              <a:ea typeface="+mn-ea"/>
              <a:cs typeface="+mn-cs"/>
            </a:rPr>
            <a:t>人件費全体では</a:t>
          </a:r>
          <a:r>
            <a:rPr lang="ja-JP" altLang="en-US" sz="1100">
              <a:solidFill>
                <a:schemeClr val="dk1"/>
              </a:solidFill>
              <a:effectLst/>
              <a:latin typeface="+mn-lt"/>
              <a:ea typeface="+mn-ea"/>
              <a:cs typeface="+mn-cs"/>
            </a:rPr>
            <a:t>令和元</a:t>
          </a:r>
          <a:r>
            <a:rPr lang="ja-JP" altLang="ja-JP" sz="1100">
              <a:solidFill>
                <a:schemeClr val="dk1"/>
              </a:solidFill>
              <a:effectLst/>
              <a:latin typeface="+mn-lt"/>
              <a:ea typeface="+mn-ea"/>
              <a:cs typeface="+mn-cs"/>
            </a:rPr>
            <a:t>年度は前年度との比較では若干の増となっており、類似団体との比較では</a:t>
          </a:r>
          <a:r>
            <a:rPr lang="en-US" altLang="ja-JP" sz="1100">
              <a:solidFill>
                <a:schemeClr val="dk1"/>
              </a:solidFill>
              <a:effectLst/>
              <a:latin typeface="+mn-lt"/>
              <a:ea typeface="+mn-ea"/>
              <a:cs typeface="+mn-cs"/>
            </a:rPr>
            <a:t>6.9</a:t>
          </a:r>
          <a:r>
            <a:rPr lang="ja-JP" altLang="ja-JP" sz="1100">
              <a:solidFill>
                <a:schemeClr val="dk1"/>
              </a:solidFill>
              <a:effectLst/>
              <a:latin typeface="+mn-lt"/>
              <a:ea typeface="+mn-ea"/>
              <a:cs typeface="+mn-cs"/>
            </a:rPr>
            <a:t>ポイント上回っており、依然高い状態が続いている。</a:t>
          </a:r>
          <a:endParaRPr lang="ja-JP" altLang="ja-JP" sz="1400">
            <a:effectLst/>
          </a:endParaRPr>
        </a:p>
        <a:p>
          <a:r>
            <a:rPr lang="ja-JP" altLang="ja-JP" sz="1100">
              <a:solidFill>
                <a:schemeClr val="dk1"/>
              </a:solidFill>
              <a:effectLst/>
              <a:latin typeface="+mn-lt"/>
              <a:ea typeface="+mn-ea"/>
              <a:cs typeface="+mn-cs"/>
            </a:rPr>
            <a:t>　経常収支比率については、経常経費に係る人件費の前年比は、ほぼ変わらず</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増となっている。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29845</xdr:rowOff>
    </xdr:from>
    <xdr:to>
      <xdr:col>24</xdr:col>
      <xdr:colOff>25400</xdr:colOff>
      <xdr:row>36</xdr:row>
      <xdr:rowOff>32703</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202045"/>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21272</xdr:rowOff>
    </xdr:from>
    <xdr:to>
      <xdr:col>19</xdr:col>
      <xdr:colOff>187325</xdr:colOff>
      <xdr:row>36</xdr:row>
      <xdr:rowOff>29845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6193472"/>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21272</xdr:rowOff>
    </xdr:from>
    <xdr:to>
      <xdr:col>15</xdr:col>
      <xdr:colOff>98425</xdr:colOff>
      <xdr:row>36</xdr:row>
      <xdr:rowOff>55563</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2209800" y="619347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70819</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57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55563</xdr:rowOff>
    </xdr:from>
    <xdr:to>
      <xdr:col>11</xdr:col>
      <xdr:colOff>9525</xdr:colOff>
      <xdr:row>36</xdr:row>
      <xdr:rowOff>69850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62277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27957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153353</xdr:rowOff>
    </xdr:from>
    <xdr:to>
      <xdr:col>24</xdr:col>
      <xdr:colOff>76200</xdr:colOff>
      <xdr:row>36</xdr:row>
      <xdr:rowOff>83503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15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125430</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126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150495</xdr:rowOff>
    </xdr:from>
    <xdr:to>
      <xdr:col>20</xdr:col>
      <xdr:colOff>38100</xdr:colOff>
      <xdr:row>36</xdr:row>
      <xdr:rowOff>80645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65422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237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141922</xdr:rowOff>
    </xdr:from>
    <xdr:to>
      <xdr:col>15</xdr:col>
      <xdr:colOff>149225</xdr:colOff>
      <xdr:row>36</xdr:row>
      <xdr:rowOff>72072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14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56849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22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4763</xdr:rowOff>
    </xdr:from>
    <xdr:to>
      <xdr:col>11</xdr:col>
      <xdr:colOff>60325</xdr:colOff>
      <xdr:row>36</xdr:row>
      <xdr:rowOff>106363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17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91140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26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19050</xdr:rowOff>
    </xdr:from>
    <xdr:to>
      <xdr:col>6</xdr:col>
      <xdr:colOff>171450</xdr:colOff>
      <xdr:row>36</xdr:row>
      <xdr:rowOff>120650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105427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経常的な物件費が前年比</a:t>
          </a:r>
          <a:r>
            <a:rPr lang="en-US" altLang="ja-JP" sz="1100" baseline="0">
              <a:solidFill>
                <a:schemeClr val="dk1"/>
              </a:solidFill>
              <a:effectLst/>
              <a:latin typeface="+mn-lt"/>
              <a:ea typeface="+mn-ea"/>
              <a:cs typeface="+mn-cs"/>
            </a:rPr>
            <a:t>80,888</a:t>
          </a:r>
          <a:r>
            <a:rPr lang="ja-JP" altLang="ja-JP" sz="1100" baseline="0">
              <a:solidFill>
                <a:schemeClr val="dk1"/>
              </a:solidFill>
              <a:effectLst/>
              <a:latin typeface="+mn-lt"/>
              <a:ea typeface="+mn-ea"/>
              <a:cs typeface="+mn-cs"/>
            </a:rPr>
            <a:t>千円増額となり、経常収支比率は前年比</a:t>
          </a:r>
          <a:r>
            <a:rPr lang="en-US" altLang="ja-JP" sz="1100" baseline="0">
              <a:solidFill>
                <a:schemeClr val="dk1"/>
              </a:solidFill>
              <a:effectLst/>
              <a:latin typeface="+mn-lt"/>
              <a:ea typeface="+mn-ea"/>
              <a:cs typeface="+mn-cs"/>
            </a:rPr>
            <a:t>4.8</a:t>
          </a:r>
          <a:r>
            <a:rPr lang="ja-JP" altLang="ja-JP" sz="1100" baseline="0">
              <a:solidFill>
                <a:schemeClr val="dk1"/>
              </a:solidFill>
              <a:effectLst/>
              <a:latin typeface="+mn-lt"/>
              <a:ea typeface="+mn-ea"/>
              <a:cs typeface="+mn-cs"/>
            </a:rPr>
            <a:t>％の増となった。他の類似団体との比較では、前年よりその差が大きくなり平均より</a:t>
          </a:r>
          <a:r>
            <a:rPr lang="en-US" altLang="ja-JP" sz="1100" baseline="0">
              <a:solidFill>
                <a:schemeClr val="dk1"/>
              </a:solidFill>
              <a:effectLst/>
              <a:latin typeface="+mn-lt"/>
              <a:ea typeface="+mn-ea"/>
              <a:cs typeface="+mn-cs"/>
            </a:rPr>
            <a:t>11.1%</a:t>
          </a:r>
          <a:r>
            <a:rPr lang="ja-JP" altLang="ja-JP" sz="1100" baseline="0">
              <a:solidFill>
                <a:schemeClr val="dk1"/>
              </a:solidFill>
              <a:effectLst/>
              <a:latin typeface="+mn-lt"/>
              <a:ea typeface="+mn-ea"/>
              <a:cs typeface="+mn-cs"/>
            </a:rPr>
            <a:t>上回った状況となった。</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143002</xdr:rowOff>
    </xdr:from>
    <xdr:to>
      <xdr:col>82</xdr:col>
      <xdr:colOff>107950</xdr:colOff>
      <xdr:row>20</xdr:row>
      <xdr:rowOff>76708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5671800" y="340055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49293</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94996</xdr:rowOff>
    </xdr:from>
    <xdr:to>
      <xdr:col>78</xdr:col>
      <xdr:colOff>69850</xdr:colOff>
      <xdr:row>19</xdr:row>
      <xdr:rowOff>143002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4782800" y="3181096"/>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149115</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272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138430</xdr:rowOff>
    </xdr:from>
    <xdr:to>
      <xdr:col>73</xdr:col>
      <xdr:colOff>180975</xdr:colOff>
      <xdr:row>18</xdr:row>
      <xdr:rowOff>94996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893800" y="30530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138430</xdr:rowOff>
    </xdr:from>
    <xdr:to>
      <xdr:col>69</xdr:col>
      <xdr:colOff>92075</xdr:colOff>
      <xdr:row>17</xdr:row>
      <xdr:rowOff>165862</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004800" y="30530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25908</xdr:rowOff>
    </xdr:from>
    <xdr:to>
      <xdr:col>82</xdr:col>
      <xdr:colOff>158750</xdr:colOff>
      <xdr:row>20</xdr:row>
      <xdr:rowOff>127508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345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169435</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342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92202</xdr:rowOff>
    </xdr:from>
    <xdr:to>
      <xdr:col>78</xdr:col>
      <xdr:colOff>120650</xdr:colOff>
      <xdr:row>20</xdr:row>
      <xdr:rowOff>22352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334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7129</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343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44196</xdr:rowOff>
    </xdr:from>
    <xdr:to>
      <xdr:col>74</xdr:col>
      <xdr:colOff>31750</xdr:colOff>
      <xdr:row>18</xdr:row>
      <xdr:rowOff>145796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130573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321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87630</xdr:rowOff>
    </xdr:from>
    <xdr:to>
      <xdr:col>69</xdr:col>
      <xdr:colOff>142875</xdr:colOff>
      <xdr:row>18</xdr:row>
      <xdr:rowOff>17780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2557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115062</xdr:rowOff>
    </xdr:from>
    <xdr:to>
      <xdr:col>65</xdr:col>
      <xdr:colOff>53975</xdr:colOff>
      <xdr:row>18</xdr:row>
      <xdr:rowOff>45212</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29989</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扶助費総額については大きな増減がないものの、国・都の負担金が</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額となったこともあり、前年度比</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2710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165100</xdr:rowOff>
    </xdr:from>
    <xdr:to>
      <xdr:col>19</xdr:col>
      <xdr:colOff>187325</xdr:colOff>
      <xdr:row>54</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165100</xdr:rowOff>
    </xdr:from>
    <xdr:to>
      <xdr:col>15</xdr:col>
      <xdr:colOff>98425</xdr:colOff>
      <xdr:row>54</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251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50800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114300</xdr:rowOff>
    </xdr:from>
    <xdr:to>
      <xdr:col>15</xdr:col>
      <xdr:colOff>149225</xdr:colOff>
      <xdr:row>54</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152400</xdr:rowOff>
    </xdr:from>
    <xdr:to>
      <xdr:col>11</xdr:col>
      <xdr:colOff>60325</xdr:colOff>
      <xdr:row>54</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繰出金は、簡易水道事業特別会計は渇水対策等のため大きく増額となり、国民健康保険特別会計、介護保険（介護サービス事業勘定）特別会計、浄化槽事業特別会計、後期高齢者医療特別会計についても前年比で増額となり、介護保険（保険事業勘定）特別会計が前年比で減額となったものの、総額では増額となった。</a:t>
          </a:r>
          <a:endParaRPr lang="ja-JP" altLang="ja-JP" sz="1400">
            <a:effectLst/>
          </a:endParaRPr>
        </a:p>
        <a:p>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維持補修費については、各事業とも大規模な改修工事はなく総額で減額となっており、その他の経常収支比率は</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％の増となった。</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149860</xdr:rowOff>
    </xdr:from>
    <xdr:to>
      <xdr:col>82</xdr:col>
      <xdr:colOff>107950</xdr:colOff>
      <xdr:row>55</xdr:row>
      <xdr:rowOff>161290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5796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75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127000</xdr:rowOff>
    </xdr:from>
    <xdr:to>
      <xdr:col>78</xdr:col>
      <xdr:colOff>69850</xdr:colOff>
      <xdr:row>55</xdr:row>
      <xdr:rowOff>149860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5567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156862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2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52705</xdr:rowOff>
    </xdr:from>
    <xdr:to>
      <xdr:col>73</xdr:col>
      <xdr:colOff>180975</xdr:colOff>
      <xdr:row>55</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4824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162577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52705</xdr:rowOff>
    </xdr:from>
    <xdr:to>
      <xdr:col>69</xdr:col>
      <xdr:colOff>92075</xdr:colOff>
      <xdr:row>55</xdr:row>
      <xdr:rowOff>75565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4824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134002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99060</xdr:rowOff>
    </xdr:from>
    <xdr:to>
      <xdr:col>78</xdr:col>
      <xdr:colOff>120650</xdr:colOff>
      <xdr:row>56</xdr:row>
      <xdr:rowOff>29210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5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39387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297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76200</xdr:rowOff>
    </xdr:from>
    <xdr:to>
      <xdr:col>74</xdr:col>
      <xdr:colOff>31750</xdr:colOff>
      <xdr:row>56</xdr:row>
      <xdr:rowOff>6350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xdr:rowOff>
    </xdr:from>
    <xdr:to>
      <xdr:col>69</xdr:col>
      <xdr:colOff>142875</xdr:colOff>
      <xdr:row>55</xdr:row>
      <xdr:rowOff>103505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43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113682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20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24765</xdr:rowOff>
    </xdr:from>
    <xdr:to>
      <xdr:col>65</xdr:col>
      <xdr:colOff>53975</xdr:colOff>
      <xdr:row>55</xdr:row>
      <xdr:rowOff>126365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4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136542</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22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定期船おがさわら丸入渠中の代船確保のための補助があり、</a:t>
          </a:r>
          <a:r>
            <a:rPr lang="ja-JP" altLang="ja-JP" sz="1100">
              <a:solidFill>
                <a:schemeClr val="dk1"/>
              </a:solidFill>
              <a:effectLst/>
              <a:latin typeface="+mn-lt"/>
              <a:ea typeface="+mn-ea"/>
              <a:cs typeface="+mn-cs"/>
            </a:rPr>
            <a:t>前年と</a:t>
          </a:r>
          <a:r>
            <a:rPr lang="ja-JP" altLang="en-US" sz="1100">
              <a:solidFill>
                <a:schemeClr val="dk1"/>
              </a:solidFill>
              <a:effectLst/>
              <a:latin typeface="+mn-lt"/>
              <a:ea typeface="+mn-ea"/>
              <a:cs typeface="+mn-cs"/>
            </a:rPr>
            <a:t>の比較で</a:t>
          </a:r>
          <a:r>
            <a:rPr lang="ja-JP" altLang="ja-JP" sz="1100">
              <a:solidFill>
                <a:schemeClr val="dk1"/>
              </a:solidFill>
              <a:effectLst/>
              <a:latin typeface="+mn-lt"/>
              <a:ea typeface="+mn-ea"/>
              <a:cs typeface="+mn-cs"/>
            </a:rPr>
            <a:t>は</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額となっている。経常収支比率は、前年と比較し</a:t>
          </a:r>
          <a:r>
            <a:rPr lang="en-US" altLang="ja-JP" sz="1100">
              <a:solidFill>
                <a:schemeClr val="dk1"/>
              </a:solidFill>
              <a:effectLst/>
              <a:latin typeface="+mn-lt"/>
              <a:ea typeface="+mn-ea"/>
              <a:cs typeface="+mn-cs"/>
            </a:rPr>
            <a:t>0.6%</a:t>
          </a:r>
          <a:r>
            <a:rPr lang="ja-JP" altLang="ja-JP" sz="1100">
              <a:solidFill>
                <a:schemeClr val="dk1"/>
              </a:solidFill>
              <a:effectLst/>
              <a:latin typeface="+mn-lt"/>
              <a:ea typeface="+mn-ea"/>
              <a:cs typeface="+mn-cs"/>
            </a:rPr>
            <a:t>増となって</a:t>
          </a:r>
          <a:r>
            <a:rPr lang="ja-JP" altLang="en-US" sz="1100">
              <a:solidFill>
                <a:schemeClr val="dk1"/>
              </a:solidFill>
              <a:effectLst/>
              <a:latin typeface="+mn-lt"/>
              <a:ea typeface="+mn-ea"/>
              <a:cs typeface="+mn-cs"/>
            </a:rPr>
            <a:t>おり</a:t>
          </a:r>
          <a:r>
            <a:rPr lang="ja-JP" altLang="ja-JP" sz="1100">
              <a:solidFill>
                <a:schemeClr val="dk1"/>
              </a:solidFill>
              <a:effectLst/>
              <a:latin typeface="+mn-lt"/>
              <a:ea typeface="+mn-ea"/>
              <a:cs typeface="+mn-cs"/>
            </a:rPr>
            <a:t>、他の類似団体平均との比較ではその差は</a:t>
          </a:r>
          <a:r>
            <a:rPr lang="en-US" altLang="ja-JP" sz="1100">
              <a:solidFill>
                <a:schemeClr val="dk1"/>
              </a:solidFill>
              <a:effectLst/>
              <a:latin typeface="+mn-lt"/>
              <a:ea typeface="+mn-ea"/>
              <a:cs typeface="+mn-cs"/>
            </a:rPr>
            <a:t>7.4%</a:t>
          </a:r>
          <a:r>
            <a:rPr lang="ja-JP" altLang="ja-JP" sz="1100">
              <a:solidFill>
                <a:schemeClr val="dk1"/>
              </a:solidFill>
              <a:effectLst/>
              <a:latin typeface="+mn-lt"/>
              <a:ea typeface="+mn-ea"/>
              <a:cs typeface="+mn-cs"/>
            </a:rPr>
            <a:t>と</a:t>
          </a:r>
          <a:r>
            <a:rPr lang="ja-JP" altLang="en-US" sz="1100">
              <a:solidFill>
                <a:schemeClr val="dk1"/>
              </a:solidFill>
              <a:effectLst/>
              <a:latin typeface="+mn-lt"/>
              <a:ea typeface="+mn-ea"/>
              <a:cs typeface="+mn-cs"/>
            </a:rPr>
            <a:t>なった</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113284</xdr:rowOff>
    </xdr:from>
    <xdr:to>
      <xdr:col>82</xdr:col>
      <xdr:colOff>107950</xdr:colOff>
      <xdr:row>34</xdr:row>
      <xdr:rowOff>140716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59425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99568</xdr:rowOff>
    </xdr:from>
    <xdr:to>
      <xdr:col>78</xdr:col>
      <xdr:colOff>69850</xdr:colOff>
      <xdr:row>34</xdr:row>
      <xdr:rowOff>113284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59288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94996</xdr:rowOff>
    </xdr:from>
    <xdr:to>
      <xdr:col>73</xdr:col>
      <xdr:colOff>180975</xdr:colOff>
      <xdr:row>34</xdr:row>
      <xdr:rowOff>99568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59242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94996</xdr:rowOff>
    </xdr:from>
    <xdr:to>
      <xdr:col>69</xdr:col>
      <xdr:colOff>92075</xdr:colOff>
      <xdr:row>34</xdr:row>
      <xdr:rowOff>113284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59242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89916</xdr:rowOff>
    </xdr:from>
    <xdr:to>
      <xdr:col>82</xdr:col>
      <xdr:colOff>158750</xdr:colOff>
      <xdr:row>35</xdr:row>
      <xdr:rowOff>20066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106443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76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62484</xdr:rowOff>
    </xdr:from>
    <xdr:to>
      <xdr:col>78</xdr:col>
      <xdr:colOff>120650</xdr:colOff>
      <xdr:row>34</xdr:row>
      <xdr:rowOff>164084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2811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66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48768</xdr:rowOff>
    </xdr:from>
    <xdr:to>
      <xdr:col>74</xdr:col>
      <xdr:colOff>31750</xdr:colOff>
      <xdr:row>34</xdr:row>
      <xdr:rowOff>150368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160545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44196</xdr:rowOff>
    </xdr:from>
    <xdr:to>
      <xdr:col>69</xdr:col>
      <xdr:colOff>142875</xdr:colOff>
      <xdr:row>34</xdr:row>
      <xdr:rowOff>145796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155973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62484</xdr:rowOff>
    </xdr:from>
    <xdr:to>
      <xdr:col>65</xdr:col>
      <xdr:colOff>53975</xdr:colOff>
      <xdr:row>34</xdr:row>
      <xdr:rowOff>164084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2811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mn-lt"/>
              <a:ea typeface="+mn-ea"/>
              <a:cs typeface="+mn-cs"/>
            </a:rPr>
            <a:t>　公債費は、償還が完了する事業もあり減少傾向となる中、</a:t>
          </a:r>
          <a:r>
            <a:rPr lang="ja-JP" altLang="en-US" sz="1050">
              <a:solidFill>
                <a:schemeClr val="dk1"/>
              </a:solidFill>
              <a:effectLst/>
              <a:latin typeface="+mn-lt"/>
              <a:ea typeface="+mn-ea"/>
              <a:cs typeface="+mn-cs"/>
            </a:rPr>
            <a:t>前々</a:t>
          </a:r>
          <a:r>
            <a:rPr lang="ja-JP" altLang="ja-JP" sz="1050">
              <a:solidFill>
                <a:schemeClr val="dk1"/>
              </a:solidFill>
              <a:effectLst/>
              <a:latin typeface="+mn-lt"/>
              <a:ea typeface="+mn-ea"/>
              <a:cs typeface="+mn-cs"/>
            </a:rPr>
            <a:t>年度に繰上償還を行ったことから、前年度比は</a:t>
          </a:r>
          <a:r>
            <a:rPr lang="en-US" altLang="ja-JP" sz="1050">
              <a:solidFill>
                <a:schemeClr val="dk1"/>
              </a:solidFill>
              <a:effectLst/>
              <a:latin typeface="+mn-lt"/>
              <a:ea typeface="+mn-ea"/>
              <a:cs typeface="+mn-cs"/>
            </a:rPr>
            <a:t>2.6</a:t>
          </a:r>
          <a:r>
            <a:rPr lang="ja-JP" altLang="ja-JP" sz="1050">
              <a:solidFill>
                <a:schemeClr val="dk1"/>
              </a:solidFill>
              <a:effectLst/>
              <a:latin typeface="+mn-lt"/>
              <a:ea typeface="+mn-ea"/>
              <a:cs typeface="+mn-cs"/>
            </a:rPr>
            <a:t>％の減となり、類似団体平均と比べ</a:t>
          </a:r>
          <a:r>
            <a:rPr lang="en-US" altLang="ja-JP" sz="1050">
              <a:solidFill>
                <a:schemeClr val="dk1"/>
              </a:solidFill>
              <a:effectLst/>
              <a:latin typeface="+mn-lt"/>
              <a:ea typeface="+mn-ea"/>
              <a:cs typeface="+mn-cs"/>
            </a:rPr>
            <a:t>5.6%</a:t>
          </a:r>
          <a:r>
            <a:rPr lang="ja-JP" altLang="ja-JP" sz="1050">
              <a:solidFill>
                <a:schemeClr val="dk1"/>
              </a:solidFill>
              <a:effectLst/>
              <a:latin typeface="+mn-lt"/>
              <a:ea typeface="+mn-ea"/>
              <a:cs typeface="+mn-cs"/>
            </a:rPr>
            <a:t>低い状態となった。</a:t>
          </a:r>
          <a:endParaRPr lang="ja-JP" altLang="ja-JP" sz="1200">
            <a:effectLst/>
          </a:endParaRPr>
        </a:p>
        <a:p>
          <a:r>
            <a:rPr lang="ja-JP" altLang="ja-JP" sz="1050">
              <a:solidFill>
                <a:schemeClr val="dk1"/>
              </a:solidFill>
              <a:effectLst/>
              <a:latin typeface="+mn-lt"/>
              <a:ea typeface="+mn-ea"/>
              <a:cs typeface="+mn-cs"/>
            </a:rPr>
            <a:t>　令和</a:t>
          </a:r>
          <a:r>
            <a:rPr lang="en-US" altLang="ja-JP" sz="1050">
              <a:solidFill>
                <a:schemeClr val="dk1"/>
              </a:solidFill>
              <a:effectLst/>
              <a:latin typeface="+mn-lt"/>
              <a:ea typeface="+mn-ea"/>
              <a:cs typeface="+mn-cs"/>
            </a:rPr>
            <a:t>2</a:t>
          </a:r>
          <a:r>
            <a:rPr lang="ja-JP" altLang="ja-JP" sz="1050">
              <a:solidFill>
                <a:schemeClr val="dk1"/>
              </a:solidFill>
              <a:effectLst/>
              <a:latin typeface="+mn-lt"/>
              <a:ea typeface="+mn-ea"/>
              <a:cs typeface="+mn-cs"/>
            </a:rPr>
            <a:t>年度以降も減少見込みではあるが、新たな償還が開始されることで再度上昇する見込</a:t>
          </a:r>
          <a:r>
            <a:rPr lang="ja-JP" altLang="en-US" sz="1050">
              <a:solidFill>
                <a:schemeClr val="dk1"/>
              </a:solidFill>
              <a:effectLst/>
              <a:latin typeface="+mn-lt"/>
              <a:ea typeface="+mn-ea"/>
              <a:cs typeface="+mn-cs"/>
            </a:rPr>
            <a:t>みであり、</a:t>
          </a:r>
          <a:r>
            <a:rPr lang="ja-JP" altLang="ja-JP" sz="1050">
              <a:solidFill>
                <a:schemeClr val="dk1"/>
              </a:solidFill>
              <a:effectLst/>
              <a:latin typeface="+mn-lt"/>
              <a:ea typeface="+mn-ea"/>
              <a:cs typeface="+mn-cs"/>
            </a:rPr>
            <a:t>令和</a:t>
          </a:r>
          <a:r>
            <a:rPr lang="en-US" altLang="ja-JP" sz="1050">
              <a:solidFill>
                <a:schemeClr val="dk1"/>
              </a:solidFill>
              <a:effectLst/>
              <a:latin typeface="+mn-lt"/>
              <a:ea typeface="+mn-ea"/>
              <a:cs typeface="+mn-cs"/>
            </a:rPr>
            <a:t>2</a:t>
          </a:r>
          <a:r>
            <a:rPr lang="ja-JP" altLang="ja-JP" sz="1050">
              <a:solidFill>
                <a:schemeClr val="dk1"/>
              </a:solidFill>
              <a:effectLst/>
              <a:latin typeface="+mn-lt"/>
              <a:ea typeface="+mn-ea"/>
              <a:cs typeface="+mn-cs"/>
            </a:rPr>
            <a:t>年度以降の小笠原諸島振興開発事業では</a:t>
          </a:r>
          <a:r>
            <a:rPr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児童福祉施設の整備、小中学校建替えなど大規模事業が予定されているため、計画の策定にあたっては慎重に行う必要がある。</a:t>
          </a:r>
          <a:endParaRPr lang="ja-JP" altLang="ja-JP" sz="12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60053</xdr:rowOff>
    </xdr:from>
    <xdr:to>
      <xdr:col>24</xdr:col>
      <xdr:colOff>25400</xdr:colOff>
      <xdr:row>75</xdr:row>
      <xdr:rowOff>144962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2918803"/>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144962</xdr:rowOff>
    </xdr:from>
    <xdr:to>
      <xdr:col>19</xdr:col>
      <xdr:colOff>187325</xdr:colOff>
      <xdr:row>76</xdr:row>
      <xdr:rowOff>133531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003712"/>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133531</xdr:rowOff>
    </xdr:from>
    <xdr:to>
      <xdr:col>15</xdr:col>
      <xdr:colOff>98425</xdr:colOff>
      <xdr:row>77</xdr:row>
      <xdr:rowOff>50256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163731"/>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122662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0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50256</xdr:rowOff>
    </xdr:from>
    <xdr:to>
      <xdr:col>11</xdr:col>
      <xdr:colOff>9525</xdr:colOff>
      <xdr:row>77</xdr:row>
      <xdr:rowOff>105773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25190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83474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77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170015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68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9253</xdr:rowOff>
    </xdr:from>
    <xdr:to>
      <xdr:col>24</xdr:col>
      <xdr:colOff>76200</xdr:colOff>
      <xdr:row>75</xdr:row>
      <xdr:rowOff>110853</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25780</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1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94162</xdr:rowOff>
    </xdr:from>
    <xdr:to>
      <xdr:col>20</xdr:col>
      <xdr:colOff>38100</xdr:colOff>
      <xdr:row>76</xdr:row>
      <xdr:rowOff>24312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34489</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2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82731</xdr:rowOff>
    </xdr:from>
    <xdr:to>
      <xdr:col>15</xdr:col>
      <xdr:colOff>149225</xdr:colOff>
      <xdr:row>77</xdr:row>
      <xdr:rowOff>12881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169108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170906</xdr:rowOff>
    </xdr:from>
    <xdr:to>
      <xdr:col>11</xdr:col>
      <xdr:colOff>60325</xdr:colOff>
      <xdr:row>77</xdr:row>
      <xdr:rowOff>101056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85833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28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54973</xdr:rowOff>
    </xdr:from>
    <xdr:to>
      <xdr:col>6</xdr:col>
      <xdr:colOff>171450</xdr:colOff>
      <xdr:row>77</xdr:row>
      <xdr:rowOff>156573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25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141350</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34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他の類似団体平均との比較では低い数値</a:t>
          </a:r>
          <a:r>
            <a:rPr lang="ja-JP" altLang="en-US" sz="1100">
              <a:solidFill>
                <a:schemeClr val="dk1"/>
              </a:solidFill>
              <a:effectLst/>
              <a:latin typeface="+mn-lt"/>
              <a:ea typeface="+mn-ea"/>
              <a:cs typeface="+mn-cs"/>
            </a:rPr>
            <a:t>で推移していた</a:t>
          </a:r>
          <a:r>
            <a:rPr lang="ja-JP" altLang="ja-JP" sz="1100">
              <a:solidFill>
                <a:schemeClr val="dk1"/>
              </a:solidFill>
              <a:effectLst/>
              <a:latin typeface="+mn-lt"/>
              <a:ea typeface="+mn-ea"/>
              <a:cs typeface="+mn-cs"/>
            </a:rPr>
            <a:t>が、令和元年度</a:t>
          </a:r>
          <a:r>
            <a:rPr lang="ja-JP" altLang="en-US" sz="1100">
              <a:solidFill>
                <a:schemeClr val="dk1"/>
              </a:solidFill>
              <a:effectLst/>
              <a:latin typeface="+mn-lt"/>
              <a:ea typeface="+mn-ea"/>
              <a:cs typeface="+mn-cs"/>
            </a:rPr>
            <a:t>は、前年比</a:t>
          </a:r>
          <a:r>
            <a:rPr lang="en-US" altLang="ja-JP" sz="1100">
              <a:solidFill>
                <a:schemeClr val="dk1"/>
              </a:solidFill>
              <a:effectLst/>
              <a:latin typeface="+mn-lt"/>
              <a:ea typeface="+mn-ea"/>
              <a:cs typeface="+mn-cs"/>
            </a:rPr>
            <a:t>3.7%</a:t>
          </a:r>
          <a:r>
            <a:rPr lang="ja-JP" altLang="en-US" sz="1100">
              <a:solidFill>
                <a:schemeClr val="dk1"/>
              </a:solidFill>
              <a:effectLst/>
              <a:latin typeface="+mn-lt"/>
              <a:ea typeface="+mn-ea"/>
              <a:cs typeface="+mn-cs"/>
            </a:rPr>
            <a:t>の増となり、他の類似団体平均を</a:t>
          </a:r>
          <a:r>
            <a:rPr lang="en-US" altLang="ja-JP" sz="1100">
              <a:solidFill>
                <a:schemeClr val="dk1"/>
              </a:solidFill>
              <a:effectLst/>
              <a:latin typeface="+mn-lt"/>
              <a:ea typeface="+mn-ea"/>
              <a:cs typeface="+mn-cs"/>
            </a:rPr>
            <a:t>4.5%</a:t>
          </a:r>
          <a:r>
            <a:rPr lang="ja-JP" altLang="en-US" sz="1100">
              <a:solidFill>
                <a:schemeClr val="dk1"/>
              </a:solidFill>
              <a:effectLst/>
              <a:latin typeface="+mn-lt"/>
              <a:ea typeface="+mn-ea"/>
              <a:cs typeface="+mn-cs"/>
            </a:rPr>
            <a:t>上回った。</a:t>
          </a:r>
          <a:endParaRPr lang="ja-JP" altLang="ja-JP" sz="1400">
            <a:effectLst/>
          </a:endParaRPr>
        </a:p>
        <a:p>
          <a:r>
            <a:rPr lang="ja-JP" altLang="ja-JP" sz="1100">
              <a:solidFill>
                <a:schemeClr val="dk1"/>
              </a:solidFill>
              <a:effectLst/>
              <a:latin typeface="+mn-lt"/>
              <a:ea typeface="+mn-ea"/>
              <a:cs typeface="+mn-cs"/>
            </a:rPr>
            <a:t>　経常経費では、人件費が大きくなっており、今後の伸びには注意が必要となる。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19558</xdr:rowOff>
    </xdr:from>
    <xdr:to>
      <xdr:col>82</xdr:col>
      <xdr:colOff>107950</xdr:colOff>
      <xdr:row>77</xdr:row>
      <xdr:rowOff>104139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221208"/>
          <a:ext cx="83820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56135</xdr:rowOff>
    </xdr:from>
    <xdr:to>
      <xdr:col>78</xdr:col>
      <xdr:colOff>69850</xdr:colOff>
      <xdr:row>77</xdr:row>
      <xdr:rowOff>19558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086335"/>
          <a:ext cx="889000" cy="13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77995</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163576</xdr:rowOff>
    </xdr:from>
    <xdr:to>
      <xdr:col>73</xdr:col>
      <xdr:colOff>180975</xdr:colOff>
      <xdr:row>76</xdr:row>
      <xdr:rowOff>56135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02232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163576</xdr:rowOff>
    </xdr:from>
    <xdr:to>
      <xdr:col>69</xdr:col>
      <xdr:colOff>92075</xdr:colOff>
      <xdr:row>76</xdr:row>
      <xdr:rowOff>37846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0223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53339</xdr:rowOff>
    </xdr:from>
    <xdr:to>
      <xdr:col>82</xdr:col>
      <xdr:colOff>158750</xdr:colOff>
      <xdr:row>77</xdr:row>
      <xdr:rowOff>154939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25416</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140208</xdr:rowOff>
    </xdr:from>
    <xdr:to>
      <xdr:col>78</xdr:col>
      <xdr:colOff>120650</xdr:colOff>
      <xdr:row>77</xdr:row>
      <xdr:rowOff>70358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5335</xdr:rowOff>
    </xdr:from>
    <xdr:to>
      <xdr:col>74</xdr:col>
      <xdr:colOff>31750</xdr:colOff>
      <xdr:row>76</xdr:row>
      <xdr:rowOff>106935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117111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112776</xdr:rowOff>
    </xdr:from>
    <xdr:to>
      <xdr:col>69</xdr:col>
      <xdr:colOff>142875</xdr:colOff>
      <xdr:row>76</xdr:row>
      <xdr:rowOff>42926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7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53103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7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158496</xdr:rowOff>
    </xdr:from>
    <xdr:to>
      <xdr:col>65</xdr:col>
      <xdr:colOff>53975</xdr:colOff>
      <xdr:row>76</xdr:row>
      <xdr:rowOff>88646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01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98823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78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24534</xdr:rowOff>
    </xdr:from>
    <xdr:to>
      <xdr:col>29</xdr:col>
      <xdr:colOff>127000</xdr:colOff>
      <xdr:row>17</xdr:row>
      <xdr:rowOff>34261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986809"/>
          <a:ext cx="647700" cy="9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126608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8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22725</xdr:rowOff>
    </xdr:from>
    <xdr:to>
      <xdr:col>26</xdr:col>
      <xdr:colOff>50800</xdr:colOff>
      <xdr:row>17</xdr:row>
      <xdr:rowOff>34261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2985000"/>
          <a:ext cx="698500" cy="11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75811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22725</xdr:rowOff>
    </xdr:from>
    <xdr:to>
      <xdr:col>22</xdr:col>
      <xdr:colOff>114300</xdr:colOff>
      <xdr:row>17</xdr:row>
      <xdr:rowOff>33502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985000"/>
          <a:ext cx="698500" cy="10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33502</xdr:rowOff>
    </xdr:from>
    <xdr:to>
      <xdr:col>18</xdr:col>
      <xdr:colOff>177800</xdr:colOff>
      <xdr:row>17</xdr:row>
      <xdr:rowOff>48800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995777"/>
          <a:ext cx="698500" cy="15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82251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117196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145184</xdr:rowOff>
    </xdr:from>
    <xdr:to>
      <xdr:col>29</xdr:col>
      <xdr:colOff>177800</xdr:colOff>
      <xdr:row>17</xdr:row>
      <xdr:rowOff>75334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936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161711</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78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154911</xdr:rowOff>
    </xdr:from>
    <xdr:to>
      <xdr:col>26</xdr:col>
      <xdr:colOff>101600</xdr:colOff>
      <xdr:row>17</xdr:row>
      <xdr:rowOff>85061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945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95238</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714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143375</xdr:rowOff>
    </xdr:from>
    <xdr:to>
      <xdr:col>22</xdr:col>
      <xdr:colOff>165100</xdr:colOff>
      <xdr:row>17</xdr:row>
      <xdr:rowOff>73525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934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83702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154152</xdr:rowOff>
    </xdr:from>
    <xdr:to>
      <xdr:col>19</xdr:col>
      <xdr:colOff>38100</xdr:colOff>
      <xdr:row>17</xdr:row>
      <xdr:rowOff>84302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944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94479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71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169450</xdr:rowOff>
    </xdr:from>
    <xdr:to>
      <xdr:col>15</xdr:col>
      <xdr:colOff>101600</xdr:colOff>
      <xdr:row>17</xdr:row>
      <xdr:rowOff>99600</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960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109777</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72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7631</xdr:rowOff>
    </xdr:from>
    <xdr:to>
      <xdr:col>29</xdr:col>
      <xdr:colOff>127000</xdr:colOff>
      <xdr:row>37</xdr:row>
      <xdr:rowOff>51894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132331"/>
          <a:ext cx="647700" cy="44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285586</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9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101946</xdr:rowOff>
    </xdr:from>
    <xdr:to>
      <xdr:col>26</xdr:col>
      <xdr:colOff>50800</xdr:colOff>
      <xdr:row>37</xdr:row>
      <xdr:rowOff>7631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055196"/>
          <a:ext cx="698500" cy="77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214089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2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77057</xdr:rowOff>
    </xdr:from>
    <xdr:to>
      <xdr:col>22</xdr:col>
      <xdr:colOff>114300</xdr:colOff>
      <xdr:row>36</xdr:row>
      <xdr:rowOff>101946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030307"/>
          <a:ext cx="698500" cy="24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14387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56277</xdr:rowOff>
    </xdr:from>
    <xdr:to>
      <xdr:col>18</xdr:col>
      <xdr:colOff>177800</xdr:colOff>
      <xdr:row>36</xdr:row>
      <xdr:rowOff>77057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009527"/>
          <a:ext cx="698500" cy="20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37475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82235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20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1094</xdr:rowOff>
    </xdr:from>
    <xdr:to>
      <xdr:col>29</xdr:col>
      <xdr:colOff>177800</xdr:colOff>
      <xdr:row>37</xdr:row>
      <xdr:rowOff>102694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25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144621</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128281</xdr:rowOff>
    </xdr:from>
    <xdr:to>
      <xdr:col>26</xdr:col>
      <xdr:colOff>101600</xdr:colOff>
      <xdr:row>37</xdr:row>
      <xdr:rowOff>58431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81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43208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6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51146</xdr:rowOff>
    </xdr:from>
    <xdr:to>
      <xdr:col>22</xdr:col>
      <xdr:colOff>165100</xdr:colOff>
      <xdr:row>36</xdr:row>
      <xdr:rowOff>152746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04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162923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77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26257</xdr:rowOff>
    </xdr:from>
    <xdr:to>
      <xdr:col>19</xdr:col>
      <xdr:colOff>38100</xdr:colOff>
      <xdr:row>36</xdr:row>
      <xdr:rowOff>127857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79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138034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74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5477</xdr:rowOff>
    </xdr:from>
    <xdr:to>
      <xdr:col>15</xdr:col>
      <xdr:colOff>101600</xdr:colOff>
      <xdr:row>36</xdr:row>
      <xdr:rowOff>107077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58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117254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727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2,629
2,605
106.88
4,883,912
4,634,792
237,354
1,906,520
2,253,501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6852</xdr:rowOff>
    </xdr:from>
    <xdr:to>
      <xdr:col>24</xdr:col>
      <xdr:colOff>63500</xdr:colOff>
      <xdr:row>36</xdr:row>
      <xdr:rowOff>7195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179052"/>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171126</xdr:rowOff>
    </xdr:from>
    <xdr:to>
      <xdr:col>19</xdr:col>
      <xdr:colOff>177800</xdr:colOff>
      <xdr:row>36</xdr:row>
      <xdr:rowOff>7195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908300" y="6171876"/>
          <a:ext cx="889000" cy="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134969</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157181</xdr:rowOff>
    </xdr:from>
    <xdr:to>
      <xdr:col>15</xdr:col>
      <xdr:colOff>50800</xdr:colOff>
      <xdr:row>35</xdr:row>
      <xdr:rowOff>171126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019300" y="6157931"/>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129534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157181</xdr:rowOff>
    </xdr:from>
    <xdr:to>
      <xdr:col>10</xdr:col>
      <xdr:colOff>114300</xdr:colOff>
      <xdr:row>35</xdr:row>
      <xdr:rowOff>159255</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157931"/>
          <a:ext cx="889000" cy="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132922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158146</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127502</xdr:rowOff>
    </xdr:from>
    <xdr:to>
      <xdr:col>24</xdr:col>
      <xdr:colOff>114300</xdr:colOff>
      <xdr:row>36</xdr:row>
      <xdr:rowOff>57652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12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150379</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979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127845</xdr:rowOff>
    </xdr:from>
    <xdr:to>
      <xdr:col>20</xdr:col>
      <xdr:colOff>38100</xdr:colOff>
      <xdr:row>36</xdr:row>
      <xdr:rowOff>57995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12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74522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903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120326</xdr:rowOff>
    </xdr:from>
    <xdr:to>
      <xdr:col>15</xdr:col>
      <xdr:colOff>101600</xdr:colOff>
      <xdr:row>36</xdr:row>
      <xdr:rowOff>50476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12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67003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896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106381</xdr:rowOff>
    </xdr:from>
    <xdr:to>
      <xdr:col>10</xdr:col>
      <xdr:colOff>165100</xdr:colOff>
      <xdr:row>36</xdr:row>
      <xdr:rowOff>36531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10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53058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88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108455</xdr:rowOff>
    </xdr:from>
    <xdr:to>
      <xdr:col>6</xdr:col>
      <xdr:colOff>38100</xdr:colOff>
      <xdr:row>36</xdr:row>
      <xdr:rowOff>38605</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10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55132</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88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5290</xdr:rowOff>
    </xdr:from>
    <xdr:to>
      <xdr:col>24</xdr:col>
      <xdr:colOff>63500</xdr:colOff>
      <xdr:row>57</xdr:row>
      <xdr:rowOff>15482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77940"/>
          <a:ext cx="8382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105741</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8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15482</xdr:rowOff>
    </xdr:from>
    <xdr:to>
      <xdr:col>19</xdr:col>
      <xdr:colOff>177800</xdr:colOff>
      <xdr:row>57</xdr:row>
      <xdr:rowOff>15538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88132"/>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47514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8680</xdr:rowOff>
    </xdr:from>
    <xdr:to>
      <xdr:col>15</xdr:col>
      <xdr:colOff>50800</xdr:colOff>
      <xdr:row>57</xdr:row>
      <xdr:rowOff>15538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8133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44874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171376</xdr:rowOff>
    </xdr:from>
    <xdr:to>
      <xdr:col>10</xdr:col>
      <xdr:colOff>114300</xdr:colOff>
      <xdr:row>57</xdr:row>
      <xdr:rowOff>8680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772576"/>
          <a:ext cx="889000" cy="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49917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34261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7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125940</xdr:rowOff>
    </xdr:from>
    <xdr:to>
      <xdr:col>24</xdr:col>
      <xdr:colOff>114300</xdr:colOff>
      <xdr:row>57</xdr:row>
      <xdr:rowOff>56090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148817</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7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136132</xdr:rowOff>
    </xdr:from>
    <xdr:to>
      <xdr:col>20</xdr:col>
      <xdr:colOff>38100</xdr:colOff>
      <xdr:row>57</xdr:row>
      <xdr:rowOff>66282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3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82809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1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136188</xdr:rowOff>
    </xdr:from>
    <xdr:to>
      <xdr:col>15</xdr:col>
      <xdr:colOff>101600</xdr:colOff>
      <xdr:row>57</xdr:row>
      <xdr:rowOff>66338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3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82865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1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129330</xdr:rowOff>
    </xdr:from>
    <xdr:to>
      <xdr:col>10</xdr:col>
      <xdr:colOff>165100</xdr:colOff>
      <xdr:row>57</xdr:row>
      <xdr:rowOff>59480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3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76007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0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120576</xdr:rowOff>
    </xdr:from>
    <xdr:to>
      <xdr:col>6</xdr:col>
      <xdr:colOff>38100</xdr:colOff>
      <xdr:row>57</xdr:row>
      <xdr:rowOff>50726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2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67253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49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67092</xdr:rowOff>
    </xdr:from>
    <xdr:to>
      <xdr:col>24</xdr:col>
      <xdr:colOff>63500</xdr:colOff>
      <xdr:row>78</xdr:row>
      <xdr:rowOff>67308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40192"/>
          <a:ext cx="8382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17645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1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41114</xdr:rowOff>
    </xdr:from>
    <xdr:to>
      <xdr:col>19</xdr:col>
      <xdr:colOff>177800</xdr:colOff>
      <xdr:row>78</xdr:row>
      <xdr:rowOff>67308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14214"/>
          <a:ext cx="889000" cy="2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96494</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41114</xdr:rowOff>
    </xdr:from>
    <xdr:to>
      <xdr:col>15</xdr:col>
      <xdr:colOff>50800</xdr:colOff>
      <xdr:row>78</xdr:row>
      <xdr:rowOff>82559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14214"/>
          <a:ext cx="889000" cy="4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100280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48892</xdr:rowOff>
    </xdr:from>
    <xdr:to>
      <xdr:col>10</xdr:col>
      <xdr:colOff>114300</xdr:colOff>
      <xdr:row>78</xdr:row>
      <xdr:rowOff>82559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21992"/>
          <a:ext cx="889000" cy="3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105542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98375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16292</xdr:rowOff>
    </xdr:from>
    <xdr:to>
      <xdr:col>24</xdr:col>
      <xdr:colOff>114300</xdr:colOff>
      <xdr:row>78</xdr:row>
      <xdr:rowOff>117892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8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144644</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16508</xdr:rowOff>
    </xdr:from>
    <xdr:to>
      <xdr:col>20</xdr:col>
      <xdr:colOff>38100</xdr:colOff>
      <xdr:row>78</xdr:row>
      <xdr:rowOff>118108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8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109235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8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161764</xdr:rowOff>
    </xdr:from>
    <xdr:to>
      <xdr:col>15</xdr:col>
      <xdr:colOff>101600</xdr:colOff>
      <xdr:row>78</xdr:row>
      <xdr:rowOff>91914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6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83041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31759</xdr:rowOff>
    </xdr:from>
    <xdr:to>
      <xdr:col>10</xdr:col>
      <xdr:colOff>165100</xdr:colOff>
      <xdr:row>78</xdr:row>
      <xdr:rowOff>133359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0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124486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9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169542</xdr:rowOff>
    </xdr:from>
    <xdr:to>
      <xdr:col>6</xdr:col>
      <xdr:colOff>38100</xdr:colOff>
      <xdr:row>78</xdr:row>
      <xdr:rowOff>99692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7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116219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14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105790</xdr:rowOff>
    </xdr:from>
    <xdr:to>
      <xdr:col>24</xdr:col>
      <xdr:colOff>63500</xdr:colOff>
      <xdr:row>97</xdr:row>
      <xdr:rowOff>146231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736440"/>
          <a:ext cx="838200" cy="4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99478</xdr:rowOff>
    </xdr:from>
    <xdr:to>
      <xdr:col>19</xdr:col>
      <xdr:colOff>177800</xdr:colOff>
      <xdr:row>97</xdr:row>
      <xdr:rowOff>146231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730128"/>
          <a:ext cx="889000" cy="4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74430</xdr:rowOff>
    </xdr:from>
    <xdr:to>
      <xdr:col>15</xdr:col>
      <xdr:colOff>50800</xdr:colOff>
      <xdr:row>97</xdr:row>
      <xdr:rowOff>99478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705080"/>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55618</xdr:rowOff>
    </xdr:from>
    <xdr:to>
      <xdr:col>10</xdr:col>
      <xdr:colOff>114300</xdr:colOff>
      <xdr:row>97</xdr:row>
      <xdr:rowOff>74430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86268"/>
          <a:ext cx="889000" cy="1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4063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54990</xdr:rowOff>
    </xdr:from>
    <xdr:to>
      <xdr:col>24</xdr:col>
      <xdr:colOff>114300</xdr:colOff>
      <xdr:row>97</xdr:row>
      <xdr:rowOff>156590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8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33417</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6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95431</xdr:rowOff>
    </xdr:from>
    <xdr:to>
      <xdr:col>20</xdr:col>
      <xdr:colOff>38100</xdr:colOff>
      <xdr:row>98</xdr:row>
      <xdr:rowOff>25581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2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16708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1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48678</xdr:rowOff>
    </xdr:from>
    <xdr:to>
      <xdr:col>15</xdr:col>
      <xdr:colOff>101600</xdr:colOff>
      <xdr:row>97</xdr:row>
      <xdr:rowOff>150278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141405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7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23630</xdr:rowOff>
    </xdr:from>
    <xdr:to>
      <xdr:col>10</xdr:col>
      <xdr:colOff>165100</xdr:colOff>
      <xdr:row>97</xdr:row>
      <xdr:rowOff>125230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5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116357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4818</xdr:rowOff>
    </xdr:from>
    <xdr:to>
      <xdr:col>6</xdr:col>
      <xdr:colOff>38100</xdr:colOff>
      <xdr:row>97</xdr:row>
      <xdr:rowOff>106418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3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97545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2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123435</xdr:rowOff>
    </xdr:from>
    <xdr:to>
      <xdr:col>55</xdr:col>
      <xdr:colOff>0</xdr:colOff>
      <xdr:row>37</xdr:row>
      <xdr:rowOff>129769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467085"/>
          <a:ext cx="838200" cy="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163650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64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123435</xdr:rowOff>
    </xdr:from>
    <xdr:to>
      <xdr:col>50</xdr:col>
      <xdr:colOff>114300</xdr:colOff>
      <xdr:row>38</xdr:row>
      <xdr:rowOff>16666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67085"/>
          <a:ext cx="889000" cy="6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83208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16666</xdr:rowOff>
    </xdr:from>
    <xdr:to>
      <xdr:col>45</xdr:col>
      <xdr:colOff>177800</xdr:colOff>
      <xdr:row>38</xdr:row>
      <xdr:rowOff>51346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31766"/>
          <a:ext cx="889000" cy="3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110518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80096</xdr:rowOff>
    </xdr:from>
    <xdr:to>
      <xdr:col>41</xdr:col>
      <xdr:colOff>50800</xdr:colOff>
      <xdr:row>38</xdr:row>
      <xdr:rowOff>51346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23746"/>
          <a:ext cx="889000" cy="14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114021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128126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78969</xdr:rowOff>
    </xdr:from>
    <xdr:to>
      <xdr:col>55</xdr:col>
      <xdr:colOff>50800</xdr:colOff>
      <xdr:row>38</xdr:row>
      <xdr:rowOff>9119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2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57396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01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72635</xdr:rowOff>
    </xdr:from>
    <xdr:to>
      <xdr:col>50</xdr:col>
      <xdr:colOff>165100</xdr:colOff>
      <xdr:row>38</xdr:row>
      <xdr:rowOff>2785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165362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0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137316</xdr:rowOff>
    </xdr:from>
    <xdr:to>
      <xdr:col>46</xdr:col>
      <xdr:colOff>38100</xdr:colOff>
      <xdr:row>38</xdr:row>
      <xdr:rowOff>67466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8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58593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7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546</xdr:rowOff>
    </xdr:from>
    <xdr:to>
      <xdr:col>41</xdr:col>
      <xdr:colOff>101600</xdr:colOff>
      <xdr:row>38</xdr:row>
      <xdr:rowOff>102146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1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93273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0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29296</xdr:rowOff>
    </xdr:from>
    <xdr:to>
      <xdr:col>36</xdr:col>
      <xdr:colOff>165100</xdr:colOff>
      <xdr:row>37</xdr:row>
      <xdr:rowOff>130896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7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122023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465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9533</xdr:rowOff>
    </xdr:from>
    <xdr:to>
      <xdr:col>55</xdr:col>
      <xdr:colOff>0</xdr:colOff>
      <xdr:row>58</xdr:row>
      <xdr:rowOff>10586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53633"/>
          <a:ext cx="838200" cy="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138323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169251</xdr:rowOff>
    </xdr:from>
    <xdr:to>
      <xdr:col>50</xdr:col>
      <xdr:colOff>114300</xdr:colOff>
      <xdr:row>58</xdr:row>
      <xdr:rowOff>9533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941901"/>
          <a:ext cx="889000" cy="1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74559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169251</xdr:rowOff>
    </xdr:from>
    <xdr:to>
      <xdr:col>45</xdr:col>
      <xdr:colOff>177800</xdr:colOff>
      <xdr:row>58</xdr:row>
      <xdr:rowOff>52165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41901"/>
          <a:ext cx="889000" cy="5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61949</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6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41737</xdr:rowOff>
    </xdr:from>
    <xdr:to>
      <xdr:col>41</xdr:col>
      <xdr:colOff>50800</xdr:colOff>
      <xdr:row>58</xdr:row>
      <xdr:rowOff>52165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85837"/>
          <a:ext cx="889000" cy="1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65158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6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75392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67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131236</xdr:rowOff>
    </xdr:from>
    <xdr:to>
      <xdr:col>55</xdr:col>
      <xdr:colOff>50800</xdr:colOff>
      <xdr:row>58</xdr:row>
      <xdr:rowOff>61386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93874</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6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130183</xdr:rowOff>
    </xdr:from>
    <xdr:to>
      <xdr:col>50</xdr:col>
      <xdr:colOff>165100</xdr:colOff>
      <xdr:row>58</xdr:row>
      <xdr:rowOff>60333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0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51460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995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118451</xdr:rowOff>
    </xdr:from>
    <xdr:to>
      <xdr:col>46</xdr:col>
      <xdr:colOff>38100</xdr:colOff>
      <xdr:row>58</xdr:row>
      <xdr:rowOff>48601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9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39728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98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1365</xdr:rowOff>
    </xdr:from>
    <xdr:to>
      <xdr:col>41</xdr:col>
      <xdr:colOff>101600</xdr:colOff>
      <xdr:row>58</xdr:row>
      <xdr:rowOff>102965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94092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3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162387</xdr:rowOff>
    </xdr:from>
    <xdr:to>
      <xdr:col>36</xdr:col>
      <xdr:colOff>165100</xdr:colOff>
      <xdr:row>58</xdr:row>
      <xdr:rowOff>92537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3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83664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2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21444</xdr:rowOff>
    </xdr:from>
    <xdr:to>
      <xdr:col>55</xdr:col>
      <xdr:colOff>0</xdr:colOff>
      <xdr:row>79</xdr:row>
      <xdr:rowOff>38010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65994"/>
          <a:ext cx="838200" cy="1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32585</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34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21444</xdr:rowOff>
    </xdr:from>
    <xdr:to>
      <xdr:col>50</xdr:col>
      <xdr:colOff>114300</xdr:colOff>
      <xdr:row>79</xdr:row>
      <xdr:rowOff>35012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65994"/>
          <a:ext cx="889000" cy="1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139882</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35012</xdr:rowOff>
    </xdr:from>
    <xdr:to>
      <xdr:col>45</xdr:col>
      <xdr:colOff>177800</xdr:colOff>
      <xdr:row>79</xdr:row>
      <xdr:rowOff>40106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79562"/>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126819</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15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40106</xdr:rowOff>
    </xdr:from>
    <xdr:to>
      <xdr:col>41</xdr:col>
      <xdr:colOff>50800</xdr:colOff>
      <xdr:row>79</xdr:row>
      <xdr:rowOff>44450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84656"/>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131199</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61795" y="131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126620</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158660</xdr:rowOff>
    </xdr:from>
    <xdr:to>
      <xdr:col>55</xdr:col>
      <xdr:colOff>50800</xdr:colOff>
      <xdr:row>79</xdr:row>
      <xdr:rowOff>88810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3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73587</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4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142094</xdr:rowOff>
    </xdr:from>
    <xdr:to>
      <xdr:col>50</xdr:col>
      <xdr:colOff>165100</xdr:colOff>
      <xdr:row>79</xdr:row>
      <xdr:rowOff>72244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1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63371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60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155662</xdr:rowOff>
    </xdr:from>
    <xdr:to>
      <xdr:col>46</xdr:col>
      <xdr:colOff>38100</xdr:colOff>
      <xdr:row>79</xdr:row>
      <xdr:rowOff>85812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2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76939</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21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160756</xdr:rowOff>
    </xdr:from>
    <xdr:to>
      <xdr:col>41</xdr:col>
      <xdr:colOff>101600</xdr:colOff>
      <xdr:row>79</xdr:row>
      <xdr:rowOff>90906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3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82033</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6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20382</xdr:rowOff>
    </xdr:from>
    <xdr:to>
      <xdr:col>55</xdr:col>
      <xdr:colOff>0</xdr:colOff>
      <xdr:row>98</xdr:row>
      <xdr:rowOff>26524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22482"/>
          <a:ext cx="838200" cy="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161014</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91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4800</xdr:rowOff>
    </xdr:from>
    <xdr:to>
      <xdr:col>50</xdr:col>
      <xdr:colOff>114300</xdr:colOff>
      <xdr:row>98</xdr:row>
      <xdr:rowOff>26524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06900"/>
          <a:ext cx="889000" cy="2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4800</xdr:rowOff>
    </xdr:from>
    <xdr:to>
      <xdr:col>45</xdr:col>
      <xdr:colOff>177800</xdr:colOff>
      <xdr:row>98</xdr:row>
      <xdr:rowOff>56564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06900"/>
          <a:ext cx="889000" cy="5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105306</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42996</xdr:rowOff>
    </xdr:from>
    <xdr:to>
      <xdr:col>41</xdr:col>
      <xdr:colOff>50800</xdr:colOff>
      <xdr:row>98</xdr:row>
      <xdr:rowOff>56564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45096"/>
          <a:ext cx="889000" cy="1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109452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121828</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141032</xdr:rowOff>
    </xdr:from>
    <xdr:to>
      <xdr:col>55</xdr:col>
      <xdr:colOff>50800</xdr:colOff>
      <xdr:row>98</xdr:row>
      <xdr:rowOff>71182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7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100409</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59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147174</xdr:rowOff>
    </xdr:from>
    <xdr:to>
      <xdr:col>50</xdr:col>
      <xdr:colOff>165100</xdr:colOff>
      <xdr:row>98</xdr:row>
      <xdr:rowOff>77324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7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93851</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553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125450</xdr:rowOff>
    </xdr:from>
    <xdr:to>
      <xdr:col>46</xdr:col>
      <xdr:colOff>38100</xdr:colOff>
      <xdr:row>98</xdr:row>
      <xdr:rowOff>55600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72127</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53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5764</xdr:rowOff>
    </xdr:from>
    <xdr:to>
      <xdr:col>41</xdr:col>
      <xdr:colOff>101600</xdr:colOff>
      <xdr:row>98</xdr:row>
      <xdr:rowOff>107364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0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123891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58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163646</xdr:rowOff>
    </xdr:from>
    <xdr:to>
      <xdr:col>36</xdr:col>
      <xdr:colOff>165100</xdr:colOff>
      <xdr:row>98</xdr:row>
      <xdr:rowOff>93796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9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110323</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5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69317</xdr:rowOff>
    </xdr:from>
    <xdr:to>
      <xdr:col>85</xdr:col>
      <xdr:colOff>127000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584417"/>
          <a:ext cx="838200" cy="7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26755</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4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132593</xdr:rowOff>
    </xdr:from>
    <xdr:to>
      <xdr:col>81</xdr:col>
      <xdr:colOff>50800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647693"/>
          <a:ext cx="889000" cy="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132593</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647693"/>
          <a:ext cx="889000" cy="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168446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3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18517</xdr:rowOff>
    </xdr:from>
    <xdr:to>
      <xdr:col>85</xdr:col>
      <xdr:colOff>177800</xdr:colOff>
      <xdr:row>38</xdr:row>
      <xdr:rowOff>120117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3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149343</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32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81793</xdr:rowOff>
    </xdr:from>
    <xdr:to>
      <xdr:col>76</xdr:col>
      <xdr:colOff>165100</xdr:colOff>
      <xdr:row>39</xdr:row>
      <xdr:rowOff>11943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9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3070</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68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139492</xdr:rowOff>
    </xdr:from>
    <xdr:to>
      <xdr:col>85</xdr:col>
      <xdr:colOff>127000</xdr:colOff>
      <xdr:row>78</xdr:row>
      <xdr:rowOff>4953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341142"/>
          <a:ext cx="838200" cy="3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43694</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7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9068</xdr:rowOff>
    </xdr:from>
    <xdr:to>
      <xdr:col>81</xdr:col>
      <xdr:colOff>50800</xdr:colOff>
      <xdr:row>77</xdr:row>
      <xdr:rowOff>139492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039268"/>
          <a:ext cx="889000" cy="30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161083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9068</xdr:rowOff>
    </xdr:from>
    <xdr:to>
      <xdr:col>76</xdr:col>
      <xdr:colOff>114300</xdr:colOff>
      <xdr:row>77</xdr:row>
      <xdr:rowOff>10863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039268"/>
          <a:ext cx="889000" cy="17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125176</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160217</xdr:rowOff>
    </xdr:from>
    <xdr:to>
      <xdr:col>71</xdr:col>
      <xdr:colOff>177800</xdr:colOff>
      <xdr:row>77</xdr:row>
      <xdr:rowOff>10863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190417"/>
          <a:ext cx="889000" cy="2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139678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28584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125603</xdr:rowOff>
    </xdr:from>
    <xdr:to>
      <xdr:col>85</xdr:col>
      <xdr:colOff>177800</xdr:colOff>
      <xdr:row>78</xdr:row>
      <xdr:rowOff>55753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32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104030</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305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88692</xdr:rowOff>
    </xdr:from>
    <xdr:to>
      <xdr:col>81</xdr:col>
      <xdr:colOff>101600</xdr:colOff>
      <xdr:row>78</xdr:row>
      <xdr:rowOff>18842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9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9969</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338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129718</xdr:rowOff>
    </xdr:from>
    <xdr:to>
      <xdr:col>76</xdr:col>
      <xdr:colOff>165100</xdr:colOff>
      <xdr:row>76</xdr:row>
      <xdr:rowOff>59869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9884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76395</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276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131513</xdr:rowOff>
    </xdr:from>
    <xdr:to>
      <xdr:col>72</xdr:col>
      <xdr:colOff>38100</xdr:colOff>
      <xdr:row>77</xdr:row>
      <xdr:rowOff>61663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6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78190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293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109417</xdr:rowOff>
    </xdr:from>
    <xdr:to>
      <xdr:col>67</xdr:col>
      <xdr:colOff>101600</xdr:colOff>
      <xdr:row>77</xdr:row>
      <xdr:rowOff>39567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3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56094</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291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34339</xdr:rowOff>
    </xdr:from>
    <xdr:to>
      <xdr:col>85</xdr:col>
      <xdr:colOff>127000</xdr:colOff>
      <xdr:row>98</xdr:row>
      <xdr:rowOff>68935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36439"/>
          <a:ext cx="838200" cy="3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160165</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790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35917</xdr:rowOff>
    </xdr:from>
    <xdr:to>
      <xdr:col>81</xdr:col>
      <xdr:colOff>50800</xdr:colOff>
      <xdr:row>98</xdr:row>
      <xdr:rowOff>68935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838017"/>
          <a:ext cx="889000" cy="3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167295</xdr:rowOff>
    </xdr:from>
    <xdr:to>
      <xdr:col>76</xdr:col>
      <xdr:colOff>114300</xdr:colOff>
      <xdr:row>98</xdr:row>
      <xdr:rowOff>35917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797945"/>
          <a:ext cx="889000" cy="4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116198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167295</xdr:rowOff>
    </xdr:from>
    <xdr:to>
      <xdr:col>71</xdr:col>
      <xdr:colOff>177800</xdr:colOff>
      <xdr:row>98</xdr:row>
      <xdr:rowOff>60130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797945"/>
          <a:ext cx="889000" cy="6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101131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0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54360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154989</xdr:rowOff>
    </xdr:from>
    <xdr:to>
      <xdr:col>85</xdr:col>
      <xdr:colOff>177800</xdr:colOff>
      <xdr:row>98</xdr:row>
      <xdr:rowOff>85139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78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114366</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57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18135</xdr:rowOff>
    </xdr:from>
    <xdr:to>
      <xdr:col>81</xdr:col>
      <xdr:colOff>101600</xdr:colOff>
      <xdr:row>98</xdr:row>
      <xdr:rowOff>119735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2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110862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156567</xdr:rowOff>
    </xdr:from>
    <xdr:to>
      <xdr:col>76</xdr:col>
      <xdr:colOff>165100</xdr:colOff>
      <xdr:row>98</xdr:row>
      <xdr:rowOff>86717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78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103244</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92795" y="1656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116495</xdr:rowOff>
    </xdr:from>
    <xdr:to>
      <xdr:col>72</xdr:col>
      <xdr:colOff>38100</xdr:colOff>
      <xdr:row>98</xdr:row>
      <xdr:rowOff>46645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74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63172</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5" y="1652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9330</xdr:rowOff>
    </xdr:from>
    <xdr:to>
      <xdr:col>67</xdr:col>
      <xdr:colOff>101600</xdr:colOff>
      <xdr:row>98</xdr:row>
      <xdr:rowOff>110930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1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102057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0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103124</xdr:rowOff>
    </xdr:from>
    <xdr:to>
      <xdr:col>116</xdr:col>
      <xdr:colOff>63500</xdr:colOff>
      <xdr:row>58</xdr:row>
      <xdr:rowOff>108405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047224"/>
          <a:ext cx="8382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83876</xdr:rowOff>
    </xdr:from>
    <xdr:to>
      <xdr:col>111</xdr:col>
      <xdr:colOff>177800</xdr:colOff>
      <xdr:row>58</xdr:row>
      <xdr:rowOff>103124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027976"/>
          <a:ext cx="8890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65679</xdr:rowOff>
    </xdr:from>
    <xdr:to>
      <xdr:col>107</xdr:col>
      <xdr:colOff>50800</xdr:colOff>
      <xdr:row>58</xdr:row>
      <xdr:rowOff>83876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009779"/>
          <a:ext cx="8890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65679</xdr:rowOff>
    </xdr:from>
    <xdr:to>
      <xdr:col>102</xdr:col>
      <xdr:colOff>114300</xdr:colOff>
      <xdr:row>58</xdr:row>
      <xdr:rowOff>78732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009779"/>
          <a:ext cx="889000" cy="1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80908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57605</xdr:rowOff>
    </xdr:from>
    <xdr:to>
      <xdr:col>116</xdr:col>
      <xdr:colOff>114300</xdr:colOff>
      <xdr:row>58</xdr:row>
      <xdr:rowOff>159205</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0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143982</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1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52324</xdr:rowOff>
    </xdr:from>
    <xdr:to>
      <xdr:col>112</xdr:col>
      <xdr:colOff>38100</xdr:colOff>
      <xdr:row>58</xdr:row>
      <xdr:rowOff>153924</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9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145051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08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33076</xdr:rowOff>
    </xdr:from>
    <xdr:to>
      <xdr:col>107</xdr:col>
      <xdr:colOff>101600</xdr:colOff>
      <xdr:row>58</xdr:row>
      <xdr:rowOff>134676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97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125803</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6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14879</xdr:rowOff>
    </xdr:from>
    <xdr:to>
      <xdr:col>102</xdr:col>
      <xdr:colOff>165100</xdr:colOff>
      <xdr:row>58</xdr:row>
      <xdr:rowOff>116479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95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107606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51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27932</xdr:rowOff>
    </xdr:from>
    <xdr:to>
      <xdr:col>98</xdr:col>
      <xdr:colOff>38100</xdr:colOff>
      <xdr:row>58</xdr:row>
      <xdr:rowOff>129532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97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120659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6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52913</xdr:rowOff>
    </xdr:from>
    <xdr:to>
      <xdr:col>116</xdr:col>
      <xdr:colOff>63500</xdr:colOff>
      <xdr:row>76</xdr:row>
      <xdr:rowOff>65500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3083113"/>
          <a:ext cx="838200" cy="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138340</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168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52913</xdr:rowOff>
    </xdr:from>
    <xdr:to>
      <xdr:col>111</xdr:col>
      <xdr:colOff>177800</xdr:colOff>
      <xdr:row>76</xdr:row>
      <xdr:rowOff>145497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3083113"/>
          <a:ext cx="889000" cy="9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66834</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145497</xdr:rowOff>
    </xdr:from>
    <xdr:to>
      <xdr:col>107</xdr:col>
      <xdr:colOff>50800</xdr:colOff>
      <xdr:row>76</xdr:row>
      <xdr:rowOff>158438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3175697"/>
          <a:ext cx="889000" cy="1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94781</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158438</xdr:rowOff>
    </xdr:from>
    <xdr:to>
      <xdr:col>102</xdr:col>
      <xdr:colOff>114300</xdr:colOff>
      <xdr:row>77</xdr:row>
      <xdr:rowOff>67943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188638"/>
          <a:ext cx="889000" cy="8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90037</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126593</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298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14700</xdr:rowOff>
    </xdr:from>
    <xdr:to>
      <xdr:col>116</xdr:col>
      <xdr:colOff>114300</xdr:colOff>
      <xdr:row>76</xdr:row>
      <xdr:rowOff>116300</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0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37577</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89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2113</xdr:rowOff>
    </xdr:from>
    <xdr:to>
      <xdr:col>112</xdr:col>
      <xdr:colOff>38100</xdr:colOff>
      <xdr:row>76</xdr:row>
      <xdr:rowOff>103713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03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120241</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280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94697</xdr:rowOff>
    </xdr:from>
    <xdr:to>
      <xdr:col>107</xdr:col>
      <xdr:colOff>101600</xdr:colOff>
      <xdr:row>77</xdr:row>
      <xdr:rowOff>24847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12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41374</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90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107638</xdr:rowOff>
    </xdr:from>
    <xdr:to>
      <xdr:col>102</xdr:col>
      <xdr:colOff>165100</xdr:colOff>
      <xdr:row>77</xdr:row>
      <xdr:rowOff>37788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13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54315</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91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17143</xdr:rowOff>
    </xdr:from>
    <xdr:to>
      <xdr:col>98</xdr:col>
      <xdr:colOff>38100</xdr:colOff>
      <xdr:row>77</xdr:row>
      <xdr:rowOff>118743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21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109870</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331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1,762,948</a:t>
          </a:r>
          <a:r>
            <a:rPr kumimoji="1" lang="ja-JP" altLang="en-US" sz="1100">
              <a:solidFill>
                <a:schemeClr val="dk1"/>
              </a:solidFill>
              <a:effectLst/>
              <a:latin typeface="+mn-lt"/>
              <a:ea typeface="+mn-ea"/>
              <a:cs typeface="+mn-cs"/>
            </a:rPr>
            <a:t>円（前年</a:t>
          </a:r>
          <a:r>
            <a:rPr kumimoji="1" lang="en-US" altLang="ja-JP" sz="1100">
              <a:solidFill>
                <a:schemeClr val="dk1"/>
              </a:solidFill>
              <a:effectLst/>
              <a:latin typeface="+mn-lt"/>
              <a:ea typeface="+mn-ea"/>
              <a:cs typeface="+mn-cs"/>
            </a:rPr>
            <a:t>1,706,065</a:t>
          </a:r>
          <a:r>
            <a:rPr kumimoji="1" lang="ja-JP" altLang="ja-JP" sz="1100">
              <a:solidFill>
                <a:schemeClr val="dk1"/>
              </a:solidFill>
              <a:effectLst/>
              <a:latin typeface="+mn-lt"/>
              <a:ea typeface="+mn-ea"/>
              <a:cs typeface="+mn-cs"/>
            </a:rPr>
            <a:t>円）となった。主な構成項目である人件費は、住民一人当たり</a:t>
          </a:r>
          <a:r>
            <a:rPr kumimoji="1" lang="en-US" altLang="ja-JP" sz="1100">
              <a:solidFill>
                <a:schemeClr val="dk1"/>
              </a:solidFill>
              <a:effectLst/>
              <a:latin typeface="+mn-lt"/>
              <a:ea typeface="+mn-ea"/>
              <a:cs typeface="+mn-cs"/>
            </a:rPr>
            <a:t>371,359</a:t>
          </a:r>
          <a:r>
            <a:rPr kumimoji="1" lang="ja-JP" altLang="ja-JP" sz="1100">
              <a:solidFill>
                <a:schemeClr val="dk1"/>
              </a:solidFill>
              <a:effectLst/>
              <a:latin typeface="+mn-lt"/>
              <a:ea typeface="+mn-ea"/>
              <a:cs typeface="+mn-cs"/>
            </a:rPr>
            <a:t>円と前年比</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となっており、平成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年度からの増加傾向は落ち着いてはいるが、類似団体との比較では、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倍近い高い水準となっている。複合施設を開設した平成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年度に定数増としたことが、増額の要因となっている。</a:t>
          </a:r>
          <a:endParaRPr lang="ja-JP" altLang="ja-JP" sz="1400">
            <a:effectLst/>
          </a:endParaRPr>
        </a:p>
        <a:p>
          <a:r>
            <a:rPr kumimoji="1" lang="ja-JP" altLang="ja-JP" sz="1100">
              <a:solidFill>
                <a:schemeClr val="dk1"/>
              </a:solidFill>
              <a:effectLst/>
              <a:latin typeface="+mn-lt"/>
              <a:ea typeface="+mn-ea"/>
              <a:cs typeface="+mn-cs"/>
            </a:rPr>
            <a:t>　物件費は、住民一人当たり</a:t>
          </a:r>
          <a:r>
            <a:rPr kumimoji="1" lang="en-US" altLang="ja-JP" sz="1100">
              <a:solidFill>
                <a:schemeClr val="dk1"/>
              </a:solidFill>
              <a:effectLst/>
              <a:latin typeface="+mn-lt"/>
              <a:ea typeface="+mn-ea"/>
              <a:cs typeface="+mn-cs"/>
            </a:rPr>
            <a:t>501,391</a:t>
          </a:r>
          <a:r>
            <a:rPr kumimoji="1" lang="ja-JP" altLang="ja-JP" sz="1100">
              <a:solidFill>
                <a:schemeClr val="dk1"/>
              </a:solidFill>
              <a:effectLst/>
              <a:latin typeface="+mn-lt"/>
              <a:ea typeface="+mn-ea"/>
              <a:cs typeface="+mn-cs"/>
            </a:rPr>
            <a:t>円となっており、類似団体と比較して高い水準となっている。公債費は、前年との比較では</a:t>
          </a:r>
          <a:r>
            <a:rPr kumimoji="1" lang="en-US" altLang="ja-JP" sz="1100">
              <a:solidFill>
                <a:schemeClr val="dk1"/>
              </a:solidFill>
              <a:effectLst/>
              <a:latin typeface="+mn-lt"/>
              <a:ea typeface="+mn-ea"/>
              <a:cs typeface="+mn-cs"/>
            </a:rPr>
            <a:t>19,376</a:t>
          </a:r>
          <a:r>
            <a:rPr kumimoji="1" lang="ja-JP" altLang="ja-JP" sz="1100">
              <a:solidFill>
                <a:schemeClr val="dk1"/>
              </a:solidFill>
              <a:effectLst/>
              <a:latin typeface="+mn-lt"/>
              <a:ea typeface="+mn-ea"/>
              <a:cs typeface="+mn-cs"/>
            </a:rPr>
            <a:t>の減となり住民一人当たり</a:t>
          </a:r>
          <a:r>
            <a:rPr kumimoji="1" lang="en-US" altLang="ja-JP" sz="1100">
              <a:solidFill>
                <a:schemeClr val="dk1"/>
              </a:solidFill>
              <a:effectLst/>
              <a:latin typeface="+mn-lt"/>
              <a:ea typeface="+mn-ea"/>
              <a:cs typeface="+mn-cs"/>
            </a:rPr>
            <a:t>110,733</a:t>
          </a:r>
          <a:r>
            <a:rPr kumimoji="1" lang="ja-JP" altLang="ja-JP" sz="1100">
              <a:solidFill>
                <a:schemeClr val="dk1"/>
              </a:solidFill>
              <a:effectLst/>
              <a:latin typeface="+mn-lt"/>
              <a:ea typeface="+mn-ea"/>
              <a:cs typeface="+mn-cs"/>
            </a:rPr>
            <a:t>円となった。類似団体との比較では</a:t>
          </a:r>
          <a:r>
            <a:rPr kumimoji="1" lang="en-US" altLang="ja-JP" sz="1100">
              <a:solidFill>
                <a:schemeClr val="dk1"/>
              </a:solidFill>
              <a:effectLst/>
              <a:latin typeface="+mn-lt"/>
              <a:ea typeface="+mn-ea"/>
              <a:cs typeface="+mn-cs"/>
            </a:rPr>
            <a:t>55,006</a:t>
          </a:r>
          <a:r>
            <a:rPr kumimoji="1" lang="ja-JP" altLang="ja-JP" sz="1100">
              <a:solidFill>
                <a:schemeClr val="dk1"/>
              </a:solidFill>
              <a:effectLst/>
              <a:latin typeface="+mn-lt"/>
              <a:ea typeface="+mn-ea"/>
              <a:cs typeface="+mn-cs"/>
            </a:rPr>
            <a:t>低くなった。普通建設事業費（うち更新整備）は、住民一人当たり</a:t>
          </a:r>
          <a:r>
            <a:rPr kumimoji="1" lang="en-US" altLang="ja-JP" sz="1100">
              <a:solidFill>
                <a:schemeClr val="dk1"/>
              </a:solidFill>
              <a:effectLst/>
              <a:latin typeface="+mn-lt"/>
              <a:ea typeface="+mn-ea"/>
              <a:cs typeface="+mn-cs"/>
            </a:rPr>
            <a:t>260,975</a:t>
          </a:r>
          <a:r>
            <a:rPr kumimoji="1" lang="ja-JP" altLang="ja-JP" sz="1100">
              <a:solidFill>
                <a:schemeClr val="dk1"/>
              </a:solidFill>
              <a:effectLst/>
              <a:latin typeface="+mn-lt"/>
              <a:ea typeface="+mn-ea"/>
              <a:cs typeface="+mn-cs"/>
            </a:rPr>
            <a:t>円となっており、類似団体との比較では、</a:t>
          </a:r>
          <a:r>
            <a:rPr kumimoji="1" lang="en-US" altLang="ja-JP" sz="1100">
              <a:solidFill>
                <a:schemeClr val="dk1"/>
              </a:solidFill>
              <a:effectLst/>
              <a:latin typeface="+mn-lt"/>
              <a:ea typeface="+mn-ea"/>
              <a:cs typeface="+mn-cs"/>
            </a:rPr>
            <a:t>90,891</a:t>
          </a:r>
          <a:r>
            <a:rPr kumimoji="1" lang="ja-JP" altLang="ja-JP" sz="1100">
              <a:solidFill>
                <a:schemeClr val="dk1"/>
              </a:solidFill>
              <a:effectLst/>
              <a:latin typeface="+mn-lt"/>
              <a:ea typeface="+mn-ea"/>
              <a:cs typeface="+mn-cs"/>
            </a:rPr>
            <a:t>円上回った。振興事業の規模に影響を受ける形となっており、年度により増減がある。今後、公共施設等総合管理計画に基づき計画的に事業を実施することで、年度間の増減を最小限に、極力平準化することを目指すことと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2,629
2,605
106.88
4,883,912
4,634,792
237,354
1,906,520
2,253,501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85979</xdr:rowOff>
    </xdr:from>
    <xdr:to>
      <xdr:col>24</xdr:col>
      <xdr:colOff>63500</xdr:colOff>
      <xdr:row>37</xdr:row>
      <xdr:rowOff>108382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29629"/>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60888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108382</xdr:rowOff>
    </xdr:from>
    <xdr:to>
      <xdr:col>19</xdr:col>
      <xdr:colOff>177800</xdr:colOff>
      <xdr:row>37</xdr:row>
      <xdr:rowOff>111049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5203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103518</xdr:rowOff>
    </xdr:from>
    <xdr:to>
      <xdr:col>15</xdr:col>
      <xdr:colOff>50800</xdr:colOff>
      <xdr:row>37</xdr:row>
      <xdr:rowOff>111049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47168"/>
          <a:ext cx="889000" cy="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55778</xdr:rowOff>
    </xdr:from>
    <xdr:to>
      <xdr:col>10</xdr:col>
      <xdr:colOff>114300</xdr:colOff>
      <xdr:row>37</xdr:row>
      <xdr:rowOff>103518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399428"/>
          <a:ext cx="889000" cy="4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168533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166464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35179</xdr:rowOff>
    </xdr:from>
    <xdr:to>
      <xdr:col>24</xdr:col>
      <xdr:colOff>114300</xdr:colOff>
      <xdr:row>37</xdr:row>
      <xdr:rowOff>136779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58056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3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57582</xdr:rowOff>
    </xdr:from>
    <xdr:to>
      <xdr:col>20</xdr:col>
      <xdr:colOff>38100</xdr:colOff>
      <xdr:row>37</xdr:row>
      <xdr:rowOff>159182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0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4259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1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60249</xdr:rowOff>
    </xdr:from>
    <xdr:to>
      <xdr:col>15</xdr:col>
      <xdr:colOff>101600</xdr:colOff>
      <xdr:row>37</xdr:row>
      <xdr:rowOff>161849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6926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17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52718</xdr:rowOff>
    </xdr:from>
    <xdr:to>
      <xdr:col>10</xdr:col>
      <xdr:colOff>165100</xdr:colOff>
      <xdr:row>37</xdr:row>
      <xdr:rowOff>154318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9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170845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17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4978</xdr:rowOff>
    </xdr:from>
    <xdr:to>
      <xdr:col>6</xdr:col>
      <xdr:colOff>38100</xdr:colOff>
      <xdr:row>37</xdr:row>
      <xdr:rowOff>106578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4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123105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95419</xdr:rowOff>
    </xdr:from>
    <xdr:to>
      <xdr:col>24</xdr:col>
      <xdr:colOff>63500</xdr:colOff>
      <xdr:row>57</xdr:row>
      <xdr:rowOff>113826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68069"/>
          <a:ext cx="838200" cy="1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87278</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59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72530</xdr:rowOff>
    </xdr:from>
    <xdr:to>
      <xdr:col>19</xdr:col>
      <xdr:colOff>177800</xdr:colOff>
      <xdr:row>57</xdr:row>
      <xdr:rowOff>113826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845180"/>
          <a:ext cx="889000" cy="4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26429</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72530</xdr:rowOff>
    </xdr:from>
    <xdr:to>
      <xdr:col>15</xdr:col>
      <xdr:colOff>50800</xdr:colOff>
      <xdr:row>57</xdr:row>
      <xdr:rowOff>85437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845180"/>
          <a:ext cx="889000" cy="1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26681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85437</xdr:rowOff>
    </xdr:from>
    <xdr:to>
      <xdr:col>10</xdr:col>
      <xdr:colOff>114300</xdr:colOff>
      <xdr:row>57</xdr:row>
      <xdr:rowOff>118292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858087"/>
          <a:ext cx="889000" cy="3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17127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6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2452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94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44619</xdr:rowOff>
    </xdr:from>
    <xdr:to>
      <xdr:col>24</xdr:col>
      <xdr:colOff>114300</xdr:colOff>
      <xdr:row>57</xdr:row>
      <xdr:rowOff>146219</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1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67496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63026</xdr:rowOff>
    </xdr:from>
    <xdr:to>
      <xdr:col>20</xdr:col>
      <xdr:colOff>38100</xdr:colOff>
      <xdr:row>57</xdr:row>
      <xdr:rowOff>164626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9703</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10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21730</xdr:rowOff>
    </xdr:from>
    <xdr:to>
      <xdr:col>15</xdr:col>
      <xdr:colOff>101600</xdr:colOff>
      <xdr:row>57</xdr:row>
      <xdr:rowOff>123330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79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139857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56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34637</xdr:rowOff>
    </xdr:from>
    <xdr:to>
      <xdr:col>10</xdr:col>
      <xdr:colOff>165100</xdr:colOff>
      <xdr:row>57</xdr:row>
      <xdr:rowOff>136237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152764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582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67492</xdr:rowOff>
    </xdr:from>
    <xdr:to>
      <xdr:col>6</xdr:col>
      <xdr:colOff>38100</xdr:colOff>
      <xdr:row>57</xdr:row>
      <xdr:rowOff>169092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4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14169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15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33441</xdr:rowOff>
    </xdr:from>
    <xdr:to>
      <xdr:col>24</xdr:col>
      <xdr:colOff>63500</xdr:colOff>
      <xdr:row>76</xdr:row>
      <xdr:rowOff>64756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063641"/>
          <a:ext cx="838200" cy="3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38185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45321</xdr:rowOff>
    </xdr:from>
    <xdr:to>
      <xdr:col>19</xdr:col>
      <xdr:colOff>177800</xdr:colOff>
      <xdr:row>76</xdr:row>
      <xdr:rowOff>64756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3075521"/>
          <a:ext cx="889000" cy="1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148756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17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16205</xdr:rowOff>
    </xdr:from>
    <xdr:to>
      <xdr:col>15</xdr:col>
      <xdr:colOff>50800</xdr:colOff>
      <xdr:row>76</xdr:row>
      <xdr:rowOff>45321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046405"/>
          <a:ext cx="889000" cy="2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159202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16205</xdr:rowOff>
    </xdr:from>
    <xdr:to>
      <xdr:col>10</xdr:col>
      <xdr:colOff>114300</xdr:colOff>
      <xdr:row>76</xdr:row>
      <xdr:rowOff>38533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046405"/>
          <a:ext cx="889000" cy="2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5256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99671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12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154091</xdr:rowOff>
    </xdr:from>
    <xdr:to>
      <xdr:col>24</xdr:col>
      <xdr:colOff>114300</xdr:colOff>
      <xdr:row>76</xdr:row>
      <xdr:rowOff>84241</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1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5518</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86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13956</xdr:rowOff>
    </xdr:from>
    <xdr:to>
      <xdr:col>20</xdr:col>
      <xdr:colOff>38100</xdr:colOff>
      <xdr:row>76</xdr:row>
      <xdr:rowOff>115556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04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132083</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81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165971</xdr:rowOff>
    </xdr:from>
    <xdr:to>
      <xdr:col>15</xdr:col>
      <xdr:colOff>101600</xdr:colOff>
      <xdr:row>76</xdr:row>
      <xdr:rowOff>96121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02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112647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79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136854</xdr:rowOff>
    </xdr:from>
    <xdr:to>
      <xdr:col>10</xdr:col>
      <xdr:colOff>165100</xdr:colOff>
      <xdr:row>76</xdr:row>
      <xdr:rowOff>67004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29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83531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77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159183</xdr:rowOff>
    </xdr:from>
    <xdr:to>
      <xdr:col>6</xdr:col>
      <xdr:colOff>38100</xdr:colOff>
      <xdr:row>76</xdr:row>
      <xdr:rowOff>89333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01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105860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79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31772</xdr:rowOff>
    </xdr:from>
    <xdr:to>
      <xdr:col>24</xdr:col>
      <xdr:colOff>63500</xdr:colOff>
      <xdr:row>92</xdr:row>
      <xdr:rowOff>32153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580517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99379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58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32153</xdr:rowOff>
    </xdr:from>
    <xdr:to>
      <xdr:col>19</xdr:col>
      <xdr:colOff>177800</xdr:colOff>
      <xdr:row>92</xdr:row>
      <xdr:rowOff>63605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5805553"/>
          <a:ext cx="889000" cy="3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12326</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64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63605</xdr:rowOff>
    </xdr:from>
    <xdr:to>
      <xdr:col>15</xdr:col>
      <xdr:colOff>50800</xdr:colOff>
      <xdr:row>93</xdr:row>
      <xdr:rowOff>20386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5837005"/>
          <a:ext cx="889000" cy="12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1829</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63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20386</xdr:rowOff>
    </xdr:from>
    <xdr:to>
      <xdr:col>10</xdr:col>
      <xdr:colOff>114300</xdr:colOff>
      <xdr:row>93</xdr:row>
      <xdr:rowOff>143015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5965236"/>
          <a:ext cx="889000" cy="12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23361</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65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54774</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68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152422</xdr:rowOff>
    </xdr:from>
    <xdr:to>
      <xdr:col>24</xdr:col>
      <xdr:colOff>114300</xdr:colOff>
      <xdr:row>92</xdr:row>
      <xdr:rowOff>82572</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575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3849</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560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152803</xdr:rowOff>
    </xdr:from>
    <xdr:to>
      <xdr:col>20</xdr:col>
      <xdr:colOff>38100</xdr:colOff>
      <xdr:row>92</xdr:row>
      <xdr:rowOff>82953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575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99480</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5529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12805</xdr:rowOff>
    </xdr:from>
    <xdr:to>
      <xdr:col>15</xdr:col>
      <xdr:colOff>101600</xdr:colOff>
      <xdr:row>92</xdr:row>
      <xdr:rowOff>114405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57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130932</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5561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141036</xdr:rowOff>
    </xdr:from>
    <xdr:to>
      <xdr:col>10</xdr:col>
      <xdr:colOff>165100</xdr:colOff>
      <xdr:row>93</xdr:row>
      <xdr:rowOff>71186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591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87713</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568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92215</xdr:rowOff>
    </xdr:from>
    <xdr:to>
      <xdr:col>6</xdr:col>
      <xdr:colOff>38100</xdr:colOff>
      <xdr:row>94</xdr:row>
      <xdr:rowOff>22365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0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38892</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581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1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40576</xdr:rowOff>
    </xdr:from>
    <xdr:to>
      <xdr:col>55</xdr:col>
      <xdr:colOff>0</xdr:colOff>
      <xdr:row>59</xdr:row>
      <xdr:rowOff>43905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156126"/>
          <a:ext cx="838200" cy="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53422</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26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43905</xdr:rowOff>
    </xdr:from>
    <xdr:to>
      <xdr:col>50</xdr:col>
      <xdr:colOff>114300</xdr:colOff>
      <xdr:row>59</xdr:row>
      <xdr:rowOff>45782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159455"/>
          <a:ext cx="889000" cy="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158030</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75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45782</xdr:rowOff>
    </xdr:from>
    <xdr:to>
      <xdr:col>45</xdr:col>
      <xdr:colOff>177800</xdr:colOff>
      <xdr:row>59</xdr:row>
      <xdr:rowOff>62147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161332"/>
          <a:ext cx="889000" cy="1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159452</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5" y="97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80032</xdr:rowOff>
    </xdr:from>
    <xdr:to>
      <xdr:col>41</xdr:col>
      <xdr:colOff>50800</xdr:colOff>
      <xdr:row>59</xdr:row>
      <xdr:rowOff>62147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10024132"/>
          <a:ext cx="889000" cy="15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10976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150725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1009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161226</xdr:rowOff>
    </xdr:from>
    <xdr:to>
      <xdr:col>55</xdr:col>
      <xdr:colOff>50800</xdr:colOff>
      <xdr:row>59</xdr:row>
      <xdr:rowOff>91376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10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76153</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1002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164555</xdr:rowOff>
    </xdr:from>
    <xdr:to>
      <xdr:col>50</xdr:col>
      <xdr:colOff>165100</xdr:colOff>
      <xdr:row>59</xdr:row>
      <xdr:rowOff>94705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1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85832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2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166432</xdr:rowOff>
    </xdr:from>
    <xdr:to>
      <xdr:col>46</xdr:col>
      <xdr:colOff>38100</xdr:colOff>
      <xdr:row>59</xdr:row>
      <xdr:rowOff>96582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11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87709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2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11347</xdr:rowOff>
    </xdr:from>
    <xdr:to>
      <xdr:col>41</xdr:col>
      <xdr:colOff>101600</xdr:colOff>
      <xdr:row>59</xdr:row>
      <xdr:rowOff>112947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12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104074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21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29232</xdr:rowOff>
    </xdr:from>
    <xdr:to>
      <xdr:col>36</xdr:col>
      <xdr:colOff>165100</xdr:colOff>
      <xdr:row>58</xdr:row>
      <xdr:rowOff>130832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7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147359</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672795" y="974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1574</xdr:rowOff>
    </xdr:from>
    <xdr:to>
      <xdr:col>55</xdr:col>
      <xdr:colOff>0</xdr:colOff>
      <xdr:row>78</xdr:row>
      <xdr:rowOff>6494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74674"/>
          <a:ext cx="838200" cy="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98570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2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3146</xdr:rowOff>
    </xdr:from>
    <xdr:to>
      <xdr:col>50</xdr:col>
      <xdr:colOff>114300</xdr:colOff>
      <xdr:row>78</xdr:row>
      <xdr:rowOff>6494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376246"/>
          <a:ext cx="889000" cy="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31101</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3146</xdr:rowOff>
    </xdr:from>
    <xdr:to>
      <xdr:col>45</xdr:col>
      <xdr:colOff>177800</xdr:colOff>
      <xdr:row>78</xdr:row>
      <xdr:rowOff>6378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376246"/>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39619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0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166988</xdr:rowOff>
    </xdr:from>
    <xdr:to>
      <xdr:col>41</xdr:col>
      <xdr:colOff>50800</xdr:colOff>
      <xdr:row>78</xdr:row>
      <xdr:rowOff>6378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368638"/>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22407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46973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122224</xdr:rowOff>
    </xdr:from>
    <xdr:to>
      <xdr:col>55</xdr:col>
      <xdr:colOff>50800</xdr:colOff>
      <xdr:row>78</xdr:row>
      <xdr:rowOff>52374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100651</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0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127144</xdr:rowOff>
    </xdr:from>
    <xdr:to>
      <xdr:col>50</xdr:col>
      <xdr:colOff>165100</xdr:colOff>
      <xdr:row>78</xdr:row>
      <xdr:rowOff>57294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2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48421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2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123796</xdr:rowOff>
    </xdr:from>
    <xdr:to>
      <xdr:col>46</xdr:col>
      <xdr:colOff>38100</xdr:colOff>
      <xdr:row>78</xdr:row>
      <xdr:rowOff>53946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2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45073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1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127028</xdr:rowOff>
    </xdr:from>
    <xdr:to>
      <xdr:col>41</xdr:col>
      <xdr:colOff>101600</xdr:colOff>
      <xdr:row>78</xdr:row>
      <xdr:rowOff>57178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2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48305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2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116188</xdr:rowOff>
    </xdr:from>
    <xdr:to>
      <xdr:col>36</xdr:col>
      <xdr:colOff>165100</xdr:colOff>
      <xdr:row>78</xdr:row>
      <xdr:rowOff>46338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62865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09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45751</xdr:rowOff>
    </xdr:from>
    <xdr:to>
      <xdr:col>55</xdr:col>
      <xdr:colOff>0</xdr:colOff>
      <xdr:row>98</xdr:row>
      <xdr:rowOff>128392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847851"/>
          <a:ext cx="838200" cy="8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147401</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06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95036</xdr:rowOff>
    </xdr:from>
    <xdr:to>
      <xdr:col>50</xdr:col>
      <xdr:colOff>114300</xdr:colOff>
      <xdr:row>98</xdr:row>
      <xdr:rowOff>128392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897136"/>
          <a:ext cx="889000" cy="3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78529</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53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95036</xdr:rowOff>
    </xdr:from>
    <xdr:to>
      <xdr:col>45</xdr:col>
      <xdr:colOff>177800</xdr:colOff>
      <xdr:row>98</xdr:row>
      <xdr:rowOff>106240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897136"/>
          <a:ext cx="889000" cy="1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77636</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53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86713</xdr:rowOff>
    </xdr:from>
    <xdr:to>
      <xdr:col>41</xdr:col>
      <xdr:colOff>50800</xdr:colOff>
      <xdr:row>98</xdr:row>
      <xdr:rowOff>106240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888813"/>
          <a:ext cx="889000" cy="1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86766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54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94015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55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166401</xdr:rowOff>
    </xdr:from>
    <xdr:to>
      <xdr:col>55</xdr:col>
      <xdr:colOff>50800</xdr:colOff>
      <xdr:row>98</xdr:row>
      <xdr:rowOff>96551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9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144828</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775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77592</xdr:rowOff>
    </xdr:from>
    <xdr:to>
      <xdr:col>50</xdr:col>
      <xdr:colOff>165100</xdr:colOff>
      <xdr:row>99</xdr:row>
      <xdr:rowOff>7742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8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170319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97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44236</xdr:rowOff>
    </xdr:from>
    <xdr:to>
      <xdr:col>46</xdr:col>
      <xdr:colOff>38100</xdr:colOff>
      <xdr:row>98</xdr:row>
      <xdr:rowOff>145836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84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136963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93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55440</xdr:rowOff>
    </xdr:from>
    <xdr:to>
      <xdr:col>41</xdr:col>
      <xdr:colOff>101600</xdr:colOff>
      <xdr:row>98</xdr:row>
      <xdr:rowOff>157040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85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148167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9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35913</xdr:rowOff>
    </xdr:from>
    <xdr:to>
      <xdr:col>36</xdr:col>
      <xdr:colOff>165100</xdr:colOff>
      <xdr:row>98</xdr:row>
      <xdr:rowOff>137513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83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128640</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93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84996</xdr:rowOff>
    </xdr:from>
    <xdr:to>
      <xdr:col>85</xdr:col>
      <xdr:colOff>127000</xdr:colOff>
      <xdr:row>39</xdr:row>
      <xdr:rowOff>36187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428646"/>
          <a:ext cx="838200" cy="29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164796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3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84996</xdr:rowOff>
    </xdr:from>
    <xdr:to>
      <xdr:col>81</xdr:col>
      <xdr:colOff>50800</xdr:colOff>
      <xdr:row>39</xdr:row>
      <xdr:rowOff>35315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28646"/>
          <a:ext cx="889000" cy="29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97348</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35315</xdr:rowOff>
    </xdr:from>
    <xdr:to>
      <xdr:col>76</xdr:col>
      <xdr:colOff>114300</xdr:colOff>
      <xdr:row>39</xdr:row>
      <xdr:rowOff>56398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721865"/>
          <a:ext cx="889000" cy="2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134531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33349</xdr:rowOff>
    </xdr:from>
    <xdr:to>
      <xdr:col>71</xdr:col>
      <xdr:colOff>177800</xdr:colOff>
      <xdr:row>39</xdr:row>
      <xdr:rowOff>56398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719899"/>
          <a:ext cx="889000" cy="2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121302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119868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156837</xdr:rowOff>
    </xdr:from>
    <xdr:to>
      <xdr:col>85</xdr:col>
      <xdr:colOff>177800</xdr:colOff>
      <xdr:row>39</xdr:row>
      <xdr:rowOff>86987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67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71764</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8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34196</xdr:rowOff>
    </xdr:from>
    <xdr:to>
      <xdr:col>81</xdr:col>
      <xdr:colOff>101600</xdr:colOff>
      <xdr:row>37</xdr:row>
      <xdr:rowOff>135796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7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152323</xdr:rowOff>
    </xdr:from>
    <xdr:ext cx="59901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181795" y="615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155965</xdr:rowOff>
    </xdr:from>
    <xdr:to>
      <xdr:col>76</xdr:col>
      <xdr:colOff>165100</xdr:colOff>
      <xdr:row>39</xdr:row>
      <xdr:rowOff>86115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67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77242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7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5598</xdr:rowOff>
    </xdr:from>
    <xdr:to>
      <xdr:col>72</xdr:col>
      <xdr:colOff>38100</xdr:colOff>
      <xdr:row>39</xdr:row>
      <xdr:rowOff>107198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69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98325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78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153999</xdr:rowOff>
    </xdr:from>
    <xdr:to>
      <xdr:col>67</xdr:col>
      <xdr:colOff>101600</xdr:colOff>
      <xdr:row>39</xdr:row>
      <xdr:rowOff>84149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66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75276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76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101247</xdr:rowOff>
    </xdr:from>
    <xdr:to>
      <xdr:col>85</xdr:col>
      <xdr:colOff>127000</xdr:colOff>
      <xdr:row>58</xdr:row>
      <xdr:rowOff>113709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10045347"/>
          <a:ext cx="838200" cy="1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4823</xdr:rowOff>
    </xdr:from>
    <xdr:ext cx="599010"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777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113709</xdr:rowOff>
    </xdr:from>
    <xdr:to>
      <xdr:col>81</xdr:col>
      <xdr:colOff>50800</xdr:colOff>
      <xdr:row>58</xdr:row>
      <xdr:rowOff>131640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10057809"/>
          <a:ext cx="889000" cy="1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144370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181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112077</xdr:rowOff>
    </xdr:from>
    <xdr:to>
      <xdr:col>76</xdr:col>
      <xdr:colOff>114300</xdr:colOff>
      <xdr:row>58</xdr:row>
      <xdr:rowOff>131640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10056177"/>
          <a:ext cx="889000" cy="1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133187</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292795" y="973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57200</xdr:rowOff>
    </xdr:from>
    <xdr:to>
      <xdr:col>71</xdr:col>
      <xdr:colOff>177800</xdr:colOff>
      <xdr:row>58</xdr:row>
      <xdr:rowOff>112077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10001300"/>
          <a:ext cx="889000" cy="5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102288</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03795" y="97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110845</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14795" y="971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50447</xdr:rowOff>
    </xdr:from>
    <xdr:to>
      <xdr:col>85</xdr:col>
      <xdr:colOff>177800</xdr:colOff>
      <xdr:row>58</xdr:row>
      <xdr:rowOff>152047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99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136824</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90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62909</xdr:rowOff>
    </xdr:from>
    <xdr:to>
      <xdr:col>81</xdr:col>
      <xdr:colOff>101600</xdr:colOff>
      <xdr:row>58</xdr:row>
      <xdr:rowOff>164509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1000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155636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1009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80840</xdr:rowOff>
    </xdr:from>
    <xdr:to>
      <xdr:col>76</xdr:col>
      <xdr:colOff>165100</xdr:colOff>
      <xdr:row>59</xdr:row>
      <xdr:rowOff>10990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1002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2117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1011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61277</xdr:rowOff>
    </xdr:from>
    <xdr:to>
      <xdr:col>72</xdr:col>
      <xdr:colOff>38100</xdr:colOff>
      <xdr:row>58</xdr:row>
      <xdr:rowOff>162877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1000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154004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1009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6400</xdr:rowOff>
    </xdr:from>
    <xdr:to>
      <xdr:col>67</xdr:col>
      <xdr:colOff>101600</xdr:colOff>
      <xdr:row>58</xdr:row>
      <xdr:rowOff>108000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9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99127</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1004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69317</xdr:rowOff>
    </xdr:from>
    <xdr:to>
      <xdr:col>85</xdr:col>
      <xdr:colOff>127000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442417"/>
          <a:ext cx="838200" cy="7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26756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9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132593</xdr:rowOff>
    </xdr:from>
    <xdr:to>
      <xdr:col>81</xdr:col>
      <xdr:colOff>50800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05693"/>
          <a:ext cx="889000" cy="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132593</xdr:rowOff>
    </xdr:from>
    <xdr:to>
      <xdr:col>76</xdr:col>
      <xdr:colOff>114300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05693"/>
          <a:ext cx="889000" cy="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168442</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18517</xdr:rowOff>
    </xdr:from>
    <xdr:to>
      <xdr:col>85</xdr:col>
      <xdr:colOff>177800</xdr:colOff>
      <xdr:row>78</xdr:row>
      <xdr:rowOff>120117</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9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149344</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17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81793</xdr:rowOff>
    </xdr:from>
    <xdr:to>
      <xdr:col>76</xdr:col>
      <xdr:colOff>165100</xdr:colOff>
      <xdr:row>79</xdr:row>
      <xdr:rowOff>11943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5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3070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54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139492</xdr:rowOff>
    </xdr:from>
    <xdr:to>
      <xdr:col>85</xdr:col>
      <xdr:colOff>127000</xdr:colOff>
      <xdr:row>98</xdr:row>
      <xdr:rowOff>4953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5481300" y="16770142"/>
          <a:ext cx="838200" cy="3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43595</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502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4316</xdr:rowOff>
    </xdr:from>
    <xdr:to>
      <xdr:col>81</xdr:col>
      <xdr:colOff>50800</xdr:colOff>
      <xdr:row>97</xdr:row>
      <xdr:rowOff>139492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463516"/>
          <a:ext cx="889000" cy="30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161083</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4316</xdr:rowOff>
    </xdr:from>
    <xdr:to>
      <xdr:col>76</xdr:col>
      <xdr:colOff>114300</xdr:colOff>
      <xdr:row>97</xdr:row>
      <xdr:rowOff>10863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463516"/>
          <a:ext cx="889000" cy="17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125066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160217</xdr:rowOff>
    </xdr:from>
    <xdr:to>
      <xdr:col>71</xdr:col>
      <xdr:colOff>177800</xdr:colOff>
      <xdr:row>97</xdr:row>
      <xdr:rowOff>10863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619417"/>
          <a:ext cx="889000" cy="2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139678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28584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125603</xdr:rowOff>
    </xdr:from>
    <xdr:to>
      <xdr:col>85</xdr:col>
      <xdr:colOff>177800</xdr:colOff>
      <xdr:row>98</xdr:row>
      <xdr:rowOff>55753</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75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104030</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734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88692</xdr:rowOff>
    </xdr:from>
    <xdr:to>
      <xdr:col>81</xdr:col>
      <xdr:colOff>101600</xdr:colOff>
      <xdr:row>98</xdr:row>
      <xdr:rowOff>18842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7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9969</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681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124966</xdr:rowOff>
    </xdr:from>
    <xdr:to>
      <xdr:col>76</xdr:col>
      <xdr:colOff>165100</xdr:colOff>
      <xdr:row>96</xdr:row>
      <xdr:rowOff>55116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41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71643</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92795" y="1618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131513</xdr:rowOff>
    </xdr:from>
    <xdr:to>
      <xdr:col>72</xdr:col>
      <xdr:colOff>38100</xdr:colOff>
      <xdr:row>97</xdr:row>
      <xdr:rowOff>61663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59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78190</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03795" y="1636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109417</xdr:rowOff>
    </xdr:from>
    <xdr:to>
      <xdr:col>67</xdr:col>
      <xdr:colOff>101600</xdr:colOff>
      <xdr:row>97</xdr:row>
      <xdr:rowOff>39567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56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56094</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63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衛生費は、住民一人当たり</a:t>
          </a:r>
          <a:r>
            <a:rPr kumimoji="1" lang="en-US" altLang="ja-JP" sz="1100">
              <a:solidFill>
                <a:schemeClr val="dk1"/>
              </a:solidFill>
              <a:effectLst/>
              <a:latin typeface="+mn-lt"/>
              <a:ea typeface="+mn-ea"/>
              <a:cs typeface="+mn-cs"/>
            </a:rPr>
            <a:t>497,213</a:t>
          </a:r>
          <a:r>
            <a:rPr kumimoji="1" lang="ja-JP" altLang="ja-JP" sz="1100">
              <a:solidFill>
                <a:schemeClr val="dk1"/>
              </a:solidFill>
              <a:effectLst/>
              <a:latin typeface="+mn-lt"/>
              <a:ea typeface="+mn-ea"/>
              <a:cs typeface="+mn-cs"/>
            </a:rPr>
            <a:t>円となっている。類似団体との比較では、およそ</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倍と高額になっているが、医療機関への人員配置及び運営経費、清掃費の経常経費などがその大きな要因となっている。公債費は、公共施設整備の際の起債額が大きくなってはいるが、</a:t>
          </a:r>
          <a:r>
            <a:rPr kumimoji="1" lang="ja-JP" altLang="en-US" sz="1100">
              <a:solidFill>
                <a:schemeClr val="dk1"/>
              </a:solidFill>
              <a:effectLst/>
              <a:latin typeface="+mn-lt"/>
              <a:ea typeface="+mn-ea"/>
              <a:cs typeface="+mn-cs"/>
            </a:rPr>
            <a:t>大規模事業の起債の償還が完了したこともあり</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110,733</a:t>
          </a:r>
          <a:r>
            <a:rPr kumimoji="1" lang="ja-JP" altLang="ja-JP" sz="1100">
              <a:solidFill>
                <a:schemeClr val="dk1"/>
              </a:solidFill>
              <a:effectLst/>
              <a:latin typeface="+mn-lt"/>
              <a:ea typeface="+mn-ea"/>
              <a:cs typeface="+mn-cs"/>
            </a:rPr>
            <a:t>円とな</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類似団体との比較では</a:t>
          </a:r>
          <a:r>
            <a:rPr kumimoji="1" lang="en-US" altLang="ja-JP" sz="1100">
              <a:solidFill>
                <a:schemeClr val="dk1"/>
              </a:solidFill>
              <a:effectLst/>
              <a:latin typeface="+mn-lt"/>
              <a:ea typeface="+mn-ea"/>
              <a:cs typeface="+mn-cs"/>
            </a:rPr>
            <a:t>55,058</a:t>
          </a:r>
          <a:r>
            <a:rPr kumimoji="1" lang="ja-JP" altLang="ja-JP" sz="1100">
              <a:solidFill>
                <a:schemeClr val="dk1"/>
              </a:solidFill>
              <a:effectLst/>
              <a:latin typeface="+mn-lt"/>
              <a:ea typeface="+mn-ea"/>
              <a:cs typeface="+mn-cs"/>
            </a:rPr>
            <a:t>円低くなってはいるが、今後再度上昇することが見込まれている。いずれも、</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村</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島という特殊な状況で、両島の格差がないように同水準の行政サービスを提供するために必要な経費となっており、類似団体の比較ではその差額が大きくなっている。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実質収支額は</a:t>
          </a:r>
          <a:r>
            <a:rPr lang="en-US" altLang="ja-JP" sz="1100">
              <a:solidFill>
                <a:schemeClr val="dk1"/>
              </a:solidFill>
              <a:effectLst/>
              <a:latin typeface="+mn-lt"/>
              <a:ea typeface="+mn-ea"/>
              <a:cs typeface="+mn-cs"/>
            </a:rPr>
            <a:t>12.45</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、実質単年度収支は</a:t>
          </a:r>
          <a:r>
            <a:rPr lang="en-US" altLang="ja-JP" sz="1100">
              <a:solidFill>
                <a:schemeClr val="dk1"/>
              </a:solidFill>
              <a:effectLst/>
              <a:latin typeface="+mn-lt"/>
              <a:ea typeface="+mn-ea"/>
              <a:cs typeface="+mn-cs"/>
            </a:rPr>
            <a:t>3.63</a:t>
          </a:r>
          <a:r>
            <a:rPr lang="ja-JP" altLang="en-US" sz="1100">
              <a:solidFill>
                <a:schemeClr val="dk1"/>
              </a:solidFill>
              <a:effectLst/>
              <a:latin typeface="+mn-lt"/>
              <a:ea typeface="+mn-ea"/>
              <a:cs typeface="+mn-cs"/>
            </a:rPr>
            <a:t>％となった。</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今後も、決算見込を確実に把握し、基金の取崩額や積立額を精査することで、実質収支比率を</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％程度になるよう努めていく。</a:t>
          </a:r>
          <a:endParaRPr lang="ja-JP" altLang="ja-JP" sz="1400">
            <a:effectLst/>
          </a:endParaRPr>
        </a:p>
        <a:p>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財政調整基金については、決算余剰金を確実に積立て、歳入歳出のバランスを調整しながら取崩額</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なるべく抑えるように努めている。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一般会計の黒字額が大きいのは、執行予定だった事業が入札の不調等の要因により未執行となり、その財源を翌年に繰り越していることと、基金の取崩及び積立金を精査したことにより実質収支額が増加したことによるものである。</a:t>
          </a:r>
          <a:endParaRPr lang="ja-JP" altLang="ja-JP" sz="1400">
            <a:effectLst/>
          </a:endParaRPr>
        </a:p>
        <a:p>
          <a:r>
            <a:rPr lang="ja-JP" altLang="ja-JP" sz="1100">
              <a:solidFill>
                <a:schemeClr val="dk1"/>
              </a:solidFill>
              <a:effectLst/>
              <a:latin typeface="+mn-lt"/>
              <a:ea typeface="+mn-ea"/>
              <a:cs typeface="+mn-cs"/>
            </a:rPr>
            <a:t>　介護保険（保険事業勘定）特別会計</a:t>
          </a:r>
          <a:r>
            <a:rPr lang="ja-JP" altLang="en-US" sz="1100">
              <a:solidFill>
                <a:schemeClr val="dk1"/>
              </a:solidFill>
              <a:effectLst/>
              <a:latin typeface="+mn-lt"/>
              <a:ea typeface="+mn-ea"/>
              <a:cs typeface="+mn-cs"/>
            </a:rPr>
            <a:t>の黒字額が増加しているのは、</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簡易水道事業特別会計</a:t>
          </a:r>
          <a:r>
            <a:rPr lang="ja-JP" altLang="en-US" sz="1100">
              <a:solidFill>
                <a:schemeClr val="dk1"/>
              </a:solidFill>
              <a:effectLst/>
              <a:latin typeface="+mn-lt"/>
              <a:ea typeface="+mn-ea"/>
              <a:cs typeface="+mn-cs"/>
            </a:rPr>
            <a:t>、下水道事業特別会計</a:t>
          </a:r>
          <a:r>
            <a:rPr lang="ja-JP" altLang="ja-JP" sz="1100">
              <a:solidFill>
                <a:schemeClr val="dk1"/>
              </a:solidFill>
              <a:effectLst/>
              <a:latin typeface="+mn-lt"/>
              <a:ea typeface="+mn-ea"/>
              <a:cs typeface="+mn-cs"/>
            </a:rPr>
            <a:t>の黒字額が</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しているのは、</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国民健康保険特別会計の黒字額が減少しているのは、</a:t>
          </a:r>
          <a:r>
            <a:rPr lang="ja-JP" altLang="ja-JP" sz="1100">
              <a:solidFill>
                <a:schemeClr val="dk1"/>
              </a:solidFill>
              <a:effectLst/>
              <a:latin typeface="+mn-lt"/>
              <a:ea typeface="+mn-ea"/>
              <a:cs typeface="+mn-cs"/>
            </a:rPr>
            <a:t>支出額を精査し、一般会計からの繰入金を適正に行えたことが要因である。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19" zoomScale="70" zoomScaleNormal="7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01" t="s">
        <v>
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 thickBot="1" x14ac:dyDescent="0.25">
      <c r="A2" s="186"/>
      <c r="B2" s="189" t="s">
        <v>
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2" t="s">
        <v>
82</v>
      </c>
      <c r="C3" s="403"/>
      <c r="D3" s="403"/>
      <c r="E3" s="404"/>
      <c r="F3" s="404"/>
      <c r="G3" s="404"/>
      <c r="H3" s="404"/>
      <c r="I3" s="404"/>
      <c r="J3" s="404"/>
      <c r="K3" s="404"/>
      <c r="L3" s="404" t="s">
        <v>
83</v>
      </c>
      <c r="M3" s="404"/>
      <c r="N3" s="404"/>
      <c r="O3" s="404"/>
      <c r="P3" s="404"/>
      <c r="Q3" s="404"/>
      <c r="R3" s="411"/>
      <c r="S3" s="411"/>
      <c r="T3" s="411"/>
      <c r="U3" s="411"/>
      <c r="V3" s="412"/>
      <c r="W3" s="386" t="s">
        <v>
84</v>
      </c>
      <c r="X3" s="387"/>
      <c r="Y3" s="387"/>
      <c r="Z3" s="387"/>
      <c r="AA3" s="387"/>
      <c r="AB3" s="403"/>
      <c r="AC3" s="411" t="s">
        <v>
85</v>
      </c>
      <c r="AD3" s="387"/>
      <c r="AE3" s="387"/>
      <c r="AF3" s="387"/>
      <c r="AG3" s="387"/>
      <c r="AH3" s="387"/>
      <c r="AI3" s="387"/>
      <c r="AJ3" s="387"/>
      <c r="AK3" s="387"/>
      <c r="AL3" s="388"/>
      <c r="AM3" s="386" t="s">
        <v>
86</v>
      </c>
      <c r="AN3" s="387"/>
      <c r="AO3" s="387"/>
      <c r="AP3" s="387"/>
      <c r="AQ3" s="387"/>
      <c r="AR3" s="387"/>
      <c r="AS3" s="387"/>
      <c r="AT3" s="387"/>
      <c r="AU3" s="387"/>
      <c r="AV3" s="387"/>
      <c r="AW3" s="387"/>
      <c r="AX3" s="388"/>
      <c r="AY3" s="423" t="s">
        <v>
1</v>
      </c>
      <c r="AZ3" s="424"/>
      <c r="BA3" s="424"/>
      <c r="BB3" s="424"/>
      <c r="BC3" s="424"/>
      <c r="BD3" s="424"/>
      <c r="BE3" s="424"/>
      <c r="BF3" s="424"/>
      <c r="BG3" s="424"/>
      <c r="BH3" s="424"/>
      <c r="BI3" s="424"/>
      <c r="BJ3" s="424"/>
      <c r="BK3" s="424"/>
      <c r="BL3" s="424"/>
      <c r="BM3" s="425"/>
      <c r="BN3" s="386" t="s">
        <v>
87</v>
      </c>
      <c r="BO3" s="387"/>
      <c r="BP3" s="387"/>
      <c r="BQ3" s="387"/>
      <c r="BR3" s="387"/>
      <c r="BS3" s="387"/>
      <c r="BT3" s="387"/>
      <c r="BU3" s="388"/>
      <c r="BV3" s="386" t="s">
        <v>
88</v>
      </c>
      <c r="BW3" s="387"/>
      <c r="BX3" s="387"/>
      <c r="BY3" s="387"/>
      <c r="BZ3" s="387"/>
      <c r="CA3" s="387"/>
      <c r="CB3" s="387"/>
      <c r="CC3" s="388"/>
      <c r="CD3" s="423" t="s">
        <v>
1</v>
      </c>
      <c r="CE3" s="424"/>
      <c r="CF3" s="424"/>
      <c r="CG3" s="424"/>
      <c r="CH3" s="424"/>
      <c r="CI3" s="424"/>
      <c r="CJ3" s="424"/>
      <c r="CK3" s="424"/>
      <c r="CL3" s="424"/>
      <c r="CM3" s="424"/>
      <c r="CN3" s="424"/>
      <c r="CO3" s="424"/>
      <c r="CP3" s="424"/>
      <c r="CQ3" s="424"/>
      <c r="CR3" s="424"/>
      <c r="CS3" s="425"/>
      <c r="CT3" s="386" t="s">
        <v>
89</v>
      </c>
      <c r="CU3" s="387"/>
      <c r="CV3" s="387"/>
      <c r="CW3" s="387"/>
      <c r="CX3" s="387"/>
      <c r="CY3" s="387"/>
      <c r="CZ3" s="387"/>
      <c r="DA3" s="388"/>
      <c r="DB3" s="386" t="s">
        <v>
90</v>
      </c>
      <c r="DC3" s="387"/>
      <c r="DD3" s="387"/>
      <c r="DE3" s="387"/>
      <c r="DF3" s="387"/>
      <c r="DG3" s="387"/>
      <c r="DH3" s="387"/>
      <c r="DI3" s="388"/>
      <c r="DJ3" s="186"/>
      <c r="DK3" s="186"/>
      <c r="DL3" s="186"/>
      <c r="DM3" s="186"/>
      <c r="DN3" s="186"/>
      <c r="DO3" s="186"/>
    </row>
    <row r="4" spans="1:119" ht="18.75" customHeight="1" x14ac:dyDescent="0.2">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
91</v>
      </c>
      <c r="AZ4" s="390"/>
      <c r="BA4" s="390"/>
      <c r="BB4" s="390"/>
      <c r="BC4" s="390"/>
      <c r="BD4" s="390"/>
      <c r="BE4" s="390"/>
      <c r="BF4" s="390"/>
      <c r="BG4" s="390"/>
      <c r="BH4" s="390"/>
      <c r="BI4" s="390"/>
      <c r="BJ4" s="390"/>
      <c r="BK4" s="390"/>
      <c r="BL4" s="390"/>
      <c r="BM4" s="391"/>
      <c r="BN4" s="392">
        <v>
4883912</v>
      </c>
      <c r="BO4" s="393"/>
      <c r="BP4" s="393"/>
      <c r="BQ4" s="393"/>
      <c r="BR4" s="393"/>
      <c r="BS4" s="393"/>
      <c r="BT4" s="393"/>
      <c r="BU4" s="394"/>
      <c r="BV4" s="392">
        <v>
4700453</v>
      </c>
      <c r="BW4" s="393"/>
      <c r="BX4" s="393"/>
      <c r="BY4" s="393"/>
      <c r="BZ4" s="393"/>
      <c r="CA4" s="393"/>
      <c r="CB4" s="393"/>
      <c r="CC4" s="394"/>
      <c r="CD4" s="395" t="s">
        <v>
92</v>
      </c>
      <c r="CE4" s="396"/>
      <c r="CF4" s="396"/>
      <c r="CG4" s="396"/>
      <c r="CH4" s="396"/>
      <c r="CI4" s="396"/>
      <c r="CJ4" s="396"/>
      <c r="CK4" s="396"/>
      <c r="CL4" s="396"/>
      <c r="CM4" s="396"/>
      <c r="CN4" s="396"/>
      <c r="CO4" s="396"/>
      <c r="CP4" s="396"/>
      <c r="CQ4" s="396"/>
      <c r="CR4" s="396"/>
      <c r="CS4" s="397"/>
      <c r="CT4" s="398">
        <v>
12.4</v>
      </c>
      <c r="CU4" s="399"/>
      <c r="CV4" s="399"/>
      <c r="CW4" s="399"/>
      <c r="CX4" s="399"/>
      <c r="CY4" s="399"/>
      <c r="CZ4" s="399"/>
      <c r="DA4" s="400"/>
      <c r="DB4" s="398">
        <v>
11.5</v>
      </c>
      <c r="DC4" s="399"/>
      <c r="DD4" s="399"/>
      <c r="DE4" s="399"/>
      <c r="DF4" s="399"/>
      <c r="DG4" s="399"/>
      <c r="DH4" s="399"/>
      <c r="DI4" s="400"/>
      <c r="DJ4" s="186"/>
      <c r="DK4" s="186"/>
      <c r="DL4" s="186"/>
      <c r="DM4" s="186"/>
      <c r="DN4" s="186"/>
      <c r="DO4" s="186"/>
    </row>
    <row r="5" spans="1:119" ht="18.75" customHeight="1" x14ac:dyDescent="0.2">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
93</v>
      </c>
      <c r="AN5" s="459"/>
      <c r="AO5" s="459"/>
      <c r="AP5" s="459"/>
      <c r="AQ5" s="459"/>
      <c r="AR5" s="459"/>
      <c r="AS5" s="459"/>
      <c r="AT5" s="460"/>
      <c r="AU5" s="461" t="s">
        <v>
94</v>
      </c>
      <c r="AV5" s="462"/>
      <c r="AW5" s="462"/>
      <c r="AX5" s="462"/>
      <c r="AY5" s="463" t="s">
        <v>
95</v>
      </c>
      <c r="AZ5" s="464"/>
      <c r="BA5" s="464"/>
      <c r="BB5" s="464"/>
      <c r="BC5" s="464"/>
      <c r="BD5" s="464"/>
      <c r="BE5" s="464"/>
      <c r="BF5" s="464"/>
      <c r="BG5" s="464"/>
      <c r="BH5" s="464"/>
      <c r="BI5" s="464"/>
      <c r="BJ5" s="464"/>
      <c r="BK5" s="464"/>
      <c r="BL5" s="464"/>
      <c r="BM5" s="465"/>
      <c r="BN5" s="429">
        <v>
4634792</v>
      </c>
      <c r="BO5" s="430"/>
      <c r="BP5" s="430"/>
      <c r="BQ5" s="430"/>
      <c r="BR5" s="430"/>
      <c r="BS5" s="430"/>
      <c r="BT5" s="430"/>
      <c r="BU5" s="431"/>
      <c r="BV5" s="429">
        <v>
4478422</v>
      </c>
      <c r="BW5" s="430"/>
      <c r="BX5" s="430"/>
      <c r="BY5" s="430"/>
      <c r="BZ5" s="430"/>
      <c r="CA5" s="430"/>
      <c r="CB5" s="430"/>
      <c r="CC5" s="431"/>
      <c r="CD5" s="432" t="s">
        <v>
96</v>
      </c>
      <c r="CE5" s="433"/>
      <c r="CF5" s="433"/>
      <c r="CG5" s="433"/>
      <c r="CH5" s="433"/>
      <c r="CI5" s="433"/>
      <c r="CJ5" s="433"/>
      <c r="CK5" s="433"/>
      <c r="CL5" s="433"/>
      <c r="CM5" s="433"/>
      <c r="CN5" s="433"/>
      <c r="CO5" s="433"/>
      <c r="CP5" s="433"/>
      <c r="CQ5" s="433"/>
      <c r="CR5" s="433"/>
      <c r="CS5" s="434"/>
      <c r="CT5" s="426">
        <v>
85.7</v>
      </c>
      <c r="CU5" s="427"/>
      <c r="CV5" s="427"/>
      <c r="CW5" s="427"/>
      <c r="CX5" s="427"/>
      <c r="CY5" s="427"/>
      <c r="CZ5" s="427"/>
      <c r="DA5" s="428"/>
      <c r="DB5" s="426">
        <v>
84.6</v>
      </c>
      <c r="DC5" s="427"/>
      <c r="DD5" s="427"/>
      <c r="DE5" s="427"/>
      <c r="DF5" s="427"/>
      <c r="DG5" s="427"/>
      <c r="DH5" s="427"/>
      <c r="DI5" s="428"/>
      <c r="DJ5" s="186"/>
      <c r="DK5" s="186"/>
      <c r="DL5" s="186"/>
      <c r="DM5" s="186"/>
      <c r="DN5" s="186"/>
      <c r="DO5" s="186"/>
    </row>
    <row r="6" spans="1:119" ht="18.75" customHeight="1" x14ac:dyDescent="0.2">
      <c r="A6" s="187"/>
      <c r="B6" s="435" t="s">
        <v>
97</v>
      </c>
      <c r="C6" s="436"/>
      <c r="D6" s="436"/>
      <c r="E6" s="437"/>
      <c r="F6" s="437"/>
      <c r="G6" s="437"/>
      <c r="H6" s="437"/>
      <c r="I6" s="437"/>
      <c r="J6" s="437"/>
      <c r="K6" s="437"/>
      <c r="L6" s="437" t="s">
        <v>
98</v>
      </c>
      <c r="M6" s="437"/>
      <c r="N6" s="437"/>
      <c r="O6" s="437"/>
      <c r="P6" s="437"/>
      <c r="Q6" s="437"/>
      <c r="R6" s="441"/>
      <c r="S6" s="441"/>
      <c r="T6" s="441"/>
      <c r="U6" s="441"/>
      <c r="V6" s="442"/>
      <c r="W6" s="445" t="s">
        <v>
99</v>
      </c>
      <c r="X6" s="446"/>
      <c r="Y6" s="446"/>
      <c r="Z6" s="446"/>
      <c r="AA6" s="446"/>
      <c r="AB6" s="436"/>
      <c r="AC6" s="449" t="s">
        <v>
100</v>
      </c>
      <c r="AD6" s="450"/>
      <c r="AE6" s="450"/>
      <c r="AF6" s="450"/>
      <c r="AG6" s="450"/>
      <c r="AH6" s="450"/>
      <c r="AI6" s="450"/>
      <c r="AJ6" s="450"/>
      <c r="AK6" s="450"/>
      <c r="AL6" s="451"/>
      <c r="AM6" s="458" t="s">
        <v>
101</v>
      </c>
      <c r="AN6" s="459"/>
      <c r="AO6" s="459"/>
      <c r="AP6" s="459"/>
      <c r="AQ6" s="459"/>
      <c r="AR6" s="459"/>
      <c r="AS6" s="459"/>
      <c r="AT6" s="460"/>
      <c r="AU6" s="461" t="s">
        <v>
102</v>
      </c>
      <c r="AV6" s="462"/>
      <c r="AW6" s="462"/>
      <c r="AX6" s="462"/>
      <c r="AY6" s="463" t="s">
        <v>
103</v>
      </c>
      <c r="AZ6" s="464"/>
      <c r="BA6" s="464"/>
      <c r="BB6" s="464"/>
      <c r="BC6" s="464"/>
      <c r="BD6" s="464"/>
      <c r="BE6" s="464"/>
      <c r="BF6" s="464"/>
      <c r="BG6" s="464"/>
      <c r="BH6" s="464"/>
      <c r="BI6" s="464"/>
      <c r="BJ6" s="464"/>
      <c r="BK6" s="464"/>
      <c r="BL6" s="464"/>
      <c r="BM6" s="465"/>
      <c r="BN6" s="429">
        <v>
249120</v>
      </c>
      <c r="BO6" s="430"/>
      <c r="BP6" s="430"/>
      <c r="BQ6" s="430"/>
      <c r="BR6" s="430"/>
      <c r="BS6" s="430"/>
      <c r="BT6" s="430"/>
      <c r="BU6" s="431"/>
      <c r="BV6" s="429">
        <v>
222031</v>
      </c>
      <c r="BW6" s="430"/>
      <c r="BX6" s="430"/>
      <c r="BY6" s="430"/>
      <c r="BZ6" s="430"/>
      <c r="CA6" s="430"/>
      <c r="CB6" s="430"/>
      <c r="CC6" s="431"/>
      <c r="CD6" s="432" t="s">
        <v>
104</v>
      </c>
      <c r="CE6" s="433"/>
      <c r="CF6" s="433"/>
      <c r="CG6" s="433"/>
      <c r="CH6" s="433"/>
      <c r="CI6" s="433"/>
      <c r="CJ6" s="433"/>
      <c r="CK6" s="433"/>
      <c r="CL6" s="433"/>
      <c r="CM6" s="433"/>
      <c r="CN6" s="433"/>
      <c r="CO6" s="433"/>
      <c r="CP6" s="433"/>
      <c r="CQ6" s="433"/>
      <c r="CR6" s="433"/>
      <c r="CS6" s="434"/>
      <c r="CT6" s="466">
        <v>
88.3</v>
      </c>
      <c r="CU6" s="467"/>
      <c r="CV6" s="467"/>
      <c r="CW6" s="467"/>
      <c r="CX6" s="467"/>
      <c r="CY6" s="467"/>
      <c r="CZ6" s="467"/>
      <c r="DA6" s="468"/>
      <c r="DB6" s="466">
        <v>
88.1</v>
      </c>
      <c r="DC6" s="467"/>
      <c r="DD6" s="467"/>
      <c r="DE6" s="467"/>
      <c r="DF6" s="467"/>
      <c r="DG6" s="467"/>
      <c r="DH6" s="467"/>
      <c r="DI6" s="468"/>
      <c r="DJ6" s="186"/>
      <c r="DK6" s="186"/>
      <c r="DL6" s="186"/>
      <c r="DM6" s="186"/>
      <c r="DN6" s="186"/>
      <c r="DO6" s="186"/>
    </row>
    <row r="7" spans="1:119" ht="18.75" customHeight="1" x14ac:dyDescent="0.2">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
105</v>
      </c>
      <c r="AN7" s="459"/>
      <c r="AO7" s="459"/>
      <c r="AP7" s="459"/>
      <c r="AQ7" s="459"/>
      <c r="AR7" s="459"/>
      <c r="AS7" s="459"/>
      <c r="AT7" s="460"/>
      <c r="AU7" s="461" t="s">
        <v>
106</v>
      </c>
      <c r="AV7" s="462"/>
      <c r="AW7" s="462"/>
      <c r="AX7" s="462"/>
      <c r="AY7" s="463" t="s">
        <v>
107</v>
      </c>
      <c r="AZ7" s="464"/>
      <c r="BA7" s="464"/>
      <c r="BB7" s="464"/>
      <c r="BC7" s="464"/>
      <c r="BD7" s="464"/>
      <c r="BE7" s="464"/>
      <c r="BF7" s="464"/>
      <c r="BG7" s="464"/>
      <c r="BH7" s="464"/>
      <c r="BI7" s="464"/>
      <c r="BJ7" s="464"/>
      <c r="BK7" s="464"/>
      <c r="BL7" s="464"/>
      <c r="BM7" s="465"/>
      <c r="BN7" s="429">
        <v>
11766</v>
      </c>
      <c r="BO7" s="430"/>
      <c r="BP7" s="430"/>
      <c r="BQ7" s="430"/>
      <c r="BR7" s="430"/>
      <c r="BS7" s="430"/>
      <c r="BT7" s="430"/>
      <c r="BU7" s="431"/>
      <c r="BV7" s="429">
        <v>
0</v>
      </c>
      <c r="BW7" s="430"/>
      <c r="BX7" s="430"/>
      <c r="BY7" s="430"/>
      <c r="BZ7" s="430"/>
      <c r="CA7" s="430"/>
      <c r="CB7" s="430"/>
      <c r="CC7" s="431"/>
      <c r="CD7" s="432" t="s">
        <v>
108</v>
      </c>
      <c r="CE7" s="433"/>
      <c r="CF7" s="433"/>
      <c r="CG7" s="433"/>
      <c r="CH7" s="433"/>
      <c r="CI7" s="433"/>
      <c r="CJ7" s="433"/>
      <c r="CK7" s="433"/>
      <c r="CL7" s="433"/>
      <c r="CM7" s="433"/>
      <c r="CN7" s="433"/>
      <c r="CO7" s="433"/>
      <c r="CP7" s="433"/>
      <c r="CQ7" s="433"/>
      <c r="CR7" s="433"/>
      <c r="CS7" s="434"/>
      <c r="CT7" s="429">
        <v>
1906520</v>
      </c>
      <c r="CU7" s="430"/>
      <c r="CV7" s="430"/>
      <c r="CW7" s="430"/>
      <c r="CX7" s="430"/>
      <c r="CY7" s="430"/>
      <c r="CZ7" s="430"/>
      <c r="DA7" s="431"/>
      <c r="DB7" s="429">
        <v>
1925571</v>
      </c>
      <c r="DC7" s="430"/>
      <c r="DD7" s="430"/>
      <c r="DE7" s="430"/>
      <c r="DF7" s="430"/>
      <c r="DG7" s="430"/>
      <c r="DH7" s="430"/>
      <c r="DI7" s="431"/>
      <c r="DJ7" s="186"/>
      <c r="DK7" s="186"/>
      <c r="DL7" s="186"/>
      <c r="DM7" s="186"/>
      <c r="DN7" s="186"/>
      <c r="DO7" s="186"/>
    </row>
    <row r="8" spans="1:119" ht="18.75" customHeight="1" thickBot="1" x14ac:dyDescent="0.25">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
109</v>
      </c>
      <c r="AN8" s="459"/>
      <c r="AO8" s="459"/>
      <c r="AP8" s="459"/>
      <c r="AQ8" s="459"/>
      <c r="AR8" s="459"/>
      <c r="AS8" s="459"/>
      <c r="AT8" s="460"/>
      <c r="AU8" s="461" t="s">
        <v>
110</v>
      </c>
      <c r="AV8" s="462"/>
      <c r="AW8" s="462"/>
      <c r="AX8" s="462"/>
      <c r="AY8" s="463" t="s">
        <v>
111</v>
      </c>
      <c r="AZ8" s="464"/>
      <c r="BA8" s="464"/>
      <c r="BB8" s="464"/>
      <c r="BC8" s="464"/>
      <c r="BD8" s="464"/>
      <c r="BE8" s="464"/>
      <c r="BF8" s="464"/>
      <c r="BG8" s="464"/>
      <c r="BH8" s="464"/>
      <c r="BI8" s="464"/>
      <c r="BJ8" s="464"/>
      <c r="BK8" s="464"/>
      <c r="BL8" s="464"/>
      <c r="BM8" s="465"/>
      <c r="BN8" s="429">
        <v>
237354</v>
      </c>
      <c r="BO8" s="430"/>
      <c r="BP8" s="430"/>
      <c r="BQ8" s="430"/>
      <c r="BR8" s="430"/>
      <c r="BS8" s="430"/>
      <c r="BT8" s="430"/>
      <c r="BU8" s="431"/>
      <c r="BV8" s="429">
        <v>
222031</v>
      </c>
      <c r="BW8" s="430"/>
      <c r="BX8" s="430"/>
      <c r="BY8" s="430"/>
      <c r="BZ8" s="430"/>
      <c r="CA8" s="430"/>
      <c r="CB8" s="430"/>
      <c r="CC8" s="431"/>
      <c r="CD8" s="432" t="s">
        <v>
112</v>
      </c>
      <c r="CE8" s="433"/>
      <c r="CF8" s="433"/>
      <c r="CG8" s="433"/>
      <c r="CH8" s="433"/>
      <c r="CI8" s="433"/>
      <c r="CJ8" s="433"/>
      <c r="CK8" s="433"/>
      <c r="CL8" s="433"/>
      <c r="CM8" s="433"/>
      <c r="CN8" s="433"/>
      <c r="CO8" s="433"/>
      <c r="CP8" s="433"/>
      <c r="CQ8" s="433"/>
      <c r="CR8" s="433"/>
      <c r="CS8" s="434"/>
      <c r="CT8" s="469">
        <v>
0.26</v>
      </c>
      <c r="CU8" s="470"/>
      <c r="CV8" s="470"/>
      <c r="CW8" s="470"/>
      <c r="CX8" s="470"/>
      <c r="CY8" s="470"/>
      <c r="CZ8" s="470"/>
      <c r="DA8" s="471"/>
      <c r="DB8" s="469">
        <v>
0.25</v>
      </c>
      <c r="DC8" s="470"/>
      <c r="DD8" s="470"/>
      <c r="DE8" s="470"/>
      <c r="DF8" s="470"/>
      <c r="DG8" s="470"/>
      <c r="DH8" s="470"/>
      <c r="DI8" s="471"/>
      <c r="DJ8" s="186"/>
      <c r="DK8" s="186"/>
      <c r="DL8" s="186"/>
      <c r="DM8" s="186"/>
      <c r="DN8" s="186"/>
      <c r="DO8" s="186"/>
    </row>
    <row r="9" spans="1:119" ht="18.75" customHeight="1" thickBot="1" x14ac:dyDescent="0.25">
      <c r="A9" s="187"/>
      <c r="B9" s="423" t="s">
        <v>
113</v>
      </c>
      <c r="C9" s="424"/>
      <c r="D9" s="424"/>
      <c r="E9" s="424"/>
      <c r="F9" s="424"/>
      <c r="G9" s="424"/>
      <c r="H9" s="424"/>
      <c r="I9" s="424"/>
      <c r="J9" s="424"/>
      <c r="K9" s="472"/>
      <c r="L9" s="473" t="s">
        <v>
114</v>
      </c>
      <c r="M9" s="474"/>
      <c r="N9" s="474"/>
      <c r="O9" s="474"/>
      <c r="P9" s="474"/>
      <c r="Q9" s="475"/>
      <c r="R9" s="476">
        <v>
3022</v>
      </c>
      <c r="S9" s="477"/>
      <c r="T9" s="477"/>
      <c r="U9" s="477"/>
      <c r="V9" s="478"/>
      <c r="W9" s="386" t="s">
        <v>
115</v>
      </c>
      <c r="X9" s="387"/>
      <c r="Y9" s="387"/>
      <c r="Z9" s="387"/>
      <c r="AA9" s="387"/>
      <c r="AB9" s="387"/>
      <c r="AC9" s="387"/>
      <c r="AD9" s="387"/>
      <c r="AE9" s="387"/>
      <c r="AF9" s="387"/>
      <c r="AG9" s="387"/>
      <c r="AH9" s="387"/>
      <c r="AI9" s="387"/>
      <c r="AJ9" s="387"/>
      <c r="AK9" s="387"/>
      <c r="AL9" s="388"/>
      <c r="AM9" s="458" t="s">
        <v>
116</v>
      </c>
      <c r="AN9" s="459"/>
      <c r="AO9" s="459"/>
      <c r="AP9" s="459"/>
      <c r="AQ9" s="459"/>
      <c r="AR9" s="459"/>
      <c r="AS9" s="459"/>
      <c r="AT9" s="460"/>
      <c r="AU9" s="461" t="s">
        <v>
94</v>
      </c>
      <c r="AV9" s="462"/>
      <c r="AW9" s="462"/>
      <c r="AX9" s="462"/>
      <c r="AY9" s="463" t="s">
        <v>
117</v>
      </c>
      <c r="AZ9" s="464"/>
      <c r="BA9" s="464"/>
      <c r="BB9" s="464"/>
      <c r="BC9" s="464"/>
      <c r="BD9" s="464"/>
      <c r="BE9" s="464"/>
      <c r="BF9" s="464"/>
      <c r="BG9" s="464"/>
      <c r="BH9" s="464"/>
      <c r="BI9" s="464"/>
      <c r="BJ9" s="464"/>
      <c r="BK9" s="464"/>
      <c r="BL9" s="464"/>
      <c r="BM9" s="465"/>
      <c r="BN9" s="429">
        <v>
15323</v>
      </c>
      <c r="BO9" s="430"/>
      <c r="BP9" s="430"/>
      <c r="BQ9" s="430"/>
      <c r="BR9" s="430"/>
      <c r="BS9" s="430"/>
      <c r="BT9" s="430"/>
      <c r="BU9" s="431"/>
      <c r="BV9" s="429">
        <v>
52786</v>
      </c>
      <c r="BW9" s="430"/>
      <c r="BX9" s="430"/>
      <c r="BY9" s="430"/>
      <c r="BZ9" s="430"/>
      <c r="CA9" s="430"/>
      <c r="CB9" s="430"/>
      <c r="CC9" s="431"/>
      <c r="CD9" s="432" t="s">
        <v>
118</v>
      </c>
      <c r="CE9" s="433"/>
      <c r="CF9" s="433"/>
      <c r="CG9" s="433"/>
      <c r="CH9" s="433"/>
      <c r="CI9" s="433"/>
      <c r="CJ9" s="433"/>
      <c r="CK9" s="433"/>
      <c r="CL9" s="433"/>
      <c r="CM9" s="433"/>
      <c r="CN9" s="433"/>
      <c r="CO9" s="433"/>
      <c r="CP9" s="433"/>
      <c r="CQ9" s="433"/>
      <c r="CR9" s="433"/>
      <c r="CS9" s="434"/>
      <c r="CT9" s="426">
        <v>
10.9</v>
      </c>
      <c r="CU9" s="427"/>
      <c r="CV9" s="427"/>
      <c r="CW9" s="427"/>
      <c r="CX9" s="427"/>
      <c r="CY9" s="427"/>
      <c r="CZ9" s="427"/>
      <c r="DA9" s="428"/>
      <c r="DB9" s="426">
        <v>
13.5</v>
      </c>
      <c r="DC9" s="427"/>
      <c r="DD9" s="427"/>
      <c r="DE9" s="427"/>
      <c r="DF9" s="427"/>
      <c r="DG9" s="427"/>
      <c r="DH9" s="427"/>
      <c r="DI9" s="428"/>
      <c r="DJ9" s="186"/>
      <c r="DK9" s="186"/>
      <c r="DL9" s="186"/>
      <c r="DM9" s="186"/>
      <c r="DN9" s="186"/>
      <c r="DO9" s="186"/>
    </row>
    <row r="10" spans="1:119" ht="18.75" customHeight="1" thickBot="1" x14ac:dyDescent="0.25">
      <c r="A10" s="187"/>
      <c r="B10" s="423"/>
      <c r="C10" s="424"/>
      <c r="D10" s="424"/>
      <c r="E10" s="424"/>
      <c r="F10" s="424"/>
      <c r="G10" s="424"/>
      <c r="H10" s="424"/>
      <c r="I10" s="424"/>
      <c r="J10" s="424"/>
      <c r="K10" s="472"/>
      <c r="L10" s="479" t="s">
        <v>
119</v>
      </c>
      <c r="M10" s="459"/>
      <c r="N10" s="459"/>
      <c r="O10" s="459"/>
      <c r="P10" s="459"/>
      <c r="Q10" s="460"/>
      <c r="R10" s="480">
        <v>
2785</v>
      </c>
      <c r="S10" s="481"/>
      <c r="T10" s="481"/>
      <c r="U10" s="481"/>
      <c r="V10" s="482"/>
      <c r="W10" s="417"/>
      <c r="X10" s="418"/>
      <c r="Y10" s="418"/>
      <c r="Z10" s="418"/>
      <c r="AA10" s="418"/>
      <c r="AB10" s="418"/>
      <c r="AC10" s="418"/>
      <c r="AD10" s="418"/>
      <c r="AE10" s="418"/>
      <c r="AF10" s="418"/>
      <c r="AG10" s="418"/>
      <c r="AH10" s="418"/>
      <c r="AI10" s="418"/>
      <c r="AJ10" s="418"/>
      <c r="AK10" s="418"/>
      <c r="AL10" s="421"/>
      <c r="AM10" s="458" t="s">
        <v>
120</v>
      </c>
      <c r="AN10" s="459"/>
      <c r="AO10" s="459"/>
      <c r="AP10" s="459"/>
      <c r="AQ10" s="459"/>
      <c r="AR10" s="459"/>
      <c r="AS10" s="459"/>
      <c r="AT10" s="460"/>
      <c r="AU10" s="461" t="s">
        <v>
121</v>
      </c>
      <c r="AV10" s="462"/>
      <c r="AW10" s="462"/>
      <c r="AX10" s="462"/>
      <c r="AY10" s="463" t="s">
        <v>
122</v>
      </c>
      <c r="AZ10" s="464"/>
      <c r="BA10" s="464"/>
      <c r="BB10" s="464"/>
      <c r="BC10" s="464"/>
      <c r="BD10" s="464"/>
      <c r="BE10" s="464"/>
      <c r="BF10" s="464"/>
      <c r="BG10" s="464"/>
      <c r="BH10" s="464"/>
      <c r="BI10" s="464"/>
      <c r="BJ10" s="464"/>
      <c r="BK10" s="464"/>
      <c r="BL10" s="464"/>
      <c r="BM10" s="465"/>
      <c r="BN10" s="429">
        <v>
53824</v>
      </c>
      <c r="BO10" s="430"/>
      <c r="BP10" s="430"/>
      <c r="BQ10" s="430"/>
      <c r="BR10" s="430"/>
      <c r="BS10" s="430"/>
      <c r="BT10" s="430"/>
      <c r="BU10" s="431"/>
      <c r="BV10" s="429">
        <v>
578</v>
      </c>
      <c r="BW10" s="430"/>
      <c r="BX10" s="430"/>
      <c r="BY10" s="430"/>
      <c r="BZ10" s="430"/>
      <c r="CA10" s="430"/>
      <c r="CB10" s="430"/>
      <c r="CC10" s="431"/>
      <c r="CD10" s="191" t="s">
        <v>
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3"/>
      <c r="C11" s="424"/>
      <c r="D11" s="424"/>
      <c r="E11" s="424"/>
      <c r="F11" s="424"/>
      <c r="G11" s="424"/>
      <c r="H11" s="424"/>
      <c r="I11" s="424"/>
      <c r="J11" s="424"/>
      <c r="K11" s="472"/>
      <c r="L11" s="483" t="s">
        <v>
124</v>
      </c>
      <c r="M11" s="484"/>
      <c r="N11" s="484"/>
      <c r="O11" s="484"/>
      <c r="P11" s="484"/>
      <c r="Q11" s="485"/>
      <c r="R11" s="486" t="s">
        <v>
125</v>
      </c>
      <c r="S11" s="487"/>
      <c r="T11" s="487"/>
      <c r="U11" s="487"/>
      <c r="V11" s="488"/>
      <c r="W11" s="417"/>
      <c r="X11" s="418"/>
      <c r="Y11" s="418"/>
      <c r="Z11" s="418"/>
      <c r="AA11" s="418"/>
      <c r="AB11" s="418"/>
      <c r="AC11" s="418"/>
      <c r="AD11" s="418"/>
      <c r="AE11" s="418"/>
      <c r="AF11" s="418"/>
      <c r="AG11" s="418"/>
      <c r="AH11" s="418"/>
      <c r="AI11" s="418"/>
      <c r="AJ11" s="418"/>
      <c r="AK11" s="418"/>
      <c r="AL11" s="421"/>
      <c r="AM11" s="458" t="s">
        <v>
126</v>
      </c>
      <c r="AN11" s="459"/>
      <c r="AO11" s="459"/>
      <c r="AP11" s="459"/>
      <c r="AQ11" s="459"/>
      <c r="AR11" s="459"/>
      <c r="AS11" s="459"/>
      <c r="AT11" s="460"/>
      <c r="AU11" s="461" t="s">
        <v>
102</v>
      </c>
      <c r="AV11" s="462"/>
      <c r="AW11" s="462"/>
      <c r="AX11" s="462"/>
      <c r="AY11" s="463" t="s">
        <v>
127</v>
      </c>
      <c r="AZ11" s="464"/>
      <c r="BA11" s="464"/>
      <c r="BB11" s="464"/>
      <c r="BC11" s="464"/>
      <c r="BD11" s="464"/>
      <c r="BE11" s="464"/>
      <c r="BF11" s="464"/>
      <c r="BG11" s="464"/>
      <c r="BH11" s="464"/>
      <c r="BI11" s="464"/>
      <c r="BJ11" s="464"/>
      <c r="BK11" s="464"/>
      <c r="BL11" s="464"/>
      <c r="BM11" s="465"/>
      <c r="BN11" s="429">
        <v>
0</v>
      </c>
      <c r="BO11" s="430"/>
      <c r="BP11" s="430"/>
      <c r="BQ11" s="430"/>
      <c r="BR11" s="430"/>
      <c r="BS11" s="430"/>
      <c r="BT11" s="430"/>
      <c r="BU11" s="431"/>
      <c r="BV11" s="429">
        <v>
0</v>
      </c>
      <c r="BW11" s="430"/>
      <c r="BX11" s="430"/>
      <c r="BY11" s="430"/>
      <c r="BZ11" s="430"/>
      <c r="CA11" s="430"/>
      <c r="CB11" s="430"/>
      <c r="CC11" s="431"/>
      <c r="CD11" s="432" t="s">
        <v>
128</v>
      </c>
      <c r="CE11" s="433"/>
      <c r="CF11" s="433"/>
      <c r="CG11" s="433"/>
      <c r="CH11" s="433"/>
      <c r="CI11" s="433"/>
      <c r="CJ11" s="433"/>
      <c r="CK11" s="433"/>
      <c r="CL11" s="433"/>
      <c r="CM11" s="433"/>
      <c r="CN11" s="433"/>
      <c r="CO11" s="433"/>
      <c r="CP11" s="433"/>
      <c r="CQ11" s="433"/>
      <c r="CR11" s="433"/>
      <c r="CS11" s="434"/>
      <c r="CT11" s="469" t="s">
        <v>
129</v>
      </c>
      <c r="CU11" s="470"/>
      <c r="CV11" s="470"/>
      <c r="CW11" s="470"/>
      <c r="CX11" s="470"/>
      <c r="CY11" s="470"/>
      <c r="CZ11" s="470"/>
      <c r="DA11" s="471"/>
      <c r="DB11" s="469" t="s">
        <v>
130</v>
      </c>
      <c r="DC11" s="470"/>
      <c r="DD11" s="470"/>
      <c r="DE11" s="470"/>
      <c r="DF11" s="470"/>
      <c r="DG11" s="470"/>
      <c r="DH11" s="470"/>
      <c r="DI11" s="471"/>
      <c r="DJ11" s="186"/>
      <c r="DK11" s="186"/>
      <c r="DL11" s="186"/>
      <c r="DM11" s="186"/>
      <c r="DN11" s="186"/>
      <c r="DO11" s="186"/>
    </row>
    <row r="12" spans="1:119" ht="18.75" customHeight="1" x14ac:dyDescent="0.2">
      <c r="A12" s="187"/>
      <c r="B12" s="489" t="s">
        <v>
131</v>
      </c>
      <c r="C12" s="490"/>
      <c r="D12" s="490"/>
      <c r="E12" s="490"/>
      <c r="F12" s="490"/>
      <c r="G12" s="490"/>
      <c r="H12" s="490"/>
      <c r="I12" s="490"/>
      <c r="J12" s="490"/>
      <c r="K12" s="491"/>
      <c r="L12" s="498" t="s">
        <v>
132</v>
      </c>
      <c r="M12" s="499"/>
      <c r="N12" s="499"/>
      <c r="O12" s="499"/>
      <c r="P12" s="499"/>
      <c r="Q12" s="500"/>
      <c r="R12" s="501">
        <v>
2629</v>
      </c>
      <c r="S12" s="502"/>
      <c r="T12" s="502"/>
      <c r="U12" s="502"/>
      <c r="V12" s="503"/>
      <c r="W12" s="504" t="s">
        <v>
1</v>
      </c>
      <c r="X12" s="462"/>
      <c r="Y12" s="462"/>
      <c r="Z12" s="462"/>
      <c r="AA12" s="462"/>
      <c r="AB12" s="505"/>
      <c r="AC12" s="506" t="s">
        <v>
133</v>
      </c>
      <c r="AD12" s="507"/>
      <c r="AE12" s="507"/>
      <c r="AF12" s="507"/>
      <c r="AG12" s="508"/>
      <c r="AH12" s="506" t="s">
        <v>
134</v>
      </c>
      <c r="AI12" s="507"/>
      <c r="AJ12" s="507"/>
      <c r="AK12" s="507"/>
      <c r="AL12" s="509"/>
      <c r="AM12" s="458" t="s">
        <v>
135</v>
      </c>
      <c r="AN12" s="459"/>
      <c r="AO12" s="459"/>
      <c r="AP12" s="459"/>
      <c r="AQ12" s="459"/>
      <c r="AR12" s="459"/>
      <c r="AS12" s="459"/>
      <c r="AT12" s="460"/>
      <c r="AU12" s="461" t="s">
        <v>
136</v>
      </c>
      <c r="AV12" s="462"/>
      <c r="AW12" s="462"/>
      <c r="AX12" s="462"/>
      <c r="AY12" s="463" t="s">
        <v>
137</v>
      </c>
      <c r="AZ12" s="464"/>
      <c r="BA12" s="464"/>
      <c r="BB12" s="464"/>
      <c r="BC12" s="464"/>
      <c r="BD12" s="464"/>
      <c r="BE12" s="464"/>
      <c r="BF12" s="464"/>
      <c r="BG12" s="464"/>
      <c r="BH12" s="464"/>
      <c r="BI12" s="464"/>
      <c r="BJ12" s="464"/>
      <c r="BK12" s="464"/>
      <c r="BL12" s="464"/>
      <c r="BM12" s="465"/>
      <c r="BN12" s="429">
        <v>
0</v>
      </c>
      <c r="BO12" s="430"/>
      <c r="BP12" s="430"/>
      <c r="BQ12" s="430"/>
      <c r="BR12" s="430"/>
      <c r="BS12" s="430"/>
      <c r="BT12" s="430"/>
      <c r="BU12" s="431"/>
      <c r="BV12" s="429">
        <v>
0</v>
      </c>
      <c r="BW12" s="430"/>
      <c r="BX12" s="430"/>
      <c r="BY12" s="430"/>
      <c r="BZ12" s="430"/>
      <c r="CA12" s="430"/>
      <c r="CB12" s="430"/>
      <c r="CC12" s="431"/>
      <c r="CD12" s="432" t="s">
        <v>
138</v>
      </c>
      <c r="CE12" s="433"/>
      <c r="CF12" s="433"/>
      <c r="CG12" s="433"/>
      <c r="CH12" s="433"/>
      <c r="CI12" s="433"/>
      <c r="CJ12" s="433"/>
      <c r="CK12" s="433"/>
      <c r="CL12" s="433"/>
      <c r="CM12" s="433"/>
      <c r="CN12" s="433"/>
      <c r="CO12" s="433"/>
      <c r="CP12" s="433"/>
      <c r="CQ12" s="433"/>
      <c r="CR12" s="433"/>
      <c r="CS12" s="434"/>
      <c r="CT12" s="469" t="s">
        <v>
139</v>
      </c>
      <c r="CU12" s="470"/>
      <c r="CV12" s="470"/>
      <c r="CW12" s="470"/>
      <c r="CX12" s="470"/>
      <c r="CY12" s="470"/>
      <c r="CZ12" s="470"/>
      <c r="DA12" s="471"/>
      <c r="DB12" s="469" t="s">
        <v>
139</v>
      </c>
      <c r="DC12" s="470"/>
      <c r="DD12" s="470"/>
      <c r="DE12" s="470"/>
      <c r="DF12" s="470"/>
      <c r="DG12" s="470"/>
      <c r="DH12" s="470"/>
      <c r="DI12" s="471"/>
      <c r="DJ12" s="186"/>
      <c r="DK12" s="186"/>
      <c r="DL12" s="186"/>
      <c r="DM12" s="186"/>
      <c r="DN12" s="186"/>
      <c r="DO12" s="186"/>
    </row>
    <row r="13" spans="1:119" ht="18.75" customHeight="1" x14ac:dyDescent="0.2">
      <c r="A13" s="187"/>
      <c r="B13" s="492"/>
      <c r="C13" s="493"/>
      <c r="D13" s="493"/>
      <c r="E13" s="493"/>
      <c r="F13" s="493"/>
      <c r="G13" s="493"/>
      <c r="H13" s="493"/>
      <c r="I13" s="493"/>
      <c r="J13" s="493"/>
      <c r="K13" s="494"/>
      <c r="L13" s="197"/>
      <c r="M13" s="520" t="s">
        <v>
140</v>
      </c>
      <c r="N13" s="521"/>
      <c r="O13" s="521"/>
      <c r="P13" s="521"/>
      <c r="Q13" s="522"/>
      <c r="R13" s="513">
        <v>
2605</v>
      </c>
      <c r="S13" s="514"/>
      <c r="T13" s="514"/>
      <c r="U13" s="514"/>
      <c r="V13" s="515"/>
      <c r="W13" s="445" t="s">
        <v>
141</v>
      </c>
      <c r="X13" s="446"/>
      <c r="Y13" s="446"/>
      <c r="Z13" s="446"/>
      <c r="AA13" s="446"/>
      <c r="AB13" s="436"/>
      <c r="AC13" s="480">
        <v>
170</v>
      </c>
      <c r="AD13" s="481"/>
      <c r="AE13" s="481"/>
      <c r="AF13" s="481"/>
      <c r="AG13" s="523"/>
      <c r="AH13" s="480">
        <v>
138</v>
      </c>
      <c r="AI13" s="481"/>
      <c r="AJ13" s="481"/>
      <c r="AK13" s="481"/>
      <c r="AL13" s="482"/>
      <c r="AM13" s="458" t="s">
        <v>
142</v>
      </c>
      <c r="AN13" s="459"/>
      <c r="AO13" s="459"/>
      <c r="AP13" s="459"/>
      <c r="AQ13" s="459"/>
      <c r="AR13" s="459"/>
      <c r="AS13" s="459"/>
      <c r="AT13" s="460"/>
      <c r="AU13" s="461" t="s">
        <v>
143</v>
      </c>
      <c r="AV13" s="462"/>
      <c r="AW13" s="462"/>
      <c r="AX13" s="462"/>
      <c r="AY13" s="463" t="s">
        <v>
144</v>
      </c>
      <c r="AZ13" s="464"/>
      <c r="BA13" s="464"/>
      <c r="BB13" s="464"/>
      <c r="BC13" s="464"/>
      <c r="BD13" s="464"/>
      <c r="BE13" s="464"/>
      <c r="BF13" s="464"/>
      <c r="BG13" s="464"/>
      <c r="BH13" s="464"/>
      <c r="BI13" s="464"/>
      <c r="BJ13" s="464"/>
      <c r="BK13" s="464"/>
      <c r="BL13" s="464"/>
      <c r="BM13" s="465"/>
      <c r="BN13" s="429">
        <v>
69147</v>
      </c>
      <c r="BO13" s="430"/>
      <c r="BP13" s="430"/>
      <c r="BQ13" s="430"/>
      <c r="BR13" s="430"/>
      <c r="BS13" s="430"/>
      <c r="BT13" s="430"/>
      <c r="BU13" s="431"/>
      <c r="BV13" s="429">
        <v>
53364</v>
      </c>
      <c r="BW13" s="430"/>
      <c r="BX13" s="430"/>
      <c r="BY13" s="430"/>
      <c r="BZ13" s="430"/>
      <c r="CA13" s="430"/>
      <c r="CB13" s="430"/>
      <c r="CC13" s="431"/>
      <c r="CD13" s="432" t="s">
        <v>
145</v>
      </c>
      <c r="CE13" s="433"/>
      <c r="CF13" s="433"/>
      <c r="CG13" s="433"/>
      <c r="CH13" s="433"/>
      <c r="CI13" s="433"/>
      <c r="CJ13" s="433"/>
      <c r="CK13" s="433"/>
      <c r="CL13" s="433"/>
      <c r="CM13" s="433"/>
      <c r="CN13" s="433"/>
      <c r="CO13" s="433"/>
      <c r="CP13" s="433"/>
      <c r="CQ13" s="433"/>
      <c r="CR13" s="433"/>
      <c r="CS13" s="434"/>
      <c r="CT13" s="426">
        <v>
6.9</v>
      </c>
      <c r="CU13" s="427"/>
      <c r="CV13" s="427"/>
      <c r="CW13" s="427"/>
      <c r="CX13" s="427"/>
      <c r="CY13" s="427"/>
      <c r="CZ13" s="427"/>
      <c r="DA13" s="428"/>
      <c r="DB13" s="426">
        <v>
8.4</v>
      </c>
      <c r="DC13" s="427"/>
      <c r="DD13" s="427"/>
      <c r="DE13" s="427"/>
      <c r="DF13" s="427"/>
      <c r="DG13" s="427"/>
      <c r="DH13" s="427"/>
      <c r="DI13" s="428"/>
      <c r="DJ13" s="186"/>
      <c r="DK13" s="186"/>
      <c r="DL13" s="186"/>
      <c r="DM13" s="186"/>
      <c r="DN13" s="186"/>
      <c r="DO13" s="186"/>
    </row>
    <row r="14" spans="1:119" ht="18.75" customHeight="1" thickBot="1" x14ac:dyDescent="0.25">
      <c r="A14" s="187"/>
      <c r="B14" s="492"/>
      <c r="C14" s="493"/>
      <c r="D14" s="493"/>
      <c r="E14" s="493"/>
      <c r="F14" s="493"/>
      <c r="G14" s="493"/>
      <c r="H14" s="493"/>
      <c r="I14" s="493"/>
      <c r="J14" s="493"/>
      <c r="K14" s="494"/>
      <c r="L14" s="510" t="s">
        <v>
146</v>
      </c>
      <c r="M14" s="511"/>
      <c r="N14" s="511"/>
      <c r="O14" s="511"/>
      <c r="P14" s="511"/>
      <c r="Q14" s="512"/>
      <c r="R14" s="513">
        <v>
2625</v>
      </c>
      <c r="S14" s="514"/>
      <c r="T14" s="514"/>
      <c r="U14" s="514"/>
      <c r="V14" s="515"/>
      <c r="W14" s="419"/>
      <c r="X14" s="420"/>
      <c r="Y14" s="420"/>
      <c r="Z14" s="420"/>
      <c r="AA14" s="420"/>
      <c r="AB14" s="409"/>
      <c r="AC14" s="516">
        <v>
8</v>
      </c>
      <c r="AD14" s="517"/>
      <c r="AE14" s="517"/>
      <c r="AF14" s="517"/>
      <c r="AG14" s="518"/>
      <c r="AH14" s="516">
        <v>
7.2</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
147</v>
      </c>
      <c r="CE14" s="525"/>
      <c r="CF14" s="525"/>
      <c r="CG14" s="525"/>
      <c r="CH14" s="525"/>
      <c r="CI14" s="525"/>
      <c r="CJ14" s="525"/>
      <c r="CK14" s="525"/>
      <c r="CL14" s="525"/>
      <c r="CM14" s="525"/>
      <c r="CN14" s="525"/>
      <c r="CO14" s="525"/>
      <c r="CP14" s="525"/>
      <c r="CQ14" s="525"/>
      <c r="CR14" s="525"/>
      <c r="CS14" s="526"/>
      <c r="CT14" s="527" t="s">
        <v>
139</v>
      </c>
      <c r="CU14" s="528"/>
      <c r="CV14" s="528"/>
      <c r="CW14" s="528"/>
      <c r="CX14" s="528"/>
      <c r="CY14" s="528"/>
      <c r="CZ14" s="528"/>
      <c r="DA14" s="529"/>
      <c r="DB14" s="527" t="s">
        <v>
139</v>
      </c>
      <c r="DC14" s="528"/>
      <c r="DD14" s="528"/>
      <c r="DE14" s="528"/>
      <c r="DF14" s="528"/>
      <c r="DG14" s="528"/>
      <c r="DH14" s="528"/>
      <c r="DI14" s="529"/>
      <c r="DJ14" s="186"/>
      <c r="DK14" s="186"/>
      <c r="DL14" s="186"/>
      <c r="DM14" s="186"/>
      <c r="DN14" s="186"/>
      <c r="DO14" s="186"/>
    </row>
    <row r="15" spans="1:119" ht="18.75" customHeight="1" x14ac:dyDescent="0.2">
      <c r="A15" s="187"/>
      <c r="B15" s="492"/>
      <c r="C15" s="493"/>
      <c r="D15" s="493"/>
      <c r="E15" s="493"/>
      <c r="F15" s="493"/>
      <c r="G15" s="493"/>
      <c r="H15" s="493"/>
      <c r="I15" s="493"/>
      <c r="J15" s="493"/>
      <c r="K15" s="494"/>
      <c r="L15" s="197"/>
      <c r="M15" s="520" t="s">
        <v>
148</v>
      </c>
      <c r="N15" s="521"/>
      <c r="O15" s="521"/>
      <c r="P15" s="521"/>
      <c r="Q15" s="522"/>
      <c r="R15" s="513">
        <v>
2598</v>
      </c>
      <c r="S15" s="514"/>
      <c r="T15" s="514"/>
      <c r="U15" s="514"/>
      <c r="V15" s="515"/>
      <c r="W15" s="445" t="s">
        <v>
149</v>
      </c>
      <c r="X15" s="446"/>
      <c r="Y15" s="446"/>
      <c r="Z15" s="446"/>
      <c r="AA15" s="446"/>
      <c r="AB15" s="436"/>
      <c r="AC15" s="480">
        <v>
328</v>
      </c>
      <c r="AD15" s="481"/>
      <c r="AE15" s="481"/>
      <c r="AF15" s="481"/>
      <c r="AG15" s="523"/>
      <c r="AH15" s="480">
        <v>
301</v>
      </c>
      <c r="AI15" s="481"/>
      <c r="AJ15" s="481"/>
      <c r="AK15" s="481"/>
      <c r="AL15" s="482"/>
      <c r="AM15" s="458"/>
      <c r="AN15" s="459"/>
      <c r="AO15" s="459"/>
      <c r="AP15" s="459"/>
      <c r="AQ15" s="459"/>
      <c r="AR15" s="459"/>
      <c r="AS15" s="459"/>
      <c r="AT15" s="460"/>
      <c r="AU15" s="461"/>
      <c r="AV15" s="462"/>
      <c r="AW15" s="462"/>
      <c r="AX15" s="462"/>
      <c r="AY15" s="389" t="s">
        <v>
150</v>
      </c>
      <c r="AZ15" s="390"/>
      <c r="BA15" s="390"/>
      <c r="BB15" s="390"/>
      <c r="BC15" s="390"/>
      <c r="BD15" s="390"/>
      <c r="BE15" s="390"/>
      <c r="BF15" s="390"/>
      <c r="BG15" s="390"/>
      <c r="BH15" s="390"/>
      <c r="BI15" s="390"/>
      <c r="BJ15" s="390"/>
      <c r="BK15" s="390"/>
      <c r="BL15" s="390"/>
      <c r="BM15" s="391"/>
      <c r="BN15" s="392">
        <v>
454736</v>
      </c>
      <c r="BO15" s="393"/>
      <c r="BP15" s="393"/>
      <c r="BQ15" s="393"/>
      <c r="BR15" s="393"/>
      <c r="BS15" s="393"/>
      <c r="BT15" s="393"/>
      <c r="BU15" s="394"/>
      <c r="BV15" s="392">
        <v>
457306</v>
      </c>
      <c r="BW15" s="393"/>
      <c r="BX15" s="393"/>
      <c r="BY15" s="393"/>
      <c r="BZ15" s="393"/>
      <c r="CA15" s="393"/>
      <c r="CB15" s="393"/>
      <c r="CC15" s="394"/>
      <c r="CD15" s="530" t="s">
        <v>
151</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2"/>
      <c r="C16" s="493"/>
      <c r="D16" s="493"/>
      <c r="E16" s="493"/>
      <c r="F16" s="493"/>
      <c r="G16" s="493"/>
      <c r="H16" s="493"/>
      <c r="I16" s="493"/>
      <c r="J16" s="493"/>
      <c r="K16" s="494"/>
      <c r="L16" s="510" t="s">
        <v>
152</v>
      </c>
      <c r="M16" s="541"/>
      <c r="N16" s="541"/>
      <c r="O16" s="541"/>
      <c r="P16" s="541"/>
      <c r="Q16" s="542"/>
      <c r="R16" s="533" t="s">
        <v>
153</v>
      </c>
      <c r="S16" s="534"/>
      <c r="T16" s="534"/>
      <c r="U16" s="534"/>
      <c r="V16" s="535"/>
      <c r="W16" s="419"/>
      <c r="X16" s="420"/>
      <c r="Y16" s="420"/>
      <c r="Z16" s="420"/>
      <c r="AA16" s="420"/>
      <c r="AB16" s="409"/>
      <c r="AC16" s="516">
        <v>
15.5</v>
      </c>
      <c r="AD16" s="517"/>
      <c r="AE16" s="517"/>
      <c r="AF16" s="517"/>
      <c r="AG16" s="518"/>
      <c r="AH16" s="516">
        <v>
15.7</v>
      </c>
      <c r="AI16" s="517"/>
      <c r="AJ16" s="517"/>
      <c r="AK16" s="517"/>
      <c r="AL16" s="519"/>
      <c r="AM16" s="458"/>
      <c r="AN16" s="459"/>
      <c r="AO16" s="459"/>
      <c r="AP16" s="459"/>
      <c r="AQ16" s="459"/>
      <c r="AR16" s="459"/>
      <c r="AS16" s="459"/>
      <c r="AT16" s="460"/>
      <c r="AU16" s="461"/>
      <c r="AV16" s="462"/>
      <c r="AW16" s="462"/>
      <c r="AX16" s="462"/>
      <c r="AY16" s="463" t="s">
        <v>
154</v>
      </c>
      <c r="AZ16" s="464"/>
      <c r="BA16" s="464"/>
      <c r="BB16" s="464"/>
      <c r="BC16" s="464"/>
      <c r="BD16" s="464"/>
      <c r="BE16" s="464"/>
      <c r="BF16" s="464"/>
      <c r="BG16" s="464"/>
      <c r="BH16" s="464"/>
      <c r="BI16" s="464"/>
      <c r="BJ16" s="464"/>
      <c r="BK16" s="464"/>
      <c r="BL16" s="464"/>
      <c r="BM16" s="465"/>
      <c r="BN16" s="429">
        <v>
1720143</v>
      </c>
      <c r="BO16" s="430"/>
      <c r="BP16" s="430"/>
      <c r="BQ16" s="430"/>
      <c r="BR16" s="430"/>
      <c r="BS16" s="430"/>
      <c r="BT16" s="430"/>
      <c r="BU16" s="431"/>
      <c r="BV16" s="429">
        <v>
1712555</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5">
      <c r="A17" s="187"/>
      <c r="B17" s="495"/>
      <c r="C17" s="496"/>
      <c r="D17" s="496"/>
      <c r="E17" s="496"/>
      <c r="F17" s="496"/>
      <c r="G17" s="496"/>
      <c r="H17" s="496"/>
      <c r="I17" s="496"/>
      <c r="J17" s="496"/>
      <c r="K17" s="497"/>
      <c r="L17" s="202"/>
      <c r="M17" s="536" t="s">
        <v>
155</v>
      </c>
      <c r="N17" s="537"/>
      <c r="O17" s="537"/>
      <c r="P17" s="537"/>
      <c r="Q17" s="538"/>
      <c r="R17" s="533" t="s">
        <v>
156</v>
      </c>
      <c r="S17" s="534"/>
      <c r="T17" s="534"/>
      <c r="U17" s="534"/>
      <c r="V17" s="535"/>
      <c r="W17" s="445" t="s">
        <v>
157</v>
      </c>
      <c r="X17" s="446"/>
      <c r="Y17" s="446"/>
      <c r="Z17" s="446"/>
      <c r="AA17" s="446"/>
      <c r="AB17" s="436"/>
      <c r="AC17" s="480">
        <v>
1622</v>
      </c>
      <c r="AD17" s="481"/>
      <c r="AE17" s="481"/>
      <c r="AF17" s="481"/>
      <c r="AG17" s="523"/>
      <c r="AH17" s="480">
        <v>
1477</v>
      </c>
      <c r="AI17" s="481"/>
      <c r="AJ17" s="481"/>
      <c r="AK17" s="481"/>
      <c r="AL17" s="482"/>
      <c r="AM17" s="458"/>
      <c r="AN17" s="459"/>
      <c r="AO17" s="459"/>
      <c r="AP17" s="459"/>
      <c r="AQ17" s="459"/>
      <c r="AR17" s="459"/>
      <c r="AS17" s="459"/>
      <c r="AT17" s="460"/>
      <c r="AU17" s="461"/>
      <c r="AV17" s="462"/>
      <c r="AW17" s="462"/>
      <c r="AX17" s="462"/>
      <c r="AY17" s="463" t="s">
        <v>
158</v>
      </c>
      <c r="AZ17" s="464"/>
      <c r="BA17" s="464"/>
      <c r="BB17" s="464"/>
      <c r="BC17" s="464"/>
      <c r="BD17" s="464"/>
      <c r="BE17" s="464"/>
      <c r="BF17" s="464"/>
      <c r="BG17" s="464"/>
      <c r="BH17" s="464"/>
      <c r="BI17" s="464"/>
      <c r="BJ17" s="464"/>
      <c r="BK17" s="464"/>
      <c r="BL17" s="464"/>
      <c r="BM17" s="465"/>
      <c r="BN17" s="429">
        <v>
581745</v>
      </c>
      <c r="BO17" s="430"/>
      <c r="BP17" s="430"/>
      <c r="BQ17" s="430"/>
      <c r="BR17" s="430"/>
      <c r="BS17" s="430"/>
      <c r="BT17" s="430"/>
      <c r="BU17" s="431"/>
      <c r="BV17" s="429">
        <v>
589481</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5">
      <c r="A18" s="187"/>
      <c r="B18" s="543" t="s">
        <v>
159</v>
      </c>
      <c r="C18" s="472"/>
      <c r="D18" s="472"/>
      <c r="E18" s="544"/>
      <c r="F18" s="544"/>
      <c r="G18" s="544"/>
      <c r="H18" s="544"/>
      <c r="I18" s="544"/>
      <c r="J18" s="544"/>
      <c r="K18" s="544"/>
      <c r="L18" s="545">
        <v>
106.88</v>
      </c>
      <c r="M18" s="545"/>
      <c r="N18" s="545"/>
      <c r="O18" s="545"/>
      <c r="P18" s="545"/>
      <c r="Q18" s="545"/>
      <c r="R18" s="546"/>
      <c r="S18" s="546"/>
      <c r="T18" s="546"/>
      <c r="U18" s="546"/>
      <c r="V18" s="547"/>
      <c r="W18" s="447"/>
      <c r="X18" s="448"/>
      <c r="Y18" s="448"/>
      <c r="Z18" s="448"/>
      <c r="AA18" s="448"/>
      <c r="AB18" s="439"/>
      <c r="AC18" s="548">
        <v>
76.5</v>
      </c>
      <c r="AD18" s="549"/>
      <c r="AE18" s="549"/>
      <c r="AF18" s="549"/>
      <c r="AG18" s="550"/>
      <c r="AH18" s="548">
        <v>
77.099999999999994</v>
      </c>
      <c r="AI18" s="549"/>
      <c r="AJ18" s="549"/>
      <c r="AK18" s="549"/>
      <c r="AL18" s="551"/>
      <c r="AM18" s="458"/>
      <c r="AN18" s="459"/>
      <c r="AO18" s="459"/>
      <c r="AP18" s="459"/>
      <c r="AQ18" s="459"/>
      <c r="AR18" s="459"/>
      <c r="AS18" s="459"/>
      <c r="AT18" s="460"/>
      <c r="AU18" s="461"/>
      <c r="AV18" s="462"/>
      <c r="AW18" s="462"/>
      <c r="AX18" s="462"/>
      <c r="AY18" s="463" t="s">
        <v>
160</v>
      </c>
      <c r="AZ18" s="464"/>
      <c r="BA18" s="464"/>
      <c r="BB18" s="464"/>
      <c r="BC18" s="464"/>
      <c r="BD18" s="464"/>
      <c r="BE18" s="464"/>
      <c r="BF18" s="464"/>
      <c r="BG18" s="464"/>
      <c r="BH18" s="464"/>
      <c r="BI18" s="464"/>
      <c r="BJ18" s="464"/>
      <c r="BK18" s="464"/>
      <c r="BL18" s="464"/>
      <c r="BM18" s="465"/>
      <c r="BN18" s="429">
        <v>
1754736</v>
      </c>
      <c r="BO18" s="430"/>
      <c r="BP18" s="430"/>
      <c r="BQ18" s="430"/>
      <c r="BR18" s="430"/>
      <c r="BS18" s="430"/>
      <c r="BT18" s="430"/>
      <c r="BU18" s="431"/>
      <c r="BV18" s="429">
        <v>
1720999</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5">
      <c r="A19" s="187"/>
      <c r="B19" s="543" t="s">
        <v>
161</v>
      </c>
      <c r="C19" s="472"/>
      <c r="D19" s="472"/>
      <c r="E19" s="544"/>
      <c r="F19" s="544"/>
      <c r="G19" s="544"/>
      <c r="H19" s="544"/>
      <c r="I19" s="544"/>
      <c r="J19" s="544"/>
      <c r="K19" s="544"/>
      <c r="L19" s="552">
        <v>
28</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
162</v>
      </c>
      <c r="AZ19" s="464"/>
      <c r="BA19" s="464"/>
      <c r="BB19" s="464"/>
      <c r="BC19" s="464"/>
      <c r="BD19" s="464"/>
      <c r="BE19" s="464"/>
      <c r="BF19" s="464"/>
      <c r="BG19" s="464"/>
      <c r="BH19" s="464"/>
      <c r="BI19" s="464"/>
      <c r="BJ19" s="464"/>
      <c r="BK19" s="464"/>
      <c r="BL19" s="464"/>
      <c r="BM19" s="465"/>
      <c r="BN19" s="429">
        <v>
2669784</v>
      </c>
      <c r="BO19" s="430"/>
      <c r="BP19" s="430"/>
      <c r="BQ19" s="430"/>
      <c r="BR19" s="430"/>
      <c r="BS19" s="430"/>
      <c r="BT19" s="430"/>
      <c r="BU19" s="431"/>
      <c r="BV19" s="429">
        <v>
2531806</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5">
      <c r="A20" s="187"/>
      <c r="B20" s="543" t="s">
        <v>
163</v>
      </c>
      <c r="C20" s="472"/>
      <c r="D20" s="472"/>
      <c r="E20" s="544"/>
      <c r="F20" s="544"/>
      <c r="G20" s="544"/>
      <c r="H20" s="544"/>
      <c r="I20" s="544"/>
      <c r="J20" s="544"/>
      <c r="K20" s="544"/>
      <c r="L20" s="552">
        <v>
1517</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2">
      <c r="A21" s="187"/>
      <c r="B21" s="563" t="s">
        <v>
164</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5">
      <c r="A22" s="187"/>
      <c r="B22" s="566" t="s">
        <v>
165</v>
      </c>
      <c r="C22" s="567"/>
      <c r="D22" s="568"/>
      <c r="E22" s="441" t="s">
        <v>
1</v>
      </c>
      <c r="F22" s="446"/>
      <c r="G22" s="446"/>
      <c r="H22" s="446"/>
      <c r="I22" s="446"/>
      <c r="J22" s="446"/>
      <c r="K22" s="436"/>
      <c r="L22" s="441" t="s">
        <v>
166</v>
      </c>
      <c r="M22" s="446"/>
      <c r="N22" s="446"/>
      <c r="O22" s="446"/>
      <c r="P22" s="436"/>
      <c r="Q22" s="575" t="s">
        <v>
167</v>
      </c>
      <c r="R22" s="576"/>
      <c r="S22" s="576"/>
      <c r="T22" s="576"/>
      <c r="U22" s="576"/>
      <c r="V22" s="577"/>
      <c r="W22" s="581" t="s">
        <v>
168</v>
      </c>
      <c r="X22" s="567"/>
      <c r="Y22" s="568"/>
      <c r="Z22" s="441" t="s">
        <v>
1</v>
      </c>
      <c r="AA22" s="446"/>
      <c r="AB22" s="446"/>
      <c r="AC22" s="446"/>
      <c r="AD22" s="446"/>
      <c r="AE22" s="446"/>
      <c r="AF22" s="446"/>
      <c r="AG22" s="436"/>
      <c r="AH22" s="592" t="s">
        <v>
169</v>
      </c>
      <c r="AI22" s="446"/>
      <c r="AJ22" s="446"/>
      <c r="AK22" s="446"/>
      <c r="AL22" s="436"/>
      <c r="AM22" s="592" t="s">
        <v>
170</v>
      </c>
      <c r="AN22" s="593"/>
      <c r="AO22" s="593"/>
      <c r="AP22" s="593"/>
      <c r="AQ22" s="593"/>
      <c r="AR22" s="594"/>
      <c r="AS22" s="575" t="s">
        <v>
167</v>
      </c>
      <c r="AT22" s="576"/>
      <c r="AU22" s="576"/>
      <c r="AV22" s="576"/>
      <c r="AW22" s="576"/>
      <c r="AX22" s="598"/>
      <c r="AY22" s="600"/>
      <c r="AZ22" s="601"/>
      <c r="BA22" s="601"/>
      <c r="BB22" s="601"/>
      <c r="BC22" s="601"/>
      <c r="BD22" s="601"/>
      <c r="BE22" s="601"/>
      <c r="BF22" s="601"/>
      <c r="BG22" s="601"/>
      <c r="BH22" s="601"/>
      <c r="BI22" s="601"/>
      <c r="BJ22" s="601"/>
      <c r="BK22" s="601"/>
      <c r="BL22" s="601"/>
      <c r="BM22" s="602"/>
      <c r="BN22" s="603"/>
      <c r="BO22" s="604"/>
      <c r="BP22" s="604"/>
      <c r="BQ22" s="604"/>
      <c r="BR22" s="604"/>
      <c r="BS22" s="604"/>
      <c r="BT22" s="604"/>
      <c r="BU22" s="605"/>
      <c r="BV22" s="603"/>
      <c r="BW22" s="604"/>
      <c r="BX22" s="604"/>
      <c r="BY22" s="604"/>
      <c r="BZ22" s="604"/>
      <c r="CA22" s="604"/>
      <c r="CB22" s="604"/>
      <c r="CC22" s="605"/>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2">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5"/>
      <c r="AN23" s="596"/>
      <c r="AO23" s="596"/>
      <c r="AP23" s="596"/>
      <c r="AQ23" s="596"/>
      <c r="AR23" s="597"/>
      <c r="AS23" s="578"/>
      <c r="AT23" s="579"/>
      <c r="AU23" s="579"/>
      <c r="AV23" s="579"/>
      <c r="AW23" s="579"/>
      <c r="AX23" s="599"/>
      <c r="AY23" s="389" t="s">
        <v>
171</v>
      </c>
      <c r="AZ23" s="390"/>
      <c r="BA23" s="390"/>
      <c r="BB23" s="390"/>
      <c r="BC23" s="390"/>
      <c r="BD23" s="390"/>
      <c r="BE23" s="390"/>
      <c r="BF23" s="390"/>
      <c r="BG23" s="390"/>
      <c r="BH23" s="390"/>
      <c r="BI23" s="390"/>
      <c r="BJ23" s="390"/>
      <c r="BK23" s="390"/>
      <c r="BL23" s="390"/>
      <c r="BM23" s="391"/>
      <c r="BN23" s="429">
        <v>
2253501</v>
      </c>
      <c r="BO23" s="430"/>
      <c r="BP23" s="430"/>
      <c r="BQ23" s="430"/>
      <c r="BR23" s="430"/>
      <c r="BS23" s="430"/>
      <c r="BT23" s="430"/>
      <c r="BU23" s="431"/>
      <c r="BV23" s="429">
        <v>
2236698</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5">
      <c r="A24" s="187"/>
      <c r="B24" s="569"/>
      <c r="C24" s="570"/>
      <c r="D24" s="571"/>
      <c r="E24" s="479" t="s">
        <v>
172</v>
      </c>
      <c r="F24" s="459"/>
      <c r="G24" s="459"/>
      <c r="H24" s="459"/>
      <c r="I24" s="459"/>
      <c r="J24" s="459"/>
      <c r="K24" s="460"/>
      <c r="L24" s="480">
        <v>
1</v>
      </c>
      <c r="M24" s="481"/>
      <c r="N24" s="481"/>
      <c r="O24" s="481"/>
      <c r="P24" s="523"/>
      <c r="Q24" s="480">
        <v>
6500</v>
      </c>
      <c r="R24" s="481"/>
      <c r="S24" s="481"/>
      <c r="T24" s="481"/>
      <c r="U24" s="481"/>
      <c r="V24" s="523"/>
      <c r="W24" s="582"/>
      <c r="X24" s="570"/>
      <c r="Y24" s="571"/>
      <c r="Z24" s="479" t="s">
        <v>
173</v>
      </c>
      <c r="AA24" s="459"/>
      <c r="AB24" s="459"/>
      <c r="AC24" s="459"/>
      <c r="AD24" s="459"/>
      <c r="AE24" s="459"/>
      <c r="AF24" s="459"/>
      <c r="AG24" s="460"/>
      <c r="AH24" s="480">
        <v>
116</v>
      </c>
      <c r="AI24" s="481"/>
      <c r="AJ24" s="481"/>
      <c r="AK24" s="481"/>
      <c r="AL24" s="523"/>
      <c r="AM24" s="480">
        <v>
349624</v>
      </c>
      <c r="AN24" s="481"/>
      <c r="AO24" s="481"/>
      <c r="AP24" s="481"/>
      <c r="AQ24" s="481"/>
      <c r="AR24" s="523"/>
      <c r="AS24" s="480">
        <v>
3014</v>
      </c>
      <c r="AT24" s="481"/>
      <c r="AU24" s="481"/>
      <c r="AV24" s="481"/>
      <c r="AW24" s="481"/>
      <c r="AX24" s="482"/>
      <c r="AY24" s="600" t="s">
        <v>
174</v>
      </c>
      <c r="AZ24" s="601"/>
      <c r="BA24" s="601"/>
      <c r="BB24" s="601"/>
      <c r="BC24" s="601"/>
      <c r="BD24" s="601"/>
      <c r="BE24" s="601"/>
      <c r="BF24" s="601"/>
      <c r="BG24" s="601"/>
      <c r="BH24" s="601"/>
      <c r="BI24" s="601"/>
      <c r="BJ24" s="601"/>
      <c r="BK24" s="601"/>
      <c r="BL24" s="601"/>
      <c r="BM24" s="602"/>
      <c r="BN24" s="429">
        <v>
2070513</v>
      </c>
      <c r="BO24" s="430"/>
      <c r="BP24" s="430"/>
      <c r="BQ24" s="430"/>
      <c r="BR24" s="430"/>
      <c r="BS24" s="430"/>
      <c r="BT24" s="430"/>
      <c r="BU24" s="431"/>
      <c r="BV24" s="429">
        <v>
2031303</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2">
      <c r="A25" s="187"/>
      <c r="B25" s="569"/>
      <c r="C25" s="570"/>
      <c r="D25" s="571"/>
      <c r="E25" s="479" t="s">
        <v>
175</v>
      </c>
      <c r="F25" s="459"/>
      <c r="G25" s="459"/>
      <c r="H25" s="459"/>
      <c r="I25" s="459"/>
      <c r="J25" s="459"/>
      <c r="K25" s="460"/>
      <c r="L25" s="480">
        <v>
1</v>
      </c>
      <c r="M25" s="481"/>
      <c r="N25" s="481"/>
      <c r="O25" s="481"/>
      <c r="P25" s="523"/>
      <c r="Q25" s="480">
        <v>
5800</v>
      </c>
      <c r="R25" s="481"/>
      <c r="S25" s="481"/>
      <c r="T25" s="481"/>
      <c r="U25" s="481"/>
      <c r="V25" s="523"/>
      <c r="W25" s="582"/>
      <c r="X25" s="570"/>
      <c r="Y25" s="571"/>
      <c r="Z25" s="479" t="s">
        <v>
176</v>
      </c>
      <c r="AA25" s="459"/>
      <c r="AB25" s="459"/>
      <c r="AC25" s="459"/>
      <c r="AD25" s="459"/>
      <c r="AE25" s="459"/>
      <c r="AF25" s="459"/>
      <c r="AG25" s="460"/>
      <c r="AH25" s="480" t="s">
        <v>
129</v>
      </c>
      <c r="AI25" s="481"/>
      <c r="AJ25" s="481"/>
      <c r="AK25" s="481"/>
      <c r="AL25" s="523"/>
      <c r="AM25" s="480" t="s">
        <v>
139</v>
      </c>
      <c r="AN25" s="481"/>
      <c r="AO25" s="481"/>
      <c r="AP25" s="481"/>
      <c r="AQ25" s="481"/>
      <c r="AR25" s="523"/>
      <c r="AS25" s="480" t="s">
        <v>
177</v>
      </c>
      <c r="AT25" s="481"/>
      <c r="AU25" s="481"/>
      <c r="AV25" s="481"/>
      <c r="AW25" s="481"/>
      <c r="AX25" s="482"/>
      <c r="AY25" s="389" t="s">
        <v>
178</v>
      </c>
      <c r="AZ25" s="390"/>
      <c r="BA25" s="390"/>
      <c r="BB25" s="390"/>
      <c r="BC25" s="390"/>
      <c r="BD25" s="390"/>
      <c r="BE25" s="390"/>
      <c r="BF25" s="390"/>
      <c r="BG25" s="390"/>
      <c r="BH25" s="390"/>
      <c r="BI25" s="390"/>
      <c r="BJ25" s="390"/>
      <c r="BK25" s="390"/>
      <c r="BL25" s="390"/>
      <c r="BM25" s="391"/>
      <c r="BN25" s="392">
        <v>
79049</v>
      </c>
      <c r="BO25" s="393"/>
      <c r="BP25" s="393"/>
      <c r="BQ25" s="393"/>
      <c r="BR25" s="393"/>
      <c r="BS25" s="393"/>
      <c r="BT25" s="393"/>
      <c r="BU25" s="394"/>
      <c r="BV25" s="392">
        <v>
63323</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2">
      <c r="A26" s="187"/>
      <c r="B26" s="569"/>
      <c r="C26" s="570"/>
      <c r="D26" s="571"/>
      <c r="E26" s="479" t="s">
        <v>
179</v>
      </c>
      <c r="F26" s="459"/>
      <c r="G26" s="459"/>
      <c r="H26" s="459"/>
      <c r="I26" s="459"/>
      <c r="J26" s="459"/>
      <c r="K26" s="460"/>
      <c r="L26" s="480">
        <v>
1</v>
      </c>
      <c r="M26" s="481"/>
      <c r="N26" s="481"/>
      <c r="O26" s="481"/>
      <c r="P26" s="523"/>
      <c r="Q26" s="480">
        <v>
5500</v>
      </c>
      <c r="R26" s="481"/>
      <c r="S26" s="481"/>
      <c r="T26" s="481"/>
      <c r="U26" s="481"/>
      <c r="V26" s="523"/>
      <c r="W26" s="582"/>
      <c r="X26" s="570"/>
      <c r="Y26" s="571"/>
      <c r="Z26" s="479" t="s">
        <v>
180</v>
      </c>
      <c r="AA26" s="606"/>
      <c r="AB26" s="606"/>
      <c r="AC26" s="606"/>
      <c r="AD26" s="606"/>
      <c r="AE26" s="606"/>
      <c r="AF26" s="606"/>
      <c r="AG26" s="607"/>
      <c r="AH26" s="480">
        <v>
6</v>
      </c>
      <c r="AI26" s="481"/>
      <c r="AJ26" s="481"/>
      <c r="AK26" s="481"/>
      <c r="AL26" s="523"/>
      <c r="AM26" s="480">
        <v>
13506</v>
      </c>
      <c r="AN26" s="481"/>
      <c r="AO26" s="481"/>
      <c r="AP26" s="481"/>
      <c r="AQ26" s="481"/>
      <c r="AR26" s="523"/>
      <c r="AS26" s="480">
        <v>
2251</v>
      </c>
      <c r="AT26" s="481"/>
      <c r="AU26" s="481"/>
      <c r="AV26" s="481"/>
      <c r="AW26" s="481"/>
      <c r="AX26" s="482"/>
      <c r="AY26" s="432" t="s">
        <v>
181</v>
      </c>
      <c r="AZ26" s="433"/>
      <c r="BA26" s="433"/>
      <c r="BB26" s="433"/>
      <c r="BC26" s="433"/>
      <c r="BD26" s="433"/>
      <c r="BE26" s="433"/>
      <c r="BF26" s="433"/>
      <c r="BG26" s="433"/>
      <c r="BH26" s="433"/>
      <c r="BI26" s="433"/>
      <c r="BJ26" s="433"/>
      <c r="BK26" s="433"/>
      <c r="BL26" s="433"/>
      <c r="BM26" s="434"/>
      <c r="BN26" s="429" t="s">
        <v>
177</v>
      </c>
      <c r="BO26" s="430"/>
      <c r="BP26" s="430"/>
      <c r="BQ26" s="430"/>
      <c r="BR26" s="430"/>
      <c r="BS26" s="430"/>
      <c r="BT26" s="430"/>
      <c r="BU26" s="431"/>
      <c r="BV26" s="429" t="s">
        <v>
139</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5">
      <c r="A27" s="187"/>
      <c r="B27" s="569"/>
      <c r="C27" s="570"/>
      <c r="D27" s="571"/>
      <c r="E27" s="479" t="s">
        <v>
182</v>
      </c>
      <c r="F27" s="459"/>
      <c r="G27" s="459"/>
      <c r="H27" s="459"/>
      <c r="I27" s="459"/>
      <c r="J27" s="459"/>
      <c r="K27" s="460"/>
      <c r="L27" s="480">
        <v>
1</v>
      </c>
      <c r="M27" s="481"/>
      <c r="N27" s="481"/>
      <c r="O27" s="481"/>
      <c r="P27" s="523"/>
      <c r="Q27" s="480">
        <v>
2400</v>
      </c>
      <c r="R27" s="481"/>
      <c r="S27" s="481"/>
      <c r="T27" s="481"/>
      <c r="U27" s="481"/>
      <c r="V27" s="523"/>
      <c r="W27" s="582"/>
      <c r="X27" s="570"/>
      <c r="Y27" s="571"/>
      <c r="Z27" s="479" t="s">
        <v>
183</v>
      </c>
      <c r="AA27" s="459"/>
      <c r="AB27" s="459"/>
      <c r="AC27" s="459"/>
      <c r="AD27" s="459"/>
      <c r="AE27" s="459"/>
      <c r="AF27" s="459"/>
      <c r="AG27" s="460"/>
      <c r="AH27" s="480" t="s">
        <v>
139</v>
      </c>
      <c r="AI27" s="481"/>
      <c r="AJ27" s="481"/>
      <c r="AK27" s="481"/>
      <c r="AL27" s="523"/>
      <c r="AM27" s="480" t="s">
        <v>
139</v>
      </c>
      <c r="AN27" s="481"/>
      <c r="AO27" s="481"/>
      <c r="AP27" s="481"/>
      <c r="AQ27" s="481"/>
      <c r="AR27" s="523"/>
      <c r="AS27" s="480" t="s">
        <v>
139</v>
      </c>
      <c r="AT27" s="481"/>
      <c r="AU27" s="481"/>
      <c r="AV27" s="481"/>
      <c r="AW27" s="481"/>
      <c r="AX27" s="482"/>
      <c r="AY27" s="524" t="s">
        <v>
184</v>
      </c>
      <c r="AZ27" s="525"/>
      <c r="BA27" s="525"/>
      <c r="BB27" s="525"/>
      <c r="BC27" s="525"/>
      <c r="BD27" s="525"/>
      <c r="BE27" s="525"/>
      <c r="BF27" s="525"/>
      <c r="BG27" s="525"/>
      <c r="BH27" s="525"/>
      <c r="BI27" s="525"/>
      <c r="BJ27" s="525"/>
      <c r="BK27" s="525"/>
      <c r="BL27" s="525"/>
      <c r="BM27" s="526"/>
      <c r="BN27" s="603" t="s">
        <v>
139</v>
      </c>
      <c r="BO27" s="604"/>
      <c r="BP27" s="604"/>
      <c r="BQ27" s="604"/>
      <c r="BR27" s="604"/>
      <c r="BS27" s="604"/>
      <c r="BT27" s="604"/>
      <c r="BU27" s="605"/>
      <c r="BV27" s="603" t="s">
        <v>
139</v>
      </c>
      <c r="BW27" s="604"/>
      <c r="BX27" s="604"/>
      <c r="BY27" s="604"/>
      <c r="BZ27" s="604"/>
      <c r="CA27" s="604"/>
      <c r="CB27" s="604"/>
      <c r="CC27" s="605"/>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2">
      <c r="A28" s="187"/>
      <c r="B28" s="569"/>
      <c r="C28" s="570"/>
      <c r="D28" s="571"/>
      <c r="E28" s="479" t="s">
        <v>
185</v>
      </c>
      <c r="F28" s="459"/>
      <c r="G28" s="459"/>
      <c r="H28" s="459"/>
      <c r="I28" s="459"/>
      <c r="J28" s="459"/>
      <c r="K28" s="460"/>
      <c r="L28" s="480">
        <v>
1</v>
      </c>
      <c r="M28" s="481"/>
      <c r="N28" s="481"/>
      <c r="O28" s="481"/>
      <c r="P28" s="523"/>
      <c r="Q28" s="480">
        <v>
1950</v>
      </c>
      <c r="R28" s="481"/>
      <c r="S28" s="481"/>
      <c r="T28" s="481"/>
      <c r="U28" s="481"/>
      <c r="V28" s="523"/>
      <c r="W28" s="582"/>
      <c r="X28" s="570"/>
      <c r="Y28" s="571"/>
      <c r="Z28" s="479" t="s">
        <v>
186</v>
      </c>
      <c r="AA28" s="459"/>
      <c r="AB28" s="459"/>
      <c r="AC28" s="459"/>
      <c r="AD28" s="459"/>
      <c r="AE28" s="459"/>
      <c r="AF28" s="459"/>
      <c r="AG28" s="460"/>
      <c r="AH28" s="480" t="s">
        <v>
177</v>
      </c>
      <c r="AI28" s="481"/>
      <c r="AJ28" s="481"/>
      <c r="AK28" s="481"/>
      <c r="AL28" s="523"/>
      <c r="AM28" s="480" t="s">
        <v>
139</v>
      </c>
      <c r="AN28" s="481"/>
      <c r="AO28" s="481"/>
      <c r="AP28" s="481"/>
      <c r="AQ28" s="481"/>
      <c r="AR28" s="523"/>
      <c r="AS28" s="480" t="s">
        <v>
139</v>
      </c>
      <c r="AT28" s="481"/>
      <c r="AU28" s="481"/>
      <c r="AV28" s="481"/>
      <c r="AW28" s="481"/>
      <c r="AX28" s="482"/>
      <c r="AY28" s="608" t="s">
        <v>
187</v>
      </c>
      <c r="AZ28" s="609"/>
      <c r="BA28" s="609"/>
      <c r="BB28" s="610"/>
      <c r="BC28" s="389" t="s">
        <v>
48</v>
      </c>
      <c r="BD28" s="390"/>
      <c r="BE28" s="390"/>
      <c r="BF28" s="390"/>
      <c r="BG28" s="390"/>
      <c r="BH28" s="390"/>
      <c r="BI28" s="390"/>
      <c r="BJ28" s="390"/>
      <c r="BK28" s="390"/>
      <c r="BL28" s="390"/>
      <c r="BM28" s="391"/>
      <c r="BN28" s="392">
        <v>
972197</v>
      </c>
      <c r="BO28" s="393"/>
      <c r="BP28" s="393"/>
      <c r="BQ28" s="393"/>
      <c r="BR28" s="393"/>
      <c r="BS28" s="393"/>
      <c r="BT28" s="393"/>
      <c r="BU28" s="394"/>
      <c r="BV28" s="392">
        <v>
918373</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2">
      <c r="A29" s="187"/>
      <c r="B29" s="569"/>
      <c r="C29" s="570"/>
      <c r="D29" s="571"/>
      <c r="E29" s="479" t="s">
        <v>
188</v>
      </c>
      <c r="F29" s="459"/>
      <c r="G29" s="459"/>
      <c r="H29" s="459"/>
      <c r="I29" s="459"/>
      <c r="J29" s="459"/>
      <c r="K29" s="460"/>
      <c r="L29" s="480">
        <v>
6</v>
      </c>
      <c r="M29" s="481"/>
      <c r="N29" s="481"/>
      <c r="O29" s="481"/>
      <c r="P29" s="523"/>
      <c r="Q29" s="480">
        <v>
1760</v>
      </c>
      <c r="R29" s="481"/>
      <c r="S29" s="481"/>
      <c r="T29" s="481"/>
      <c r="U29" s="481"/>
      <c r="V29" s="523"/>
      <c r="W29" s="583"/>
      <c r="X29" s="584"/>
      <c r="Y29" s="585"/>
      <c r="Z29" s="479" t="s">
        <v>
189</v>
      </c>
      <c r="AA29" s="459"/>
      <c r="AB29" s="459"/>
      <c r="AC29" s="459"/>
      <c r="AD29" s="459"/>
      <c r="AE29" s="459"/>
      <c r="AF29" s="459"/>
      <c r="AG29" s="460"/>
      <c r="AH29" s="480">
        <v>
116</v>
      </c>
      <c r="AI29" s="481"/>
      <c r="AJ29" s="481"/>
      <c r="AK29" s="481"/>
      <c r="AL29" s="523"/>
      <c r="AM29" s="480">
        <v>
349624</v>
      </c>
      <c r="AN29" s="481"/>
      <c r="AO29" s="481"/>
      <c r="AP29" s="481"/>
      <c r="AQ29" s="481"/>
      <c r="AR29" s="523"/>
      <c r="AS29" s="480">
        <v>
3014</v>
      </c>
      <c r="AT29" s="481"/>
      <c r="AU29" s="481"/>
      <c r="AV29" s="481"/>
      <c r="AW29" s="481"/>
      <c r="AX29" s="482"/>
      <c r="AY29" s="611"/>
      <c r="AZ29" s="612"/>
      <c r="BA29" s="612"/>
      <c r="BB29" s="613"/>
      <c r="BC29" s="463" t="s">
        <v>
190</v>
      </c>
      <c r="BD29" s="464"/>
      <c r="BE29" s="464"/>
      <c r="BF29" s="464"/>
      <c r="BG29" s="464"/>
      <c r="BH29" s="464"/>
      <c r="BI29" s="464"/>
      <c r="BJ29" s="464"/>
      <c r="BK29" s="464"/>
      <c r="BL29" s="464"/>
      <c r="BM29" s="465"/>
      <c r="BN29" s="429">
        <v>
414541</v>
      </c>
      <c r="BO29" s="430"/>
      <c r="BP29" s="430"/>
      <c r="BQ29" s="430"/>
      <c r="BR29" s="430"/>
      <c r="BS29" s="430"/>
      <c r="BT29" s="430"/>
      <c r="BU29" s="431"/>
      <c r="BV29" s="429">
        <v>
303333</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5">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
191</v>
      </c>
      <c r="X30" s="590"/>
      <c r="Y30" s="590"/>
      <c r="Z30" s="590"/>
      <c r="AA30" s="590"/>
      <c r="AB30" s="590"/>
      <c r="AC30" s="590"/>
      <c r="AD30" s="590"/>
      <c r="AE30" s="590"/>
      <c r="AF30" s="590"/>
      <c r="AG30" s="591"/>
      <c r="AH30" s="548">
        <v>
93.2</v>
      </c>
      <c r="AI30" s="549"/>
      <c r="AJ30" s="549"/>
      <c r="AK30" s="549"/>
      <c r="AL30" s="549"/>
      <c r="AM30" s="549"/>
      <c r="AN30" s="549"/>
      <c r="AO30" s="549"/>
      <c r="AP30" s="549"/>
      <c r="AQ30" s="549"/>
      <c r="AR30" s="549"/>
      <c r="AS30" s="549"/>
      <c r="AT30" s="549"/>
      <c r="AU30" s="549"/>
      <c r="AV30" s="549"/>
      <c r="AW30" s="549"/>
      <c r="AX30" s="551"/>
      <c r="AY30" s="614"/>
      <c r="AZ30" s="615"/>
      <c r="BA30" s="615"/>
      <c r="BB30" s="616"/>
      <c r="BC30" s="600" t="s">
        <v>
50</v>
      </c>
      <c r="BD30" s="601"/>
      <c r="BE30" s="601"/>
      <c r="BF30" s="601"/>
      <c r="BG30" s="601"/>
      <c r="BH30" s="601"/>
      <c r="BI30" s="601"/>
      <c r="BJ30" s="601"/>
      <c r="BK30" s="601"/>
      <c r="BL30" s="601"/>
      <c r="BM30" s="602"/>
      <c r="BN30" s="603">
        <v>
1167539</v>
      </c>
      <c r="BO30" s="604"/>
      <c r="BP30" s="604"/>
      <c r="BQ30" s="604"/>
      <c r="BR30" s="604"/>
      <c r="BS30" s="604"/>
      <c r="BT30" s="604"/>
      <c r="BU30" s="605"/>
      <c r="BV30" s="603">
        <v>
1172330</v>
      </c>
      <c r="BW30" s="604"/>
      <c r="BX30" s="604"/>
      <c r="BY30" s="604"/>
      <c r="BZ30" s="604"/>
      <c r="CA30" s="604"/>
      <c r="CB30" s="604"/>
      <c r="CC30" s="60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
192</v>
      </c>
      <c r="D32" s="214"/>
      <c r="E32" s="214"/>
      <c r="F32" s="211"/>
      <c r="G32" s="211"/>
      <c r="H32" s="211"/>
      <c r="I32" s="211"/>
      <c r="J32" s="211"/>
      <c r="K32" s="211"/>
      <c r="L32" s="211"/>
      <c r="M32" s="211"/>
      <c r="N32" s="211"/>
      <c r="O32" s="211"/>
      <c r="P32" s="211"/>
      <c r="Q32" s="211"/>
      <c r="R32" s="211"/>
      <c r="S32" s="211"/>
      <c r="T32" s="211"/>
      <c r="U32" s="211" t="s">
        <v>
193</v>
      </c>
      <c r="V32" s="211"/>
      <c r="W32" s="211"/>
      <c r="X32" s="211"/>
      <c r="Y32" s="211"/>
      <c r="Z32" s="211"/>
      <c r="AA32" s="211"/>
      <c r="AB32" s="211"/>
      <c r="AC32" s="211"/>
      <c r="AD32" s="211"/>
      <c r="AE32" s="211"/>
      <c r="AF32" s="211"/>
      <c r="AG32" s="211"/>
      <c r="AH32" s="211"/>
      <c r="AI32" s="211"/>
      <c r="AJ32" s="211"/>
      <c r="AK32" s="211"/>
      <c r="AL32" s="211"/>
      <c r="AM32" s="215" t="s">
        <v>
194</v>
      </c>
      <c r="AN32" s="211"/>
      <c r="AO32" s="211"/>
      <c r="AP32" s="211"/>
      <c r="AQ32" s="211"/>
      <c r="AR32" s="211"/>
      <c r="AS32" s="215"/>
      <c r="AT32" s="215"/>
      <c r="AU32" s="215"/>
      <c r="AV32" s="215"/>
      <c r="AW32" s="215"/>
      <c r="AX32" s="215"/>
      <c r="AY32" s="215"/>
      <c r="AZ32" s="215"/>
      <c r="BA32" s="215"/>
      <c r="BB32" s="211"/>
      <c r="BC32" s="215"/>
      <c r="BD32" s="211"/>
      <c r="BE32" s="215" t="s">
        <v>
195</v>
      </c>
      <c r="BF32" s="211"/>
      <c r="BG32" s="211"/>
      <c r="BH32" s="211"/>
      <c r="BI32" s="211"/>
      <c r="BJ32" s="215"/>
      <c r="BK32" s="215"/>
      <c r="BL32" s="215"/>
      <c r="BM32" s="215"/>
      <c r="BN32" s="215"/>
      <c r="BO32" s="215"/>
      <c r="BP32" s="215"/>
      <c r="BQ32" s="215"/>
      <c r="BR32" s="211"/>
      <c r="BS32" s="211"/>
      <c r="BT32" s="211"/>
      <c r="BU32" s="211"/>
      <c r="BV32" s="211"/>
      <c r="BW32" s="211" t="s">
        <v>
196</v>
      </c>
      <c r="BX32" s="211"/>
      <c r="BY32" s="211"/>
      <c r="BZ32" s="211"/>
      <c r="CA32" s="211"/>
      <c r="CB32" s="215"/>
      <c r="CC32" s="215"/>
      <c r="CD32" s="215"/>
      <c r="CE32" s="215"/>
      <c r="CF32" s="215"/>
      <c r="CG32" s="215"/>
      <c r="CH32" s="215"/>
      <c r="CI32" s="215"/>
      <c r="CJ32" s="215"/>
      <c r="CK32" s="215"/>
      <c r="CL32" s="215"/>
      <c r="CM32" s="215"/>
      <c r="CN32" s="215"/>
      <c r="CO32" s="215" t="s">
        <v>
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3" t="s">
        <v>
198</v>
      </c>
      <c r="D33" s="453"/>
      <c r="E33" s="418" t="s">
        <v>
199</v>
      </c>
      <c r="F33" s="418"/>
      <c r="G33" s="418"/>
      <c r="H33" s="418"/>
      <c r="I33" s="418"/>
      <c r="J33" s="418"/>
      <c r="K33" s="418"/>
      <c r="L33" s="418"/>
      <c r="M33" s="418"/>
      <c r="N33" s="418"/>
      <c r="O33" s="418"/>
      <c r="P33" s="418"/>
      <c r="Q33" s="418"/>
      <c r="R33" s="418"/>
      <c r="S33" s="418"/>
      <c r="T33" s="216"/>
      <c r="U33" s="453" t="s">
        <v>
198</v>
      </c>
      <c r="V33" s="453"/>
      <c r="W33" s="418" t="s">
        <v>
199</v>
      </c>
      <c r="X33" s="418"/>
      <c r="Y33" s="418"/>
      <c r="Z33" s="418"/>
      <c r="AA33" s="418"/>
      <c r="AB33" s="418"/>
      <c r="AC33" s="418"/>
      <c r="AD33" s="418"/>
      <c r="AE33" s="418"/>
      <c r="AF33" s="418"/>
      <c r="AG33" s="418"/>
      <c r="AH33" s="418"/>
      <c r="AI33" s="418"/>
      <c r="AJ33" s="418"/>
      <c r="AK33" s="418"/>
      <c r="AL33" s="216"/>
      <c r="AM33" s="453" t="s">
        <v>
198</v>
      </c>
      <c r="AN33" s="453"/>
      <c r="AO33" s="418" t="s">
        <v>
199</v>
      </c>
      <c r="AP33" s="418"/>
      <c r="AQ33" s="418"/>
      <c r="AR33" s="418"/>
      <c r="AS33" s="418"/>
      <c r="AT33" s="418"/>
      <c r="AU33" s="418"/>
      <c r="AV33" s="418"/>
      <c r="AW33" s="418"/>
      <c r="AX33" s="418"/>
      <c r="AY33" s="418"/>
      <c r="AZ33" s="418"/>
      <c r="BA33" s="418"/>
      <c r="BB33" s="418"/>
      <c r="BC33" s="418"/>
      <c r="BD33" s="217"/>
      <c r="BE33" s="418" t="s">
        <v>
200</v>
      </c>
      <c r="BF33" s="418"/>
      <c r="BG33" s="418" t="s">
        <v>
201</v>
      </c>
      <c r="BH33" s="418"/>
      <c r="BI33" s="418"/>
      <c r="BJ33" s="418"/>
      <c r="BK33" s="418"/>
      <c r="BL33" s="418"/>
      <c r="BM33" s="418"/>
      <c r="BN33" s="418"/>
      <c r="BO33" s="418"/>
      <c r="BP33" s="418"/>
      <c r="BQ33" s="418"/>
      <c r="BR33" s="418"/>
      <c r="BS33" s="418"/>
      <c r="BT33" s="418"/>
      <c r="BU33" s="418"/>
      <c r="BV33" s="217"/>
      <c r="BW33" s="453" t="s">
        <v>
200</v>
      </c>
      <c r="BX33" s="453"/>
      <c r="BY33" s="418" t="s">
        <v>
202</v>
      </c>
      <c r="BZ33" s="418"/>
      <c r="CA33" s="418"/>
      <c r="CB33" s="418"/>
      <c r="CC33" s="418"/>
      <c r="CD33" s="418"/>
      <c r="CE33" s="418"/>
      <c r="CF33" s="418"/>
      <c r="CG33" s="418"/>
      <c r="CH33" s="418"/>
      <c r="CI33" s="418"/>
      <c r="CJ33" s="418"/>
      <c r="CK33" s="418"/>
      <c r="CL33" s="418"/>
      <c r="CM33" s="418"/>
      <c r="CN33" s="216"/>
      <c r="CO33" s="453" t="s">
        <v>
198</v>
      </c>
      <c r="CP33" s="453"/>
      <c r="CQ33" s="418" t="s">
        <v>
203</v>
      </c>
      <c r="CR33" s="418"/>
      <c r="CS33" s="418"/>
      <c r="CT33" s="418"/>
      <c r="CU33" s="418"/>
      <c r="CV33" s="418"/>
      <c r="CW33" s="418"/>
      <c r="CX33" s="418"/>
      <c r="CY33" s="418"/>
      <c r="CZ33" s="418"/>
      <c r="DA33" s="418"/>
      <c r="DB33" s="418"/>
      <c r="DC33" s="418"/>
      <c r="DD33" s="418"/>
      <c r="DE33" s="418"/>
      <c r="DF33" s="216"/>
      <c r="DG33" s="617" t="s">
        <v>
204</v>
      </c>
      <c r="DH33" s="617"/>
      <c r="DI33" s="218"/>
      <c r="DJ33" s="186"/>
      <c r="DK33" s="186"/>
      <c r="DL33" s="186"/>
      <c r="DM33" s="186"/>
      <c r="DN33" s="186"/>
      <c r="DO33" s="186"/>
    </row>
    <row r="34" spans="1:119" ht="32.25" customHeight="1" x14ac:dyDescent="0.2">
      <c r="A34" s="187"/>
      <c r="B34" s="213"/>
      <c r="C34" s="618">
        <f>
IF(E34="","",1)</f>
        <v>
1</v>
      </c>
      <c r="D34" s="618"/>
      <c r="E34" s="619" t="str">
        <f>
IF('各会計、関係団体の財政状況及び健全化判断比率'!B7="","",'各会計、関係団体の財政状況及び健全化判断比率'!B7)</f>
        <v>
一般会計</v>
      </c>
      <c r="F34" s="619"/>
      <c r="G34" s="619"/>
      <c r="H34" s="619"/>
      <c r="I34" s="619"/>
      <c r="J34" s="619"/>
      <c r="K34" s="619"/>
      <c r="L34" s="619"/>
      <c r="M34" s="619"/>
      <c r="N34" s="619"/>
      <c r="O34" s="619"/>
      <c r="P34" s="619"/>
      <c r="Q34" s="619"/>
      <c r="R34" s="619"/>
      <c r="S34" s="619"/>
      <c r="T34" s="214"/>
      <c r="U34" s="618">
        <f>
IF(W34="","",MAX(C34:D43)+1)</f>
        <v>
4</v>
      </c>
      <c r="V34" s="618"/>
      <c r="W34" s="619" t="str">
        <f>
IF('各会計、関係団体の財政状況及び健全化判断比率'!B28="","",'各会計、関係団体の財政状況及び健全化判断比率'!B28)</f>
        <v>
国民健康保険特別会計</v>
      </c>
      <c r="X34" s="619"/>
      <c r="Y34" s="619"/>
      <c r="Z34" s="619"/>
      <c r="AA34" s="619"/>
      <c r="AB34" s="619"/>
      <c r="AC34" s="619"/>
      <c r="AD34" s="619"/>
      <c r="AE34" s="619"/>
      <c r="AF34" s="619"/>
      <c r="AG34" s="619"/>
      <c r="AH34" s="619"/>
      <c r="AI34" s="619"/>
      <c r="AJ34" s="619"/>
      <c r="AK34" s="619"/>
      <c r="AL34" s="214"/>
      <c r="AM34" s="618" t="str">
        <f>
IF(AO34="","",MAX(C34:D43,U34:V43)+1)</f>
        <v/>
      </c>
      <c r="AN34" s="618"/>
      <c r="AO34" s="619"/>
      <c r="AP34" s="619"/>
      <c r="AQ34" s="619"/>
      <c r="AR34" s="619"/>
      <c r="AS34" s="619"/>
      <c r="AT34" s="619"/>
      <c r="AU34" s="619"/>
      <c r="AV34" s="619"/>
      <c r="AW34" s="619"/>
      <c r="AX34" s="619"/>
      <c r="AY34" s="619"/>
      <c r="AZ34" s="619"/>
      <c r="BA34" s="619"/>
      <c r="BB34" s="619"/>
      <c r="BC34" s="619"/>
      <c r="BD34" s="214"/>
      <c r="BE34" s="618">
        <f>
IF(BG34="","",MAX(C34:D43,U34:V43,AM34:AN43)+1)</f>
        <v>
8</v>
      </c>
      <c r="BF34" s="618"/>
      <c r="BG34" s="619" t="str">
        <f>
IF('各会計、関係団体の財政状況及び健全化判断比率'!B32="","",'各会計、関係団体の財政状況及び健全化判断比率'!B32)</f>
        <v>
簡易水道事業特別会計</v>
      </c>
      <c r="BH34" s="619"/>
      <c r="BI34" s="619"/>
      <c r="BJ34" s="619"/>
      <c r="BK34" s="619"/>
      <c r="BL34" s="619"/>
      <c r="BM34" s="619"/>
      <c r="BN34" s="619"/>
      <c r="BO34" s="619"/>
      <c r="BP34" s="619"/>
      <c r="BQ34" s="619"/>
      <c r="BR34" s="619"/>
      <c r="BS34" s="619"/>
      <c r="BT34" s="619"/>
      <c r="BU34" s="619"/>
      <c r="BV34" s="214"/>
      <c r="BW34" s="618">
        <f>
IF(BY34="","",MAX(C34:D43,U34:V43,AM34:AN43,BE34:BF43)+1)</f>
        <v>
10</v>
      </c>
      <c r="BX34" s="618"/>
      <c r="BY34" s="619" t="str">
        <f>
IF('各会計、関係団体の財政状況及び健全化判断比率'!B68="","",'各会計、関係団体の財政状況及び健全化判断比率'!B68)</f>
        <v>
東京都島嶼町村一部事務組合</v>
      </c>
      <c r="BZ34" s="619"/>
      <c r="CA34" s="619"/>
      <c r="CB34" s="619"/>
      <c r="CC34" s="619"/>
      <c r="CD34" s="619"/>
      <c r="CE34" s="619"/>
      <c r="CF34" s="619"/>
      <c r="CG34" s="619"/>
      <c r="CH34" s="619"/>
      <c r="CI34" s="619"/>
      <c r="CJ34" s="619"/>
      <c r="CK34" s="619"/>
      <c r="CL34" s="619"/>
      <c r="CM34" s="619"/>
      <c r="CN34" s="214"/>
      <c r="CO34" s="618">
        <f>
IF(CQ34="","",MAX(C34:D43,U34:V43,AM34:AN43,BE34:BF43,BW34:BX43)+1)</f>
        <v>
17</v>
      </c>
      <c r="CP34" s="618"/>
      <c r="CQ34" s="619" t="str">
        <f>
IF('各会計、関係団体の財政状況及び健全化判断比率'!BS7="","",'各会計、関係団体の財政状況及び健全化判断比率'!BS7)</f>
        <v>
小笠原ラム・リキュール株式会社</v>
      </c>
      <c r="CR34" s="619"/>
      <c r="CS34" s="619"/>
      <c r="CT34" s="619"/>
      <c r="CU34" s="619"/>
      <c r="CV34" s="619"/>
      <c r="CW34" s="619"/>
      <c r="CX34" s="619"/>
      <c r="CY34" s="619"/>
      <c r="CZ34" s="619"/>
      <c r="DA34" s="619"/>
      <c r="DB34" s="619"/>
      <c r="DC34" s="619"/>
      <c r="DD34" s="619"/>
      <c r="DE34" s="619"/>
      <c r="DF34" s="211"/>
      <c r="DG34" s="620" t="str">
        <f>
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2">
      <c r="A35" s="187"/>
      <c r="B35" s="213"/>
      <c r="C35" s="618">
        <f>
IF(E35="","",C34+1)</f>
        <v>
2</v>
      </c>
      <c r="D35" s="618"/>
      <c r="E35" s="619" t="str">
        <f>
IF('各会計、関係団体の財政状況及び健全化判断比率'!B8="","",'各会計、関係団体の財政状況及び健全化判断比率'!B8)</f>
        <v>
宅地造成事業特別会計</v>
      </c>
      <c r="F35" s="619"/>
      <c r="G35" s="619"/>
      <c r="H35" s="619"/>
      <c r="I35" s="619"/>
      <c r="J35" s="619"/>
      <c r="K35" s="619"/>
      <c r="L35" s="619"/>
      <c r="M35" s="619"/>
      <c r="N35" s="619"/>
      <c r="O35" s="619"/>
      <c r="P35" s="619"/>
      <c r="Q35" s="619"/>
      <c r="R35" s="619"/>
      <c r="S35" s="619"/>
      <c r="T35" s="214"/>
      <c r="U35" s="618">
        <f>
IF(W35="","",U34+1)</f>
        <v>
5</v>
      </c>
      <c r="V35" s="618"/>
      <c r="W35" s="619" t="str">
        <f>
IF('各会計、関係団体の財政状況及び健全化判断比率'!B29="","",'各会計、関係団体の財政状況及び健全化判断比率'!B29)</f>
        <v>
介護保険（保険事業勘定）特別会計</v>
      </c>
      <c r="X35" s="619"/>
      <c r="Y35" s="619"/>
      <c r="Z35" s="619"/>
      <c r="AA35" s="619"/>
      <c r="AB35" s="619"/>
      <c r="AC35" s="619"/>
      <c r="AD35" s="619"/>
      <c r="AE35" s="619"/>
      <c r="AF35" s="619"/>
      <c r="AG35" s="619"/>
      <c r="AH35" s="619"/>
      <c r="AI35" s="619"/>
      <c r="AJ35" s="619"/>
      <c r="AK35" s="619"/>
      <c r="AL35" s="214"/>
      <c r="AM35" s="618" t="str">
        <f t="shared" ref="AM35:AM43" si="0">
IF(AO35="","",AM34+1)</f>
        <v/>
      </c>
      <c r="AN35" s="618"/>
      <c r="AO35" s="619"/>
      <c r="AP35" s="619"/>
      <c r="AQ35" s="619"/>
      <c r="AR35" s="619"/>
      <c r="AS35" s="619"/>
      <c r="AT35" s="619"/>
      <c r="AU35" s="619"/>
      <c r="AV35" s="619"/>
      <c r="AW35" s="619"/>
      <c r="AX35" s="619"/>
      <c r="AY35" s="619"/>
      <c r="AZ35" s="619"/>
      <c r="BA35" s="619"/>
      <c r="BB35" s="619"/>
      <c r="BC35" s="619"/>
      <c r="BD35" s="214"/>
      <c r="BE35" s="618">
        <f t="shared" ref="BE35:BE43" si="1">
IF(BG35="","",BE34+1)</f>
        <v>
9</v>
      </c>
      <c r="BF35" s="618"/>
      <c r="BG35" s="619" t="str">
        <f>
IF('各会計、関係団体の財政状況及び健全化判断比率'!B33="","",'各会計、関係団体の財政状況及び健全化判断比率'!B33)</f>
        <v>
浄化槽事業特別会計</v>
      </c>
      <c r="BH35" s="619"/>
      <c r="BI35" s="619"/>
      <c r="BJ35" s="619"/>
      <c r="BK35" s="619"/>
      <c r="BL35" s="619"/>
      <c r="BM35" s="619"/>
      <c r="BN35" s="619"/>
      <c r="BO35" s="619"/>
      <c r="BP35" s="619"/>
      <c r="BQ35" s="619"/>
      <c r="BR35" s="619"/>
      <c r="BS35" s="619"/>
      <c r="BT35" s="619"/>
      <c r="BU35" s="619"/>
      <c r="BV35" s="214"/>
      <c r="BW35" s="618">
        <f t="shared" ref="BW35:BW43" si="2">
IF(BY35="","",BW34+1)</f>
        <v>
11</v>
      </c>
      <c r="BX35" s="618"/>
      <c r="BY35" s="619" t="str">
        <f>
IF('各会計、関係団体の財政状況及び健全化判断比率'!B69="","",'各会計、関係団体の財政状況及び健全化判断比率'!B69)</f>
        <v>
東京都市町村職員退職手当組合</v>
      </c>
      <c r="BZ35" s="619"/>
      <c r="CA35" s="619"/>
      <c r="CB35" s="619"/>
      <c r="CC35" s="619"/>
      <c r="CD35" s="619"/>
      <c r="CE35" s="619"/>
      <c r="CF35" s="619"/>
      <c r="CG35" s="619"/>
      <c r="CH35" s="619"/>
      <c r="CI35" s="619"/>
      <c r="CJ35" s="619"/>
      <c r="CK35" s="619"/>
      <c r="CL35" s="619"/>
      <c r="CM35" s="619"/>
      <c r="CN35" s="214"/>
      <c r="CO35" s="618" t="str">
        <f t="shared" ref="CO35:CO43" si="3">
IF(CQ35="","",CO34+1)</f>
        <v/>
      </c>
      <c r="CP35" s="618"/>
      <c r="CQ35" s="619" t="str">
        <f>
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
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2">
      <c r="A36" s="187"/>
      <c r="B36" s="213"/>
      <c r="C36" s="618">
        <f>
IF(E36="","",C35+1)</f>
        <v>
3</v>
      </c>
      <c r="D36" s="618"/>
      <c r="E36" s="619" t="str">
        <f>
IF('各会計、関係団体の財政状況及び健全化判断比率'!B9="","",'各会計、関係団体の財政状況及び健全化判断比率'!B9)</f>
        <v>
下水道事業特別会計</v>
      </c>
      <c r="F36" s="619"/>
      <c r="G36" s="619"/>
      <c r="H36" s="619"/>
      <c r="I36" s="619"/>
      <c r="J36" s="619"/>
      <c r="K36" s="619"/>
      <c r="L36" s="619"/>
      <c r="M36" s="619"/>
      <c r="N36" s="619"/>
      <c r="O36" s="619"/>
      <c r="P36" s="619"/>
      <c r="Q36" s="619"/>
      <c r="R36" s="619"/>
      <c r="S36" s="619"/>
      <c r="T36" s="214"/>
      <c r="U36" s="618">
        <f t="shared" ref="U36:U43" si="4">
IF(W36="","",U35+1)</f>
        <v>
6</v>
      </c>
      <c r="V36" s="618"/>
      <c r="W36" s="619" t="str">
        <f>
IF('各会計、関係団体の財政状況及び健全化判断比率'!B30="","",'各会計、関係団体の財政状況及び健全化判断比率'!B30)</f>
        <v>
介護保険（介護サービス事業勘定）特別会計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
12</v>
      </c>
      <c r="BX36" s="618"/>
      <c r="BY36" s="619" t="str">
        <f>
IF('各会計、関係団体の財政状況及び健全化判断比率'!B70="","",'各会計、関係団体の財政状況及び健全化判断比率'!B70)</f>
        <v>
東京都市町村議会議員公務災害補償等組合</v>
      </c>
      <c r="BZ36" s="619"/>
      <c r="CA36" s="619"/>
      <c r="CB36" s="619"/>
      <c r="CC36" s="619"/>
      <c r="CD36" s="619"/>
      <c r="CE36" s="619"/>
      <c r="CF36" s="619"/>
      <c r="CG36" s="619"/>
      <c r="CH36" s="619"/>
      <c r="CI36" s="619"/>
      <c r="CJ36" s="619"/>
      <c r="CK36" s="619"/>
      <c r="CL36" s="619"/>
      <c r="CM36" s="619"/>
      <c r="CN36" s="214"/>
      <c r="CO36" s="618" t="str">
        <f t="shared" si="3"/>
        <v/>
      </c>
      <c r="CP36" s="618"/>
      <c r="CQ36" s="619" t="str">
        <f>
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
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2">
      <c r="A37" s="187"/>
      <c r="B37" s="213"/>
      <c r="C37" s="618" t="str">
        <f>
IF(E37="","",C36+1)</f>
        <v/>
      </c>
      <c r="D37" s="618"/>
      <c r="E37" s="619" t="str">
        <f>
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
7</v>
      </c>
      <c r="V37" s="618"/>
      <c r="W37" s="619" t="str">
        <f>
IF('各会計、関係団体の財政状況及び健全化判断比率'!B31="","",'各会計、関係団体の財政状況及び健全化判断比率'!B31)</f>
        <v>
後期高齢者医療特別会計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
13</v>
      </c>
      <c r="BX37" s="618"/>
      <c r="BY37" s="619" t="str">
        <f>
IF('各会計、関係団体の財政状況及び健全化判断比率'!B71="","",'各会計、関係団体の財政状況及び健全化判断比率'!B71)</f>
        <v>
東京市町村総合事務組合（一般会計）</v>
      </c>
      <c r="BZ37" s="619"/>
      <c r="CA37" s="619"/>
      <c r="CB37" s="619"/>
      <c r="CC37" s="619"/>
      <c r="CD37" s="619"/>
      <c r="CE37" s="619"/>
      <c r="CF37" s="619"/>
      <c r="CG37" s="619"/>
      <c r="CH37" s="619"/>
      <c r="CI37" s="619"/>
      <c r="CJ37" s="619"/>
      <c r="CK37" s="619"/>
      <c r="CL37" s="619"/>
      <c r="CM37" s="619"/>
      <c r="CN37" s="214"/>
      <c r="CO37" s="618" t="str">
        <f t="shared" si="3"/>
        <v/>
      </c>
      <c r="CP37" s="618"/>
      <c r="CQ37" s="619" t="str">
        <f>
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
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2">
      <c r="A38" s="187"/>
      <c r="B38" s="213"/>
      <c r="C38" s="618" t="str">
        <f t="shared" ref="C38:C43" si="5">
IF(E38="","",C37+1)</f>
        <v/>
      </c>
      <c r="D38" s="618"/>
      <c r="E38" s="619" t="str">
        <f>
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
14</v>
      </c>
      <c r="BX38" s="618"/>
      <c r="BY38" s="619" t="str">
        <f>
IF('各会計、関係団体の財政状況及び健全化判断比率'!B72="","",'各会計、関係団体の財政状況及び健全化判断比率'!B72)</f>
        <v>
東京市町村総合事務組合（交通災害共済）</v>
      </c>
      <c r="BZ38" s="619"/>
      <c r="CA38" s="619"/>
      <c r="CB38" s="619"/>
      <c r="CC38" s="619"/>
      <c r="CD38" s="619"/>
      <c r="CE38" s="619"/>
      <c r="CF38" s="619"/>
      <c r="CG38" s="619"/>
      <c r="CH38" s="619"/>
      <c r="CI38" s="619"/>
      <c r="CJ38" s="619"/>
      <c r="CK38" s="619"/>
      <c r="CL38" s="619"/>
      <c r="CM38" s="619"/>
      <c r="CN38" s="214"/>
      <c r="CO38" s="618" t="str">
        <f t="shared" si="3"/>
        <v/>
      </c>
      <c r="CP38" s="618"/>
      <c r="CQ38" s="619" t="str">
        <f>
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
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2">
      <c r="A39" s="187"/>
      <c r="B39" s="213"/>
      <c r="C39" s="618" t="str">
        <f t="shared" si="5"/>
        <v/>
      </c>
      <c r="D39" s="618"/>
      <c r="E39" s="619" t="str">
        <f>
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
15</v>
      </c>
      <c r="BX39" s="618"/>
      <c r="BY39" s="619" t="str">
        <f>
IF('各会計、関係団体の財政状況及び健全化判断比率'!B73="","",'各会計、関係団体の財政状況及び健全化判断比率'!B73)</f>
        <v>
東京都後期高齢者医療広域連合（一般会計）</v>
      </c>
      <c r="BZ39" s="619"/>
      <c r="CA39" s="619"/>
      <c r="CB39" s="619"/>
      <c r="CC39" s="619"/>
      <c r="CD39" s="619"/>
      <c r="CE39" s="619"/>
      <c r="CF39" s="619"/>
      <c r="CG39" s="619"/>
      <c r="CH39" s="619"/>
      <c r="CI39" s="619"/>
      <c r="CJ39" s="619"/>
      <c r="CK39" s="619"/>
      <c r="CL39" s="619"/>
      <c r="CM39" s="619"/>
      <c r="CN39" s="214"/>
      <c r="CO39" s="618" t="str">
        <f t="shared" si="3"/>
        <v/>
      </c>
      <c r="CP39" s="618"/>
      <c r="CQ39" s="619" t="str">
        <f>
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
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2">
      <c r="A40" s="187"/>
      <c r="B40" s="213"/>
      <c r="C40" s="618" t="str">
        <f t="shared" si="5"/>
        <v/>
      </c>
      <c r="D40" s="618"/>
      <c r="E40" s="619" t="str">
        <f>
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
16</v>
      </c>
      <c r="BX40" s="618"/>
      <c r="BY40" s="619" t="str">
        <f>
IF('各会計、関係団体の財政状況及び健全化判断比率'!B74="","",'各会計、関係団体の財政状況及び健全化判断比率'!B74)</f>
        <v>
東京都後期高齢者医療広域連合
（後期高齢者医療特別会計）</v>
      </c>
      <c r="BZ40" s="619"/>
      <c r="CA40" s="619"/>
      <c r="CB40" s="619"/>
      <c r="CC40" s="619"/>
      <c r="CD40" s="619"/>
      <c r="CE40" s="619"/>
      <c r="CF40" s="619"/>
      <c r="CG40" s="619"/>
      <c r="CH40" s="619"/>
      <c r="CI40" s="619"/>
      <c r="CJ40" s="619"/>
      <c r="CK40" s="619"/>
      <c r="CL40" s="619"/>
      <c r="CM40" s="619"/>
      <c r="CN40" s="214"/>
      <c r="CO40" s="618" t="str">
        <f t="shared" si="3"/>
        <v/>
      </c>
      <c r="CP40" s="618"/>
      <c r="CQ40" s="619" t="str">
        <f>
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
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2">
      <c r="A41" s="187"/>
      <c r="B41" s="213"/>
      <c r="C41" s="618" t="str">
        <f t="shared" si="5"/>
        <v/>
      </c>
      <c r="D41" s="618"/>
      <c r="E41" s="619" t="str">
        <f>
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
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
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
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2">
      <c r="A42" s="186"/>
      <c r="B42" s="213"/>
      <c r="C42" s="618" t="str">
        <f t="shared" si="5"/>
        <v/>
      </c>
      <c r="D42" s="618"/>
      <c r="E42" s="619" t="str">
        <f>
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
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
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
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2">
      <c r="A43" s="186"/>
      <c r="B43" s="213"/>
      <c r="C43" s="618" t="str">
        <f t="shared" si="5"/>
        <v/>
      </c>
      <c r="D43" s="618"/>
      <c r="E43" s="619" t="str">
        <f>
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
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
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
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
205</v>
      </c>
      <c r="C46" s="186"/>
      <c r="D46" s="186"/>
      <c r="E46" s="186" t="s">
        <v>
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
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
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
209</v>
      </c>
    </row>
    <row r="50" spans="5:5" x14ac:dyDescent="0.2">
      <c r="E50" s="188" t="s">
        <v>
210</v>
      </c>
    </row>
    <row r="51" spans="5:5" x14ac:dyDescent="0.2">
      <c r="E51" s="188" t="s">
        <v>
211</v>
      </c>
    </row>
    <row r="52" spans="5:5" x14ac:dyDescent="0.2">
      <c r="E52" s="188" t="s">
        <v>
212</v>
      </c>
    </row>
    <row r="53" spans="5:5" x14ac:dyDescent="0.2"/>
    <row r="54" spans="5:5" x14ac:dyDescent="0.2"/>
    <row r="55" spans="5:5" x14ac:dyDescent="0.2"/>
    <row r="56" spans="5:5" x14ac:dyDescent="0.2"/>
  </sheetData>
  <sheetProtection algorithmName="SHA-512" hashValue="RhMEndHJh5YwpKJ9R+TD3E++t1FxaHAA2Z873sj7kz3sCeYvdNtgbqSbKQKh6vMT80F+cVvURhOAW0aXdpm+og==" saltValue="WWjUcMzZ2SvSBFvLzt7mj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3">
      <c r="A33" s="22"/>
      <c r="B33" s="25" t="s">
        <v>
7</v>
      </c>
      <c r="C33" s="26"/>
      <c r="D33" s="26"/>
      <c r="E33" s="27" t="s">
        <v>
2</v>
      </c>
      <c r="F33" s="28" t="s">
        <v>
572</v>
      </c>
      <c r="G33" s="29" t="s">
        <v>
573</v>
      </c>
      <c r="H33" s="29" t="s">
        <v>
574</v>
      </c>
      <c r="I33" s="29" t="s">
        <v>
575</v>
      </c>
      <c r="J33" s="30" t="s">
        <v>
576</v>
      </c>
      <c r="K33" s="22"/>
      <c r="L33" s="22"/>
      <c r="M33" s="22"/>
      <c r="N33" s="22"/>
      <c r="O33" s="22"/>
      <c r="P33" s="22"/>
    </row>
    <row r="34" spans="1:16" ht="39" customHeight="1" x14ac:dyDescent="0.2">
      <c r="A34" s="22"/>
      <c r="B34" s="31"/>
      <c r="C34" s="1210" t="s">
        <v>
577</v>
      </c>
      <c r="D34" s="1210"/>
      <c r="E34" s="1211"/>
      <c r="F34" s="32">
        <v>
10.26</v>
      </c>
      <c r="G34" s="33">
        <v>
9.0299999999999994</v>
      </c>
      <c r="H34" s="33">
        <v>
8.52</v>
      </c>
      <c r="I34" s="33">
        <v>
11.52</v>
      </c>
      <c r="J34" s="34">
        <v>
12.42</v>
      </c>
      <c r="K34" s="22"/>
      <c r="L34" s="22"/>
      <c r="M34" s="22"/>
      <c r="N34" s="22"/>
      <c r="O34" s="22"/>
      <c r="P34" s="22"/>
    </row>
    <row r="35" spans="1:16" ht="39" customHeight="1" x14ac:dyDescent="0.2">
      <c r="A35" s="22"/>
      <c r="B35" s="35"/>
      <c r="C35" s="1204" t="s">
        <v>
578</v>
      </c>
      <c r="D35" s="1205"/>
      <c r="E35" s="1206"/>
      <c r="F35" s="36">
        <v>
0.91</v>
      </c>
      <c r="G35" s="37">
        <v>
1</v>
      </c>
      <c r="H35" s="37">
        <v>
0.46</v>
      </c>
      <c r="I35" s="37">
        <v>
0.24</v>
      </c>
      <c r="J35" s="38">
        <v>
0.46</v>
      </c>
      <c r="K35" s="22"/>
      <c r="L35" s="22"/>
      <c r="M35" s="22"/>
      <c r="N35" s="22"/>
      <c r="O35" s="22"/>
      <c r="P35" s="22"/>
    </row>
    <row r="36" spans="1:16" ht="39" customHeight="1" x14ac:dyDescent="0.2">
      <c r="A36" s="22"/>
      <c r="B36" s="35"/>
      <c r="C36" s="1204" t="s">
        <v>
579</v>
      </c>
      <c r="D36" s="1205"/>
      <c r="E36" s="1206"/>
      <c r="F36" s="36">
        <v>
0.2</v>
      </c>
      <c r="G36" s="37">
        <v>
0.48</v>
      </c>
      <c r="H36" s="37">
        <v>
0.18</v>
      </c>
      <c r="I36" s="37">
        <v>
0.03</v>
      </c>
      <c r="J36" s="38">
        <v>
0.1</v>
      </c>
      <c r="K36" s="22"/>
      <c r="L36" s="22"/>
      <c r="M36" s="22"/>
      <c r="N36" s="22"/>
      <c r="O36" s="22"/>
      <c r="P36" s="22"/>
    </row>
    <row r="37" spans="1:16" ht="39" customHeight="1" x14ac:dyDescent="0.2">
      <c r="A37" s="22"/>
      <c r="B37" s="35"/>
      <c r="C37" s="1204" t="s">
        <v>
580</v>
      </c>
      <c r="D37" s="1205"/>
      <c r="E37" s="1206"/>
      <c r="F37" s="36">
        <v>
0.1</v>
      </c>
      <c r="G37" s="37">
        <v>
0.08</v>
      </c>
      <c r="H37" s="37">
        <v>
0</v>
      </c>
      <c r="I37" s="37">
        <v>
0</v>
      </c>
      <c r="J37" s="38">
        <v>
0.02</v>
      </c>
      <c r="K37" s="22"/>
      <c r="L37" s="22"/>
      <c r="M37" s="22"/>
      <c r="N37" s="22"/>
      <c r="O37" s="22"/>
      <c r="P37" s="22"/>
    </row>
    <row r="38" spans="1:16" ht="39" customHeight="1" x14ac:dyDescent="0.2">
      <c r="A38" s="22"/>
      <c r="B38" s="35"/>
      <c r="C38" s="1204" t="s">
        <v>
581</v>
      </c>
      <c r="D38" s="1205"/>
      <c r="E38" s="1206"/>
      <c r="F38" s="36">
        <v>
0</v>
      </c>
      <c r="G38" s="37">
        <v>
0</v>
      </c>
      <c r="H38" s="37">
        <v>
0</v>
      </c>
      <c r="I38" s="37">
        <v>
0</v>
      </c>
      <c r="J38" s="38">
        <v>
0</v>
      </c>
      <c r="K38" s="22"/>
      <c r="L38" s="22"/>
      <c r="M38" s="22"/>
      <c r="N38" s="22"/>
      <c r="O38" s="22"/>
      <c r="P38" s="22"/>
    </row>
    <row r="39" spans="1:16" ht="39" customHeight="1" x14ac:dyDescent="0.2">
      <c r="A39" s="22"/>
      <c r="B39" s="35"/>
      <c r="C39" s="1204" t="s">
        <v>
582</v>
      </c>
      <c r="D39" s="1205"/>
      <c r="E39" s="1206"/>
      <c r="F39" s="36">
        <v>
0.06</v>
      </c>
      <c r="G39" s="37">
        <v>
0.09</v>
      </c>
      <c r="H39" s="37">
        <v>
0</v>
      </c>
      <c r="I39" s="37">
        <v>
0</v>
      </c>
      <c r="J39" s="38">
        <v>
0</v>
      </c>
      <c r="K39" s="22"/>
      <c r="L39" s="22"/>
      <c r="M39" s="22"/>
      <c r="N39" s="22"/>
      <c r="O39" s="22"/>
      <c r="P39" s="22"/>
    </row>
    <row r="40" spans="1:16" ht="39" customHeight="1" x14ac:dyDescent="0.2">
      <c r="A40" s="22"/>
      <c r="B40" s="35"/>
      <c r="C40" s="1204" t="s">
        <v>
583</v>
      </c>
      <c r="D40" s="1205"/>
      <c r="E40" s="1206"/>
      <c r="F40" s="36">
        <v>
0</v>
      </c>
      <c r="G40" s="37">
        <v>
0</v>
      </c>
      <c r="H40" s="37">
        <v>
0</v>
      </c>
      <c r="I40" s="37">
        <v>
0</v>
      </c>
      <c r="J40" s="38">
        <v>
0</v>
      </c>
      <c r="K40" s="22"/>
      <c r="L40" s="22"/>
      <c r="M40" s="22"/>
      <c r="N40" s="22"/>
      <c r="O40" s="22"/>
      <c r="P40" s="22"/>
    </row>
    <row r="41" spans="1:16" ht="39" customHeight="1" x14ac:dyDescent="0.2">
      <c r="A41" s="22"/>
      <c r="B41" s="35"/>
      <c r="C41" s="1204" t="s">
        <v>
584</v>
      </c>
      <c r="D41" s="1205"/>
      <c r="E41" s="1206"/>
      <c r="F41" s="36">
        <v>
0</v>
      </c>
      <c r="G41" s="37">
        <v>
1.94</v>
      </c>
      <c r="H41" s="37">
        <v>
0.05</v>
      </c>
      <c r="I41" s="37">
        <v>
0</v>
      </c>
      <c r="J41" s="38">
        <v>
0</v>
      </c>
      <c r="K41" s="22"/>
      <c r="L41" s="22"/>
      <c r="M41" s="22"/>
      <c r="N41" s="22"/>
      <c r="O41" s="22"/>
      <c r="P41" s="22"/>
    </row>
    <row r="42" spans="1:16" ht="39" customHeight="1" x14ac:dyDescent="0.2">
      <c r="A42" s="22"/>
      <c r="B42" s="39"/>
      <c r="C42" s="1204" t="s">
        <v>
585</v>
      </c>
      <c r="D42" s="1205"/>
      <c r="E42" s="1206"/>
      <c r="F42" s="36" t="s">
        <v>
530</v>
      </c>
      <c r="G42" s="37" t="s">
        <v>
530</v>
      </c>
      <c r="H42" s="37" t="s">
        <v>
530</v>
      </c>
      <c r="I42" s="37" t="s">
        <v>
530</v>
      </c>
      <c r="J42" s="38" t="s">
        <v>
530</v>
      </c>
      <c r="K42" s="22"/>
      <c r="L42" s="22"/>
      <c r="M42" s="22"/>
      <c r="N42" s="22"/>
      <c r="O42" s="22"/>
      <c r="P42" s="22"/>
    </row>
    <row r="43" spans="1:16" ht="39" customHeight="1" thickBot="1" x14ac:dyDescent="0.25">
      <c r="A43" s="22"/>
      <c r="B43" s="40"/>
      <c r="C43" s="1207" t="s">
        <v>
586</v>
      </c>
      <c r="D43" s="1208"/>
      <c r="E43" s="1209"/>
      <c r="F43" s="41">
        <v>
0.02</v>
      </c>
      <c r="G43" s="42">
        <v>
0.44</v>
      </c>
      <c r="H43" s="42">
        <v>
0</v>
      </c>
      <c r="I43" s="42">
        <v>
0</v>
      </c>
      <c r="J43" s="43">
        <v>
0</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PSqjsP0UB6fA1CgzcHeS3P7J3M+Zq2SuM0rgas5dcZGsbifHTgaL+fNqmZ+tg8akGY4O15z6xmEEZBATcWik3w==" saltValue="RMbZks1YmuIPnLaccAnP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7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3">
      <c r="A44" s="48"/>
      <c r="B44" s="51" t="s">
        <v>
10</v>
      </c>
      <c r="C44" s="52"/>
      <c r="D44" s="52"/>
      <c r="E44" s="53"/>
      <c r="F44" s="53"/>
      <c r="G44" s="53"/>
      <c r="H44" s="53"/>
      <c r="I44" s="53"/>
      <c r="J44" s="54" t="s">
        <v>
2</v>
      </c>
      <c r="K44" s="55" t="s">
        <v>
572</v>
      </c>
      <c r="L44" s="56" t="s">
        <v>
573</v>
      </c>
      <c r="M44" s="56" t="s">
        <v>
574</v>
      </c>
      <c r="N44" s="56" t="s">
        <v>
575</v>
      </c>
      <c r="O44" s="57" t="s">
        <v>
576</v>
      </c>
      <c r="P44" s="48"/>
      <c r="Q44" s="48"/>
      <c r="R44" s="48"/>
      <c r="S44" s="48"/>
      <c r="T44" s="48"/>
      <c r="U44" s="48"/>
    </row>
    <row r="45" spans="1:21" ht="30.75" customHeight="1" x14ac:dyDescent="0.2">
      <c r="A45" s="48"/>
      <c r="B45" s="1212" t="s">
        <v>
11</v>
      </c>
      <c r="C45" s="1213"/>
      <c r="D45" s="58"/>
      <c r="E45" s="1218" t="s">
        <v>
12</v>
      </c>
      <c r="F45" s="1218"/>
      <c r="G45" s="1218"/>
      <c r="H45" s="1218"/>
      <c r="I45" s="1218"/>
      <c r="J45" s="1219"/>
      <c r="K45" s="59">
        <v>
553</v>
      </c>
      <c r="L45" s="60">
        <v>
525</v>
      </c>
      <c r="M45" s="60">
        <v>
473</v>
      </c>
      <c r="N45" s="60">
        <v>
349</v>
      </c>
      <c r="O45" s="61">
        <v>
291</v>
      </c>
      <c r="P45" s="48"/>
      <c r="Q45" s="48"/>
      <c r="R45" s="48"/>
      <c r="S45" s="48"/>
      <c r="T45" s="48"/>
      <c r="U45" s="48"/>
    </row>
    <row r="46" spans="1:21" ht="30.75" customHeight="1" x14ac:dyDescent="0.2">
      <c r="A46" s="48"/>
      <c r="B46" s="1214"/>
      <c r="C46" s="1215"/>
      <c r="D46" s="62"/>
      <c r="E46" s="1220" t="s">
        <v>
13</v>
      </c>
      <c r="F46" s="1220"/>
      <c r="G46" s="1220"/>
      <c r="H46" s="1220"/>
      <c r="I46" s="1220"/>
      <c r="J46" s="1221"/>
      <c r="K46" s="63" t="s">
        <v>
530</v>
      </c>
      <c r="L46" s="64" t="s">
        <v>
530</v>
      </c>
      <c r="M46" s="64" t="s">
        <v>
530</v>
      </c>
      <c r="N46" s="64" t="s">
        <v>
530</v>
      </c>
      <c r="O46" s="65" t="s">
        <v>
530</v>
      </c>
      <c r="P46" s="48"/>
      <c r="Q46" s="48"/>
      <c r="R46" s="48"/>
      <c r="S46" s="48"/>
      <c r="T46" s="48"/>
      <c r="U46" s="48"/>
    </row>
    <row r="47" spans="1:21" ht="30.75" customHeight="1" x14ac:dyDescent="0.2">
      <c r="A47" s="48"/>
      <c r="B47" s="1214"/>
      <c r="C47" s="1215"/>
      <c r="D47" s="62"/>
      <c r="E47" s="1220" t="s">
        <v>
14</v>
      </c>
      <c r="F47" s="1220"/>
      <c r="G47" s="1220"/>
      <c r="H47" s="1220"/>
      <c r="I47" s="1220"/>
      <c r="J47" s="1221"/>
      <c r="K47" s="63" t="s">
        <v>
530</v>
      </c>
      <c r="L47" s="64" t="s">
        <v>
530</v>
      </c>
      <c r="M47" s="64" t="s">
        <v>
530</v>
      </c>
      <c r="N47" s="64" t="s">
        <v>
530</v>
      </c>
      <c r="O47" s="65" t="s">
        <v>
530</v>
      </c>
      <c r="P47" s="48"/>
      <c r="Q47" s="48"/>
      <c r="R47" s="48"/>
      <c r="S47" s="48"/>
      <c r="T47" s="48"/>
      <c r="U47" s="48"/>
    </row>
    <row r="48" spans="1:21" ht="30.75" customHeight="1" x14ac:dyDescent="0.2">
      <c r="A48" s="48"/>
      <c r="B48" s="1214"/>
      <c r="C48" s="1215"/>
      <c r="D48" s="62"/>
      <c r="E48" s="1220" t="s">
        <v>
15</v>
      </c>
      <c r="F48" s="1220"/>
      <c r="G48" s="1220"/>
      <c r="H48" s="1220"/>
      <c r="I48" s="1220"/>
      <c r="J48" s="1221"/>
      <c r="K48" s="63">
        <v>
25</v>
      </c>
      <c r="L48" s="64">
        <v>
25</v>
      </c>
      <c r="M48" s="64">
        <v>
50</v>
      </c>
      <c r="N48" s="64">
        <v>
56</v>
      </c>
      <c r="O48" s="65">
        <v>
63</v>
      </c>
      <c r="P48" s="48"/>
      <c r="Q48" s="48"/>
      <c r="R48" s="48"/>
      <c r="S48" s="48"/>
      <c r="T48" s="48"/>
      <c r="U48" s="48"/>
    </row>
    <row r="49" spans="1:21" ht="30.75" customHeight="1" x14ac:dyDescent="0.2">
      <c r="A49" s="48"/>
      <c r="B49" s="1214"/>
      <c r="C49" s="1215"/>
      <c r="D49" s="62"/>
      <c r="E49" s="1220" t="s">
        <v>
16</v>
      </c>
      <c r="F49" s="1220"/>
      <c r="G49" s="1220"/>
      <c r="H49" s="1220"/>
      <c r="I49" s="1220"/>
      <c r="J49" s="1221"/>
      <c r="K49" s="63" t="s">
        <v>
530</v>
      </c>
      <c r="L49" s="64" t="s">
        <v>
530</v>
      </c>
      <c r="M49" s="64" t="s">
        <v>
530</v>
      </c>
      <c r="N49" s="64" t="s">
        <v>
530</v>
      </c>
      <c r="O49" s="65" t="s">
        <v>
530</v>
      </c>
      <c r="P49" s="48"/>
      <c r="Q49" s="48"/>
      <c r="R49" s="48"/>
      <c r="S49" s="48"/>
      <c r="T49" s="48"/>
      <c r="U49" s="48"/>
    </row>
    <row r="50" spans="1:21" ht="30.75" customHeight="1" x14ac:dyDescent="0.2">
      <c r="A50" s="48"/>
      <c r="B50" s="1214"/>
      <c r="C50" s="1215"/>
      <c r="D50" s="62"/>
      <c r="E50" s="1220" t="s">
        <v>
17</v>
      </c>
      <c r="F50" s="1220"/>
      <c r="G50" s="1220"/>
      <c r="H50" s="1220"/>
      <c r="I50" s="1220"/>
      <c r="J50" s="1221"/>
      <c r="K50" s="63" t="s">
        <v>
530</v>
      </c>
      <c r="L50" s="64" t="s">
        <v>
530</v>
      </c>
      <c r="M50" s="64" t="s">
        <v>
530</v>
      </c>
      <c r="N50" s="64" t="s">
        <v>
530</v>
      </c>
      <c r="O50" s="65" t="s">
        <v>
530</v>
      </c>
      <c r="P50" s="48"/>
      <c r="Q50" s="48"/>
      <c r="R50" s="48"/>
      <c r="S50" s="48"/>
      <c r="T50" s="48"/>
      <c r="U50" s="48"/>
    </row>
    <row r="51" spans="1:21" ht="30.75" customHeight="1" x14ac:dyDescent="0.2">
      <c r="A51" s="48"/>
      <c r="B51" s="1216"/>
      <c r="C51" s="1217"/>
      <c r="D51" s="66"/>
      <c r="E51" s="1220" t="s">
        <v>
18</v>
      </c>
      <c r="F51" s="1220"/>
      <c r="G51" s="1220"/>
      <c r="H51" s="1220"/>
      <c r="I51" s="1220"/>
      <c r="J51" s="1221"/>
      <c r="K51" s="63" t="s">
        <v>
530</v>
      </c>
      <c r="L51" s="64" t="s">
        <v>
530</v>
      </c>
      <c r="M51" s="64" t="s">
        <v>
530</v>
      </c>
      <c r="N51" s="64" t="s">
        <v>
530</v>
      </c>
      <c r="O51" s="65" t="s">
        <v>
530</v>
      </c>
      <c r="P51" s="48"/>
      <c r="Q51" s="48"/>
      <c r="R51" s="48"/>
      <c r="S51" s="48"/>
      <c r="T51" s="48"/>
      <c r="U51" s="48"/>
    </row>
    <row r="52" spans="1:21" ht="30.75" customHeight="1" x14ac:dyDescent="0.2">
      <c r="A52" s="48"/>
      <c r="B52" s="1222" t="s">
        <v>
19</v>
      </c>
      <c r="C52" s="1223"/>
      <c r="D52" s="66"/>
      <c r="E52" s="1220" t="s">
        <v>
20</v>
      </c>
      <c r="F52" s="1220"/>
      <c r="G52" s="1220"/>
      <c r="H52" s="1220"/>
      <c r="I52" s="1220"/>
      <c r="J52" s="1221"/>
      <c r="K52" s="63">
        <v>
417</v>
      </c>
      <c r="L52" s="64">
        <v>
397</v>
      </c>
      <c r="M52" s="64">
        <v>
379</v>
      </c>
      <c r="N52" s="64">
        <v>
297</v>
      </c>
      <c r="O52" s="65">
        <v>
267</v>
      </c>
      <c r="P52" s="48"/>
      <c r="Q52" s="48"/>
      <c r="R52" s="48"/>
      <c r="S52" s="48"/>
      <c r="T52" s="48"/>
      <c r="U52" s="48"/>
    </row>
    <row r="53" spans="1:21" ht="30.75" customHeight="1" thickBot="1" x14ac:dyDescent="0.25">
      <c r="A53" s="48"/>
      <c r="B53" s="1224" t="s">
        <v>
21</v>
      </c>
      <c r="C53" s="1225"/>
      <c r="D53" s="67"/>
      <c r="E53" s="1226" t="s">
        <v>
22</v>
      </c>
      <c r="F53" s="1226"/>
      <c r="G53" s="1226"/>
      <c r="H53" s="1226"/>
      <c r="I53" s="1226"/>
      <c r="J53" s="1227"/>
      <c r="K53" s="68">
        <v>
161</v>
      </c>
      <c r="L53" s="69">
        <v>
153</v>
      </c>
      <c r="M53" s="69">
        <v>
144</v>
      </c>
      <c r="N53" s="69">
        <v>
108</v>
      </c>
      <c r="O53" s="70">
        <v>
87</v>
      </c>
      <c r="P53" s="48"/>
      <c r="Q53" s="48"/>
      <c r="R53" s="48"/>
      <c r="S53" s="48"/>
      <c r="T53" s="48"/>
      <c r="U53" s="48"/>
    </row>
    <row r="54" spans="1:21" ht="24" customHeight="1" x14ac:dyDescent="0.25">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
24</v>
      </c>
      <c r="C55" s="73"/>
      <c r="D55" s="73"/>
      <c r="E55" s="73"/>
      <c r="F55" s="73"/>
      <c r="G55" s="73"/>
      <c r="H55" s="73"/>
      <c r="I55" s="73"/>
      <c r="J55" s="73"/>
      <c r="K55" s="74"/>
      <c r="L55" s="74"/>
      <c r="M55" s="74"/>
      <c r="N55" s="74"/>
      <c r="O55" s="75" t="s">
        <v>
587</v>
      </c>
      <c r="P55" s="48"/>
      <c r="Q55" s="48"/>
      <c r="R55" s="48"/>
      <c r="S55" s="48"/>
      <c r="T55" s="48"/>
      <c r="U55" s="48"/>
    </row>
    <row r="56" spans="1:21" ht="31.5" customHeight="1" thickBot="1" x14ac:dyDescent="0.3">
      <c r="A56" s="48"/>
      <c r="B56" s="76"/>
      <c r="C56" s="77"/>
      <c r="D56" s="77"/>
      <c r="E56" s="78"/>
      <c r="F56" s="78"/>
      <c r="G56" s="78"/>
      <c r="H56" s="78"/>
      <c r="I56" s="78"/>
      <c r="J56" s="79" t="s">
        <v>
2</v>
      </c>
      <c r="K56" s="80" t="s">
        <v>
588</v>
      </c>
      <c r="L56" s="81" t="s">
        <v>
589</v>
      </c>
      <c r="M56" s="81" t="s">
        <v>
590</v>
      </c>
      <c r="N56" s="81" t="s">
        <v>
591</v>
      </c>
      <c r="O56" s="82" t="s">
        <v>
592</v>
      </c>
      <c r="P56" s="48"/>
      <c r="Q56" s="48"/>
      <c r="R56" s="48"/>
      <c r="S56" s="48"/>
      <c r="T56" s="48"/>
      <c r="U56" s="48"/>
    </row>
    <row r="57" spans="1:21" ht="31.5" customHeight="1" x14ac:dyDescent="0.2">
      <c r="B57" s="1228" t="s">
        <v>
25</v>
      </c>
      <c r="C57" s="1229"/>
      <c r="D57" s="1232" t="s">
        <v>
26</v>
      </c>
      <c r="E57" s="1233"/>
      <c r="F57" s="1233"/>
      <c r="G57" s="1233"/>
      <c r="H57" s="1233"/>
      <c r="I57" s="1233"/>
      <c r="J57" s="1234"/>
      <c r="K57" s="83">
        <v>
231</v>
      </c>
      <c r="L57" s="84">
        <v>
271</v>
      </c>
      <c r="M57" s="84">
        <v>
395</v>
      </c>
      <c r="N57" s="84">
        <v>
218</v>
      </c>
      <c r="O57" s="85">
        <v>
303</v>
      </c>
    </row>
    <row r="58" spans="1:21" ht="31.5" customHeight="1" thickBot="1" x14ac:dyDescent="0.25">
      <c r="B58" s="1230"/>
      <c r="C58" s="1231"/>
      <c r="D58" s="1235" t="s">
        <v>
27</v>
      </c>
      <c r="E58" s="1236"/>
      <c r="F58" s="1236"/>
      <c r="G58" s="1236"/>
      <c r="H58" s="1236"/>
      <c r="I58" s="1236"/>
      <c r="J58" s="1237"/>
      <c r="K58" s="86"/>
      <c r="L58" s="87"/>
      <c r="M58" s="87"/>
      <c r="N58" s="87"/>
      <c r="O58" s="88"/>
    </row>
    <row r="59" spans="1:21" ht="24" customHeight="1" x14ac:dyDescent="0.2">
      <c r="B59" s="89"/>
      <c r="C59" s="89"/>
      <c r="D59" s="90" t="s">
        <v>
28</v>
      </c>
      <c r="E59" s="91"/>
      <c r="F59" s="91"/>
      <c r="G59" s="91"/>
      <c r="H59" s="91"/>
      <c r="I59" s="91"/>
      <c r="J59" s="91"/>
      <c r="K59" s="91"/>
      <c r="L59" s="91"/>
      <c r="M59" s="91"/>
      <c r="N59" s="91"/>
      <c r="O59" s="91"/>
    </row>
    <row r="60" spans="1:21" ht="24" customHeight="1" x14ac:dyDescent="0.2">
      <c r="B60" s="92"/>
      <c r="C60" s="92"/>
      <c r="D60" s="90" t="s">
        <v>
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row r="65" s="49" customFormat="1" ht="12.65" hidden="1" customHeight="1" x14ac:dyDescent="0.2"/>
    <row r="66" s="49" customFormat="1" ht="12.65" hidden="1" customHeight="1" x14ac:dyDescent="0.2"/>
    <row r="67" s="49" customFormat="1" ht="12.65" hidden="1" customHeight="1" x14ac:dyDescent="0.2"/>
    <row r="68" s="49" customFormat="1" ht="12.65" hidden="1" customHeight="1" x14ac:dyDescent="0.2"/>
    <row r="69" s="49" customFormat="1" ht="12.65" hidden="1" customHeight="1" x14ac:dyDescent="0.2"/>
    <row r="70" s="49" customFormat="1" ht="12.65" hidden="1" customHeight="1" x14ac:dyDescent="0.2"/>
    <row r="71" s="49" customFormat="1" ht="12.65" hidden="1" customHeight="1" x14ac:dyDescent="0.2"/>
    <row r="72" s="49" customFormat="1" ht="12.65" hidden="1" customHeight="1" x14ac:dyDescent="0.2"/>
    <row r="73" s="49" customFormat="1" ht="12.65" hidden="1" customHeight="1" x14ac:dyDescent="0.2"/>
    <row r="74" s="49" customFormat="1" ht="12.65" hidden="1" customHeight="1" x14ac:dyDescent="0.2"/>
  </sheetData>
  <sheetProtection algorithmName="SHA-512" hashValue="VExgVAp1hlmsLcG3pb9i7sJan5zGnpuFsFWOUC4EzR+E9HnzydWGyczu0nufEOC0i2CzYwsaIWZWmb7d7fFTzg==" saltValue="2cSo3gqo7ZpVC9deLOTBa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9</v>
      </c>
    </row>
    <row r="40" spans="2:13" ht="27.75" customHeight="1" thickBot="1" x14ac:dyDescent="0.3">
      <c r="B40" s="95" t="s">
        <v>
10</v>
      </c>
      <c r="C40" s="96"/>
      <c r="D40" s="96"/>
      <c r="E40" s="97"/>
      <c r="F40" s="97"/>
      <c r="G40" s="97"/>
      <c r="H40" s="98" t="s">
        <v>
2</v>
      </c>
      <c r="I40" s="99" t="s">
        <v>
572</v>
      </c>
      <c r="J40" s="100" t="s">
        <v>
573</v>
      </c>
      <c r="K40" s="100" t="s">
        <v>
574</v>
      </c>
      <c r="L40" s="100" t="s">
        <v>
575</v>
      </c>
      <c r="M40" s="101" t="s">
        <v>
576</v>
      </c>
    </row>
    <row r="41" spans="2:13" ht="27.75" customHeight="1" x14ac:dyDescent="0.2">
      <c r="B41" s="1238" t="s">
        <v>
30</v>
      </c>
      <c r="C41" s="1239"/>
      <c r="D41" s="102"/>
      <c r="E41" s="1244" t="s">
        <v>
31</v>
      </c>
      <c r="F41" s="1244"/>
      <c r="G41" s="1244"/>
      <c r="H41" s="1245"/>
      <c r="I41" s="103">
        <v>
2874</v>
      </c>
      <c r="J41" s="104">
        <v>
2592</v>
      </c>
      <c r="K41" s="104">
        <v>
2128</v>
      </c>
      <c r="L41" s="104">
        <v>
2237</v>
      </c>
      <c r="M41" s="105">
        <v>
2254</v>
      </c>
    </row>
    <row r="42" spans="2:13" ht="27.75" customHeight="1" x14ac:dyDescent="0.2">
      <c r="B42" s="1240"/>
      <c r="C42" s="1241"/>
      <c r="D42" s="106"/>
      <c r="E42" s="1246" t="s">
        <v>
32</v>
      </c>
      <c r="F42" s="1246"/>
      <c r="G42" s="1246"/>
      <c r="H42" s="1247"/>
      <c r="I42" s="107" t="s">
        <v>
530</v>
      </c>
      <c r="J42" s="108" t="s">
        <v>
530</v>
      </c>
      <c r="K42" s="108" t="s">
        <v>
530</v>
      </c>
      <c r="L42" s="108" t="s">
        <v>
530</v>
      </c>
      <c r="M42" s="109" t="s">
        <v>
530</v>
      </c>
    </row>
    <row r="43" spans="2:13" ht="27.75" customHeight="1" x14ac:dyDescent="0.2">
      <c r="B43" s="1240"/>
      <c r="C43" s="1241"/>
      <c r="D43" s="106"/>
      <c r="E43" s="1246" t="s">
        <v>
33</v>
      </c>
      <c r="F43" s="1246"/>
      <c r="G43" s="1246"/>
      <c r="H43" s="1247"/>
      <c r="I43" s="107">
        <v>
718</v>
      </c>
      <c r="J43" s="108">
        <v>
782</v>
      </c>
      <c r="K43" s="108">
        <v>
900</v>
      </c>
      <c r="L43" s="108">
        <v>
995</v>
      </c>
      <c r="M43" s="109">
        <v>
1037</v>
      </c>
    </row>
    <row r="44" spans="2:13" ht="27.75" customHeight="1" x14ac:dyDescent="0.2">
      <c r="B44" s="1240"/>
      <c r="C44" s="1241"/>
      <c r="D44" s="106"/>
      <c r="E44" s="1246" t="s">
        <v>
34</v>
      </c>
      <c r="F44" s="1246"/>
      <c r="G44" s="1246"/>
      <c r="H44" s="1247"/>
      <c r="I44" s="107" t="s">
        <v>
530</v>
      </c>
      <c r="J44" s="108" t="s">
        <v>
530</v>
      </c>
      <c r="K44" s="108" t="s">
        <v>
530</v>
      </c>
      <c r="L44" s="108" t="s">
        <v>
530</v>
      </c>
      <c r="M44" s="109" t="s">
        <v>
530</v>
      </c>
    </row>
    <row r="45" spans="2:13" ht="27.75" customHeight="1" x14ac:dyDescent="0.2">
      <c r="B45" s="1240"/>
      <c r="C45" s="1241"/>
      <c r="D45" s="106"/>
      <c r="E45" s="1246" t="s">
        <v>
35</v>
      </c>
      <c r="F45" s="1246"/>
      <c r="G45" s="1246"/>
      <c r="H45" s="1247"/>
      <c r="I45" s="107" t="s">
        <v>
530</v>
      </c>
      <c r="J45" s="108" t="s">
        <v>
530</v>
      </c>
      <c r="K45" s="108" t="s">
        <v>
530</v>
      </c>
      <c r="L45" s="108" t="s">
        <v>
530</v>
      </c>
      <c r="M45" s="109" t="s">
        <v>
530</v>
      </c>
    </row>
    <row r="46" spans="2:13" ht="27.75" customHeight="1" x14ac:dyDescent="0.2">
      <c r="B46" s="1240"/>
      <c r="C46" s="1241"/>
      <c r="D46" s="110"/>
      <c r="E46" s="1246" t="s">
        <v>
36</v>
      </c>
      <c r="F46" s="1246"/>
      <c r="G46" s="1246"/>
      <c r="H46" s="1247"/>
      <c r="I46" s="107" t="s">
        <v>
530</v>
      </c>
      <c r="J46" s="108" t="s">
        <v>
530</v>
      </c>
      <c r="K46" s="108" t="s">
        <v>
530</v>
      </c>
      <c r="L46" s="108" t="s">
        <v>
530</v>
      </c>
      <c r="M46" s="109" t="s">
        <v>
530</v>
      </c>
    </row>
    <row r="47" spans="2:13" ht="27.75" customHeight="1" x14ac:dyDescent="0.2">
      <c r="B47" s="1240"/>
      <c r="C47" s="1241"/>
      <c r="D47" s="111"/>
      <c r="E47" s="1248" t="s">
        <v>
37</v>
      </c>
      <c r="F47" s="1249"/>
      <c r="G47" s="1249"/>
      <c r="H47" s="1250"/>
      <c r="I47" s="107" t="s">
        <v>
530</v>
      </c>
      <c r="J47" s="108" t="s">
        <v>
530</v>
      </c>
      <c r="K47" s="108" t="s">
        <v>
530</v>
      </c>
      <c r="L47" s="108" t="s">
        <v>
530</v>
      </c>
      <c r="M47" s="109" t="s">
        <v>
530</v>
      </c>
    </row>
    <row r="48" spans="2:13" ht="27.75" customHeight="1" x14ac:dyDescent="0.2">
      <c r="B48" s="1240"/>
      <c r="C48" s="1241"/>
      <c r="D48" s="106"/>
      <c r="E48" s="1246" t="s">
        <v>
38</v>
      </c>
      <c r="F48" s="1246"/>
      <c r="G48" s="1246"/>
      <c r="H48" s="1247"/>
      <c r="I48" s="107" t="s">
        <v>
530</v>
      </c>
      <c r="J48" s="108" t="s">
        <v>
530</v>
      </c>
      <c r="K48" s="108" t="s">
        <v>
530</v>
      </c>
      <c r="L48" s="108" t="s">
        <v>
530</v>
      </c>
      <c r="M48" s="109" t="s">
        <v>
530</v>
      </c>
    </row>
    <row r="49" spans="2:13" ht="27.75" customHeight="1" x14ac:dyDescent="0.2">
      <c r="B49" s="1242"/>
      <c r="C49" s="1243"/>
      <c r="D49" s="106"/>
      <c r="E49" s="1246" t="s">
        <v>
39</v>
      </c>
      <c r="F49" s="1246"/>
      <c r="G49" s="1246"/>
      <c r="H49" s="1247"/>
      <c r="I49" s="107" t="s">
        <v>
530</v>
      </c>
      <c r="J49" s="108" t="s">
        <v>
530</v>
      </c>
      <c r="K49" s="108" t="s">
        <v>
530</v>
      </c>
      <c r="L49" s="108" t="s">
        <v>
530</v>
      </c>
      <c r="M49" s="109" t="s">
        <v>
530</v>
      </c>
    </row>
    <row r="50" spans="2:13" ht="27.75" customHeight="1" x14ac:dyDescent="0.2">
      <c r="B50" s="1251" t="s">
        <v>
40</v>
      </c>
      <c r="C50" s="1252"/>
      <c r="D50" s="112"/>
      <c r="E50" s="1246" t="s">
        <v>
41</v>
      </c>
      <c r="F50" s="1246"/>
      <c r="G50" s="1246"/>
      <c r="H50" s="1247"/>
      <c r="I50" s="107">
        <v>
2241</v>
      </c>
      <c r="J50" s="108">
        <v>
2389</v>
      </c>
      <c r="K50" s="108">
        <v>
2285</v>
      </c>
      <c r="L50" s="108">
        <v>
2439</v>
      </c>
      <c r="M50" s="109">
        <v>
2548</v>
      </c>
    </row>
    <row r="51" spans="2:13" ht="27.75" customHeight="1" x14ac:dyDescent="0.2">
      <c r="B51" s="1240"/>
      <c r="C51" s="1241"/>
      <c r="D51" s="106"/>
      <c r="E51" s="1246" t="s">
        <v>
42</v>
      </c>
      <c r="F51" s="1246"/>
      <c r="G51" s="1246"/>
      <c r="H51" s="1247"/>
      <c r="I51" s="107" t="s">
        <v>
530</v>
      </c>
      <c r="J51" s="108" t="s">
        <v>
530</v>
      </c>
      <c r="K51" s="108" t="s">
        <v>
530</v>
      </c>
      <c r="L51" s="108" t="s">
        <v>
530</v>
      </c>
      <c r="M51" s="109" t="s">
        <v>
530</v>
      </c>
    </row>
    <row r="52" spans="2:13" ht="27.75" customHeight="1" x14ac:dyDescent="0.2">
      <c r="B52" s="1242"/>
      <c r="C52" s="1243"/>
      <c r="D52" s="106"/>
      <c r="E52" s="1246" t="s">
        <v>
43</v>
      </c>
      <c r="F52" s="1246"/>
      <c r="G52" s="1246"/>
      <c r="H52" s="1247"/>
      <c r="I52" s="107">
        <v>
2681</v>
      </c>
      <c r="J52" s="108">
        <v>
2572</v>
      </c>
      <c r="K52" s="108">
        <v>
2373</v>
      </c>
      <c r="L52" s="108">
        <v>
2468</v>
      </c>
      <c r="M52" s="109">
        <v>
2564</v>
      </c>
    </row>
    <row r="53" spans="2:13" ht="27.75" customHeight="1" thickBot="1" x14ac:dyDescent="0.25">
      <c r="B53" s="1253" t="s">
        <v>
44</v>
      </c>
      <c r="C53" s="1254"/>
      <c r="D53" s="113"/>
      <c r="E53" s="1255" t="s">
        <v>
45</v>
      </c>
      <c r="F53" s="1255"/>
      <c r="G53" s="1255"/>
      <c r="H53" s="1256"/>
      <c r="I53" s="114">
        <v>
-1331</v>
      </c>
      <c r="J53" s="115">
        <v>
-1587</v>
      </c>
      <c r="K53" s="115">
        <v>
-1630</v>
      </c>
      <c r="L53" s="115">
        <v>
-1674</v>
      </c>
      <c r="M53" s="116">
        <v>
-1821</v>
      </c>
    </row>
    <row r="54" spans="2:13" ht="27.75" customHeight="1" x14ac:dyDescent="0.25">
      <c r="B54" s="117" t="s">
        <v>
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1KS4vBPCPYp4iHAvizTf1z00gn7iDFjLBGv1tk0AGSuwuF3858CMnWPhb8Qyx1KGYtsyQIVdJiHsjtndD0ZVxw==" saltValue="7PW5PDWY2/8hkb3DiWx3F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
47</v>
      </c>
    </row>
    <row r="54" spans="2:8" ht="29.25" customHeight="1" thickBot="1" x14ac:dyDescent="0.35">
      <c r="B54" s="122" t="s">
        <v>
1</v>
      </c>
      <c r="C54" s="123"/>
      <c r="D54" s="123"/>
      <c r="E54" s="124" t="s">
        <v>
2</v>
      </c>
      <c r="F54" s="125" t="s">
        <v>
574</v>
      </c>
      <c r="G54" s="125" t="s">
        <v>
575</v>
      </c>
      <c r="H54" s="126" t="s">
        <v>
576</v>
      </c>
    </row>
    <row r="55" spans="2:8" ht="52.5" customHeight="1" x14ac:dyDescent="0.2">
      <c r="B55" s="127"/>
      <c r="C55" s="1265" t="s">
        <v>
48</v>
      </c>
      <c r="D55" s="1265"/>
      <c r="E55" s="1266"/>
      <c r="F55" s="128">
        <v>
918</v>
      </c>
      <c r="G55" s="128">
        <v>
918</v>
      </c>
      <c r="H55" s="129">
        <v>
972</v>
      </c>
    </row>
    <row r="56" spans="2:8" ht="52.5" customHeight="1" x14ac:dyDescent="0.2">
      <c r="B56" s="130"/>
      <c r="C56" s="1267" t="s">
        <v>
49</v>
      </c>
      <c r="D56" s="1267"/>
      <c r="E56" s="1268"/>
      <c r="F56" s="131">
        <v>
218</v>
      </c>
      <c r="G56" s="131">
        <v>
303</v>
      </c>
      <c r="H56" s="132">
        <v>
415</v>
      </c>
    </row>
    <row r="57" spans="2:8" ht="53.25" customHeight="1" x14ac:dyDescent="0.2">
      <c r="B57" s="130"/>
      <c r="C57" s="1269" t="s">
        <v>
50</v>
      </c>
      <c r="D57" s="1269"/>
      <c r="E57" s="1270"/>
      <c r="F57" s="133">
        <v>
1138</v>
      </c>
      <c r="G57" s="133">
        <v>
1172</v>
      </c>
      <c r="H57" s="134">
        <v>
1168</v>
      </c>
    </row>
    <row r="58" spans="2:8" ht="45.75" customHeight="1" x14ac:dyDescent="0.2">
      <c r="B58" s="135"/>
      <c r="C58" s="1257" t="s">
        <v>
593</v>
      </c>
      <c r="D58" s="1258"/>
      <c r="E58" s="1259"/>
      <c r="F58" s="136">
        <v>
511</v>
      </c>
      <c r="G58" s="136">
        <v>
511</v>
      </c>
      <c r="H58" s="137">
        <v>
511</v>
      </c>
    </row>
    <row r="59" spans="2:8" ht="45.75" customHeight="1" x14ac:dyDescent="0.2">
      <c r="B59" s="135"/>
      <c r="C59" s="1257" t="s">
        <v>
595</v>
      </c>
      <c r="D59" s="1258"/>
      <c r="E59" s="1259"/>
      <c r="F59" s="136">
        <v>
100</v>
      </c>
      <c r="G59" s="136">
        <v>
100</v>
      </c>
      <c r="H59" s="137">
        <v>
100</v>
      </c>
    </row>
    <row r="60" spans="2:8" ht="45.75" customHeight="1" x14ac:dyDescent="0.2">
      <c r="B60" s="135"/>
      <c r="C60" s="1257" t="s">
        <v>
594</v>
      </c>
      <c r="D60" s="1258"/>
      <c r="E60" s="1259"/>
      <c r="F60" s="136">
        <v>
114</v>
      </c>
      <c r="G60" s="136">
        <v>
114</v>
      </c>
      <c r="H60" s="137">
        <v>
92</v>
      </c>
    </row>
    <row r="61" spans="2:8" ht="45.75" customHeight="1" x14ac:dyDescent="0.2">
      <c r="B61" s="135"/>
      <c r="C61" s="1257" t="s">
        <v>
596</v>
      </c>
      <c r="D61" s="1258"/>
      <c r="E61" s="1259"/>
      <c r="F61" s="136">
        <v>
83</v>
      </c>
      <c r="G61" s="136">
        <v>
83</v>
      </c>
      <c r="H61" s="137">
        <v>
83</v>
      </c>
    </row>
    <row r="62" spans="2:8" ht="45.75" customHeight="1" thickBot="1" x14ac:dyDescent="0.25">
      <c r="B62" s="138"/>
      <c r="C62" s="1260" t="s">
        <v>
597</v>
      </c>
      <c r="D62" s="1261"/>
      <c r="E62" s="1262"/>
      <c r="F62" s="139">
        <v>
63</v>
      </c>
      <c r="G62" s="139">
        <v>
115</v>
      </c>
      <c r="H62" s="140">
        <v>
81</v>
      </c>
    </row>
    <row r="63" spans="2:8" ht="52.5" customHeight="1" thickBot="1" x14ac:dyDescent="0.25">
      <c r="B63" s="141"/>
      <c r="C63" s="1263" t="s">
        <v>
51</v>
      </c>
      <c r="D63" s="1263"/>
      <c r="E63" s="1264"/>
      <c r="F63" s="142">
        <v>
2274</v>
      </c>
      <c r="G63" s="142">
        <v>
2394</v>
      </c>
      <c r="H63" s="143">
        <v>
2554</v>
      </c>
    </row>
    <row r="64" spans="2:8" ht="15" customHeight="1" x14ac:dyDescent="0.2"/>
  </sheetData>
  <sheetProtection algorithmName="SHA-512" hashValue="JWw6aPujl7w7PTHN4owHi9LY7459xgogiL1x/gsS3azuJkE4Cn45jrWY1ifFWnd1d+J9/Zyi3dpgnjiOWUiXFw==" saltValue="KtfSl84dFHkhkM+8bJuE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4E576-C609-46E2-B1ED-C4F35C087145}">
  <sheetPr>
    <pageSetUpPr fitToPage="1"/>
  </sheetPr>
  <dimension ref="A1:WZM160"/>
  <sheetViews>
    <sheetView showGridLines="0" topLeftCell="G1" zoomScale="70" zoomScaleNormal="70" zoomScaleSheetLayoutView="55" workbookViewId="0">
      <selection activeCell="CJ19" sqref="CJ19"/>
    </sheetView>
  </sheetViews>
  <sheetFormatPr defaultColWidth="0" defaultRowHeight="13.5" customHeight="1" zeroHeight="1" x14ac:dyDescent="0.2"/>
  <cols>
    <col min="1" max="1" width="6.36328125" style="1273" customWidth="1"/>
    <col min="2" max="107" width="2.453125" style="1273" customWidth="1"/>
    <col min="108" max="108" width="6.08984375" style="1281" customWidth="1"/>
    <col min="109" max="109" width="5.90625" style="1280" customWidth="1"/>
    <col min="110" max="110" width="19.08984375" style="1273" hidden="1"/>
    <col min="111" max="115" width="12.6328125" style="1273" hidden="1"/>
    <col min="116" max="349" width="8.6328125" style="1273" hidden="1"/>
    <col min="350" max="355" width="14.90625" style="1273" hidden="1"/>
    <col min="356" max="357" width="15.90625" style="1273" hidden="1"/>
    <col min="358" max="363" width="16.08984375" style="1273" hidden="1"/>
    <col min="364" max="364" width="6.08984375" style="1273" hidden="1"/>
    <col min="365" max="365" width="3" style="1273" hidden="1"/>
    <col min="366" max="605" width="8.6328125" style="1273" hidden="1"/>
    <col min="606" max="611" width="14.90625" style="1273" hidden="1"/>
    <col min="612" max="613" width="15.90625" style="1273" hidden="1"/>
    <col min="614" max="619" width="16.08984375" style="1273" hidden="1"/>
    <col min="620" max="620" width="6.08984375" style="1273" hidden="1"/>
    <col min="621" max="621" width="3" style="1273" hidden="1"/>
    <col min="622" max="861" width="8.6328125" style="1273" hidden="1"/>
    <col min="862" max="867" width="14.90625" style="1273" hidden="1"/>
    <col min="868" max="869" width="15.90625" style="1273" hidden="1"/>
    <col min="870" max="875" width="16.08984375" style="1273" hidden="1"/>
    <col min="876" max="876" width="6.08984375" style="1273" hidden="1"/>
    <col min="877" max="877" width="3" style="1273" hidden="1"/>
    <col min="878" max="1117" width="8.6328125" style="1273" hidden="1"/>
    <col min="1118" max="1123" width="14.90625" style="1273" hidden="1"/>
    <col min="1124" max="1125" width="15.90625" style="1273" hidden="1"/>
    <col min="1126" max="1131" width="16.08984375" style="1273" hidden="1"/>
    <col min="1132" max="1132" width="6.08984375" style="1273" hidden="1"/>
    <col min="1133" max="1133" width="3" style="1273" hidden="1"/>
    <col min="1134" max="1373" width="8.6328125" style="1273" hidden="1"/>
    <col min="1374" max="1379" width="14.90625" style="1273" hidden="1"/>
    <col min="1380" max="1381" width="15.90625" style="1273" hidden="1"/>
    <col min="1382" max="1387" width="16.08984375" style="1273" hidden="1"/>
    <col min="1388" max="1388" width="6.08984375" style="1273" hidden="1"/>
    <col min="1389" max="1389" width="3" style="1273" hidden="1"/>
    <col min="1390" max="1629" width="8.6328125" style="1273" hidden="1"/>
    <col min="1630" max="1635" width="14.90625" style="1273" hidden="1"/>
    <col min="1636" max="1637" width="15.90625" style="1273" hidden="1"/>
    <col min="1638" max="1643" width="16.08984375" style="1273" hidden="1"/>
    <col min="1644" max="1644" width="6.08984375" style="1273" hidden="1"/>
    <col min="1645" max="1645" width="3" style="1273" hidden="1"/>
    <col min="1646" max="1885" width="8.6328125" style="1273" hidden="1"/>
    <col min="1886" max="1891" width="14.90625" style="1273" hidden="1"/>
    <col min="1892" max="1893" width="15.90625" style="1273" hidden="1"/>
    <col min="1894" max="1899" width="16.08984375" style="1273" hidden="1"/>
    <col min="1900" max="1900" width="6.08984375" style="1273" hidden="1"/>
    <col min="1901" max="1901" width="3" style="1273" hidden="1"/>
    <col min="1902" max="2141" width="8.6328125" style="1273" hidden="1"/>
    <col min="2142" max="2147" width="14.90625" style="1273" hidden="1"/>
    <col min="2148" max="2149" width="15.90625" style="1273" hidden="1"/>
    <col min="2150" max="2155" width="16.08984375" style="1273" hidden="1"/>
    <col min="2156" max="2156" width="6.08984375" style="1273" hidden="1"/>
    <col min="2157" max="2157" width="3" style="1273" hidden="1"/>
    <col min="2158" max="2397" width="8.6328125" style="1273" hidden="1"/>
    <col min="2398" max="2403" width="14.90625" style="1273" hidden="1"/>
    <col min="2404" max="2405" width="15.90625" style="1273" hidden="1"/>
    <col min="2406" max="2411" width="16.08984375" style="1273" hidden="1"/>
    <col min="2412" max="2412" width="6.08984375" style="1273" hidden="1"/>
    <col min="2413" max="2413" width="3" style="1273" hidden="1"/>
    <col min="2414" max="2653" width="8.6328125" style="1273" hidden="1"/>
    <col min="2654" max="2659" width="14.90625" style="1273" hidden="1"/>
    <col min="2660" max="2661" width="15.90625" style="1273" hidden="1"/>
    <col min="2662" max="2667" width="16.08984375" style="1273" hidden="1"/>
    <col min="2668" max="2668" width="6.08984375" style="1273" hidden="1"/>
    <col min="2669" max="2669" width="3" style="1273" hidden="1"/>
    <col min="2670" max="2909" width="8.6328125" style="1273" hidden="1"/>
    <col min="2910" max="2915" width="14.90625" style="1273" hidden="1"/>
    <col min="2916" max="2917" width="15.90625" style="1273" hidden="1"/>
    <col min="2918" max="2923" width="16.08984375" style="1273" hidden="1"/>
    <col min="2924" max="2924" width="6.08984375" style="1273" hidden="1"/>
    <col min="2925" max="2925" width="3" style="1273" hidden="1"/>
    <col min="2926" max="3165" width="8.6328125" style="1273" hidden="1"/>
    <col min="3166" max="3171" width="14.90625" style="1273" hidden="1"/>
    <col min="3172" max="3173" width="15.90625" style="1273" hidden="1"/>
    <col min="3174" max="3179" width="16.08984375" style="1273" hidden="1"/>
    <col min="3180" max="3180" width="6.08984375" style="1273" hidden="1"/>
    <col min="3181" max="3181" width="3" style="1273" hidden="1"/>
    <col min="3182" max="3421" width="8.6328125" style="1273" hidden="1"/>
    <col min="3422" max="3427" width="14.90625" style="1273" hidden="1"/>
    <col min="3428" max="3429" width="15.90625" style="1273" hidden="1"/>
    <col min="3430" max="3435" width="16.08984375" style="1273" hidden="1"/>
    <col min="3436" max="3436" width="6.08984375" style="1273" hidden="1"/>
    <col min="3437" max="3437" width="3" style="1273" hidden="1"/>
    <col min="3438" max="3677" width="8.6328125" style="1273" hidden="1"/>
    <col min="3678" max="3683" width="14.90625" style="1273" hidden="1"/>
    <col min="3684" max="3685" width="15.90625" style="1273" hidden="1"/>
    <col min="3686" max="3691" width="16.08984375" style="1273" hidden="1"/>
    <col min="3692" max="3692" width="6.08984375" style="1273" hidden="1"/>
    <col min="3693" max="3693" width="3" style="1273" hidden="1"/>
    <col min="3694" max="3933" width="8.6328125" style="1273" hidden="1"/>
    <col min="3934" max="3939" width="14.90625" style="1273" hidden="1"/>
    <col min="3940" max="3941" width="15.90625" style="1273" hidden="1"/>
    <col min="3942" max="3947" width="16.08984375" style="1273" hidden="1"/>
    <col min="3948" max="3948" width="6.08984375" style="1273" hidden="1"/>
    <col min="3949" max="3949" width="3" style="1273" hidden="1"/>
    <col min="3950" max="4189" width="8.6328125" style="1273" hidden="1"/>
    <col min="4190" max="4195" width="14.90625" style="1273" hidden="1"/>
    <col min="4196" max="4197" width="15.90625" style="1273" hidden="1"/>
    <col min="4198" max="4203" width="16.08984375" style="1273" hidden="1"/>
    <col min="4204" max="4204" width="6.08984375" style="1273" hidden="1"/>
    <col min="4205" max="4205" width="3" style="1273" hidden="1"/>
    <col min="4206" max="4445" width="8.6328125" style="1273" hidden="1"/>
    <col min="4446" max="4451" width="14.90625" style="1273" hidden="1"/>
    <col min="4452" max="4453" width="15.90625" style="1273" hidden="1"/>
    <col min="4454" max="4459" width="16.08984375" style="1273" hidden="1"/>
    <col min="4460" max="4460" width="6.08984375" style="1273" hidden="1"/>
    <col min="4461" max="4461" width="3" style="1273" hidden="1"/>
    <col min="4462" max="4701" width="8.6328125" style="1273" hidden="1"/>
    <col min="4702" max="4707" width="14.90625" style="1273" hidden="1"/>
    <col min="4708" max="4709" width="15.90625" style="1273" hidden="1"/>
    <col min="4710" max="4715" width="16.08984375" style="1273" hidden="1"/>
    <col min="4716" max="4716" width="6.08984375" style="1273" hidden="1"/>
    <col min="4717" max="4717" width="3" style="1273" hidden="1"/>
    <col min="4718" max="4957" width="8.6328125" style="1273" hidden="1"/>
    <col min="4958" max="4963" width="14.90625" style="1273" hidden="1"/>
    <col min="4964" max="4965" width="15.90625" style="1273" hidden="1"/>
    <col min="4966" max="4971" width="16.08984375" style="1273" hidden="1"/>
    <col min="4972" max="4972" width="6.08984375" style="1273" hidden="1"/>
    <col min="4973" max="4973" width="3" style="1273" hidden="1"/>
    <col min="4974" max="5213" width="8.6328125" style="1273" hidden="1"/>
    <col min="5214" max="5219" width="14.90625" style="1273" hidden="1"/>
    <col min="5220" max="5221" width="15.90625" style="1273" hidden="1"/>
    <col min="5222" max="5227" width="16.08984375" style="1273" hidden="1"/>
    <col min="5228" max="5228" width="6.08984375" style="1273" hidden="1"/>
    <col min="5229" max="5229" width="3" style="1273" hidden="1"/>
    <col min="5230" max="5469" width="8.6328125" style="1273" hidden="1"/>
    <col min="5470" max="5475" width="14.90625" style="1273" hidden="1"/>
    <col min="5476" max="5477" width="15.90625" style="1273" hidden="1"/>
    <col min="5478" max="5483" width="16.08984375" style="1273" hidden="1"/>
    <col min="5484" max="5484" width="6.08984375" style="1273" hidden="1"/>
    <col min="5485" max="5485" width="3" style="1273" hidden="1"/>
    <col min="5486" max="5725" width="8.6328125" style="1273" hidden="1"/>
    <col min="5726" max="5731" width="14.90625" style="1273" hidden="1"/>
    <col min="5732" max="5733" width="15.90625" style="1273" hidden="1"/>
    <col min="5734" max="5739" width="16.08984375" style="1273" hidden="1"/>
    <col min="5740" max="5740" width="6.08984375" style="1273" hidden="1"/>
    <col min="5741" max="5741" width="3" style="1273" hidden="1"/>
    <col min="5742" max="5981" width="8.6328125" style="1273" hidden="1"/>
    <col min="5982" max="5987" width="14.90625" style="1273" hidden="1"/>
    <col min="5988" max="5989" width="15.90625" style="1273" hidden="1"/>
    <col min="5990" max="5995" width="16.08984375" style="1273" hidden="1"/>
    <col min="5996" max="5996" width="6.08984375" style="1273" hidden="1"/>
    <col min="5997" max="5997" width="3" style="1273" hidden="1"/>
    <col min="5998" max="6237" width="8.6328125" style="1273" hidden="1"/>
    <col min="6238" max="6243" width="14.90625" style="1273" hidden="1"/>
    <col min="6244" max="6245" width="15.90625" style="1273" hidden="1"/>
    <col min="6246" max="6251" width="16.08984375" style="1273" hidden="1"/>
    <col min="6252" max="6252" width="6.08984375" style="1273" hidden="1"/>
    <col min="6253" max="6253" width="3" style="1273" hidden="1"/>
    <col min="6254" max="6493" width="8.6328125" style="1273" hidden="1"/>
    <col min="6494" max="6499" width="14.90625" style="1273" hidden="1"/>
    <col min="6500" max="6501" width="15.90625" style="1273" hidden="1"/>
    <col min="6502" max="6507" width="16.08984375" style="1273" hidden="1"/>
    <col min="6508" max="6508" width="6.08984375" style="1273" hidden="1"/>
    <col min="6509" max="6509" width="3" style="1273" hidden="1"/>
    <col min="6510" max="6749" width="8.6328125" style="1273" hidden="1"/>
    <col min="6750" max="6755" width="14.90625" style="1273" hidden="1"/>
    <col min="6756" max="6757" width="15.90625" style="1273" hidden="1"/>
    <col min="6758" max="6763" width="16.08984375" style="1273" hidden="1"/>
    <col min="6764" max="6764" width="6.08984375" style="1273" hidden="1"/>
    <col min="6765" max="6765" width="3" style="1273" hidden="1"/>
    <col min="6766" max="7005" width="8.6328125" style="1273" hidden="1"/>
    <col min="7006" max="7011" width="14.90625" style="1273" hidden="1"/>
    <col min="7012" max="7013" width="15.90625" style="1273" hidden="1"/>
    <col min="7014" max="7019" width="16.08984375" style="1273" hidden="1"/>
    <col min="7020" max="7020" width="6.08984375" style="1273" hidden="1"/>
    <col min="7021" max="7021" width="3" style="1273" hidden="1"/>
    <col min="7022" max="7261" width="8.6328125" style="1273" hidden="1"/>
    <col min="7262" max="7267" width="14.90625" style="1273" hidden="1"/>
    <col min="7268" max="7269" width="15.90625" style="1273" hidden="1"/>
    <col min="7270" max="7275" width="16.08984375" style="1273" hidden="1"/>
    <col min="7276" max="7276" width="6.08984375" style="1273" hidden="1"/>
    <col min="7277" max="7277" width="3" style="1273" hidden="1"/>
    <col min="7278" max="7517" width="8.6328125" style="1273" hidden="1"/>
    <col min="7518" max="7523" width="14.90625" style="1273" hidden="1"/>
    <col min="7524" max="7525" width="15.90625" style="1273" hidden="1"/>
    <col min="7526" max="7531" width="16.08984375" style="1273" hidden="1"/>
    <col min="7532" max="7532" width="6.08984375" style="1273" hidden="1"/>
    <col min="7533" max="7533" width="3" style="1273" hidden="1"/>
    <col min="7534" max="7773" width="8.6328125" style="1273" hidden="1"/>
    <col min="7774" max="7779" width="14.90625" style="1273" hidden="1"/>
    <col min="7780" max="7781" width="15.90625" style="1273" hidden="1"/>
    <col min="7782" max="7787" width="16.08984375" style="1273" hidden="1"/>
    <col min="7788" max="7788" width="6.08984375" style="1273" hidden="1"/>
    <col min="7789" max="7789" width="3" style="1273" hidden="1"/>
    <col min="7790" max="8029" width="8.6328125" style="1273" hidden="1"/>
    <col min="8030" max="8035" width="14.90625" style="1273" hidden="1"/>
    <col min="8036" max="8037" width="15.90625" style="1273" hidden="1"/>
    <col min="8038" max="8043" width="16.08984375" style="1273" hidden="1"/>
    <col min="8044" max="8044" width="6.08984375" style="1273" hidden="1"/>
    <col min="8045" max="8045" width="3" style="1273" hidden="1"/>
    <col min="8046" max="8285" width="8.6328125" style="1273" hidden="1"/>
    <col min="8286" max="8291" width="14.90625" style="1273" hidden="1"/>
    <col min="8292" max="8293" width="15.90625" style="1273" hidden="1"/>
    <col min="8294" max="8299" width="16.08984375" style="1273" hidden="1"/>
    <col min="8300" max="8300" width="6.08984375" style="1273" hidden="1"/>
    <col min="8301" max="8301" width="3" style="1273" hidden="1"/>
    <col min="8302" max="8541" width="8.6328125" style="1273" hidden="1"/>
    <col min="8542" max="8547" width="14.90625" style="1273" hidden="1"/>
    <col min="8548" max="8549" width="15.90625" style="1273" hidden="1"/>
    <col min="8550" max="8555" width="16.08984375" style="1273" hidden="1"/>
    <col min="8556" max="8556" width="6.08984375" style="1273" hidden="1"/>
    <col min="8557" max="8557" width="3" style="1273" hidden="1"/>
    <col min="8558" max="8797" width="8.6328125" style="1273" hidden="1"/>
    <col min="8798" max="8803" width="14.90625" style="1273" hidden="1"/>
    <col min="8804" max="8805" width="15.90625" style="1273" hidden="1"/>
    <col min="8806" max="8811" width="16.08984375" style="1273" hidden="1"/>
    <col min="8812" max="8812" width="6.08984375" style="1273" hidden="1"/>
    <col min="8813" max="8813" width="3" style="1273" hidden="1"/>
    <col min="8814" max="9053" width="8.6328125" style="1273" hidden="1"/>
    <col min="9054" max="9059" width="14.90625" style="1273" hidden="1"/>
    <col min="9060" max="9061" width="15.90625" style="1273" hidden="1"/>
    <col min="9062" max="9067" width="16.08984375" style="1273" hidden="1"/>
    <col min="9068" max="9068" width="6.08984375" style="1273" hidden="1"/>
    <col min="9069" max="9069" width="3" style="1273" hidden="1"/>
    <col min="9070" max="9309" width="8.6328125" style="1273" hidden="1"/>
    <col min="9310" max="9315" width="14.90625" style="1273" hidden="1"/>
    <col min="9316" max="9317" width="15.90625" style="1273" hidden="1"/>
    <col min="9318" max="9323" width="16.08984375" style="1273" hidden="1"/>
    <col min="9324" max="9324" width="6.08984375" style="1273" hidden="1"/>
    <col min="9325" max="9325" width="3" style="1273" hidden="1"/>
    <col min="9326" max="9565" width="8.6328125" style="1273" hidden="1"/>
    <col min="9566" max="9571" width="14.90625" style="1273" hidden="1"/>
    <col min="9572" max="9573" width="15.90625" style="1273" hidden="1"/>
    <col min="9574" max="9579" width="16.08984375" style="1273" hidden="1"/>
    <col min="9580" max="9580" width="6.08984375" style="1273" hidden="1"/>
    <col min="9581" max="9581" width="3" style="1273" hidden="1"/>
    <col min="9582" max="9821" width="8.6328125" style="1273" hidden="1"/>
    <col min="9822" max="9827" width="14.90625" style="1273" hidden="1"/>
    <col min="9828" max="9829" width="15.90625" style="1273" hidden="1"/>
    <col min="9830" max="9835" width="16.08984375" style="1273" hidden="1"/>
    <col min="9836" max="9836" width="6.08984375" style="1273" hidden="1"/>
    <col min="9837" max="9837" width="3" style="1273" hidden="1"/>
    <col min="9838" max="10077" width="8.6328125" style="1273" hidden="1"/>
    <col min="10078" max="10083" width="14.90625" style="1273" hidden="1"/>
    <col min="10084" max="10085" width="15.90625" style="1273" hidden="1"/>
    <col min="10086" max="10091" width="16.08984375" style="1273" hidden="1"/>
    <col min="10092" max="10092" width="6.08984375" style="1273" hidden="1"/>
    <col min="10093" max="10093" width="3" style="1273" hidden="1"/>
    <col min="10094" max="10333" width="8.6328125" style="1273" hidden="1"/>
    <col min="10334" max="10339" width="14.90625" style="1273" hidden="1"/>
    <col min="10340" max="10341" width="15.90625" style="1273" hidden="1"/>
    <col min="10342" max="10347" width="16.08984375" style="1273" hidden="1"/>
    <col min="10348" max="10348" width="6.08984375" style="1273" hidden="1"/>
    <col min="10349" max="10349" width="3" style="1273" hidden="1"/>
    <col min="10350" max="10589" width="8.6328125" style="1273" hidden="1"/>
    <col min="10590" max="10595" width="14.90625" style="1273" hidden="1"/>
    <col min="10596" max="10597" width="15.90625" style="1273" hidden="1"/>
    <col min="10598" max="10603" width="16.08984375" style="1273" hidden="1"/>
    <col min="10604" max="10604" width="6.08984375" style="1273" hidden="1"/>
    <col min="10605" max="10605" width="3" style="1273" hidden="1"/>
    <col min="10606" max="10845" width="8.6328125" style="1273" hidden="1"/>
    <col min="10846" max="10851" width="14.90625" style="1273" hidden="1"/>
    <col min="10852" max="10853" width="15.90625" style="1273" hidden="1"/>
    <col min="10854" max="10859" width="16.08984375" style="1273" hidden="1"/>
    <col min="10860" max="10860" width="6.08984375" style="1273" hidden="1"/>
    <col min="10861" max="10861" width="3" style="1273" hidden="1"/>
    <col min="10862" max="11101" width="8.6328125" style="1273" hidden="1"/>
    <col min="11102" max="11107" width="14.90625" style="1273" hidden="1"/>
    <col min="11108" max="11109" width="15.90625" style="1273" hidden="1"/>
    <col min="11110" max="11115" width="16.08984375" style="1273" hidden="1"/>
    <col min="11116" max="11116" width="6.08984375" style="1273" hidden="1"/>
    <col min="11117" max="11117" width="3" style="1273" hidden="1"/>
    <col min="11118" max="11357" width="8.6328125" style="1273" hidden="1"/>
    <col min="11358" max="11363" width="14.90625" style="1273" hidden="1"/>
    <col min="11364" max="11365" width="15.90625" style="1273" hidden="1"/>
    <col min="11366" max="11371" width="16.08984375" style="1273" hidden="1"/>
    <col min="11372" max="11372" width="6.08984375" style="1273" hidden="1"/>
    <col min="11373" max="11373" width="3" style="1273" hidden="1"/>
    <col min="11374" max="11613" width="8.6328125" style="1273" hidden="1"/>
    <col min="11614" max="11619" width="14.90625" style="1273" hidden="1"/>
    <col min="11620" max="11621" width="15.90625" style="1273" hidden="1"/>
    <col min="11622" max="11627" width="16.08984375" style="1273" hidden="1"/>
    <col min="11628" max="11628" width="6.08984375" style="1273" hidden="1"/>
    <col min="11629" max="11629" width="3" style="1273" hidden="1"/>
    <col min="11630" max="11869" width="8.6328125" style="1273" hidden="1"/>
    <col min="11870" max="11875" width="14.90625" style="1273" hidden="1"/>
    <col min="11876" max="11877" width="15.90625" style="1273" hidden="1"/>
    <col min="11878" max="11883" width="16.08984375" style="1273" hidden="1"/>
    <col min="11884" max="11884" width="6.08984375" style="1273" hidden="1"/>
    <col min="11885" max="11885" width="3" style="1273" hidden="1"/>
    <col min="11886" max="12125" width="8.6328125" style="1273" hidden="1"/>
    <col min="12126" max="12131" width="14.90625" style="1273" hidden="1"/>
    <col min="12132" max="12133" width="15.90625" style="1273" hidden="1"/>
    <col min="12134" max="12139" width="16.08984375" style="1273" hidden="1"/>
    <col min="12140" max="12140" width="6.08984375" style="1273" hidden="1"/>
    <col min="12141" max="12141" width="3" style="1273" hidden="1"/>
    <col min="12142" max="12381" width="8.6328125" style="1273" hidden="1"/>
    <col min="12382" max="12387" width="14.90625" style="1273" hidden="1"/>
    <col min="12388" max="12389" width="15.90625" style="1273" hidden="1"/>
    <col min="12390" max="12395" width="16.08984375" style="1273" hidden="1"/>
    <col min="12396" max="12396" width="6.08984375" style="1273" hidden="1"/>
    <col min="12397" max="12397" width="3" style="1273" hidden="1"/>
    <col min="12398" max="12637" width="8.6328125" style="1273" hidden="1"/>
    <col min="12638" max="12643" width="14.90625" style="1273" hidden="1"/>
    <col min="12644" max="12645" width="15.90625" style="1273" hidden="1"/>
    <col min="12646" max="12651" width="16.08984375" style="1273" hidden="1"/>
    <col min="12652" max="12652" width="6.08984375" style="1273" hidden="1"/>
    <col min="12653" max="12653" width="3" style="1273" hidden="1"/>
    <col min="12654" max="12893" width="8.6328125" style="1273" hidden="1"/>
    <col min="12894" max="12899" width="14.90625" style="1273" hidden="1"/>
    <col min="12900" max="12901" width="15.90625" style="1273" hidden="1"/>
    <col min="12902" max="12907" width="16.08984375" style="1273" hidden="1"/>
    <col min="12908" max="12908" width="6.08984375" style="1273" hidden="1"/>
    <col min="12909" max="12909" width="3" style="1273" hidden="1"/>
    <col min="12910" max="13149" width="8.6328125" style="1273" hidden="1"/>
    <col min="13150" max="13155" width="14.90625" style="1273" hidden="1"/>
    <col min="13156" max="13157" width="15.90625" style="1273" hidden="1"/>
    <col min="13158" max="13163" width="16.08984375" style="1273" hidden="1"/>
    <col min="13164" max="13164" width="6.08984375" style="1273" hidden="1"/>
    <col min="13165" max="13165" width="3" style="1273" hidden="1"/>
    <col min="13166" max="13405" width="8.6328125" style="1273" hidden="1"/>
    <col min="13406" max="13411" width="14.90625" style="1273" hidden="1"/>
    <col min="13412" max="13413" width="15.90625" style="1273" hidden="1"/>
    <col min="13414" max="13419" width="16.08984375" style="1273" hidden="1"/>
    <col min="13420" max="13420" width="6.08984375" style="1273" hidden="1"/>
    <col min="13421" max="13421" width="3" style="1273" hidden="1"/>
    <col min="13422" max="13661" width="8.6328125" style="1273" hidden="1"/>
    <col min="13662" max="13667" width="14.90625" style="1273" hidden="1"/>
    <col min="13668" max="13669" width="15.90625" style="1273" hidden="1"/>
    <col min="13670" max="13675" width="16.08984375" style="1273" hidden="1"/>
    <col min="13676" max="13676" width="6.08984375" style="1273" hidden="1"/>
    <col min="13677" max="13677" width="3" style="1273" hidden="1"/>
    <col min="13678" max="13917" width="8.6328125" style="1273" hidden="1"/>
    <col min="13918" max="13923" width="14.90625" style="1273" hidden="1"/>
    <col min="13924" max="13925" width="15.90625" style="1273" hidden="1"/>
    <col min="13926" max="13931" width="16.08984375" style="1273" hidden="1"/>
    <col min="13932" max="13932" width="6.08984375" style="1273" hidden="1"/>
    <col min="13933" max="13933" width="3" style="1273" hidden="1"/>
    <col min="13934" max="14173" width="8.6328125" style="1273" hidden="1"/>
    <col min="14174" max="14179" width="14.90625" style="1273" hidden="1"/>
    <col min="14180" max="14181" width="15.90625" style="1273" hidden="1"/>
    <col min="14182" max="14187" width="16.08984375" style="1273" hidden="1"/>
    <col min="14188" max="14188" width="6.08984375" style="1273" hidden="1"/>
    <col min="14189" max="14189" width="3" style="1273" hidden="1"/>
    <col min="14190" max="14429" width="8.6328125" style="1273" hidden="1"/>
    <col min="14430" max="14435" width="14.90625" style="1273" hidden="1"/>
    <col min="14436" max="14437" width="15.90625" style="1273" hidden="1"/>
    <col min="14438" max="14443" width="16.08984375" style="1273" hidden="1"/>
    <col min="14444" max="14444" width="6.08984375" style="1273" hidden="1"/>
    <col min="14445" max="14445" width="3" style="1273" hidden="1"/>
    <col min="14446" max="14685" width="8.6328125" style="1273" hidden="1"/>
    <col min="14686" max="14691" width="14.90625" style="1273" hidden="1"/>
    <col min="14692" max="14693" width="15.90625" style="1273" hidden="1"/>
    <col min="14694" max="14699" width="16.08984375" style="1273" hidden="1"/>
    <col min="14700" max="14700" width="6.08984375" style="1273" hidden="1"/>
    <col min="14701" max="14701" width="3" style="1273" hidden="1"/>
    <col min="14702" max="14941" width="8.6328125" style="1273" hidden="1"/>
    <col min="14942" max="14947" width="14.90625" style="1273" hidden="1"/>
    <col min="14948" max="14949" width="15.90625" style="1273" hidden="1"/>
    <col min="14950" max="14955" width="16.08984375" style="1273" hidden="1"/>
    <col min="14956" max="14956" width="6.08984375" style="1273" hidden="1"/>
    <col min="14957" max="14957" width="3" style="1273" hidden="1"/>
    <col min="14958" max="15197" width="8.6328125" style="1273" hidden="1"/>
    <col min="15198" max="15203" width="14.90625" style="1273" hidden="1"/>
    <col min="15204" max="15205" width="15.90625" style="1273" hidden="1"/>
    <col min="15206" max="15211" width="16.08984375" style="1273" hidden="1"/>
    <col min="15212" max="15212" width="6.08984375" style="1273" hidden="1"/>
    <col min="15213" max="15213" width="3" style="1273" hidden="1"/>
    <col min="15214" max="15453" width="8.6328125" style="1273" hidden="1"/>
    <col min="15454" max="15459" width="14.90625" style="1273" hidden="1"/>
    <col min="15460" max="15461" width="15.90625" style="1273" hidden="1"/>
    <col min="15462" max="15467" width="16.08984375" style="1273" hidden="1"/>
    <col min="15468" max="15468" width="6.08984375" style="1273" hidden="1"/>
    <col min="15469" max="15469" width="3" style="1273" hidden="1"/>
    <col min="15470" max="15709" width="8.6328125" style="1273" hidden="1"/>
    <col min="15710" max="15715" width="14.90625" style="1273" hidden="1"/>
    <col min="15716" max="15717" width="15.90625" style="1273" hidden="1"/>
    <col min="15718" max="15723" width="16.08984375" style="1273" hidden="1"/>
    <col min="15724" max="15724" width="6.08984375" style="1273" hidden="1"/>
    <col min="15725" max="15725" width="3" style="1273" hidden="1"/>
    <col min="15726" max="15965" width="8.6328125" style="1273" hidden="1"/>
    <col min="15966" max="15971" width="14.90625" style="1273" hidden="1"/>
    <col min="15972" max="15973" width="15.90625" style="1273" hidden="1"/>
    <col min="15974" max="15979" width="16.08984375" style="1273" hidden="1"/>
    <col min="15980" max="15980" width="6.08984375" style="1273" hidden="1"/>
    <col min="15981" max="15981" width="3" style="1273" hidden="1"/>
    <col min="15982" max="16221" width="8.6328125" style="1273" hidden="1"/>
    <col min="16222" max="16227" width="14.90625" style="1273" hidden="1"/>
    <col min="16228" max="16229" width="15.90625" style="1273" hidden="1"/>
    <col min="16230" max="16235" width="16.08984375" style="1273" hidden="1"/>
    <col min="16236" max="16236" width="6.08984375" style="1273" hidden="1"/>
    <col min="16237" max="16237" width="3" style="1273" hidden="1"/>
    <col min="16238" max="16384" width="8.6328125" style="1273" hidden="1"/>
  </cols>
  <sheetData>
    <row r="1" spans="1:143" ht="42.75" customHeight="1" x14ac:dyDescent="0.2">
      <c r="A1" s="1271"/>
      <c r="B1" s="1272"/>
      <c r="DD1" s="1273"/>
      <c r="DE1" s="1273"/>
    </row>
    <row r="2" spans="1:143" ht="25.5" customHeight="1" x14ac:dyDescent="0.2">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2">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ht="13" x14ac:dyDescent="0.2">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
607</v>
      </c>
    </row>
    <row r="11" spans="1:143" s="291" customFormat="1" ht="13" x14ac:dyDescent="0.2">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
607</v>
      </c>
    </row>
    <row r="13" spans="1:143" s="291" customFormat="1" ht="13" x14ac:dyDescent="0.2">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1273"/>
      <c r="DE19" s="1273"/>
    </row>
    <row r="20" spans="1:351" ht="13" x14ac:dyDescent="0.2">
      <c r="DD20" s="1273"/>
      <c r="DE20" s="1273"/>
    </row>
    <row r="21" spans="1:351" ht="16.5" x14ac:dyDescent="0.2">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6.5" x14ac:dyDescent="0.2">
      <c r="B22" s="1280"/>
      <c r="MM22" s="1279"/>
    </row>
    <row r="23" spans="1:351" ht="13" x14ac:dyDescent="0.2">
      <c r="B23" s="1280"/>
    </row>
    <row r="24" spans="1:351" ht="13" x14ac:dyDescent="0.2">
      <c r="B24" s="1280"/>
    </row>
    <row r="25" spans="1:351" ht="13" x14ac:dyDescent="0.2">
      <c r="B25" s="1280"/>
    </row>
    <row r="26" spans="1:351" ht="13" x14ac:dyDescent="0.2">
      <c r="B26" s="1280"/>
    </row>
    <row r="27" spans="1:351" ht="13" x14ac:dyDescent="0.2">
      <c r="B27" s="1280"/>
    </row>
    <row r="28" spans="1:351" ht="13" x14ac:dyDescent="0.2">
      <c r="B28" s="1280"/>
    </row>
    <row r="29" spans="1:351" ht="13" x14ac:dyDescent="0.2">
      <c r="B29" s="1280"/>
    </row>
    <row r="30" spans="1:351" ht="13" x14ac:dyDescent="0.2">
      <c r="B30" s="1280"/>
    </row>
    <row r="31" spans="1:351" ht="13" x14ac:dyDescent="0.2">
      <c r="B31" s="1280"/>
    </row>
    <row r="32" spans="1:351" ht="13" x14ac:dyDescent="0.2">
      <c r="B32" s="1280"/>
    </row>
    <row r="33" spans="2:109" ht="13" x14ac:dyDescent="0.2">
      <c r="B33" s="1280"/>
    </row>
    <row r="34" spans="2:109" ht="13" x14ac:dyDescent="0.2">
      <c r="B34" s="1280"/>
    </row>
    <row r="35" spans="2:109" ht="13" x14ac:dyDescent="0.2">
      <c r="B35" s="1280"/>
    </row>
    <row r="36" spans="2:109" ht="13" x14ac:dyDescent="0.2">
      <c r="B36" s="1280"/>
    </row>
    <row r="37" spans="2:109" ht="13" x14ac:dyDescent="0.2">
      <c r="B37" s="1280"/>
    </row>
    <row r="38" spans="2:109" ht="13" x14ac:dyDescent="0.2">
      <c r="B38" s="1280"/>
    </row>
    <row r="39" spans="2:109" ht="13" x14ac:dyDescent="0.2">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ht="13" x14ac:dyDescent="0.2">
      <c r="B40" s="1285"/>
      <c r="DD40" s="1285"/>
      <c r="DE40" s="1273"/>
    </row>
    <row r="41" spans="2:109" ht="16.5" x14ac:dyDescent="0.2">
      <c r="B41" s="1286" t="s">
        <v>
608</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ht="13" x14ac:dyDescent="0.2">
      <c r="B42" s="1280"/>
      <c r="G42" s="1287"/>
      <c r="I42" s="1288"/>
      <c r="J42" s="1288"/>
      <c r="K42" s="1288"/>
      <c r="AM42" s="1287"/>
      <c r="AN42" s="1287" t="s">
        <v>
609</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2">
      <c r="B43" s="1280"/>
      <c r="AN43" s="1289" t="s">
        <v>
618</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 x14ac:dyDescent="0.2">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 x14ac:dyDescent="0.2">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 x14ac:dyDescent="0.2">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 x14ac:dyDescent="0.2">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 x14ac:dyDescent="0.2">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ht="13" x14ac:dyDescent="0.2">
      <c r="B49" s="1280"/>
      <c r="AN49" s="1273" t="s">
        <v>
610</v>
      </c>
    </row>
    <row r="50" spans="1:109" ht="13" x14ac:dyDescent="0.2">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
572</v>
      </c>
      <c r="BQ50" s="1305"/>
      <c r="BR50" s="1305"/>
      <c r="BS50" s="1305"/>
      <c r="BT50" s="1305"/>
      <c r="BU50" s="1305"/>
      <c r="BV50" s="1305"/>
      <c r="BW50" s="1305"/>
      <c r="BX50" s="1305" t="s">
        <v>
573</v>
      </c>
      <c r="BY50" s="1305"/>
      <c r="BZ50" s="1305"/>
      <c r="CA50" s="1305"/>
      <c r="CB50" s="1305"/>
      <c r="CC50" s="1305"/>
      <c r="CD50" s="1305"/>
      <c r="CE50" s="1305"/>
      <c r="CF50" s="1305" t="s">
        <v>
574</v>
      </c>
      <c r="CG50" s="1305"/>
      <c r="CH50" s="1305"/>
      <c r="CI50" s="1305"/>
      <c r="CJ50" s="1305"/>
      <c r="CK50" s="1305"/>
      <c r="CL50" s="1305"/>
      <c r="CM50" s="1305"/>
      <c r="CN50" s="1305" t="s">
        <v>
575</v>
      </c>
      <c r="CO50" s="1305"/>
      <c r="CP50" s="1305"/>
      <c r="CQ50" s="1305"/>
      <c r="CR50" s="1305"/>
      <c r="CS50" s="1305"/>
      <c r="CT50" s="1305"/>
      <c r="CU50" s="1305"/>
      <c r="CV50" s="1305" t="s">
        <v>
576</v>
      </c>
      <c r="CW50" s="1305"/>
      <c r="CX50" s="1305"/>
      <c r="CY50" s="1305"/>
      <c r="CZ50" s="1305"/>
      <c r="DA50" s="1305"/>
      <c r="DB50" s="1305"/>
      <c r="DC50" s="1305"/>
    </row>
    <row r="51" spans="1:109" ht="13.5" customHeight="1" x14ac:dyDescent="0.2">
      <c r="B51" s="1280"/>
      <c r="G51" s="1306"/>
      <c r="H51" s="1306"/>
      <c r="I51" s="1307"/>
      <c r="J51" s="1307"/>
      <c r="K51" s="1308"/>
      <c r="L51" s="1308"/>
      <c r="M51" s="1308"/>
      <c r="N51" s="1308"/>
      <c r="AM51" s="1298"/>
      <c r="AN51" s="1309" t="s">
        <v>
611</v>
      </c>
      <c r="AO51" s="1309"/>
      <c r="AP51" s="1309"/>
      <c r="AQ51" s="1309"/>
      <c r="AR51" s="1309"/>
      <c r="AS51" s="1309"/>
      <c r="AT51" s="1309"/>
      <c r="AU51" s="1309"/>
      <c r="AV51" s="1309"/>
      <c r="AW51" s="1309"/>
      <c r="AX51" s="1309"/>
      <c r="AY51" s="1309"/>
      <c r="AZ51" s="1309"/>
      <c r="BA51" s="1309"/>
      <c r="BB51" s="1309" t="s">
        <v>
612</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0"/>
      <c r="BY51" s="1311"/>
      <c r="BZ51" s="1311"/>
      <c r="CA51" s="1311"/>
      <c r="CB51" s="1311"/>
      <c r="CC51" s="1311"/>
      <c r="CD51" s="1311"/>
      <c r="CE51" s="1311"/>
      <c r="CF51" s="1310"/>
      <c r="CG51" s="1311"/>
      <c r="CH51" s="1311"/>
      <c r="CI51" s="1311"/>
      <c r="CJ51" s="1311"/>
      <c r="CK51" s="1311"/>
      <c r="CL51" s="1311"/>
      <c r="CM51" s="1311"/>
      <c r="CN51" s="1310"/>
      <c r="CO51" s="1311"/>
      <c r="CP51" s="1311"/>
      <c r="CQ51" s="1311"/>
      <c r="CR51" s="1311"/>
      <c r="CS51" s="1311"/>
      <c r="CT51" s="1311"/>
      <c r="CU51" s="1311"/>
      <c r="CV51" s="1310"/>
      <c r="CW51" s="1311"/>
      <c r="CX51" s="1311"/>
      <c r="CY51" s="1311"/>
      <c r="CZ51" s="1311"/>
      <c r="DA51" s="1311"/>
      <c r="DB51" s="1311"/>
      <c r="DC51" s="1311"/>
    </row>
    <row r="52" spans="1:109" ht="13" x14ac:dyDescent="0.2">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 x14ac:dyDescent="0.2">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
613</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0"/>
      <c r="BY53" s="1311"/>
      <c r="BZ53" s="1311"/>
      <c r="CA53" s="1311"/>
      <c r="CB53" s="1311"/>
      <c r="CC53" s="1311"/>
      <c r="CD53" s="1311"/>
      <c r="CE53" s="1311"/>
      <c r="CF53" s="1310"/>
      <c r="CG53" s="1311"/>
      <c r="CH53" s="1311"/>
      <c r="CI53" s="1311"/>
      <c r="CJ53" s="1311"/>
      <c r="CK53" s="1311"/>
      <c r="CL53" s="1311"/>
      <c r="CM53" s="1311"/>
      <c r="CN53" s="1310"/>
      <c r="CO53" s="1311"/>
      <c r="CP53" s="1311"/>
      <c r="CQ53" s="1311"/>
      <c r="CR53" s="1311"/>
      <c r="CS53" s="1311"/>
      <c r="CT53" s="1311"/>
      <c r="CU53" s="1311"/>
      <c r="CV53" s="1310"/>
      <c r="CW53" s="1311"/>
      <c r="CX53" s="1311"/>
      <c r="CY53" s="1311"/>
      <c r="CZ53" s="1311"/>
      <c r="DA53" s="1311"/>
      <c r="DB53" s="1311"/>
      <c r="DC53" s="1311"/>
    </row>
    <row r="54" spans="1:109" ht="13" x14ac:dyDescent="0.2">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 x14ac:dyDescent="0.2">
      <c r="A55" s="1288"/>
      <c r="B55" s="1280"/>
      <c r="G55" s="1299"/>
      <c r="H55" s="1299"/>
      <c r="I55" s="1299"/>
      <c r="J55" s="1299"/>
      <c r="K55" s="1308"/>
      <c r="L55" s="1308"/>
      <c r="M55" s="1308"/>
      <c r="N55" s="1308"/>
      <c r="AN55" s="1305" t="s">
        <v>
614</v>
      </c>
      <c r="AO55" s="1305"/>
      <c r="AP55" s="1305"/>
      <c r="AQ55" s="1305"/>
      <c r="AR55" s="1305"/>
      <c r="AS55" s="1305"/>
      <c r="AT55" s="1305"/>
      <c r="AU55" s="1305"/>
      <c r="AV55" s="1305"/>
      <c r="AW55" s="1305"/>
      <c r="AX55" s="1305"/>
      <c r="AY55" s="1305"/>
      <c r="AZ55" s="1305"/>
      <c r="BA55" s="1305"/>
      <c r="BB55" s="1309" t="s">
        <v>
612</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0"/>
      <c r="BY55" s="1311"/>
      <c r="BZ55" s="1311"/>
      <c r="CA55" s="1311"/>
      <c r="CB55" s="1311"/>
      <c r="CC55" s="1311"/>
      <c r="CD55" s="1311"/>
      <c r="CE55" s="1311"/>
      <c r="CF55" s="1310"/>
      <c r="CG55" s="1311"/>
      <c r="CH55" s="1311"/>
      <c r="CI55" s="1311"/>
      <c r="CJ55" s="1311"/>
      <c r="CK55" s="1311"/>
      <c r="CL55" s="1311"/>
      <c r="CM55" s="1311"/>
      <c r="CN55" s="1310"/>
      <c r="CO55" s="1311"/>
      <c r="CP55" s="1311"/>
      <c r="CQ55" s="1311"/>
      <c r="CR55" s="1311"/>
      <c r="CS55" s="1311"/>
      <c r="CT55" s="1311"/>
      <c r="CU55" s="1311"/>
      <c r="CV55" s="1310"/>
      <c r="CW55" s="1311"/>
      <c r="CX55" s="1311"/>
      <c r="CY55" s="1311"/>
      <c r="CZ55" s="1311"/>
      <c r="DA55" s="1311"/>
      <c r="DB55" s="1311"/>
      <c r="DC55" s="1311"/>
    </row>
    <row r="56" spans="1:109" ht="13" x14ac:dyDescent="0.2">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ht="13" x14ac:dyDescent="0.2">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
613</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0"/>
      <c r="BY57" s="1311"/>
      <c r="BZ57" s="1311"/>
      <c r="CA57" s="1311"/>
      <c r="CB57" s="1311"/>
      <c r="CC57" s="1311"/>
      <c r="CD57" s="1311"/>
      <c r="CE57" s="1311"/>
      <c r="CF57" s="1310"/>
      <c r="CG57" s="1311"/>
      <c r="CH57" s="1311"/>
      <c r="CI57" s="1311"/>
      <c r="CJ57" s="1311"/>
      <c r="CK57" s="1311"/>
      <c r="CL57" s="1311"/>
      <c r="CM57" s="1311"/>
      <c r="CN57" s="1310"/>
      <c r="CO57" s="1311"/>
      <c r="CP57" s="1311"/>
      <c r="CQ57" s="1311"/>
      <c r="CR57" s="1311"/>
      <c r="CS57" s="1311"/>
      <c r="CT57" s="1311"/>
      <c r="CU57" s="1311"/>
      <c r="CV57" s="1310"/>
      <c r="CW57" s="1311"/>
      <c r="CX57" s="1311"/>
      <c r="CY57" s="1311"/>
      <c r="CZ57" s="1311"/>
      <c r="DA57" s="1311"/>
      <c r="DB57" s="1311"/>
      <c r="DC57" s="1311"/>
      <c r="DD57" s="1314"/>
      <c r="DE57" s="1312"/>
    </row>
    <row r="58" spans="1:109" s="1288" customFormat="1" ht="13" x14ac:dyDescent="0.2">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ht="13" x14ac:dyDescent="0.2">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ht="13" x14ac:dyDescent="0.2">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ht="13" x14ac:dyDescent="0.2">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ht="13" x14ac:dyDescent="0.2">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6.5" x14ac:dyDescent="0.2">
      <c r="B63" s="1320" t="s">
        <v>
615</v>
      </c>
    </row>
    <row r="64" spans="1:109" ht="13" x14ac:dyDescent="0.2">
      <c r="B64" s="1280"/>
      <c r="G64" s="1287"/>
      <c r="I64" s="1321"/>
      <c r="J64" s="1321"/>
      <c r="K64" s="1321"/>
      <c r="L64" s="1321"/>
      <c r="M64" s="1321"/>
      <c r="N64" s="1322"/>
      <c r="AM64" s="1287"/>
      <c r="AN64" s="1287" t="s">
        <v>
609</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ht="13" x14ac:dyDescent="0.2">
      <c r="B65" s="1280"/>
      <c r="AN65" s="1289" t="s">
        <v>
617</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 x14ac:dyDescent="0.2">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 x14ac:dyDescent="0.2">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 x14ac:dyDescent="0.2">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 x14ac:dyDescent="0.2">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 x14ac:dyDescent="0.2">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ht="13" x14ac:dyDescent="0.2">
      <c r="B71" s="1280"/>
      <c r="G71" s="1326"/>
      <c r="I71" s="1327"/>
      <c r="J71" s="1324"/>
      <c r="K71" s="1324"/>
      <c r="L71" s="1325"/>
      <c r="M71" s="1324"/>
      <c r="N71" s="1325"/>
      <c r="AM71" s="1326"/>
      <c r="AN71" s="1273" t="s">
        <v>
610</v>
      </c>
    </row>
    <row r="72" spans="2:107" ht="13" x14ac:dyDescent="0.2">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
572</v>
      </c>
      <c r="BQ72" s="1305"/>
      <c r="BR72" s="1305"/>
      <c r="BS72" s="1305"/>
      <c r="BT72" s="1305"/>
      <c r="BU72" s="1305"/>
      <c r="BV72" s="1305"/>
      <c r="BW72" s="1305"/>
      <c r="BX72" s="1305" t="s">
        <v>
573</v>
      </c>
      <c r="BY72" s="1305"/>
      <c r="BZ72" s="1305"/>
      <c r="CA72" s="1305"/>
      <c r="CB72" s="1305"/>
      <c r="CC72" s="1305"/>
      <c r="CD72" s="1305"/>
      <c r="CE72" s="1305"/>
      <c r="CF72" s="1305" t="s">
        <v>
574</v>
      </c>
      <c r="CG72" s="1305"/>
      <c r="CH72" s="1305"/>
      <c r="CI72" s="1305"/>
      <c r="CJ72" s="1305"/>
      <c r="CK72" s="1305"/>
      <c r="CL72" s="1305"/>
      <c r="CM72" s="1305"/>
      <c r="CN72" s="1305" t="s">
        <v>
575</v>
      </c>
      <c r="CO72" s="1305"/>
      <c r="CP72" s="1305"/>
      <c r="CQ72" s="1305"/>
      <c r="CR72" s="1305"/>
      <c r="CS72" s="1305"/>
      <c r="CT72" s="1305"/>
      <c r="CU72" s="1305"/>
      <c r="CV72" s="1305" t="s">
        <v>
576</v>
      </c>
      <c r="CW72" s="1305"/>
      <c r="CX72" s="1305"/>
      <c r="CY72" s="1305"/>
      <c r="CZ72" s="1305"/>
      <c r="DA72" s="1305"/>
      <c r="DB72" s="1305"/>
      <c r="DC72" s="1305"/>
    </row>
    <row r="73" spans="2:107" ht="13" x14ac:dyDescent="0.2">
      <c r="B73" s="1280"/>
      <c r="G73" s="1306"/>
      <c r="H73" s="1306"/>
      <c r="I73" s="1306"/>
      <c r="J73" s="1306"/>
      <c r="K73" s="1328"/>
      <c r="L73" s="1328"/>
      <c r="M73" s="1328"/>
      <c r="N73" s="1328"/>
      <c r="AM73" s="1298"/>
      <c r="AN73" s="1309" t="s">
        <v>
611</v>
      </c>
      <c r="AO73" s="1309"/>
      <c r="AP73" s="1309"/>
      <c r="AQ73" s="1309"/>
      <c r="AR73" s="1309"/>
      <c r="AS73" s="1309"/>
      <c r="AT73" s="1309"/>
      <c r="AU73" s="1309"/>
      <c r="AV73" s="1309"/>
      <c r="AW73" s="1309"/>
      <c r="AX73" s="1309"/>
      <c r="AY73" s="1309"/>
      <c r="AZ73" s="1309"/>
      <c r="BA73" s="1309"/>
      <c r="BB73" s="1309" t="s">
        <v>
612</v>
      </c>
      <c r="BC73" s="1309"/>
      <c r="BD73" s="1309"/>
      <c r="BE73" s="1309"/>
      <c r="BF73" s="1309"/>
      <c r="BG73" s="1309"/>
      <c r="BH73" s="1309"/>
      <c r="BI73" s="1309"/>
      <c r="BJ73" s="1309"/>
      <c r="BK73" s="1309"/>
      <c r="BL73" s="1309"/>
      <c r="BM73" s="1309"/>
      <c r="BN73" s="1309"/>
      <c r="BO73" s="1309"/>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 x14ac:dyDescent="0.2">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 x14ac:dyDescent="0.2">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
616</v>
      </c>
      <c r="BC75" s="1309"/>
      <c r="BD75" s="1309"/>
      <c r="BE75" s="1309"/>
      <c r="BF75" s="1309"/>
      <c r="BG75" s="1309"/>
      <c r="BH75" s="1309"/>
      <c r="BI75" s="1309"/>
      <c r="BJ75" s="1309"/>
      <c r="BK75" s="1309"/>
      <c r="BL75" s="1309"/>
      <c r="BM75" s="1309"/>
      <c r="BN75" s="1309"/>
      <c r="BO75" s="1309"/>
      <c r="BP75" s="1311">
        <v>
11.2</v>
      </c>
      <c r="BQ75" s="1311"/>
      <c r="BR75" s="1311"/>
      <c r="BS75" s="1311"/>
      <c r="BT75" s="1311"/>
      <c r="BU75" s="1311"/>
      <c r="BV75" s="1311"/>
      <c r="BW75" s="1311"/>
      <c r="BX75" s="1311">
        <v>
10.5</v>
      </c>
      <c r="BY75" s="1311"/>
      <c r="BZ75" s="1311"/>
      <c r="CA75" s="1311"/>
      <c r="CB75" s="1311"/>
      <c r="CC75" s="1311"/>
      <c r="CD75" s="1311"/>
      <c r="CE75" s="1311"/>
      <c r="CF75" s="1311">
        <v>
9.8000000000000007</v>
      </c>
      <c r="CG75" s="1311"/>
      <c r="CH75" s="1311"/>
      <c r="CI75" s="1311"/>
      <c r="CJ75" s="1311"/>
      <c r="CK75" s="1311"/>
      <c r="CL75" s="1311"/>
      <c r="CM75" s="1311"/>
      <c r="CN75" s="1311">
        <v>
8.4</v>
      </c>
      <c r="CO75" s="1311"/>
      <c r="CP75" s="1311"/>
      <c r="CQ75" s="1311"/>
      <c r="CR75" s="1311"/>
      <c r="CS75" s="1311"/>
      <c r="CT75" s="1311"/>
      <c r="CU75" s="1311"/>
      <c r="CV75" s="1311">
        <v>
6.9</v>
      </c>
      <c r="CW75" s="1311"/>
      <c r="CX75" s="1311"/>
      <c r="CY75" s="1311"/>
      <c r="CZ75" s="1311"/>
      <c r="DA75" s="1311"/>
      <c r="DB75" s="1311"/>
      <c r="DC75" s="1311"/>
    </row>
    <row r="76" spans="2:107" ht="13" x14ac:dyDescent="0.2">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 x14ac:dyDescent="0.2">
      <c r="B77" s="1280"/>
      <c r="G77" s="1299"/>
      <c r="H77" s="1299"/>
      <c r="I77" s="1299"/>
      <c r="J77" s="1299"/>
      <c r="K77" s="1328"/>
      <c r="L77" s="1328"/>
      <c r="M77" s="1328"/>
      <c r="N77" s="1328"/>
      <c r="AN77" s="1305" t="s">
        <v>
614</v>
      </c>
      <c r="AO77" s="1305"/>
      <c r="AP77" s="1305"/>
      <c r="AQ77" s="1305"/>
      <c r="AR77" s="1305"/>
      <c r="AS77" s="1305"/>
      <c r="AT77" s="1305"/>
      <c r="AU77" s="1305"/>
      <c r="AV77" s="1305"/>
      <c r="AW77" s="1305"/>
      <c r="AX77" s="1305"/>
      <c r="AY77" s="1305"/>
      <c r="AZ77" s="1305"/>
      <c r="BA77" s="1305"/>
      <c r="BB77" s="1309" t="s">
        <v>
612</v>
      </c>
      <c r="BC77" s="1309"/>
      <c r="BD77" s="1309"/>
      <c r="BE77" s="1309"/>
      <c r="BF77" s="1309"/>
      <c r="BG77" s="1309"/>
      <c r="BH77" s="1309"/>
      <c r="BI77" s="1309"/>
      <c r="BJ77" s="1309"/>
      <c r="BK77" s="1309"/>
      <c r="BL77" s="1309"/>
      <c r="BM77" s="1309"/>
      <c r="BN77" s="1309"/>
      <c r="BO77" s="1309"/>
      <c r="BP77" s="1311">
        <v>
0</v>
      </c>
      <c r="BQ77" s="1311"/>
      <c r="BR77" s="1311"/>
      <c r="BS77" s="1311"/>
      <c r="BT77" s="1311"/>
      <c r="BU77" s="1311"/>
      <c r="BV77" s="1311"/>
      <c r="BW77" s="1311"/>
      <c r="BX77" s="1311">
        <v>
0</v>
      </c>
      <c r="BY77" s="1311"/>
      <c r="BZ77" s="1311"/>
      <c r="CA77" s="1311"/>
      <c r="CB77" s="1311"/>
      <c r="CC77" s="1311"/>
      <c r="CD77" s="1311"/>
      <c r="CE77" s="1311"/>
      <c r="CF77" s="1311">
        <v>
0</v>
      </c>
      <c r="CG77" s="1311"/>
      <c r="CH77" s="1311"/>
      <c r="CI77" s="1311"/>
      <c r="CJ77" s="1311"/>
      <c r="CK77" s="1311"/>
      <c r="CL77" s="1311"/>
      <c r="CM77" s="1311"/>
      <c r="CN77" s="1311">
        <v>
0</v>
      </c>
      <c r="CO77" s="1311"/>
      <c r="CP77" s="1311"/>
      <c r="CQ77" s="1311"/>
      <c r="CR77" s="1311"/>
      <c r="CS77" s="1311"/>
      <c r="CT77" s="1311"/>
      <c r="CU77" s="1311"/>
      <c r="CV77" s="1311">
        <v>
0</v>
      </c>
      <c r="CW77" s="1311"/>
      <c r="CX77" s="1311"/>
      <c r="CY77" s="1311"/>
      <c r="CZ77" s="1311"/>
      <c r="DA77" s="1311"/>
      <c r="DB77" s="1311"/>
      <c r="DC77" s="1311"/>
    </row>
    <row r="78" spans="2:107" ht="13" x14ac:dyDescent="0.2">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 x14ac:dyDescent="0.2">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
616</v>
      </c>
      <c r="BC79" s="1309"/>
      <c r="BD79" s="1309"/>
      <c r="BE79" s="1309"/>
      <c r="BF79" s="1309"/>
      <c r="BG79" s="1309"/>
      <c r="BH79" s="1309"/>
      <c r="BI79" s="1309"/>
      <c r="BJ79" s="1309"/>
      <c r="BK79" s="1309"/>
      <c r="BL79" s="1309"/>
      <c r="BM79" s="1309"/>
      <c r="BN79" s="1309"/>
      <c r="BO79" s="1309"/>
      <c r="BP79" s="1311">
        <v>
6.4</v>
      </c>
      <c r="BQ79" s="1311"/>
      <c r="BR79" s="1311"/>
      <c r="BS79" s="1311"/>
      <c r="BT79" s="1311"/>
      <c r="BU79" s="1311"/>
      <c r="BV79" s="1311"/>
      <c r="BW79" s="1311"/>
      <c r="BX79" s="1311">
        <v>
6.9</v>
      </c>
      <c r="BY79" s="1311"/>
      <c r="BZ79" s="1311"/>
      <c r="CA79" s="1311"/>
      <c r="CB79" s="1311"/>
      <c r="CC79" s="1311"/>
      <c r="CD79" s="1311"/>
      <c r="CE79" s="1311"/>
      <c r="CF79" s="1311">
        <v>
7.1</v>
      </c>
      <c r="CG79" s="1311"/>
      <c r="CH79" s="1311"/>
      <c r="CI79" s="1311"/>
      <c r="CJ79" s="1311"/>
      <c r="CK79" s="1311"/>
      <c r="CL79" s="1311"/>
      <c r="CM79" s="1311"/>
      <c r="CN79" s="1311">
        <v>
7.4</v>
      </c>
      <c r="CO79" s="1311"/>
      <c r="CP79" s="1311"/>
      <c r="CQ79" s="1311"/>
      <c r="CR79" s="1311"/>
      <c r="CS79" s="1311"/>
      <c r="CT79" s="1311"/>
      <c r="CU79" s="1311"/>
      <c r="CV79" s="1311">
        <v>
7.4</v>
      </c>
      <c r="CW79" s="1311"/>
      <c r="CX79" s="1311"/>
      <c r="CY79" s="1311"/>
      <c r="CZ79" s="1311"/>
      <c r="DA79" s="1311"/>
      <c r="DB79" s="1311"/>
      <c r="DC79" s="1311"/>
    </row>
    <row r="80" spans="2:107" ht="13" x14ac:dyDescent="0.2">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 x14ac:dyDescent="0.2">
      <c r="B81" s="1280"/>
    </row>
    <row r="82" spans="2:109" ht="16.5" x14ac:dyDescent="0.2">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ht="13" x14ac:dyDescent="0.2">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ht="13" x14ac:dyDescent="0.2">
      <c r="DD84" s="1273"/>
      <c r="DE84" s="1273"/>
    </row>
    <row r="85" spans="2:109" ht="13" x14ac:dyDescent="0.2">
      <c r="DD85" s="1273"/>
      <c r="DE85" s="1273"/>
    </row>
    <row r="86" spans="2:109" ht="13" hidden="1" x14ac:dyDescent="0.2">
      <c r="DD86" s="1273"/>
      <c r="DE86" s="1273"/>
    </row>
    <row r="87" spans="2:109" ht="13" hidden="1" x14ac:dyDescent="0.2">
      <c r="K87" s="1331"/>
      <c r="AQ87" s="1331"/>
      <c r="BC87" s="1331"/>
      <c r="BO87" s="1331"/>
      <c r="CA87" s="1331"/>
      <c r="CM87" s="1331"/>
      <c r="CY87" s="1331"/>
      <c r="DD87" s="1273"/>
      <c r="DE87" s="1273"/>
    </row>
    <row r="88" spans="2:109" ht="13" hidden="1" x14ac:dyDescent="0.2">
      <c r="DD88" s="1273"/>
      <c r="DE88" s="1273"/>
    </row>
    <row r="89" spans="2:109" ht="13" hidden="1" x14ac:dyDescent="0.2">
      <c r="DD89" s="1273"/>
      <c r="DE89" s="1273"/>
    </row>
    <row r="90" spans="2:109" ht="13" hidden="1" x14ac:dyDescent="0.2">
      <c r="DD90" s="1273"/>
      <c r="DE90" s="1273"/>
    </row>
    <row r="91" spans="2:109" ht="13" hidden="1" x14ac:dyDescent="0.2">
      <c r="DD91" s="1273"/>
      <c r="DE91" s="1273"/>
    </row>
    <row r="92" spans="2:109" ht="13.5" hidden="1" customHeight="1" x14ac:dyDescent="0.2">
      <c r="DD92" s="1273"/>
      <c r="DE92" s="1273"/>
    </row>
    <row r="93" spans="2:109" ht="13.5" hidden="1" customHeight="1" x14ac:dyDescent="0.2">
      <c r="DD93" s="1273"/>
      <c r="DE93" s="1273"/>
    </row>
    <row r="94" spans="2:109" ht="13.5" hidden="1" customHeight="1" x14ac:dyDescent="0.2">
      <c r="DD94" s="1273"/>
      <c r="DE94" s="1273"/>
    </row>
    <row r="95" spans="2:109" ht="13.5" hidden="1" customHeight="1" x14ac:dyDescent="0.2">
      <c r="DD95" s="1273"/>
      <c r="DE95" s="1273"/>
    </row>
    <row r="96" spans="2:109" ht="13.5" hidden="1" customHeight="1" x14ac:dyDescent="0.2">
      <c r="DD96" s="1273"/>
      <c r="DE96" s="1273"/>
    </row>
    <row r="97" s="1273" customFormat="1" ht="13.5" hidden="1" customHeight="1" x14ac:dyDescent="0.2"/>
    <row r="98" s="1273" customFormat="1" ht="13.5" hidden="1" customHeight="1" x14ac:dyDescent="0.2"/>
    <row r="99" s="1273" customFormat="1" ht="13.5" hidden="1" customHeight="1" x14ac:dyDescent="0.2"/>
    <row r="100" s="1273" customFormat="1" ht="13.5" hidden="1" customHeight="1" x14ac:dyDescent="0.2"/>
    <row r="101" s="1273" customFormat="1" ht="13.5" hidden="1" customHeight="1" x14ac:dyDescent="0.2"/>
    <row r="102" s="1273" customFormat="1" ht="13.5" hidden="1" customHeight="1" x14ac:dyDescent="0.2"/>
    <row r="103" s="1273" customFormat="1" ht="13.5" hidden="1" customHeight="1" x14ac:dyDescent="0.2"/>
    <row r="104" s="1273" customFormat="1" ht="13.5" hidden="1" customHeight="1" x14ac:dyDescent="0.2"/>
    <row r="105" s="1273" customFormat="1" ht="13.5" hidden="1" customHeight="1" x14ac:dyDescent="0.2"/>
    <row r="106" s="1273" customFormat="1" ht="13.5" hidden="1" customHeight="1" x14ac:dyDescent="0.2"/>
    <row r="107" s="1273" customFormat="1" ht="13.5" hidden="1" customHeight="1" x14ac:dyDescent="0.2"/>
    <row r="108" s="1273" customFormat="1" ht="13.5" hidden="1" customHeight="1" x14ac:dyDescent="0.2"/>
    <row r="109" s="1273" customFormat="1" ht="13.5" hidden="1" customHeight="1" x14ac:dyDescent="0.2"/>
    <row r="110" s="1273" customFormat="1" ht="13.5" hidden="1" customHeight="1" x14ac:dyDescent="0.2"/>
    <row r="111" s="1273" customFormat="1" ht="13.5" hidden="1" customHeight="1" x14ac:dyDescent="0.2"/>
    <row r="112" s="1273" customFormat="1" ht="13.5" hidden="1" customHeight="1" x14ac:dyDescent="0.2"/>
    <row r="113" s="1273" customFormat="1" ht="13.5" hidden="1" customHeight="1" x14ac:dyDescent="0.2"/>
    <row r="114" s="1273" customFormat="1" ht="13.5" hidden="1" customHeight="1" x14ac:dyDescent="0.2"/>
    <row r="115" s="1273" customFormat="1" ht="13.5" hidden="1" customHeight="1" x14ac:dyDescent="0.2"/>
    <row r="116" s="1273" customFormat="1" ht="13.5" hidden="1" customHeight="1" x14ac:dyDescent="0.2"/>
    <row r="117" s="1273" customFormat="1" ht="13.5" hidden="1" customHeight="1" x14ac:dyDescent="0.2"/>
    <row r="118" s="1273" customFormat="1" ht="13.5" hidden="1" customHeight="1" x14ac:dyDescent="0.2"/>
    <row r="119" s="1273" customFormat="1" ht="13.5" hidden="1" customHeight="1" x14ac:dyDescent="0.2"/>
    <row r="120" s="1273" customFormat="1" ht="13.5" hidden="1" customHeight="1" x14ac:dyDescent="0.2"/>
    <row r="121" s="1273" customFormat="1" ht="13.5" hidden="1" customHeight="1" x14ac:dyDescent="0.2"/>
    <row r="122" s="1273" customFormat="1" ht="13.5" hidden="1" customHeight="1" x14ac:dyDescent="0.2"/>
    <row r="123" s="1273" customFormat="1" ht="13.5" hidden="1" customHeight="1" x14ac:dyDescent="0.2"/>
    <row r="124" s="1273" customFormat="1" ht="13.5" hidden="1" customHeight="1" x14ac:dyDescent="0.2"/>
    <row r="125" s="1273" customFormat="1" ht="13.5" hidden="1" customHeight="1" x14ac:dyDescent="0.2"/>
    <row r="126" s="1273" customFormat="1" ht="13.5" hidden="1" customHeight="1" x14ac:dyDescent="0.2"/>
    <row r="127" s="1273" customFormat="1" ht="13.5" hidden="1" customHeight="1" x14ac:dyDescent="0.2"/>
    <row r="128" s="1273" customFormat="1" ht="13.5" hidden="1" customHeight="1" x14ac:dyDescent="0.2"/>
    <row r="129" s="1273" customFormat="1" ht="13.5" hidden="1" customHeight="1" x14ac:dyDescent="0.2"/>
    <row r="130" s="1273" customFormat="1" ht="13.5" hidden="1" customHeight="1" x14ac:dyDescent="0.2"/>
    <row r="131" s="1273" customFormat="1" ht="13.5" hidden="1" customHeight="1" x14ac:dyDescent="0.2"/>
    <row r="132" s="1273" customFormat="1" ht="13.5" hidden="1" customHeight="1" x14ac:dyDescent="0.2"/>
    <row r="133" s="1273" customFormat="1" ht="13.5" hidden="1" customHeight="1" x14ac:dyDescent="0.2"/>
    <row r="134" s="1273" customFormat="1" ht="13.5" hidden="1" customHeight="1" x14ac:dyDescent="0.2"/>
    <row r="135" s="1273" customFormat="1" ht="13.5" hidden="1" customHeight="1" x14ac:dyDescent="0.2"/>
    <row r="136" s="1273" customFormat="1" ht="13.5" hidden="1" customHeight="1" x14ac:dyDescent="0.2"/>
    <row r="137" s="1273" customFormat="1" ht="13.5" hidden="1" customHeight="1" x14ac:dyDescent="0.2"/>
    <row r="138" s="1273" customFormat="1" ht="13.5" hidden="1" customHeight="1" x14ac:dyDescent="0.2"/>
    <row r="139" s="1273" customFormat="1" ht="13.5" hidden="1" customHeight="1" x14ac:dyDescent="0.2"/>
    <row r="140" s="1273" customFormat="1" ht="13.5" hidden="1" customHeight="1" x14ac:dyDescent="0.2"/>
    <row r="141" s="1273" customFormat="1" ht="13.5" hidden="1" customHeight="1" x14ac:dyDescent="0.2"/>
    <row r="142" s="1273" customFormat="1" ht="13.5" hidden="1" customHeight="1" x14ac:dyDescent="0.2"/>
    <row r="143" s="1273" customFormat="1" ht="13.5" hidden="1" customHeight="1" x14ac:dyDescent="0.2"/>
    <row r="144" s="1273" customFormat="1" ht="13.5" hidden="1" customHeight="1" x14ac:dyDescent="0.2"/>
    <row r="145" s="1273" customFormat="1" ht="13.5" hidden="1" customHeight="1" x14ac:dyDescent="0.2"/>
    <row r="146" s="1273" customFormat="1" ht="13.5" hidden="1" customHeight="1" x14ac:dyDescent="0.2"/>
    <row r="147" s="1273" customFormat="1" ht="13.5" hidden="1" customHeight="1" x14ac:dyDescent="0.2"/>
    <row r="148" s="1273" customFormat="1" ht="13.5" hidden="1" customHeight="1" x14ac:dyDescent="0.2"/>
    <row r="149" s="1273" customFormat="1" ht="13.5" hidden="1" customHeight="1" x14ac:dyDescent="0.2"/>
    <row r="150" s="1273" customFormat="1" ht="13.5" hidden="1" customHeight="1" x14ac:dyDescent="0.2"/>
    <row r="151" s="1273" customFormat="1" ht="13.5" hidden="1" customHeight="1" x14ac:dyDescent="0.2"/>
    <row r="152" s="1273" customFormat="1" ht="13.5" hidden="1" customHeight="1" x14ac:dyDescent="0.2"/>
    <row r="153" s="1273" customFormat="1" ht="13.5" hidden="1" customHeight="1" x14ac:dyDescent="0.2"/>
    <row r="154" s="1273" customFormat="1" ht="13.5" hidden="1" customHeight="1" x14ac:dyDescent="0.2"/>
    <row r="155" s="1273" customFormat="1" ht="13.5" hidden="1" customHeight="1" x14ac:dyDescent="0.2"/>
    <row r="156" s="1273" customFormat="1" ht="13.5" hidden="1" customHeight="1" x14ac:dyDescent="0.2"/>
    <row r="157" s="1273" customFormat="1" ht="13.5" hidden="1" customHeight="1" x14ac:dyDescent="0.2"/>
    <row r="158" s="1273" customFormat="1" ht="13.5" hidden="1" customHeight="1" x14ac:dyDescent="0.2"/>
    <row r="159" s="1273" customFormat="1" ht="13.5" hidden="1" customHeight="1" x14ac:dyDescent="0.2"/>
    <row r="160" s="1273" customFormat="1" ht="13.5" hidden="1" customHeight="1" x14ac:dyDescent="0.2"/>
  </sheetData>
  <sheetProtection algorithmName="SHA-512" hashValue="uZ20dhLjTovtjIa8Lp6vT3eKJ/lzl1bds4WNzNXWEWfBUnwgyTzNz9ocMxKvDrGz4mi0+7Fhpxv3lchcPhTwYw==" saltValue="bgm02wQnZXkE2jBpXdrTy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60FA1-2D76-47BA-8313-420308B5127F}">
  <sheetPr>
    <pageSetUpPr fitToPage="1"/>
  </sheetPr>
  <dimension ref="A1:DR125"/>
  <sheetViews>
    <sheetView showGridLines="0" topLeftCell="A88" zoomScale="55" zoomScaleNormal="55" zoomScaleSheetLayoutView="70" workbookViewId="0">
      <selection activeCell="AS111" sqref="AS111"/>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518</v>
      </c>
    </row>
  </sheetData>
  <sheetProtection algorithmName="SHA-512" hashValue="nVaJp3g0XG1nxdcnsJgOAr/fatfKUHYrfc48qEpnLTOXC4VVnEiUEUq9QSflG1AA5Zgfmj8JY8oVl1L2TqpZ9A==" saltValue="W6/clxffX7xmUHA+s98jB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C1AD3-2AD4-49CC-B118-EC29CB5F9609}">
  <sheetPr>
    <pageSetUpPr fitToPage="1"/>
  </sheetPr>
  <dimension ref="A1:DR125"/>
  <sheetViews>
    <sheetView showGridLines="0" tabSelected="1" topLeftCell="A61" zoomScale="55" zoomScaleNormal="55" zoomScaleSheetLayoutView="55" workbookViewId="0">
      <selection activeCell="AN43" sqref="AN43:DC47"/>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518</v>
      </c>
    </row>
  </sheetData>
  <sheetProtection algorithmName="SHA-512" hashValue="Mk9ymSVj0p47VR6drh4VuXYLzzD8FgBK/grtql7cXkRADf/o43PyfF7E6175vWF0dMT+4D+uKSBxC7jHkMws4g==" saltValue="Dusn2UEK6IvNBt9Ukbyr4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
52</v>
      </c>
      <c r="E2" s="155"/>
      <c r="F2" s="156" t="s">
        <v>
569</v>
      </c>
      <c r="G2" s="157"/>
      <c r="H2" s="158"/>
    </row>
    <row r="3" spans="1:8" x14ac:dyDescent="0.2">
      <c r="A3" s="154" t="s">
        <v>
562</v>
      </c>
      <c r="B3" s="159"/>
      <c r="C3" s="160"/>
      <c r="D3" s="161">
        <v>
214268</v>
      </c>
      <c r="E3" s="162"/>
      <c r="F3" s="163">
        <v>
287914</v>
      </c>
      <c r="G3" s="164"/>
      <c r="H3" s="165"/>
    </row>
    <row r="4" spans="1:8" x14ac:dyDescent="0.2">
      <c r="A4" s="166"/>
      <c r="B4" s="167"/>
      <c r="C4" s="168"/>
      <c r="D4" s="169">
        <v>
167568</v>
      </c>
      <c r="E4" s="170"/>
      <c r="F4" s="171">
        <v>
146531</v>
      </c>
      <c r="G4" s="172"/>
      <c r="H4" s="173"/>
    </row>
    <row r="5" spans="1:8" x14ac:dyDescent="0.2">
      <c r="A5" s="154" t="s">
        <v>
564</v>
      </c>
      <c r="B5" s="159"/>
      <c r="C5" s="160"/>
      <c r="D5" s="161">
        <v>
191458</v>
      </c>
      <c r="E5" s="162"/>
      <c r="F5" s="163">
        <v>
310300</v>
      </c>
      <c r="G5" s="164"/>
      <c r="H5" s="165"/>
    </row>
    <row r="6" spans="1:8" x14ac:dyDescent="0.2">
      <c r="A6" s="166"/>
      <c r="B6" s="167"/>
      <c r="C6" s="168"/>
      <c r="D6" s="169">
        <v>
138000</v>
      </c>
      <c r="E6" s="170"/>
      <c r="F6" s="171">
        <v>
157576</v>
      </c>
      <c r="G6" s="172"/>
      <c r="H6" s="173"/>
    </row>
    <row r="7" spans="1:8" x14ac:dyDescent="0.2">
      <c r="A7" s="154" t="s">
        <v>
565</v>
      </c>
      <c r="B7" s="159"/>
      <c r="C7" s="160"/>
      <c r="D7" s="161">
        <v>
310365</v>
      </c>
      <c r="E7" s="162"/>
      <c r="F7" s="163">
        <v>
317319</v>
      </c>
      <c r="G7" s="164"/>
      <c r="H7" s="165"/>
    </row>
    <row r="8" spans="1:8" x14ac:dyDescent="0.2">
      <c r="A8" s="166"/>
      <c r="B8" s="167"/>
      <c r="C8" s="168"/>
      <c r="D8" s="169">
        <v>
172595</v>
      </c>
      <c r="E8" s="170"/>
      <c r="F8" s="171">
        <v>
164214</v>
      </c>
      <c r="G8" s="172"/>
      <c r="H8" s="173"/>
    </row>
    <row r="9" spans="1:8" x14ac:dyDescent="0.2">
      <c r="A9" s="154" t="s">
        <v>
566</v>
      </c>
      <c r="B9" s="159"/>
      <c r="C9" s="160"/>
      <c r="D9" s="161">
        <v>
284706</v>
      </c>
      <c r="E9" s="162"/>
      <c r="F9" s="163">
        <v>
289738</v>
      </c>
      <c r="G9" s="164"/>
      <c r="H9" s="165"/>
    </row>
    <row r="10" spans="1:8" x14ac:dyDescent="0.2">
      <c r="A10" s="166"/>
      <c r="B10" s="167"/>
      <c r="C10" s="168"/>
      <c r="D10" s="169">
        <v>
208147</v>
      </c>
      <c r="E10" s="170"/>
      <c r="F10" s="171">
        <v>
156238</v>
      </c>
      <c r="G10" s="172"/>
      <c r="H10" s="173"/>
    </row>
    <row r="11" spans="1:8" x14ac:dyDescent="0.2">
      <c r="A11" s="154" t="s">
        <v>
567</v>
      </c>
      <c r="B11" s="159"/>
      <c r="C11" s="160"/>
      <c r="D11" s="161">
        <v>
282402</v>
      </c>
      <c r="E11" s="162"/>
      <c r="F11" s="163">
        <v>
316937</v>
      </c>
      <c r="G11" s="164"/>
      <c r="H11" s="165"/>
    </row>
    <row r="12" spans="1:8" x14ac:dyDescent="0.2">
      <c r="A12" s="166"/>
      <c r="B12" s="167"/>
      <c r="C12" s="174"/>
      <c r="D12" s="169">
        <v>
174692</v>
      </c>
      <c r="E12" s="170"/>
      <c r="F12" s="171">
        <v>
199150</v>
      </c>
      <c r="G12" s="172"/>
      <c r="H12" s="173"/>
    </row>
    <row r="13" spans="1:8" x14ac:dyDescent="0.2">
      <c r="A13" s="154"/>
      <c r="B13" s="159"/>
      <c r="C13" s="175"/>
      <c r="D13" s="176">
        <v>
256640</v>
      </c>
      <c r="E13" s="177"/>
      <c r="F13" s="178">
        <v>
304442</v>
      </c>
      <c r="G13" s="179"/>
      <c r="H13" s="165"/>
    </row>
    <row r="14" spans="1:8" x14ac:dyDescent="0.2">
      <c r="A14" s="166"/>
      <c r="B14" s="167"/>
      <c r="C14" s="168"/>
      <c r="D14" s="169">
        <v>
172200</v>
      </c>
      <c r="E14" s="170"/>
      <c r="F14" s="171">
        <v>
164742</v>
      </c>
      <c r="G14" s="172"/>
      <c r="H14" s="173"/>
    </row>
    <row r="17" spans="1:11" x14ac:dyDescent="0.2">
      <c r="A17" s="150" t="s">
        <v>
53</v>
      </c>
    </row>
    <row r="18" spans="1:11" x14ac:dyDescent="0.2">
      <c r="A18" s="180"/>
      <c r="B18" s="180" t="str">
        <f>
実質収支比率等に係る経年分析!F$46</f>
        <v>
H27</v>
      </c>
      <c r="C18" s="180" t="str">
        <f>
実質収支比率等に係る経年分析!G$46</f>
        <v>
H28</v>
      </c>
      <c r="D18" s="180" t="str">
        <f>
実質収支比率等に係る経年分析!H$46</f>
        <v>
H29</v>
      </c>
      <c r="E18" s="180" t="str">
        <f>
実質収支比率等に係る経年分析!I$46</f>
        <v>
H30</v>
      </c>
      <c r="F18" s="180" t="str">
        <f>
実質収支比率等に係る経年分析!J$46</f>
        <v>
R01</v>
      </c>
    </row>
    <row r="19" spans="1:11" x14ac:dyDescent="0.2">
      <c r="A19" s="180" t="s">
        <v>
54</v>
      </c>
      <c r="B19" s="180">
        <f>
ROUND(VALUE(SUBSTITUTE(実質収支比率等に係る経年分析!F$48,"▲","-")),2)</f>
        <v>
10.38</v>
      </c>
      <c r="C19" s="180">
        <f>
ROUND(VALUE(SUBSTITUTE(実質収支比率等に係る経年分析!G$48,"▲","-")),2)</f>
        <v>
9.1199999999999992</v>
      </c>
      <c r="D19" s="180">
        <f>
ROUND(VALUE(SUBSTITUTE(実質収支比率等に係る経年分析!H$48,"▲","-")),2)</f>
        <v>
8.5299999999999994</v>
      </c>
      <c r="E19" s="180">
        <f>
ROUND(VALUE(SUBSTITUTE(実質収支比率等に係る経年分析!I$48,"▲","-")),2)</f>
        <v>
11.53</v>
      </c>
      <c r="F19" s="180">
        <f>
ROUND(VALUE(SUBSTITUTE(実質収支比率等に係る経年分析!J$48,"▲","-")),2)</f>
        <v>
12.45</v>
      </c>
    </row>
    <row r="20" spans="1:11" x14ac:dyDescent="0.2">
      <c r="A20" s="180" t="s">
        <v>
55</v>
      </c>
      <c r="B20" s="180">
        <f>
ROUND(VALUE(SUBSTITUTE(実質収支比率等に係る経年分析!F$47,"▲","-")),2)</f>
        <v>
43.14</v>
      </c>
      <c r="C20" s="180">
        <f>
ROUND(VALUE(SUBSTITUTE(実質収支比率等に係る経年分析!G$47,"▲","-")),2)</f>
        <v>
44.76</v>
      </c>
      <c r="D20" s="180">
        <f>
ROUND(VALUE(SUBSTITUTE(実質収支比率等に係る経年分析!H$47,"▲","-")),2)</f>
        <v>
46.26</v>
      </c>
      <c r="E20" s="180">
        <f>
ROUND(VALUE(SUBSTITUTE(実質収支比率等に係る経年分析!I$47,"▲","-")),2)</f>
        <v>
47.69</v>
      </c>
      <c r="F20" s="180">
        <f>
ROUND(VALUE(SUBSTITUTE(実質収支比率等に係る経年分析!J$47,"▲","-")),2)</f>
        <v>
50.99</v>
      </c>
    </row>
    <row r="21" spans="1:11" x14ac:dyDescent="0.2">
      <c r="A21" s="180" t="s">
        <v>
56</v>
      </c>
      <c r="B21" s="180">
        <f>
IF(ISNUMBER(VALUE(SUBSTITUTE(実質収支比率等に係る経年分析!F$49,"▲","-"))),ROUND(VALUE(SUBSTITUTE(実質収支比率等に係る経年分析!F$49,"▲","-")),2),NA())</f>
        <v>
2.35</v>
      </c>
      <c r="C21" s="180">
        <f>
IF(ISNUMBER(VALUE(SUBSTITUTE(実質収支比率等に係る経年分析!G$49,"▲","-"))),ROUND(VALUE(SUBSTITUTE(実質収支比率等に係る経年分析!G$49,"▲","-")),2),NA())</f>
        <v>
1.86</v>
      </c>
      <c r="D21" s="180">
        <f>
IF(ISNUMBER(VALUE(SUBSTITUTE(実質収支比率等に係る経年分析!H$49,"▲","-"))),ROUND(VALUE(SUBSTITUTE(実質収支比率等に係る経年分析!H$49,"▲","-")),2),NA())</f>
        <v>
16.68</v>
      </c>
      <c r="E21" s="180">
        <f>
IF(ISNUMBER(VALUE(SUBSTITUTE(実質収支比率等に係る経年分析!I$49,"▲","-"))),ROUND(VALUE(SUBSTITUTE(実質収支比率等に係る経年分析!I$49,"▲","-")),2),NA())</f>
        <v>
2.77</v>
      </c>
      <c r="F21" s="180">
        <f>
IF(ISNUMBER(VALUE(SUBSTITUTE(実質収支比率等に係る経年分析!J$49,"▲","-"))),ROUND(VALUE(SUBSTITUTE(実質収支比率等に係る経年分析!J$49,"▲","-")),2),NA())</f>
        <v>
3.63</v>
      </c>
    </row>
    <row r="24" spans="1:11" x14ac:dyDescent="0.2">
      <c r="A24" s="150" t="s">
        <v>
57</v>
      </c>
    </row>
    <row r="25" spans="1:11" x14ac:dyDescent="0.2">
      <c r="A25" s="181"/>
      <c r="B25" s="181" t="str">
        <f>
連結実質赤字比率に係る赤字・黒字の構成分析!F$33</f>
        <v>
H27</v>
      </c>
      <c r="C25" s="181"/>
      <c r="D25" s="181" t="str">
        <f>
連結実質赤字比率に係る赤字・黒字の構成分析!G$33</f>
        <v>
H28</v>
      </c>
      <c r="E25" s="181"/>
      <c r="F25" s="181" t="str">
        <f>
連結実質赤字比率に係る赤字・黒字の構成分析!H$33</f>
        <v>
H29</v>
      </c>
      <c r="G25" s="181"/>
      <c r="H25" s="181" t="str">
        <f>
連結実質赤字比率に係る赤字・黒字の構成分析!I$33</f>
        <v>
H30</v>
      </c>
      <c r="I25" s="181"/>
      <c r="J25" s="181" t="str">
        <f>
連結実質赤字比率に係る赤字・黒字の構成分析!J$33</f>
        <v>
R01</v>
      </c>
      <c r="K25" s="181"/>
    </row>
    <row r="26" spans="1:11" x14ac:dyDescent="0.2">
      <c r="A26" s="181"/>
      <c r="B26" s="181" t="s">
        <v>
58</v>
      </c>
      <c r="C26" s="181" t="s">
        <v>
59</v>
      </c>
      <c r="D26" s="181" t="s">
        <v>
58</v>
      </c>
      <c r="E26" s="181" t="s">
        <v>
59</v>
      </c>
      <c r="F26" s="181" t="s">
        <v>
58</v>
      </c>
      <c r="G26" s="181" t="s">
        <v>
59</v>
      </c>
      <c r="H26" s="181" t="s">
        <v>
58</v>
      </c>
      <c r="I26" s="181" t="s">
        <v>
59</v>
      </c>
      <c r="J26" s="181" t="s">
        <v>
58</v>
      </c>
      <c r="K26" s="181" t="s">
        <v>
59</v>
      </c>
    </row>
    <row r="27" spans="1:11" x14ac:dyDescent="0.2">
      <c r="A27" s="181" t="str">
        <f>
IF(連結実質赤字比率に係る赤字・黒字の構成分析!C$43="",NA(),連結実質赤字比率に係る赤字・黒字の構成分析!C$43)</f>
        <v>
その他会計（黒字）</v>
      </c>
      <c r="B27" s="181" t="e">
        <f>
IF(ROUND(VALUE(SUBSTITUTE(連結実質赤字比率に係る赤字・黒字の構成分析!F$43,"▲", "-")), 2) &lt; 0, ABS(ROUND(VALUE(SUBSTITUTE(連結実質赤字比率に係る赤字・黒字の構成分析!F$43,"▲", "-")), 2)), NA())</f>
        <v>
#N/A</v>
      </c>
      <c r="C27" s="181">
        <f>
IF(ROUND(VALUE(SUBSTITUTE(連結実質赤字比率に係る赤字・黒字の構成分析!F$43,"▲", "-")), 2) &gt;= 0, ABS(ROUND(VALUE(SUBSTITUTE(連結実質赤字比率に係る赤字・黒字の構成分析!F$43,"▲", "-")), 2)), NA())</f>
        <v>
0.02</v>
      </c>
      <c r="D27" s="181" t="e">
        <f>
IF(ROUND(VALUE(SUBSTITUTE(連結実質赤字比率に係る赤字・黒字の構成分析!G$43,"▲", "-")), 2) &lt; 0, ABS(ROUND(VALUE(SUBSTITUTE(連結実質赤字比率に係る赤字・黒字の構成分析!G$43,"▲", "-")), 2)), NA())</f>
        <v>
#N/A</v>
      </c>
      <c r="E27" s="181">
        <f>
IF(ROUND(VALUE(SUBSTITUTE(連結実質赤字比率に係る赤字・黒字の構成分析!G$43,"▲", "-")), 2) &gt;= 0, ABS(ROUND(VALUE(SUBSTITUTE(連結実質赤字比率に係る赤字・黒字の構成分析!G$43,"▲", "-")), 2)), NA())</f>
        <v>
0.44</v>
      </c>
      <c r="F27" s="181" t="e">
        <f>
IF(ROUND(VALUE(SUBSTITUTE(連結実質赤字比率に係る赤字・黒字の構成分析!H$43,"▲", "-")), 2) &lt; 0, ABS(ROUND(VALUE(SUBSTITUTE(連結実質赤字比率に係る赤字・黒字の構成分析!H$43,"▲", "-")), 2)), NA())</f>
        <v>
#N/A</v>
      </c>
      <c r="G27" s="181">
        <f>
IF(ROUND(VALUE(SUBSTITUTE(連結実質赤字比率に係る赤字・黒字の構成分析!H$43,"▲", "-")), 2) &gt;= 0, ABS(ROUND(VALUE(SUBSTITUTE(連結実質赤字比率に係る赤字・黒字の構成分析!H$43,"▲", "-")), 2)), NA())</f>
        <v>
0</v>
      </c>
      <c r="H27" s="181" t="e">
        <f>
IF(ROUND(VALUE(SUBSTITUTE(連結実質赤字比率に係る赤字・黒字の構成分析!I$43,"▲", "-")), 2) &lt; 0, ABS(ROUND(VALUE(SUBSTITUTE(連結実質赤字比率に係る赤字・黒字の構成分析!I$43,"▲", "-")), 2)), NA())</f>
        <v>
#N/A</v>
      </c>
      <c r="I27" s="181">
        <f>
IF(ROUND(VALUE(SUBSTITUTE(連結実質赤字比率に係る赤字・黒字の構成分析!I$43,"▲", "-")), 2) &gt;= 0, ABS(ROUND(VALUE(SUBSTITUTE(連結実質赤字比率に係る赤字・黒字の構成分析!I$43,"▲", "-")), 2)), NA())</f>
        <v>
0</v>
      </c>
      <c r="J27" s="181" t="e">
        <f>
IF(ROUND(VALUE(SUBSTITUTE(連結実質赤字比率に係る赤字・黒字の構成分析!J$43,"▲", "-")), 2) &lt; 0, ABS(ROUND(VALUE(SUBSTITUTE(連結実質赤字比率に係る赤字・黒字の構成分析!J$43,"▲", "-")), 2)), NA())</f>
        <v>
#N/A</v>
      </c>
      <c r="K27" s="181">
        <f>
IF(ROUND(VALUE(SUBSTITUTE(連結実質赤字比率に係る赤字・黒字の構成分析!J$43,"▲", "-")), 2) &gt;= 0, ABS(ROUND(VALUE(SUBSTITUTE(連結実質赤字比率に係る赤字・黒字の構成分析!J$43,"▲", "-")), 2)), NA())</f>
        <v>
0</v>
      </c>
    </row>
    <row r="28" spans="1:11" x14ac:dyDescent="0.2">
      <c r="A28" s="181" t="str">
        <f>
IF(連結実質赤字比率に係る赤字・黒字の構成分析!C$42="",NA(),連結実質赤字比率に係る赤字・黒字の構成分析!C$42)</f>
        <v>
その他会計（赤字）</v>
      </c>
      <c r="B28" s="181" t="e">
        <f>
IF(ROUND(VALUE(SUBSTITUTE(連結実質赤字比率に係る赤字・黒字の構成分析!F$42,"▲", "-")), 2) &lt; 0, ABS(ROUND(VALUE(SUBSTITUTE(連結実質赤字比率に係る赤字・黒字の構成分析!F$42,"▲", "-")), 2)), NA())</f>
        <v>
#VALUE!</v>
      </c>
      <c r="C28" s="181" t="e">
        <f>
IF(ROUND(VALUE(SUBSTITUTE(連結実質赤字比率に係る赤字・黒字の構成分析!F$42,"▲", "-")), 2) &gt;= 0, ABS(ROUND(VALUE(SUBSTITUTE(連結実質赤字比率に係る赤字・黒字の構成分析!F$42,"▲", "-")), 2)), NA())</f>
        <v>
#VALUE!</v>
      </c>
      <c r="D28" s="181" t="e">
        <f>
IF(ROUND(VALUE(SUBSTITUTE(連結実質赤字比率に係る赤字・黒字の構成分析!G$42,"▲", "-")), 2) &lt; 0, ABS(ROUND(VALUE(SUBSTITUTE(連結実質赤字比率に係る赤字・黒字の構成分析!G$42,"▲", "-")), 2)), NA())</f>
        <v>
#VALUE!</v>
      </c>
      <c r="E28" s="181" t="e">
        <f>
IF(ROUND(VALUE(SUBSTITUTE(連結実質赤字比率に係る赤字・黒字の構成分析!G$42,"▲", "-")), 2) &gt;= 0, ABS(ROUND(VALUE(SUBSTITUTE(連結実質赤字比率に係る赤字・黒字の構成分析!G$42,"▲", "-")), 2)), NA())</f>
        <v>
#VALUE!</v>
      </c>
      <c r="F28" s="181" t="e">
        <f>
IF(ROUND(VALUE(SUBSTITUTE(連結実質赤字比率に係る赤字・黒字の構成分析!H$42,"▲", "-")), 2) &lt; 0, ABS(ROUND(VALUE(SUBSTITUTE(連結実質赤字比率に係る赤字・黒字の構成分析!H$42,"▲", "-")), 2)), NA())</f>
        <v>
#VALUE!</v>
      </c>
      <c r="G28" s="181" t="e">
        <f>
IF(ROUND(VALUE(SUBSTITUTE(連結実質赤字比率に係る赤字・黒字の構成分析!H$42,"▲", "-")), 2) &gt;= 0, ABS(ROUND(VALUE(SUBSTITUTE(連結実質赤字比率に係る赤字・黒字の構成分析!H$42,"▲", "-")), 2)), NA())</f>
        <v>
#VALUE!</v>
      </c>
      <c r="H28" s="181" t="e">
        <f>
IF(ROUND(VALUE(SUBSTITUTE(連結実質赤字比率に係る赤字・黒字の構成分析!I$42,"▲", "-")), 2) &lt; 0, ABS(ROUND(VALUE(SUBSTITUTE(連結実質赤字比率に係る赤字・黒字の構成分析!I$42,"▲", "-")), 2)), NA())</f>
        <v>
#VALUE!</v>
      </c>
      <c r="I28" s="181" t="e">
        <f>
IF(ROUND(VALUE(SUBSTITUTE(連結実質赤字比率に係る赤字・黒字の構成分析!I$42,"▲", "-")), 2) &gt;= 0, ABS(ROUND(VALUE(SUBSTITUTE(連結実質赤字比率に係る赤字・黒字の構成分析!I$42,"▲", "-")), 2)), NA())</f>
        <v>
#VALUE!</v>
      </c>
      <c r="J28" s="181" t="e">
        <f>
IF(ROUND(VALUE(SUBSTITUTE(連結実質赤字比率に係る赤字・黒字の構成分析!J$42,"▲", "-")), 2) &lt; 0, ABS(ROUND(VALUE(SUBSTITUTE(連結実質赤字比率に係る赤字・黒字の構成分析!J$42,"▲", "-")), 2)), NA())</f>
        <v>
#VALUE!</v>
      </c>
      <c r="K28" s="181" t="e">
        <f>
IF(ROUND(VALUE(SUBSTITUTE(連結実質赤字比率に係る赤字・黒字の構成分析!J$42,"▲", "-")), 2) &gt;= 0, ABS(ROUND(VALUE(SUBSTITUTE(連結実質赤字比率に係る赤字・黒字の構成分析!J$42,"▲", "-")), 2)), NA())</f>
        <v>
#VALUE!</v>
      </c>
    </row>
    <row r="29" spans="1:11" x14ac:dyDescent="0.2">
      <c r="A29" s="181" t="str">
        <f>
IF(連結実質赤字比率に係る赤字・黒字の構成分析!C$41="",NA(),連結実質赤字比率に係る赤字・黒字の構成分析!C$41)</f>
        <v>
国民健康保険特別会計</v>
      </c>
      <c r="B29" s="181" t="e">
        <f>
IF(ROUND(VALUE(SUBSTITUTE(連結実質赤字比率に係る赤字・黒字の構成分析!F$41,"▲", "-")), 2) &lt; 0, ABS(ROUND(VALUE(SUBSTITUTE(連結実質赤字比率に係る赤字・黒字の構成分析!F$41,"▲", "-")), 2)), NA())</f>
        <v>
#N/A</v>
      </c>
      <c r="C29" s="181">
        <f>
IF(ROUND(VALUE(SUBSTITUTE(連結実質赤字比率に係る赤字・黒字の構成分析!F$41,"▲", "-")), 2) &gt;= 0, ABS(ROUND(VALUE(SUBSTITUTE(連結実質赤字比率に係る赤字・黒字の構成分析!F$41,"▲", "-")), 2)), NA())</f>
        <v>
0</v>
      </c>
      <c r="D29" s="181" t="e">
        <f>
IF(ROUND(VALUE(SUBSTITUTE(連結実質赤字比率に係る赤字・黒字の構成分析!G$41,"▲", "-")), 2) &lt; 0, ABS(ROUND(VALUE(SUBSTITUTE(連結実質赤字比率に係る赤字・黒字の構成分析!G$41,"▲", "-")), 2)), NA())</f>
        <v>
#N/A</v>
      </c>
      <c r="E29" s="181">
        <f>
IF(ROUND(VALUE(SUBSTITUTE(連結実質赤字比率に係る赤字・黒字の構成分析!G$41,"▲", "-")), 2) &gt;= 0, ABS(ROUND(VALUE(SUBSTITUTE(連結実質赤字比率に係る赤字・黒字の構成分析!G$41,"▲", "-")), 2)), NA())</f>
        <v>
1.94</v>
      </c>
      <c r="F29" s="181" t="e">
        <f>
IF(ROUND(VALUE(SUBSTITUTE(連結実質赤字比率に係る赤字・黒字の構成分析!H$41,"▲", "-")), 2) &lt; 0, ABS(ROUND(VALUE(SUBSTITUTE(連結実質赤字比率に係る赤字・黒字の構成分析!H$41,"▲", "-")), 2)), NA())</f>
        <v>
#N/A</v>
      </c>
      <c r="G29" s="181">
        <f>
IF(ROUND(VALUE(SUBSTITUTE(連結実質赤字比率に係る赤字・黒字の構成分析!H$41,"▲", "-")), 2) &gt;= 0, ABS(ROUND(VALUE(SUBSTITUTE(連結実質赤字比率に係る赤字・黒字の構成分析!H$41,"▲", "-")), 2)), NA())</f>
        <v>
0.05</v>
      </c>
      <c r="H29" s="181" t="e">
        <f>
IF(ROUND(VALUE(SUBSTITUTE(連結実質赤字比率に係る赤字・黒字の構成分析!I$41,"▲", "-")), 2) &lt; 0, ABS(ROUND(VALUE(SUBSTITUTE(連結実質赤字比率に係る赤字・黒字の構成分析!I$41,"▲", "-")), 2)), NA())</f>
        <v>
#N/A</v>
      </c>
      <c r="I29" s="181">
        <f>
IF(ROUND(VALUE(SUBSTITUTE(連結実質赤字比率に係る赤字・黒字の構成分析!I$41,"▲", "-")), 2) &gt;= 0, ABS(ROUND(VALUE(SUBSTITUTE(連結実質赤字比率に係る赤字・黒字の構成分析!I$41,"▲", "-")), 2)), NA())</f>
        <v>
0</v>
      </c>
      <c r="J29" s="181" t="e">
        <f>
IF(ROUND(VALUE(SUBSTITUTE(連結実質赤字比率に係る赤字・黒字の構成分析!J$41,"▲", "-")), 2) &lt; 0, ABS(ROUND(VALUE(SUBSTITUTE(連結実質赤字比率に係る赤字・黒字の構成分析!J$41,"▲", "-")), 2)), NA())</f>
        <v>
#N/A</v>
      </c>
      <c r="K29" s="181">
        <f>
IF(ROUND(VALUE(SUBSTITUTE(連結実質赤字比率に係る赤字・黒字の構成分析!J$41,"▲", "-")), 2) &gt;= 0, ABS(ROUND(VALUE(SUBSTITUTE(連結実質赤字比率に係る赤字・黒字の構成分析!J$41,"▲", "-")), 2)), NA())</f>
        <v>
0</v>
      </c>
    </row>
    <row r="30" spans="1:11" x14ac:dyDescent="0.2">
      <c r="A30" s="181" t="str">
        <f>
IF(連結実質赤字比率に係る赤字・黒字の構成分析!C$40="",NA(),連結実質赤字比率に係る赤字・黒字の構成分析!C$40)</f>
        <v>
宅地造成事業特別会計</v>
      </c>
      <c r="B30" s="181" t="e">
        <f>
IF(ROUND(VALUE(SUBSTITUTE(連結実質赤字比率に係る赤字・黒字の構成分析!F$40,"▲", "-")), 2) &lt; 0, ABS(ROUND(VALUE(SUBSTITUTE(連結実質赤字比率に係る赤字・黒字の構成分析!F$40,"▲", "-")), 2)), NA())</f>
        <v>
#N/A</v>
      </c>
      <c r="C30" s="181">
        <f>
IF(ROUND(VALUE(SUBSTITUTE(連結実質赤字比率に係る赤字・黒字の構成分析!F$40,"▲", "-")), 2) &gt;= 0, ABS(ROUND(VALUE(SUBSTITUTE(連結実質赤字比率に係る赤字・黒字の構成分析!F$40,"▲", "-")), 2)), NA())</f>
        <v>
0</v>
      </c>
      <c r="D30" s="181" t="e">
        <f>
IF(ROUND(VALUE(SUBSTITUTE(連結実質赤字比率に係る赤字・黒字の構成分析!G$40,"▲", "-")), 2) &lt; 0, ABS(ROUND(VALUE(SUBSTITUTE(連結実質赤字比率に係る赤字・黒字の構成分析!G$40,"▲", "-")), 2)), NA())</f>
        <v>
#N/A</v>
      </c>
      <c r="E30" s="181">
        <f>
IF(ROUND(VALUE(SUBSTITUTE(連結実質赤字比率に係る赤字・黒字の構成分析!G$40,"▲", "-")), 2) &gt;= 0, ABS(ROUND(VALUE(SUBSTITUTE(連結実質赤字比率に係る赤字・黒字の構成分析!G$40,"▲", "-")), 2)), NA())</f>
        <v>
0</v>
      </c>
      <c r="F30" s="181" t="e">
        <f>
IF(ROUND(VALUE(SUBSTITUTE(連結実質赤字比率に係る赤字・黒字の構成分析!H$40,"▲", "-")), 2) &lt; 0, ABS(ROUND(VALUE(SUBSTITUTE(連結実質赤字比率に係る赤字・黒字の構成分析!H$40,"▲", "-")), 2)), NA())</f>
        <v>
#N/A</v>
      </c>
      <c r="G30" s="181">
        <f>
IF(ROUND(VALUE(SUBSTITUTE(連結実質赤字比率に係る赤字・黒字の構成分析!H$40,"▲", "-")), 2) &gt;= 0, ABS(ROUND(VALUE(SUBSTITUTE(連結実質赤字比率に係る赤字・黒字の構成分析!H$40,"▲", "-")), 2)), NA())</f>
        <v>
0</v>
      </c>
      <c r="H30" s="181" t="e">
        <f>
IF(ROUND(VALUE(SUBSTITUTE(連結実質赤字比率に係る赤字・黒字の構成分析!I$40,"▲", "-")), 2) &lt; 0, ABS(ROUND(VALUE(SUBSTITUTE(連結実質赤字比率に係る赤字・黒字の構成分析!I$40,"▲", "-")), 2)), NA())</f>
        <v>
#N/A</v>
      </c>
      <c r="I30" s="181">
        <f>
IF(ROUND(VALUE(SUBSTITUTE(連結実質赤字比率に係る赤字・黒字の構成分析!I$40,"▲", "-")), 2) &gt;= 0, ABS(ROUND(VALUE(SUBSTITUTE(連結実質赤字比率に係る赤字・黒字の構成分析!I$40,"▲", "-")), 2)), NA())</f>
        <v>
0</v>
      </c>
      <c r="J30" s="181" t="e">
        <f>
IF(ROUND(VALUE(SUBSTITUTE(連結実質赤字比率に係る赤字・黒字の構成分析!J$40,"▲", "-")), 2) &lt; 0, ABS(ROUND(VALUE(SUBSTITUTE(連結実質赤字比率に係る赤字・黒字の構成分析!J$40,"▲", "-")), 2)), NA())</f>
        <v>
#N/A</v>
      </c>
      <c r="K30" s="181">
        <f>
IF(ROUND(VALUE(SUBSTITUTE(連結実質赤字比率に係る赤字・黒字の構成分析!J$40,"▲", "-")), 2) &gt;= 0, ABS(ROUND(VALUE(SUBSTITUTE(連結実質赤字比率に係る赤字・黒字の構成分析!J$40,"▲", "-")), 2)), NA())</f>
        <v>
0</v>
      </c>
    </row>
    <row r="31" spans="1:11" x14ac:dyDescent="0.2">
      <c r="A31" s="181" t="str">
        <f>
IF(連結実質赤字比率に係る赤字・黒字の構成分析!C$39="",NA(),連結実質赤字比率に係る赤字・黒字の構成分析!C$39)</f>
        <v>
浄化槽事業特別会計</v>
      </c>
      <c r="B31" s="181" t="e">
        <f>
IF(ROUND(VALUE(SUBSTITUTE(連結実質赤字比率に係る赤字・黒字の構成分析!F$39,"▲", "-")), 2) &lt; 0, ABS(ROUND(VALUE(SUBSTITUTE(連結実質赤字比率に係る赤字・黒字の構成分析!F$39,"▲", "-")), 2)), NA())</f>
        <v>
#N/A</v>
      </c>
      <c r="C31" s="181">
        <f>
IF(ROUND(VALUE(SUBSTITUTE(連結実質赤字比率に係る赤字・黒字の構成分析!F$39,"▲", "-")), 2) &gt;= 0, ABS(ROUND(VALUE(SUBSTITUTE(連結実質赤字比率に係る赤字・黒字の構成分析!F$39,"▲", "-")), 2)), NA())</f>
        <v>
0.06</v>
      </c>
      <c r="D31" s="181" t="e">
        <f>
IF(ROUND(VALUE(SUBSTITUTE(連結実質赤字比率に係る赤字・黒字の構成分析!G$39,"▲", "-")), 2) &lt; 0, ABS(ROUND(VALUE(SUBSTITUTE(連結実質赤字比率に係る赤字・黒字の構成分析!G$39,"▲", "-")), 2)), NA())</f>
        <v>
#N/A</v>
      </c>
      <c r="E31" s="181">
        <f>
IF(ROUND(VALUE(SUBSTITUTE(連結実質赤字比率に係る赤字・黒字の構成分析!G$39,"▲", "-")), 2) &gt;= 0, ABS(ROUND(VALUE(SUBSTITUTE(連結実質赤字比率に係る赤字・黒字の構成分析!G$39,"▲", "-")), 2)), NA())</f>
        <v>
0.09</v>
      </c>
      <c r="F31" s="181" t="e">
        <f>
IF(ROUND(VALUE(SUBSTITUTE(連結実質赤字比率に係る赤字・黒字の構成分析!H$39,"▲", "-")), 2) &lt; 0, ABS(ROUND(VALUE(SUBSTITUTE(連結実質赤字比率に係る赤字・黒字の構成分析!H$39,"▲", "-")), 2)), NA())</f>
        <v>
#N/A</v>
      </c>
      <c r="G31" s="181">
        <f>
IF(ROUND(VALUE(SUBSTITUTE(連結実質赤字比率に係る赤字・黒字の構成分析!H$39,"▲", "-")), 2) &gt;= 0, ABS(ROUND(VALUE(SUBSTITUTE(連結実質赤字比率に係る赤字・黒字の構成分析!H$39,"▲", "-")), 2)), NA())</f>
        <v>
0</v>
      </c>
      <c r="H31" s="181" t="e">
        <f>
IF(ROUND(VALUE(SUBSTITUTE(連結実質赤字比率に係る赤字・黒字の構成分析!I$39,"▲", "-")), 2) &lt; 0, ABS(ROUND(VALUE(SUBSTITUTE(連結実質赤字比率に係る赤字・黒字の構成分析!I$39,"▲", "-")), 2)), NA())</f>
        <v>
#N/A</v>
      </c>
      <c r="I31" s="181">
        <f>
IF(ROUND(VALUE(SUBSTITUTE(連結実質赤字比率に係る赤字・黒字の構成分析!I$39,"▲", "-")), 2) &gt;= 0, ABS(ROUND(VALUE(SUBSTITUTE(連結実質赤字比率に係る赤字・黒字の構成分析!I$39,"▲", "-")), 2)), NA())</f>
        <v>
0</v>
      </c>
      <c r="J31" s="181" t="e">
        <f>
IF(ROUND(VALUE(SUBSTITUTE(連結実質赤字比率に係る赤字・黒字の構成分析!J$39,"▲", "-")), 2) &lt; 0, ABS(ROUND(VALUE(SUBSTITUTE(連結実質赤字比率に係る赤字・黒字の構成分析!J$39,"▲", "-")), 2)), NA())</f>
        <v>
#N/A</v>
      </c>
      <c r="K31" s="181">
        <f>
IF(ROUND(VALUE(SUBSTITUTE(連結実質赤字比率に係る赤字・黒字の構成分析!J$39,"▲", "-")), 2) &gt;= 0, ABS(ROUND(VALUE(SUBSTITUTE(連結実質赤字比率に係る赤字・黒字の構成分析!J$39,"▲", "-")), 2)), NA())</f>
        <v>
0</v>
      </c>
    </row>
    <row r="32" spans="1:11" x14ac:dyDescent="0.2">
      <c r="A32" s="181" t="str">
        <f>
IF(連結実質赤字比率に係る赤字・黒字の構成分析!C$38="",NA(),連結実質赤字比率に係る赤字・黒字の構成分析!C$38)</f>
        <v>
後期高齢者医療特別会計</v>
      </c>
      <c r="B32" s="181" t="e">
        <f>
IF(ROUND(VALUE(SUBSTITUTE(連結実質赤字比率に係る赤字・黒字の構成分析!F$38,"▲", "-")), 2) &lt; 0, ABS(ROUND(VALUE(SUBSTITUTE(連結実質赤字比率に係る赤字・黒字の構成分析!F$38,"▲", "-")), 2)), NA())</f>
        <v>
#N/A</v>
      </c>
      <c r="C32" s="181">
        <f>
IF(ROUND(VALUE(SUBSTITUTE(連結実質赤字比率に係る赤字・黒字の構成分析!F$38,"▲", "-")), 2) &gt;= 0, ABS(ROUND(VALUE(SUBSTITUTE(連結実質赤字比率に係る赤字・黒字の構成分析!F$38,"▲", "-")), 2)), NA())</f>
        <v>
0</v>
      </c>
      <c r="D32" s="181" t="e">
        <f>
IF(ROUND(VALUE(SUBSTITUTE(連結実質赤字比率に係る赤字・黒字の構成分析!G$38,"▲", "-")), 2) &lt; 0, ABS(ROUND(VALUE(SUBSTITUTE(連結実質赤字比率に係る赤字・黒字の構成分析!G$38,"▲", "-")), 2)), NA())</f>
        <v>
#N/A</v>
      </c>
      <c r="E32" s="181">
        <f>
IF(ROUND(VALUE(SUBSTITUTE(連結実質赤字比率に係る赤字・黒字の構成分析!G$38,"▲", "-")), 2) &gt;= 0, ABS(ROUND(VALUE(SUBSTITUTE(連結実質赤字比率に係る赤字・黒字の構成分析!G$38,"▲", "-")), 2)), NA())</f>
        <v>
0</v>
      </c>
      <c r="F32" s="181" t="e">
        <f>
IF(ROUND(VALUE(SUBSTITUTE(連結実質赤字比率に係る赤字・黒字の構成分析!H$38,"▲", "-")), 2) &lt; 0, ABS(ROUND(VALUE(SUBSTITUTE(連結実質赤字比率に係る赤字・黒字の構成分析!H$38,"▲", "-")), 2)), NA())</f>
        <v>
#N/A</v>
      </c>
      <c r="G32" s="181">
        <f>
IF(ROUND(VALUE(SUBSTITUTE(連結実質赤字比率に係る赤字・黒字の構成分析!H$38,"▲", "-")), 2) &gt;= 0, ABS(ROUND(VALUE(SUBSTITUTE(連結実質赤字比率に係る赤字・黒字の構成分析!H$38,"▲", "-")), 2)), NA())</f>
        <v>
0</v>
      </c>
      <c r="H32" s="181" t="e">
        <f>
IF(ROUND(VALUE(SUBSTITUTE(連結実質赤字比率に係る赤字・黒字の構成分析!I$38,"▲", "-")), 2) &lt; 0, ABS(ROUND(VALUE(SUBSTITUTE(連結実質赤字比率に係る赤字・黒字の構成分析!I$38,"▲", "-")), 2)), NA())</f>
        <v>
#N/A</v>
      </c>
      <c r="I32" s="181">
        <f>
IF(ROUND(VALUE(SUBSTITUTE(連結実質赤字比率に係る赤字・黒字の構成分析!I$38,"▲", "-")), 2) &gt;= 0, ABS(ROUND(VALUE(SUBSTITUTE(連結実質赤字比率に係る赤字・黒字の構成分析!I$38,"▲", "-")), 2)), NA())</f>
        <v>
0</v>
      </c>
      <c r="J32" s="181" t="e">
        <f>
IF(ROUND(VALUE(SUBSTITUTE(連結実質赤字比率に係る赤字・黒字の構成分析!J$38,"▲", "-")), 2) &lt; 0, ABS(ROUND(VALUE(SUBSTITUTE(連結実質赤字比率に係る赤字・黒字の構成分析!J$38,"▲", "-")), 2)), NA())</f>
        <v>
#N/A</v>
      </c>
      <c r="K32" s="181">
        <f>
IF(ROUND(VALUE(SUBSTITUTE(連結実質赤字比率に係る赤字・黒字の構成分析!J$38,"▲", "-")), 2) &gt;= 0, ABS(ROUND(VALUE(SUBSTITUTE(連結実質赤字比率に係る赤字・黒字の構成分析!J$38,"▲", "-")), 2)), NA())</f>
        <v>
0</v>
      </c>
    </row>
    <row r="33" spans="1:16" x14ac:dyDescent="0.2">
      <c r="A33" s="181" t="str">
        <f>
IF(連結実質赤字比率に係る赤字・黒字の構成分析!C$37="",NA(),連結実質赤字比率に係る赤字・黒字の構成分析!C$37)</f>
        <v>
下水道事業特別会計</v>
      </c>
      <c r="B33" s="181" t="e">
        <f>
IF(ROUND(VALUE(SUBSTITUTE(連結実質赤字比率に係る赤字・黒字の構成分析!F$37,"▲", "-")), 2) &lt; 0, ABS(ROUND(VALUE(SUBSTITUTE(連結実質赤字比率に係る赤字・黒字の構成分析!F$37,"▲", "-")), 2)), NA())</f>
        <v>
#N/A</v>
      </c>
      <c r="C33" s="181">
        <f>
IF(ROUND(VALUE(SUBSTITUTE(連結実質赤字比率に係る赤字・黒字の構成分析!F$37,"▲", "-")), 2) &gt;= 0, ABS(ROUND(VALUE(SUBSTITUTE(連結実質赤字比率に係る赤字・黒字の構成分析!F$37,"▲", "-")), 2)), NA())</f>
        <v>
0.1</v>
      </c>
      <c r="D33" s="181" t="e">
        <f>
IF(ROUND(VALUE(SUBSTITUTE(連結実質赤字比率に係る赤字・黒字の構成分析!G$37,"▲", "-")), 2) &lt; 0, ABS(ROUND(VALUE(SUBSTITUTE(連結実質赤字比率に係る赤字・黒字の構成分析!G$37,"▲", "-")), 2)), NA())</f>
        <v>
#N/A</v>
      </c>
      <c r="E33" s="181">
        <f>
IF(ROUND(VALUE(SUBSTITUTE(連結実質赤字比率に係る赤字・黒字の構成分析!G$37,"▲", "-")), 2) &gt;= 0, ABS(ROUND(VALUE(SUBSTITUTE(連結実質赤字比率に係る赤字・黒字の構成分析!G$37,"▲", "-")), 2)), NA())</f>
        <v>
0.08</v>
      </c>
      <c r="F33" s="181" t="e">
        <f>
IF(ROUND(VALUE(SUBSTITUTE(連結実質赤字比率に係る赤字・黒字の構成分析!H$37,"▲", "-")), 2) &lt; 0, ABS(ROUND(VALUE(SUBSTITUTE(連結実質赤字比率に係る赤字・黒字の構成分析!H$37,"▲", "-")), 2)), NA())</f>
        <v>
#N/A</v>
      </c>
      <c r="G33" s="181">
        <f>
IF(ROUND(VALUE(SUBSTITUTE(連結実質赤字比率に係る赤字・黒字の構成分析!H$37,"▲", "-")), 2) &gt;= 0, ABS(ROUND(VALUE(SUBSTITUTE(連結実質赤字比率に係る赤字・黒字の構成分析!H$37,"▲", "-")), 2)), NA())</f>
        <v>
0</v>
      </c>
      <c r="H33" s="181" t="e">
        <f>
IF(ROUND(VALUE(SUBSTITUTE(連結実質赤字比率に係る赤字・黒字の構成分析!I$37,"▲", "-")), 2) &lt; 0, ABS(ROUND(VALUE(SUBSTITUTE(連結実質赤字比率に係る赤字・黒字の構成分析!I$37,"▲", "-")), 2)), NA())</f>
        <v>
#N/A</v>
      </c>
      <c r="I33" s="181">
        <f>
IF(ROUND(VALUE(SUBSTITUTE(連結実質赤字比率に係る赤字・黒字の構成分析!I$37,"▲", "-")), 2) &gt;= 0, ABS(ROUND(VALUE(SUBSTITUTE(連結実質赤字比率に係る赤字・黒字の構成分析!I$37,"▲", "-")), 2)), NA())</f>
        <v>
0</v>
      </c>
      <c r="J33" s="181" t="e">
        <f>
IF(ROUND(VALUE(SUBSTITUTE(連結実質赤字比率に係る赤字・黒字の構成分析!J$37,"▲", "-")), 2) &lt; 0, ABS(ROUND(VALUE(SUBSTITUTE(連結実質赤字比率に係る赤字・黒字の構成分析!J$37,"▲", "-")), 2)), NA())</f>
        <v>
#N/A</v>
      </c>
      <c r="K33" s="181">
        <f>
IF(ROUND(VALUE(SUBSTITUTE(連結実質赤字比率に係る赤字・黒字の構成分析!J$37,"▲", "-")), 2) &gt;= 0, ABS(ROUND(VALUE(SUBSTITUTE(連結実質赤字比率に係る赤字・黒字の構成分析!J$37,"▲", "-")), 2)), NA())</f>
        <v>
0.02</v>
      </c>
    </row>
    <row r="34" spans="1:16" x14ac:dyDescent="0.2">
      <c r="A34" s="181" t="str">
        <f>
IF(連結実質赤字比率に係る赤字・黒字の構成分析!C$36="",NA(),連結実質赤字比率に係る赤字・黒字の構成分析!C$36)</f>
        <v>
簡易水道事業特別会計</v>
      </c>
      <c r="B34" s="181" t="e">
        <f>
IF(ROUND(VALUE(SUBSTITUTE(連結実質赤字比率に係る赤字・黒字の構成分析!F$36,"▲", "-")), 2) &lt; 0, ABS(ROUND(VALUE(SUBSTITUTE(連結実質赤字比率に係る赤字・黒字の構成分析!F$36,"▲", "-")), 2)), NA())</f>
        <v>
#N/A</v>
      </c>
      <c r="C34" s="181">
        <f>
IF(ROUND(VALUE(SUBSTITUTE(連結実質赤字比率に係る赤字・黒字の構成分析!F$36,"▲", "-")), 2) &gt;= 0, ABS(ROUND(VALUE(SUBSTITUTE(連結実質赤字比率に係る赤字・黒字の構成分析!F$36,"▲", "-")), 2)), NA())</f>
        <v>
0.2</v>
      </c>
      <c r="D34" s="181" t="e">
        <f>
IF(ROUND(VALUE(SUBSTITUTE(連結実質赤字比率に係る赤字・黒字の構成分析!G$36,"▲", "-")), 2) &lt; 0, ABS(ROUND(VALUE(SUBSTITUTE(連結実質赤字比率に係る赤字・黒字の構成分析!G$36,"▲", "-")), 2)), NA())</f>
        <v>
#N/A</v>
      </c>
      <c r="E34" s="181">
        <f>
IF(ROUND(VALUE(SUBSTITUTE(連結実質赤字比率に係る赤字・黒字の構成分析!G$36,"▲", "-")), 2) &gt;= 0, ABS(ROUND(VALUE(SUBSTITUTE(連結実質赤字比率に係る赤字・黒字の構成分析!G$36,"▲", "-")), 2)), NA())</f>
        <v>
0.48</v>
      </c>
      <c r="F34" s="181" t="e">
        <f>
IF(ROUND(VALUE(SUBSTITUTE(連結実質赤字比率に係る赤字・黒字の構成分析!H$36,"▲", "-")), 2) &lt; 0, ABS(ROUND(VALUE(SUBSTITUTE(連結実質赤字比率に係る赤字・黒字の構成分析!H$36,"▲", "-")), 2)), NA())</f>
        <v>
#N/A</v>
      </c>
      <c r="G34" s="181">
        <f>
IF(ROUND(VALUE(SUBSTITUTE(連結実質赤字比率に係る赤字・黒字の構成分析!H$36,"▲", "-")), 2) &gt;= 0, ABS(ROUND(VALUE(SUBSTITUTE(連結実質赤字比率に係る赤字・黒字の構成分析!H$36,"▲", "-")), 2)), NA())</f>
        <v>
0.18</v>
      </c>
      <c r="H34" s="181" t="e">
        <f>
IF(ROUND(VALUE(SUBSTITUTE(連結実質赤字比率に係る赤字・黒字の構成分析!I$36,"▲", "-")), 2) &lt; 0, ABS(ROUND(VALUE(SUBSTITUTE(連結実質赤字比率に係る赤字・黒字の構成分析!I$36,"▲", "-")), 2)), NA())</f>
        <v>
#N/A</v>
      </c>
      <c r="I34" s="181">
        <f>
IF(ROUND(VALUE(SUBSTITUTE(連結実質赤字比率に係る赤字・黒字の構成分析!I$36,"▲", "-")), 2) &gt;= 0, ABS(ROUND(VALUE(SUBSTITUTE(連結実質赤字比率に係る赤字・黒字の構成分析!I$36,"▲", "-")), 2)), NA())</f>
        <v>
0.03</v>
      </c>
      <c r="J34" s="181" t="e">
        <f>
IF(ROUND(VALUE(SUBSTITUTE(連結実質赤字比率に係る赤字・黒字の構成分析!J$36,"▲", "-")), 2) &lt; 0, ABS(ROUND(VALUE(SUBSTITUTE(連結実質赤字比率に係る赤字・黒字の構成分析!J$36,"▲", "-")), 2)), NA())</f>
        <v>
#N/A</v>
      </c>
      <c r="K34" s="181">
        <f>
IF(ROUND(VALUE(SUBSTITUTE(連結実質赤字比率に係る赤字・黒字の構成分析!J$36,"▲", "-")), 2) &gt;= 0, ABS(ROUND(VALUE(SUBSTITUTE(連結実質赤字比率に係る赤字・黒字の構成分析!J$36,"▲", "-")), 2)), NA())</f>
        <v>
0.1</v>
      </c>
    </row>
    <row r="35" spans="1:16" x14ac:dyDescent="0.2">
      <c r="A35" s="181" t="str">
        <f>
IF(連結実質赤字比率に係る赤字・黒字の構成分析!C$35="",NA(),連結実質赤字比率に係る赤字・黒字の構成分析!C$35)</f>
        <v>
介護保険（保険事業勘定）特別会計</v>
      </c>
      <c r="B35" s="181" t="e">
        <f>
IF(ROUND(VALUE(SUBSTITUTE(連結実質赤字比率に係る赤字・黒字の構成分析!F$35,"▲", "-")), 2) &lt; 0, ABS(ROUND(VALUE(SUBSTITUTE(連結実質赤字比率に係る赤字・黒字の構成分析!F$35,"▲", "-")), 2)), NA())</f>
        <v>
#N/A</v>
      </c>
      <c r="C35" s="181">
        <f>
IF(ROUND(VALUE(SUBSTITUTE(連結実質赤字比率に係る赤字・黒字の構成分析!F$35,"▲", "-")), 2) &gt;= 0, ABS(ROUND(VALUE(SUBSTITUTE(連結実質赤字比率に係る赤字・黒字の構成分析!F$35,"▲", "-")), 2)), NA())</f>
        <v>
0.91</v>
      </c>
      <c r="D35" s="181" t="e">
        <f>
IF(ROUND(VALUE(SUBSTITUTE(連結実質赤字比率に係る赤字・黒字の構成分析!G$35,"▲", "-")), 2) &lt; 0, ABS(ROUND(VALUE(SUBSTITUTE(連結実質赤字比率に係る赤字・黒字の構成分析!G$35,"▲", "-")), 2)), NA())</f>
        <v>
#N/A</v>
      </c>
      <c r="E35" s="181">
        <f>
IF(ROUND(VALUE(SUBSTITUTE(連結実質赤字比率に係る赤字・黒字の構成分析!G$35,"▲", "-")), 2) &gt;= 0, ABS(ROUND(VALUE(SUBSTITUTE(連結実質赤字比率に係る赤字・黒字の構成分析!G$35,"▲", "-")), 2)), NA())</f>
        <v>
1</v>
      </c>
      <c r="F35" s="181" t="e">
        <f>
IF(ROUND(VALUE(SUBSTITUTE(連結実質赤字比率に係る赤字・黒字の構成分析!H$35,"▲", "-")), 2) &lt; 0, ABS(ROUND(VALUE(SUBSTITUTE(連結実質赤字比率に係る赤字・黒字の構成分析!H$35,"▲", "-")), 2)), NA())</f>
        <v>
#N/A</v>
      </c>
      <c r="G35" s="181">
        <f>
IF(ROUND(VALUE(SUBSTITUTE(連結実質赤字比率に係る赤字・黒字の構成分析!H$35,"▲", "-")), 2) &gt;= 0, ABS(ROUND(VALUE(SUBSTITUTE(連結実質赤字比率に係る赤字・黒字の構成分析!H$35,"▲", "-")), 2)), NA())</f>
        <v>
0.46</v>
      </c>
      <c r="H35" s="181" t="e">
        <f>
IF(ROUND(VALUE(SUBSTITUTE(連結実質赤字比率に係る赤字・黒字の構成分析!I$35,"▲", "-")), 2) &lt; 0, ABS(ROUND(VALUE(SUBSTITUTE(連結実質赤字比率に係る赤字・黒字の構成分析!I$35,"▲", "-")), 2)), NA())</f>
        <v>
#N/A</v>
      </c>
      <c r="I35" s="181">
        <f>
IF(ROUND(VALUE(SUBSTITUTE(連結実質赤字比率に係る赤字・黒字の構成分析!I$35,"▲", "-")), 2) &gt;= 0, ABS(ROUND(VALUE(SUBSTITUTE(連結実質赤字比率に係る赤字・黒字の構成分析!I$35,"▲", "-")), 2)), NA())</f>
        <v>
0.24</v>
      </c>
      <c r="J35" s="181" t="e">
        <f>
IF(ROUND(VALUE(SUBSTITUTE(連結実質赤字比率に係る赤字・黒字の構成分析!J$35,"▲", "-")), 2) &lt; 0, ABS(ROUND(VALUE(SUBSTITUTE(連結実質赤字比率に係る赤字・黒字の構成分析!J$35,"▲", "-")), 2)), NA())</f>
        <v>
#N/A</v>
      </c>
      <c r="K35" s="181">
        <f>
IF(ROUND(VALUE(SUBSTITUTE(連結実質赤字比率に係る赤字・黒字の構成分析!J$35,"▲", "-")), 2) &gt;= 0, ABS(ROUND(VALUE(SUBSTITUTE(連結実質赤字比率に係る赤字・黒字の構成分析!J$35,"▲", "-")), 2)), NA())</f>
        <v>
0.46</v>
      </c>
    </row>
    <row r="36" spans="1:16" x14ac:dyDescent="0.2">
      <c r="A36" s="181" t="str">
        <f>
IF(連結実質赤字比率に係る赤字・黒字の構成分析!C$34="",NA(),連結実質赤字比率に係る赤字・黒字の構成分析!C$34)</f>
        <v>
一般会計</v>
      </c>
      <c r="B36" s="181" t="e">
        <f>
IF(ROUND(VALUE(SUBSTITUTE(連結実質赤字比率に係る赤字・黒字の構成分析!F$34,"▲", "-")), 2) &lt; 0, ABS(ROUND(VALUE(SUBSTITUTE(連結実質赤字比率に係る赤字・黒字の構成分析!F$34,"▲", "-")), 2)), NA())</f>
        <v>
#N/A</v>
      </c>
      <c r="C36" s="181">
        <f>
IF(ROUND(VALUE(SUBSTITUTE(連結実質赤字比率に係る赤字・黒字の構成分析!F$34,"▲", "-")), 2) &gt;= 0, ABS(ROUND(VALUE(SUBSTITUTE(連結実質赤字比率に係る赤字・黒字の構成分析!F$34,"▲", "-")), 2)), NA())</f>
        <v>
10.26</v>
      </c>
      <c r="D36" s="181" t="e">
        <f>
IF(ROUND(VALUE(SUBSTITUTE(連結実質赤字比率に係る赤字・黒字の構成分析!G$34,"▲", "-")), 2) &lt; 0, ABS(ROUND(VALUE(SUBSTITUTE(連結実質赤字比率に係る赤字・黒字の構成分析!G$34,"▲", "-")), 2)), NA())</f>
        <v>
#N/A</v>
      </c>
      <c r="E36" s="181">
        <f>
IF(ROUND(VALUE(SUBSTITUTE(連結実質赤字比率に係る赤字・黒字の構成分析!G$34,"▲", "-")), 2) &gt;= 0, ABS(ROUND(VALUE(SUBSTITUTE(連結実質赤字比率に係る赤字・黒字の構成分析!G$34,"▲", "-")), 2)), NA())</f>
        <v>
9.0299999999999994</v>
      </c>
      <c r="F36" s="181" t="e">
        <f>
IF(ROUND(VALUE(SUBSTITUTE(連結実質赤字比率に係る赤字・黒字の構成分析!H$34,"▲", "-")), 2) &lt; 0, ABS(ROUND(VALUE(SUBSTITUTE(連結実質赤字比率に係る赤字・黒字の構成分析!H$34,"▲", "-")), 2)), NA())</f>
        <v>
#N/A</v>
      </c>
      <c r="G36" s="181">
        <f>
IF(ROUND(VALUE(SUBSTITUTE(連結実質赤字比率に係る赤字・黒字の構成分析!H$34,"▲", "-")), 2) &gt;= 0, ABS(ROUND(VALUE(SUBSTITUTE(連結実質赤字比率に係る赤字・黒字の構成分析!H$34,"▲", "-")), 2)), NA())</f>
        <v>
8.52</v>
      </c>
      <c r="H36" s="181" t="e">
        <f>
IF(ROUND(VALUE(SUBSTITUTE(連結実質赤字比率に係る赤字・黒字の構成分析!I$34,"▲", "-")), 2) &lt; 0, ABS(ROUND(VALUE(SUBSTITUTE(連結実質赤字比率に係る赤字・黒字の構成分析!I$34,"▲", "-")), 2)), NA())</f>
        <v>
#N/A</v>
      </c>
      <c r="I36" s="181">
        <f>
IF(ROUND(VALUE(SUBSTITUTE(連結実質赤字比率に係る赤字・黒字の構成分析!I$34,"▲", "-")), 2) &gt;= 0, ABS(ROUND(VALUE(SUBSTITUTE(連結実質赤字比率に係る赤字・黒字の構成分析!I$34,"▲", "-")), 2)), NA())</f>
        <v>
11.52</v>
      </c>
      <c r="J36" s="181" t="e">
        <f>
IF(ROUND(VALUE(SUBSTITUTE(連結実質赤字比率に係る赤字・黒字の構成分析!J$34,"▲", "-")), 2) &lt; 0, ABS(ROUND(VALUE(SUBSTITUTE(連結実質赤字比率に係る赤字・黒字の構成分析!J$34,"▲", "-")), 2)), NA())</f>
        <v>
#N/A</v>
      </c>
      <c r="K36" s="181">
        <f>
IF(ROUND(VALUE(SUBSTITUTE(連結実質赤字比率に係る赤字・黒字の構成分析!J$34,"▲", "-")), 2) &gt;= 0, ABS(ROUND(VALUE(SUBSTITUTE(連結実質赤字比率に係る赤字・黒字の構成分析!J$34,"▲", "-")), 2)), NA())</f>
        <v>
12.42</v>
      </c>
    </row>
    <row r="39" spans="1:16" x14ac:dyDescent="0.2">
      <c r="A39" s="150" t="s">
        <v>
60</v>
      </c>
    </row>
    <row r="40" spans="1:16" x14ac:dyDescent="0.2">
      <c r="A40" s="182"/>
      <c r="B40" s="182" t="str">
        <f>
'実質公債費比率（分子）の構造'!K$44</f>
        <v>
H27</v>
      </c>
      <c r="C40" s="182"/>
      <c r="D40" s="182"/>
      <c r="E40" s="182" t="str">
        <f>
'実質公債費比率（分子）の構造'!L$44</f>
        <v>
H28</v>
      </c>
      <c r="F40" s="182"/>
      <c r="G40" s="182"/>
      <c r="H40" s="182" t="str">
        <f>
'実質公債費比率（分子）の構造'!M$44</f>
        <v>
H29</v>
      </c>
      <c r="I40" s="182"/>
      <c r="J40" s="182"/>
      <c r="K40" s="182" t="str">
        <f>
'実質公債費比率（分子）の構造'!N$44</f>
        <v>
H30</v>
      </c>
      <c r="L40" s="182"/>
      <c r="M40" s="182"/>
      <c r="N40" s="182" t="str">
        <f>
'実質公債費比率（分子）の構造'!O$44</f>
        <v>
R01</v>
      </c>
      <c r="O40" s="182"/>
      <c r="P40" s="182"/>
    </row>
    <row r="41" spans="1:16" x14ac:dyDescent="0.2">
      <c r="A41" s="182"/>
      <c r="B41" s="182" t="s">
        <v>
61</v>
      </c>
      <c r="C41" s="182"/>
      <c r="D41" s="182" t="s">
        <v>
62</v>
      </c>
      <c r="E41" s="182" t="s">
        <v>
61</v>
      </c>
      <c r="F41" s="182"/>
      <c r="G41" s="182" t="s">
        <v>
62</v>
      </c>
      <c r="H41" s="182" t="s">
        <v>
61</v>
      </c>
      <c r="I41" s="182"/>
      <c r="J41" s="182" t="s">
        <v>
62</v>
      </c>
      <c r="K41" s="182" t="s">
        <v>
61</v>
      </c>
      <c r="L41" s="182"/>
      <c r="M41" s="182" t="s">
        <v>
62</v>
      </c>
      <c r="N41" s="182" t="s">
        <v>
61</v>
      </c>
      <c r="O41" s="182"/>
      <c r="P41" s="182" t="s">
        <v>
62</v>
      </c>
    </row>
    <row r="42" spans="1:16" x14ac:dyDescent="0.2">
      <c r="A42" s="182" t="s">
        <v>
63</v>
      </c>
      <c r="B42" s="182"/>
      <c r="C42" s="182"/>
      <c r="D42" s="182">
        <f>
'実質公債費比率（分子）の構造'!K$52</f>
        <v>
417</v>
      </c>
      <c r="E42" s="182"/>
      <c r="F42" s="182"/>
      <c r="G42" s="182">
        <f>
'実質公債費比率（分子）の構造'!L$52</f>
        <v>
397</v>
      </c>
      <c r="H42" s="182"/>
      <c r="I42" s="182"/>
      <c r="J42" s="182">
        <f>
'実質公債費比率（分子）の構造'!M$52</f>
        <v>
379</v>
      </c>
      <c r="K42" s="182"/>
      <c r="L42" s="182"/>
      <c r="M42" s="182">
        <f>
'実質公債費比率（分子）の構造'!N$52</f>
        <v>
297</v>
      </c>
      <c r="N42" s="182"/>
      <c r="O42" s="182"/>
      <c r="P42" s="182">
        <f>
'実質公債費比率（分子）の構造'!O$52</f>
        <v>
267</v>
      </c>
    </row>
    <row r="43" spans="1:16" x14ac:dyDescent="0.2">
      <c r="A43" s="182" t="s">
        <v>
64</v>
      </c>
      <c r="B43" s="182" t="str">
        <f>
'実質公債費比率（分子）の構造'!K$51</f>
        <v>
-</v>
      </c>
      <c r="C43" s="182"/>
      <c r="D43" s="182"/>
      <c r="E43" s="182" t="str">
        <f>
'実質公債費比率（分子）の構造'!L$51</f>
        <v>
-</v>
      </c>
      <c r="F43" s="182"/>
      <c r="G43" s="182"/>
      <c r="H43" s="182" t="str">
        <f>
'実質公債費比率（分子）の構造'!M$51</f>
        <v>
-</v>
      </c>
      <c r="I43" s="182"/>
      <c r="J43" s="182"/>
      <c r="K43" s="182" t="str">
        <f>
'実質公債費比率（分子）の構造'!N$51</f>
        <v>
-</v>
      </c>
      <c r="L43" s="182"/>
      <c r="M43" s="182"/>
      <c r="N43" s="182" t="str">
        <f>
'実質公債費比率（分子）の構造'!O$51</f>
        <v>
-</v>
      </c>
      <c r="O43" s="182"/>
      <c r="P43" s="182"/>
    </row>
    <row r="44" spans="1:16" x14ac:dyDescent="0.2">
      <c r="A44" s="182" t="s">
        <v>
65</v>
      </c>
      <c r="B44" s="182" t="str">
        <f>
'実質公債費比率（分子）の構造'!K$50</f>
        <v>
-</v>
      </c>
      <c r="C44" s="182"/>
      <c r="D44" s="182"/>
      <c r="E44" s="182" t="str">
        <f>
'実質公債費比率（分子）の構造'!L$50</f>
        <v>
-</v>
      </c>
      <c r="F44" s="182"/>
      <c r="G44" s="182"/>
      <c r="H44" s="182" t="str">
        <f>
'実質公債費比率（分子）の構造'!M$50</f>
        <v>
-</v>
      </c>
      <c r="I44" s="182"/>
      <c r="J44" s="182"/>
      <c r="K44" s="182" t="str">
        <f>
'実質公債費比率（分子）の構造'!N$50</f>
        <v>
-</v>
      </c>
      <c r="L44" s="182"/>
      <c r="M44" s="182"/>
      <c r="N44" s="182" t="str">
        <f>
'実質公債費比率（分子）の構造'!O$50</f>
        <v>
-</v>
      </c>
      <c r="O44" s="182"/>
      <c r="P44" s="182"/>
    </row>
    <row r="45" spans="1:16" x14ac:dyDescent="0.2">
      <c r="A45" s="182" t="s">
        <v>
66</v>
      </c>
      <c r="B45" s="182" t="str">
        <f>
'実質公債費比率（分子）の構造'!K$49</f>
        <v>
-</v>
      </c>
      <c r="C45" s="182"/>
      <c r="D45" s="182"/>
      <c r="E45" s="182" t="str">
        <f>
'実質公債費比率（分子）の構造'!L$49</f>
        <v>
-</v>
      </c>
      <c r="F45" s="182"/>
      <c r="G45" s="182"/>
      <c r="H45" s="182" t="str">
        <f>
'実質公債費比率（分子）の構造'!M$49</f>
        <v>
-</v>
      </c>
      <c r="I45" s="182"/>
      <c r="J45" s="182"/>
      <c r="K45" s="182" t="str">
        <f>
'実質公債費比率（分子）の構造'!N$49</f>
        <v>
-</v>
      </c>
      <c r="L45" s="182"/>
      <c r="M45" s="182"/>
      <c r="N45" s="182" t="str">
        <f>
'実質公債費比率（分子）の構造'!O$49</f>
        <v>
-</v>
      </c>
      <c r="O45" s="182"/>
      <c r="P45" s="182"/>
    </row>
    <row r="46" spans="1:16" x14ac:dyDescent="0.2">
      <c r="A46" s="182" t="s">
        <v>
67</v>
      </c>
      <c r="B46" s="182">
        <f>
'実質公債費比率（分子）の構造'!K$48</f>
        <v>
25</v>
      </c>
      <c r="C46" s="182"/>
      <c r="D46" s="182"/>
      <c r="E46" s="182">
        <f>
'実質公債費比率（分子）の構造'!L$48</f>
        <v>
25</v>
      </c>
      <c r="F46" s="182"/>
      <c r="G46" s="182"/>
      <c r="H46" s="182">
        <f>
'実質公債費比率（分子）の構造'!M$48</f>
        <v>
50</v>
      </c>
      <c r="I46" s="182"/>
      <c r="J46" s="182"/>
      <c r="K46" s="182">
        <f>
'実質公債費比率（分子）の構造'!N$48</f>
        <v>
56</v>
      </c>
      <c r="L46" s="182"/>
      <c r="M46" s="182"/>
      <c r="N46" s="182">
        <f>
'実質公債費比率（分子）の構造'!O$48</f>
        <v>
63</v>
      </c>
      <c r="O46" s="182"/>
      <c r="P46" s="182"/>
    </row>
    <row r="47" spans="1:16" x14ac:dyDescent="0.2">
      <c r="A47" s="182" t="s">
        <v>
68</v>
      </c>
      <c r="B47" s="182" t="str">
        <f>
'実質公債費比率（分子）の構造'!K$47</f>
        <v>
-</v>
      </c>
      <c r="C47" s="182"/>
      <c r="D47" s="182"/>
      <c r="E47" s="182" t="str">
        <f>
'実質公債費比率（分子）の構造'!L$47</f>
        <v>
-</v>
      </c>
      <c r="F47" s="182"/>
      <c r="G47" s="182"/>
      <c r="H47" s="182" t="str">
        <f>
'実質公債費比率（分子）の構造'!M$47</f>
        <v>
-</v>
      </c>
      <c r="I47" s="182"/>
      <c r="J47" s="182"/>
      <c r="K47" s="182" t="str">
        <f>
'実質公債費比率（分子）の構造'!N$47</f>
        <v>
-</v>
      </c>
      <c r="L47" s="182"/>
      <c r="M47" s="182"/>
      <c r="N47" s="182" t="str">
        <f>
'実質公債費比率（分子）の構造'!O$47</f>
        <v>
-</v>
      </c>
      <c r="O47" s="182"/>
      <c r="P47" s="182"/>
    </row>
    <row r="48" spans="1:16" x14ac:dyDescent="0.2">
      <c r="A48" s="182" t="s">
        <v>
69</v>
      </c>
      <c r="B48" s="182" t="str">
        <f>
'実質公債費比率（分子）の構造'!K$46</f>
        <v>
-</v>
      </c>
      <c r="C48" s="182"/>
      <c r="D48" s="182"/>
      <c r="E48" s="182" t="str">
        <f>
'実質公債費比率（分子）の構造'!L$46</f>
        <v>
-</v>
      </c>
      <c r="F48" s="182"/>
      <c r="G48" s="182"/>
      <c r="H48" s="182" t="str">
        <f>
'実質公債費比率（分子）の構造'!M$46</f>
        <v>
-</v>
      </c>
      <c r="I48" s="182"/>
      <c r="J48" s="182"/>
      <c r="K48" s="182" t="str">
        <f>
'実質公債費比率（分子）の構造'!N$46</f>
        <v>
-</v>
      </c>
      <c r="L48" s="182"/>
      <c r="M48" s="182"/>
      <c r="N48" s="182" t="str">
        <f>
'実質公債費比率（分子）の構造'!O$46</f>
        <v>
-</v>
      </c>
      <c r="O48" s="182"/>
      <c r="P48" s="182"/>
    </row>
    <row r="49" spans="1:16" x14ac:dyDescent="0.2">
      <c r="A49" s="182" t="s">
        <v>
70</v>
      </c>
      <c r="B49" s="182">
        <f>
'実質公債費比率（分子）の構造'!K$45</f>
        <v>
553</v>
      </c>
      <c r="C49" s="182"/>
      <c r="D49" s="182"/>
      <c r="E49" s="182">
        <f>
'実質公債費比率（分子）の構造'!L$45</f>
        <v>
525</v>
      </c>
      <c r="F49" s="182"/>
      <c r="G49" s="182"/>
      <c r="H49" s="182">
        <f>
'実質公債費比率（分子）の構造'!M$45</f>
        <v>
473</v>
      </c>
      <c r="I49" s="182"/>
      <c r="J49" s="182"/>
      <c r="K49" s="182">
        <f>
'実質公債費比率（分子）の構造'!N$45</f>
        <v>
349</v>
      </c>
      <c r="L49" s="182"/>
      <c r="M49" s="182"/>
      <c r="N49" s="182">
        <f>
'実質公債費比率（分子）の構造'!O$45</f>
        <v>
291</v>
      </c>
      <c r="O49" s="182"/>
      <c r="P49" s="182"/>
    </row>
    <row r="50" spans="1:16" x14ac:dyDescent="0.2">
      <c r="A50" s="182" t="s">
        <v>
71</v>
      </c>
      <c r="B50" s="182" t="e">
        <f>
NA()</f>
        <v>
#N/A</v>
      </c>
      <c r="C50" s="182">
        <f>
IF(ISNUMBER('実質公債費比率（分子）の構造'!K$53),'実質公債費比率（分子）の構造'!K$53,NA())</f>
        <v>
161</v>
      </c>
      <c r="D50" s="182" t="e">
        <f>
NA()</f>
        <v>
#N/A</v>
      </c>
      <c r="E50" s="182" t="e">
        <f>
NA()</f>
        <v>
#N/A</v>
      </c>
      <c r="F50" s="182">
        <f>
IF(ISNUMBER('実質公債費比率（分子）の構造'!L$53),'実質公債費比率（分子）の構造'!L$53,NA())</f>
        <v>
153</v>
      </c>
      <c r="G50" s="182" t="e">
        <f>
NA()</f>
        <v>
#N/A</v>
      </c>
      <c r="H50" s="182" t="e">
        <f>
NA()</f>
        <v>
#N/A</v>
      </c>
      <c r="I50" s="182">
        <f>
IF(ISNUMBER('実質公債費比率（分子）の構造'!M$53),'実質公債費比率（分子）の構造'!M$53,NA())</f>
        <v>
144</v>
      </c>
      <c r="J50" s="182" t="e">
        <f>
NA()</f>
        <v>
#N/A</v>
      </c>
      <c r="K50" s="182" t="e">
        <f>
NA()</f>
        <v>
#N/A</v>
      </c>
      <c r="L50" s="182">
        <f>
IF(ISNUMBER('実質公債費比率（分子）の構造'!N$53),'実質公債費比率（分子）の構造'!N$53,NA())</f>
        <v>
108</v>
      </c>
      <c r="M50" s="182" t="e">
        <f>
NA()</f>
        <v>
#N/A</v>
      </c>
      <c r="N50" s="182" t="e">
        <f>
NA()</f>
        <v>
#N/A</v>
      </c>
      <c r="O50" s="182">
        <f>
IF(ISNUMBER('実質公債費比率（分子）の構造'!O$53),'実質公債費比率（分子）の構造'!O$53,NA())</f>
        <v>
87</v>
      </c>
      <c r="P50" s="182" t="e">
        <f>
NA()</f>
        <v>
#N/A</v>
      </c>
    </row>
    <row r="53" spans="1:16" x14ac:dyDescent="0.2">
      <c r="A53" s="150" t="s">
        <v>
72</v>
      </c>
    </row>
    <row r="54" spans="1:16" x14ac:dyDescent="0.2">
      <c r="A54" s="181"/>
      <c r="B54" s="181" t="str">
        <f>
'将来負担比率（分子）の構造'!I$40</f>
        <v>
H27</v>
      </c>
      <c r="C54" s="181"/>
      <c r="D54" s="181"/>
      <c r="E54" s="181" t="str">
        <f>
'将来負担比率（分子）の構造'!J$40</f>
        <v>
H28</v>
      </c>
      <c r="F54" s="181"/>
      <c r="G54" s="181"/>
      <c r="H54" s="181" t="str">
        <f>
'将来負担比率（分子）の構造'!K$40</f>
        <v>
H29</v>
      </c>
      <c r="I54" s="181"/>
      <c r="J54" s="181"/>
      <c r="K54" s="181" t="str">
        <f>
'将来負担比率（分子）の構造'!L$40</f>
        <v>
H30</v>
      </c>
      <c r="L54" s="181"/>
      <c r="M54" s="181"/>
      <c r="N54" s="181" t="str">
        <f>
'将来負担比率（分子）の構造'!M$40</f>
        <v>
R01</v>
      </c>
      <c r="O54" s="181"/>
      <c r="P54" s="181"/>
    </row>
    <row r="55" spans="1:16" x14ac:dyDescent="0.2">
      <c r="A55" s="181"/>
      <c r="B55" s="181" t="s">
        <v>
73</v>
      </c>
      <c r="C55" s="181"/>
      <c r="D55" s="181" t="s">
        <v>
74</v>
      </c>
      <c r="E55" s="181" t="s">
        <v>
73</v>
      </c>
      <c r="F55" s="181"/>
      <c r="G55" s="181" t="s">
        <v>
74</v>
      </c>
      <c r="H55" s="181" t="s">
        <v>
73</v>
      </c>
      <c r="I55" s="181"/>
      <c r="J55" s="181" t="s">
        <v>
74</v>
      </c>
      <c r="K55" s="181" t="s">
        <v>
73</v>
      </c>
      <c r="L55" s="181"/>
      <c r="M55" s="181" t="s">
        <v>
74</v>
      </c>
      <c r="N55" s="181" t="s">
        <v>
73</v>
      </c>
      <c r="O55" s="181"/>
      <c r="P55" s="181" t="s">
        <v>
74</v>
      </c>
    </row>
    <row r="56" spans="1:16" x14ac:dyDescent="0.2">
      <c r="A56" s="181" t="s">
        <v>
43</v>
      </c>
      <c r="B56" s="181"/>
      <c r="C56" s="181"/>
      <c r="D56" s="181">
        <f>
'将来負担比率（分子）の構造'!I$52</f>
        <v>
2681</v>
      </c>
      <c r="E56" s="181"/>
      <c r="F56" s="181"/>
      <c r="G56" s="181">
        <f>
'将来負担比率（分子）の構造'!J$52</f>
        <v>
2572</v>
      </c>
      <c r="H56" s="181"/>
      <c r="I56" s="181"/>
      <c r="J56" s="181">
        <f>
'将来負担比率（分子）の構造'!K$52</f>
        <v>
2373</v>
      </c>
      <c r="K56" s="181"/>
      <c r="L56" s="181"/>
      <c r="M56" s="181">
        <f>
'将来負担比率（分子）の構造'!L$52</f>
        <v>
2468</v>
      </c>
      <c r="N56" s="181"/>
      <c r="O56" s="181"/>
      <c r="P56" s="181">
        <f>
'将来負担比率（分子）の構造'!M$52</f>
        <v>
2564</v>
      </c>
    </row>
    <row r="57" spans="1:16" x14ac:dyDescent="0.2">
      <c r="A57" s="181" t="s">
        <v>
42</v>
      </c>
      <c r="B57" s="181"/>
      <c r="C57" s="181"/>
      <c r="D57" s="181" t="str">
        <f>
'将来負担比率（分子）の構造'!I$51</f>
        <v>
-</v>
      </c>
      <c r="E57" s="181"/>
      <c r="F57" s="181"/>
      <c r="G57" s="181" t="str">
        <f>
'将来負担比率（分子）の構造'!J$51</f>
        <v>
-</v>
      </c>
      <c r="H57" s="181"/>
      <c r="I57" s="181"/>
      <c r="J57" s="181" t="str">
        <f>
'将来負担比率（分子）の構造'!K$51</f>
        <v>
-</v>
      </c>
      <c r="K57" s="181"/>
      <c r="L57" s="181"/>
      <c r="M57" s="181" t="str">
        <f>
'将来負担比率（分子）の構造'!L$51</f>
        <v>
-</v>
      </c>
      <c r="N57" s="181"/>
      <c r="O57" s="181"/>
      <c r="P57" s="181" t="str">
        <f>
'将来負担比率（分子）の構造'!M$51</f>
        <v>
-</v>
      </c>
    </row>
    <row r="58" spans="1:16" x14ac:dyDescent="0.2">
      <c r="A58" s="181" t="s">
        <v>
41</v>
      </c>
      <c r="B58" s="181"/>
      <c r="C58" s="181"/>
      <c r="D58" s="181">
        <f>
'将来負担比率（分子）の構造'!I$50</f>
        <v>
2241</v>
      </c>
      <c r="E58" s="181"/>
      <c r="F58" s="181"/>
      <c r="G58" s="181">
        <f>
'将来負担比率（分子）の構造'!J$50</f>
        <v>
2389</v>
      </c>
      <c r="H58" s="181"/>
      <c r="I58" s="181"/>
      <c r="J58" s="181">
        <f>
'将来負担比率（分子）の構造'!K$50</f>
        <v>
2285</v>
      </c>
      <c r="K58" s="181"/>
      <c r="L58" s="181"/>
      <c r="M58" s="181">
        <f>
'将来負担比率（分子）の構造'!L$50</f>
        <v>
2439</v>
      </c>
      <c r="N58" s="181"/>
      <c r="O58" s="181"/>
      <c r="P58" s="181">
        <f>
'将来負担比率（分子）の構造'!M$50</f>
        <v>
2548</v>
      </c>
    </row>
    <row r="59" spans="1:16" x14ac:dyDescent="0.2">
      <c r="A59" s="181" t="s">
        <v>
39</v>
      </c>
      <c r="B59" s="181" t="str">
        <f>
'将来負担比率（分子）の構造'!I$49</f>
        <v>
-</v>
      </c>
      <c r="C59" s="181"/>
      <c r="D59" s="181"/>
      <c r="E59" s="181" t="str">
        <f>
'将来負担比率（分子）の構造'!J$49</f>
        <v>
-</v>
      </c>
      <c r="F59" s="181"/>
      <c r="G59" s="181"/>
      <c r="H59" s="181" t="str">
        <f>
'将来負担比率（分子）の構造'!K$49</f>
        <v>
-</v>
      </c>
      <c r="I59" s="181"/>
      <c r="J59" s="181"/>
      <c r="K59" s="181" t="str">
        <f>
'将来負担比率（分子）の構造'!L$49</f>
        <v>
-</v>
      </c>
      <c r="L59" s="181"/>
      <c r="M59" s="181"/>
      <c r="N59" s="181" t="str">
        <f>
'将来負担比率（分子）の構造'!M$49</f>
        <v>
-</v>
      </c>
      <c r="O59" s="181"/>
      <c r="P59" s="181"/>
    </row>
    <row r="60" spans="1:16" x14ac:dyDescent="0.2">
      <c r="A60" s="181" t="s">
        <v>
38</v>
      </c>
      <c r="B60" s="181" t="str">
        <f>
'将来負担比率（分子）の構造'!I$48</f>
        <v>
-</v>
      </c>
      <c r="C60" s="181"/>
      <c r="D60" s="181"/>
      <c r="E60" s="181" t="str">
        <f>
'将来負担比率（分子）の構造'!J$48</f>
        <v>
-</v>
      </c>
      <c r="F60" s="181"/>
      <c r="G60" s="181"/>
      <c r="H60" s="181" t="str">
        <f>
'将来負担比率（分子）の構造'!K$48</f>
        <v>
-</v>
      </c>
      <c r="I60" s="181"/>
      <c r="J60" s="181"/>
      <c r="K60" s="181" t="str">
        <f>
'将来負担比率（分子）の構造'!L$48</f>
        <v>
-</v>
      </c>
      <c r="L60" s="181"/>
      <c r="M60" s="181"/>
      <c r="N60" s="181" t="str">
        <f>
'将来負担比率（分子）の構造'!M$48</f>
        <v>
-</v>
      </c>
      <c r="O60" s="181"/>
      <c r="P60" s="181"/>
    </row>
    <row r="61" spans="1:16" x14ac:dyDescent="0.2">
      <c r="A61" s="181" t="s">
        <v>
36</v>
      </c>
      <c r="B61" s="181" t="str">
        <f>
'将来負担比率（分子）の構造'!I$46</f>
        <v>
-</v>
      </c>
      <c r="C61" s="181"/>
      <c r="D61" s="181"/>
      <c r="E61" s="181" t="str">
        <f>
'将来負担比率（分子）の構造'!J$46</f>
        <v>
-</v>
      </c>
      <c r="F61" s="181"/>
      <c r="G61" s="181"/>
      <c r="H61" s="181" t="str">
        <f>
'将来負担比率（分子）の構造'!K$46</f>
        <v>
-</v>
      </c>
      <c r="I61" s="181"/>
      <c r="J61" s="181"/>
      <c r="K61" s="181" t="str">
        <f>
'将来負担比率（分子）の構造'!L$46</f>
        <v>
-</v>
      </c>
      <c r="L61" s="181"/>
      <c r="M61" s="181"/>
      <c r="N61" s="181" t="str">
        <f>
'将来負担比率（分子）の構造'!M$46</f>
        <v>
-</v>
      </c>
      <c r="O61" s="181"/>
      <c r="P61" s="181"/>
    </row>
    <row r="62" spans="1:16" x14ac:dyDescent="0.2">
      <c r="A62" s="181" t="s">
        <v>
35</v>
      </c>
      <c r="B62" s="181" t="str">
        <f>
'将来負担比率（分子）の構造'!I$45</f>
        <v>
-</v>
      </c>
      <c r="C62" s="181"/>
      <c r="D62" s="181"/>
      <c r="E62" s="181" t="str">
        <f>
'将来負担比率（分子）の構造'!J$45</f>
        <v>
-</v>
      </c>
      <c r="F62" s="181"/>
      <c r="G62" s="181"/>
      <c r="H62" s="181" t="str">
        <f>
'将来負担比率（分子）の構造'!K$45</f>
        <v>
-</v>
      </c>
      <c r="I62" s="181"/>
      <c r="J62" s="181"/>
      <c r="K62" s="181" t="str">
        <f>
'将来負担比率（分子）の構造'!L$45</f>
        <v>
-</v>
      </c>
      <c r="L62" s="181"/>
      <c r="M62" s="181"/>
      <c r="N62" s="181" t="str">
        <f>
'将来負担比率（分子）の構造'!M$45</f>
        <v>
-</v>
      </c>
      <c r="O62" s="181"/>
      <c r="P62" s="181"/>
    </row>
    <row r="63" spans="1:16" x14ac:dyDescent="0.2">
      <c r="A63" s="181" t="s">
        <v>
34</v>
      </c>
      <c r="B63" s="181" t="str">
        <f>
'将来負担比率（分子）の構造'!I$44</f>
        <v>
-</v>
      </c>
      <c r="C63" s="181"/>
      <c r="D63" s="181"/>
      <c r="E63" s="181" t="str">
        <f>
'将来負担比率（分子）の構造'!J$44</f>
        <v>
-</v>
      </c>
      <c r="F63" s="181"/>
      <c r="G63" s="181"/>
      <c r="H63" s="181" t="str">
        <f>
'将来負担比率（分子）の構造'!K$44</f>
        <v>
-</v>
      </c>
      <c r="I63" s="181"/>
      <c r="J63" s="181"/>
      <c r="K63" s="181" t="str">
        <f>
'将来負担比率（分子）の構造'!L$44</f>
        <v>
-</v>
      </c>
      <c r="L63" s="181"/>
      <c r="M63" s="181"/>
      <c r="N63" s="181" t="str">
        <f>
'将来負担比率（分子）の構造'!M$44</f>
        <v>
-</v>
      </c>
      <c r="O63" s="181"/>
      <c r="P63" s="181"/>
    </row>
    <row r="64" spans="1:16" x14ac:dyDescent="0.2">
      <c r="A64" s="181" t="s">
        <v>
33</v>
      </c>
      <c r="B64" s="181">
        <f>
'将来負担比率（分子）の構造'!I$43</f>
        <v>
718</v>
      </c>
      <c r="C64" s="181"/>
      <c r="D64" s="181"/>
      <c r="E64" s="181">
        <f>
'将来負担比率（分子）の構造'!J$43</f>
        <v>
782</v>
      </c>
      <c r="F64" s="181"/>
      <c r="G64" s="181"/>
      <c r="H64" s="181">
        <f>
'将来負担比率（分子）の構造'!K$43</f>
        <v>
900</v>
      </c>
      <c r="I64" s="181"/>
      <c r="J64" s="181"/>
      <c r="K64" s="181">
        <f>
'将来負担比率（分子）の構造'!L$43</f>
        <v>
995</v>
      </c>
      <c r="L64" s="181"/>
      <c r="M64" s="181"/>
      <c r="N64" s="181">
        <f>
'将来負担比率（分子）の構造'!M$43</f>
        <v>
1037</v>
      </c>
      <c r="O64" s="181"/>
      <c r="P64" s="181"/>
    </row>
    <row r="65" spans="1:16" x14ac:dyDescent="0.2">
      <c r="A65" s="181" t="s">
        <v>
32</v>
      </c>
      <c r="B65" s="181" t="str">
        <f>
'将来負担比率（分子）の構造'!I$42</f>
        <v>
-</v>
      </c>
      <c r="C65" s="181"/>
      <c r="D65" s="181"/>
      <c r="E65" s="181" t="str">
        <f>
'将来負担比率（分子）の構造'!J$42</f>
        <v>
-</v>
      </c>
      <c r="F65" s="181"/>
      <c r="G65" s="181"/>
      <c r="H65" s="181" t="str">
        <f>
'将来負担比率（分子）の構造'!K$42</f>
        <v>
-</v>
      </c>
      <c r="I65" s="181"/>
      <c r="J65" s="181"/>
      <c r="K65" s="181" t="str">
        <f>
'将来負担比率（分子）の構造'!L$42</f>
        <v>
-</v>
      </c>
      <c r="L65" s="181"/>
      <c r="M65" s="181"/>
      <c r="N65" s="181" t="str">
        <f>
'将来負担比率（分子）の構造'!M$42</f>
        <v>
-</v>
      </c>
      <c r="O65" s="181"/>
      <c r="P65" s="181"/>
    </row>
    <row r="66" spans="1:16" x14ac:dyDescent="0.2">
      <c r="A66" s="181" t="s">
        <v>
31</v>
      </c>
      <c r="B66" s="181">
        <f>
'将来負担比率（分子）の構造'!I$41</f>
        <v>
2874</v>
      </c>
      <c r="C66" s="181"/>
      <c r="D66" s="181"/>
      <c r="E66" s="181">
        <f>
'将来負担比率（分子）の構造'!J$41</f>
        <v>
2592</v>
      </c>
      <c r="F66" s="181"/>
      <c r="G66" s="181"/>
      <c r="H66" s="181">
        <f>
'将来負担比率（分子）の構造'!K$41</f>
        <v>
2128</v>
      </c>
      <c r="I66" s="181"/>
      <c r="J66" s="181"/>
      <c r="K66" s="181">
        <f>
'将来負担比率（分子）の構造'!L$41</f>
        <v>
2237</v>
      </c>
      <c r="L66" s="181"/>
      <c r="M66" s="181"/>
      <c r="N66" s="181">
        <f>
'将来負担比率（分子）の構造'!M$41</f>
        <v>
2254</v>
      </c>
      <c r="O66" s="181"/>
      <c r="P66" s="181"/>
    </row>
    <row r="67" spans="1:16" x14ac:dyDescent="0.2">
      <c r="A67" s="181" t="s">
        <v>
75</v>
      </c>
      <c r="B67" s="181" t="e">
        <f>
NA()</f>
        <v>
#N/A</v>
      </c>
      <c r="C67" s="181">
        <f>
IF(ISNUMBER('将来負担比率（分子）の構造'!I$53), IF('将来負担比率（分子）の構造'!I$53 &lt; 0, 0, '将来負担比率（分子）の構造'!I$53), NA())</f>
        <v>
0</v>
      </c>
      <c r="D67" s="181" t="e">
        <f>
NA()</f>
        <v>
#N/A</v>
      </c>
      <c r="E67" s="181" t="e">
        <f>
NA()</f>
        <v>
#N/A</v>
      </c>
      <c r="F67" s="181">
        <f>
IF(ISNUMBER('将来負担比率（分子）の構造'!J$53), IF('将来負担比率（分子）の構造'!J$53 &lt; 0, 0, '将来負担比率（分子）の構造'!J$53), NA())</f>
        <v>
0</v>
      </c>
      <c r="G67" s="181" t="e">
        <f>
NA()</f>
        <v>
#N/A</v>
      </c>
      <c r="H67" s="181" t="e">
        <f>
NA()</f>
        <v>
#N/A</v>
      </c>
      <c r="I67" s="181">
        <f>
IF(ISNUMBER('将来負担比率（分子）の構造'!K$53), IF('将来負担比率（分子）の構造'!K$53 &lt; 0, 0, '将来負担比率（分子）の構造'!K$53), NA())</f>
        <v>
0</v>
      </c>
      <c r="J67" s="181" t="e">
        <f>
NA()</f>
        <v>
#N/A</v>
      </c>
      <c r="K67" s="181" t="e">
        <f>
NA()</f>
        <v>
#N/A</v>
      </c>
      <c r="L67" s="181">
        <f>
IF(ISNUMBER('将来負担比率（分子）の構造'!L$53), IF('将来負担比率（分子）の構造'!L$53 &lt; 0, 0, '将来負担比率（分子）の構造'!L$53), NA())</f>
        <v>
0</v>
      </c>
      <c r="M67" s="181" t="e">
        <f>
NA()</f>
        <v>
#N/A</v>
      </c>
      <c r="N67" s="181" t="e">
        <f>
NA()</f>
        <v>
#N/A</v>
      </c>
      <c r="O67" s="181">
        <f>
IF(ISNUMBER('将来負担比率（分子）の構造'!M$53), IF('将来負担比率（分子）の構造'!M$53 &lt; 0, 0, '将来負担比率（分子）の構造'!M$53), NA())</f>
        <v>
0</v>
      </c>
      <c r="P67" s="181" t="e">
        <f>
NA()</f>
        <v>
#N/A</v>
      </c>
    </row>
    <row r="70" spans="1:16" x14ac:dyDescent="0.2">
      <c r="A70" s="183" t="s">
        <v>
76</v>
      </c>
      <c r="B70" s="183"/>
      <c r="C70" s="183"/>
      <c r="D70" s="183"/>
      <c r="E70" s="183"/>
      <c r="F70" s="183"/>
    </row>
    <row r="71" spans="1:16" x14ac:dyDescent="0.2">
      <c r="A71" s="184"/>
      <c r="B71" s="184" t="str">
        <f>
基金残高に係る経年分析!F54</f>
        <v>
H29</v>
      </c>
      <c r="C71" s="184" t="str">
        <f>
基金残高に係る経年分析!G54</f>
        <v>
H30</v>
      </c>
      <c r="D71" s="184" t="str">
        <f>
基金残高に係る経年分析!H54</f>
        <v>
R01</v>
      </c>
    </row>
    <row r="72" spans="1:16" x14ac:dyDescent="0.2">
      <c r="A72" s="184" t="s">
        <v>
77</v>
      </c>
      <c r="B72" s="185">
        <f>
基金残高に係る経年分析!F55</f>
        <v>
918</v>
      </c>
      <c r="C72" s="185">
        <f>
基金残高に係る経年分析!G55</f>
        <v>
918</v>
      </c>
      <c r="D72" s="185">
        <f>
基金残高に係る経年分析!H55</f>
        <v>
972</v>
      </c>
    </row>
    <row r="73" spans="1:16" x14ac:dyDescent="0.2">
      <c r="A73" s="184" t="s">
        <v>
78</v>
      </c>
      <c r="B73" s="185">
        <f>
基金残高に係る経年分析!F56</f>
        <v>
218</v>
      </c>
      <c r="C73" s="185">
        <f>
基金残高に係る経年分析!G56</f>
        <v>
303</v>
      </c>
      <c r="D73" s="185">
        <f>
基金残高に係る経年分析!H56</f>
        <v>
415</v>
      </c>
    </row>
    <row r="74" spans="1:16" x14ac:dyDescent="0.2">
      <c r="A74" s="184" t="s">
        <v>
79</v>
      </c>
      <c r="B74" s="185">
        <f>
基金残高に係る経年分析!F57</f>
        <v>
1138</v>
      </c>
      <c r="C74" s="185">
        <f>
基金残高に係る経年分析!G57</f>
        <v>
1172</v>
      </c>
      <c r="D74" s="185">
        <f>
基金残高に係る経年分析!H57</f>
        <v>
1168</v>
      </c>
    </row>
  </sheetData>
  <sheetProtection algorithmName="SHA-512" hashValue="o/sQfdNj+tur2vmzycwuuWv9ieLr+c4QEdKuOpxhBWgiJD28OmHNZckuHeiZR8KtJ+OU8uBVgfS0ckNsrpo7ww==" saltValue="9CkxduhY/S3HbREbOofNi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28"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
213</v>
      </c>
      <c r="DI1" s="622"/>
      <c r="DJ1" s="622"/>
      <c r="DK1" s="622"/>
      <c r="DL1" s="622"/>
      <c r="DM1" s="622"/>
      <c r="DN1" s="623"/>
      <c r="DO1" s="226"/>
      <c r="DP1" s="621" t="s">
        <v>
214</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2">
      <c r="B2" s="227" t="s">
        <v>
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4" t="s">
        <v>
216</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
217</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
218</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2">
      <c r="B4" s="624" t="s">
        <v>
1</v>
      </c>
      <c r="C4" s="625"/>
      <c r="D4" s="625"/>
      <c r="E4" s="625"/>
      <c r="F4" s="625"/>
      <c r="G4" s="625"/>
      <c r="H4" s="625"/>
      <c r="I4" s="625"/>
      <c r="J4" s="625"/>
      <c r="K4" s="625"/>
      <c r="L4" s="625"/>
      <c r="M4" s="625"/>
      <c r="N4" s="625"/>
      <c r="O4" s="625"/>
      <c r="P4" s="625"/>
      <c r="Q4" s="626"/>
      <c r="R4" s="624" t="s">
        <v>
219</v>
      </c>
      <c r="S4" s="625"/>
      <c r="T4" s="625"/>
      <c r="U4" s="625"/>
      <c r="V4" s="625"/>
      <c r="W4" s="625"/>
      <c r="X4" s="625"/>
      <c r="Y4" s="626"/>
      <c r="Z4" s="624" t="s">
        <v>
220</v>
      </c>
      <c r="AA4" s="625"/>
      <c r="AB4" s="625"/>
      <c r="AC4" s="626"/>
      <c r="AD4" s="624" t="s">
        <v>
221</v>
      </c>
      <c r="AE4" s="625"/>
      <c r="AF4" s="625"/>
      <c r="AG4" s="625"/>
      <c r="AH4" s="625"/>
      <c r="AI4" s="625"/>
      <c r="AJ4" s="625"/>
      <c r="AK4" s="626"/>
      <c r="AL4" s="624" t="s">
        <v>
220</v>
      </c>
      <c r="AM4" s="625"/>
      <c r="AN4" s="625"/>
      <c r="AO4" s="626"/>
      <c r="AP4" s="630" t="s">
        <v>
222</v>
      </c>
      <c r="AQ4" s="630"/>
      <c r="AR4" s="630"/>
      <c r="AS4" s="630"/>
      <c r="AT4" s="630"/>
      <c r="AU4" s="630"/>
      <c r="AV4" s="630"/>
      <c r="AW4" s="630"/>
      <c r="AX4" s="630"/>
      <c r="AY4" s="630"/>
      <c r="AZ4" s="630"/>
      <c r="BA4" s="630"/>
      <c r="BB4" s="630"/>
      <c r="BC4" s="630"/>
      <c r="BD4" s="630"/>
      <c r="BE4" s="630"/>
      <c r="BF4" s="630"/>
      <c r="BG4" s="630" t="s">
        <v>
223</v>
      </c>
      <c r="BH4" s="630"/>
      <c r="BI4" s="630"/>
      <c r="BJ4" s="630"/>
      <c r="BK4" s="630"/>
      <c r="BL4" s="630"/>
      <c r="BM4" s="630"/>
      <c r="BN4" s="630"/>
      <c r="BO4" s="630" t="s">
        <v>
220</v>
      </c>
      <c r="BP4" s="630"/>
      <c r="BQ4" s="630"/>
      <c r="BR4" s="630"/>
      <c r="BS4" s="630" t="s">
        <v>
224</v>
      </c>
      <c r="BT4" s="630"/>
      <c r="BU4" s="630"/>
      <c r="BV4" s="630"/>
      <c r="BW4" s="630"/>
      <c r="BX4" s="630"/>
      <c r="BY4" s="630"/>
      <c r="BZ4" s="630"/>
      <c r="CA4" s="630"/>
      <c r="CB4" s="630"/>
      <c r="CD4" s="627" t="s">
        <v>
225</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2">
      <c r="B5" s="631" t="s">
        <v>
226</v>
      </c>
      <c r="C5" s="632"/>
      <c r="D5" s="632"/>
      <c r="E5" s="632"/>
      <c r="F5" s="632"/>
      <c r="G5" s="632"/>
      <c r="H5" s="632"/>
      <c r="I5" s="632"/>
      <c r="J5" s="632"/>
      <c r="K5" s="632"/>
      <c r="L5" s="632"/>
      <c r="M5" s="632"/>
      <c r="N5" s="632"/>
      <c r="O5" s="632"/>
      <c r="P5" s="632"/>
      <c r="Q5" s="633"/>
      <c r="R5" s="634">
        <v>
503069</v>
      </c>
      <c r="S5" s="635"/>
      <c r="T5" s="635"/>
      <c r="U5" s="635"/>
      <c r="V5" s="635"/>
      <c r="W5" s="635"/>
      <c r="X5" s="635"/>
      <c r="Y5" s="636"/>
      <c r="Z5" s="637">
        <v>
10.3</v>
      </c>
      <c r="AA5" s="637"/>
      <c r="AB5" s="637"/>
      <c r="AC5" s="637"/>
      <c r="AD5" s="638">
        <v>
503069</v>
      </c>
      <c r="AE5" s="638"/>
      <c r="AF5" s="638"/>
      <c r="AG5" s="638"/>
      <c r="AH5" s="638"/>
      <c r="AI5" s="638"/>
      <c r="AJ5" s="638"/>
      <c r="AK5" s="638"/>
      <c r="AL5" s="639">
        <v>
25.3</v>
      </c>
      <c r="AM5" s="640"/>
      <c r="AN5" s="640"/>
      <c r="AO5" s="641"/>
      <c r="AP5" s="631" t="s">
        <v>
227</v>
      </c>
      <c r="AQ5" s="632"/>
      <c r="AR5" s="632"/>
      <c r="AS5" s="632"/>
      <c r="AT5" s="632"/>
      <c r="AU5" s="632"/>
      <c r="AV5" s="632"/>
      <c r="AW5" s="632"/>
      <c r="AX5" s="632"/>
      <c r="AY5" s="632"/>
      <c r="AZ5" s="632"/>
      <c r="BA5" s="632"/>
      <c r="BB5" s="632"/>
      <c r="BC5" s="632"/>
      <c r="BD5" s="632"/>
      <c r="BE5" s="632"/>
      <c r="BF5" s="633"/>
      <c r="BG5" s="645">
        <v>
503069</v>
      </c>
      <c r="BH5" s="646"/>
      <c r="BI5" s="646"/>
      <c r="BJ5" s="646"/>
      <c r="BK5" s="646"/>
      <c r="BL5" s="646"/>
      <c r="BM5" s="646"/>
      <c r="BN5" s="647"/>
      <c r="BO5" s="648">
        <v>
100</v>
      </c>
      <c r="BP5" s="648"/>
      <c r="BQ5" s="648"/>
      <c r="BR5" s="648"/>
      <c r="BS5" s="649" t="s">
        <v>
228</v>
      </c>
      <c r="BT5" s="649"/>
      <c r="BU5" s="649"/>
      <c r="BV5" s="649"/>
      <c r="BW5" s="649"/>
      <c r="BX5" s="649"/>
      <c r="BY5" s="649"/>
      <c r="BZ5" s="649"/>
      <c r="CA5" s="649"/>
      <c r="CB5" s="653"/>
      <c r="CD5" s="627" t="s">
        <v>
222</v>
      </c>
      <c r="CE5" s="628"/>
      <c r="CF5" s="628"/>
      <c r="CG5" s="628"/>
      <c r="CH5" s="628"/>
      <c r="CI5" s="628"/>
      <c r="CJ5" s="628"/>
      <c r="CK5" s="628"/>
      <c r="CL5" s="628"/>
      <c r="CM5" s="628"/>
      <c r="CN5" s="628"/>
      <c r="CO5" s="628"/>
      <c r="CP5" s="628"/>
      <c r="CQ5" s="629"/>
      <c r="CR5" s="627" t="s">
        <v>
229</v>
      </c>
      <c r="CS5" s="628"/>
      <c r="CT5" s="628"/>
      <c r="CU5" s="628"/>
      <c r="CV5" s="628"/>
      <c r="CW5" s="628"/>
      <c r="CX5" s="628"/>
      <c r="CY5" s="629"/>
      <c r="CZ5" s="627" t="s">
        <v>
220</v>
      </c>
      <c r="DA5" s="628"/>
      <c r="DB5" s="628"/>
      <c r="DC5" s="629"/>
      <c r="DD5" s="627" t="s">
        <v>
230</v>
      </c>
      <c r="DE5" s="628"/>
      <c r="DF5" s="628"/>
      <c r="DG5" s="628"/>
      <c r="DH5" s="628"/>
      <c r="DI5" s="628"/>
      <c r="DJ5" s="628"/>
      <c r="DK5" s="628"/>
      <c r="DL5" s="628"/>
      <c r="DM5" s="628"/>
      <c r="DN5" s="628"/>
      <c r="DO5" s="628"/>
      <c r="DP5" s="629"/>
      <c r="DQ5" s="627" t="s">
        <v>
231</v>
      </c>
      <c r="DR5" s="628"/>
      <c r="DS5" s="628"/>
      <c r="DT5" s="628"/>
      <c r="DU5" s="628"/>
      <c r="DV5" s="628"/>
      <c r="DW5" s="628"/>
      <c r="DX5" s="628"/>
      <c r="DY5" s="628"/>
      <c r="DZ5" s="628"/>
      <c r="EA5" s="628"/>
      <c r="EB5" s="628"/>
      <c r="EC5" s="629"/>
    </row>
    <row r="6" spans="2:143" ht="11.25" customHeight="1" x14ac:dyDescent="0.2">
      <c r="B6" s="642" t="s">
        <v>
232</v>
      </c>
      <c r="C6" s="643"/>
      <c r="D6" s="643"/>
      <c r="E6" s="643"/>
      <c r="F6" s="643"/>
      <c r="G6" s="643"/>
      <c r="H6" s="643"/>
      <c r="I6" s="643"/>
      <c r="J6" s="643"/>
      <c r="K6" s="643"/>
      <c r="L6" s="643"/>
      <c r="M6" s="643"/>
      <c r="N6" s="643"/>
      <c r="O6" s="643"/>
      <c r="P6" s="643"/>
      <c r="Q6" s="644"/>
      <c r="R6" s="645">
        <v>
7705</v>
      </c>
      <c r="S6" s="646"/>
      <c r="T6" s="646"/>
      <c r="U6" s="646"/>
      <c r="V6" s="646"/>
      <c r="W6" s="646"/>
      <c r="X6" s="646"/>
      <c r="Y6" s="647"/>
      <c r="Z6" s="648">
        <v>
0.2</v>
      </c>
      <c r="AA6" s="648"/>
      <c r="AB6" s="648"/>
      <c r="AC6" s="648"/>
      <c r="AD6" s="649">
        <v>
7705</v>
      </c>
      <c r="AE6" s="649"/>
      <c r="AF6" s="649"/>
      <c r="AG6" s="649"/>
      <c r="AH6" s="649"/>
      <c r="AI6" s="649"/>
      <c r="AJ6" s="649"/>
      <c r="AK6" s="649"/>
      <c r="AL6" s="650">
        <v>
0.4</v>
      </c>
      <c r="AM6" s="651"/>
      <c r="AN6" s="651"/>
      <c r="AO6" s="652"/>
      <c r="AP6" s="642" t="s">
        <v>
233</v>
      </c>
      <c r="AQ6" s="643"/>
      <c r="AR6" s="643"/>
      <c r="AS6" s="643"/>
      <c r="AT6" s="643"/>
      <c r="AU6" s="643"/>
      <c r="AV6" s="643"/>
      <c r="AW6" s="643"/>
      <c r="AX6" s="643"/>
      <c r="AY6" s="643"/>
      <c r="AZ6" s="643"/>
      <c r="BA6" s="643"/>
      <c r="BB6" s="643"/>
      <c r="BC6" s="643"/>
      <c r="BD6" s="643"/>
      <c r="BE6" s="643"/>
      <c r="BF6" s="644"/>
      <c r="BG6" s="645">
        <v>
503069</v>
      </c>
      <c r="BH6" s="646"/>
      <c r="BI6" s="646"/>
      <c r="BJ6" s="646"/>
      <c r="BK6" s="646"/>
      <c r="BL6" s="646"/>
      <c r="BM6" s="646"/>
      <c r="BN6" s="647"/>
      <c r="BO6" s="648">
        <v>
100</v>
      </c>
      <c r="BP6" s="648"/>
      <c r="BQ6" s="648"/>
      <c r="BR6" s="648"/>
      <c r="BS6" s="649" t="s">
        <v>
228</v>
      </c>
      <c r="BT6" s="649"/>
      <c r="BU6" s="649"/>
      <c r="BV6" s="649"/>
      <c r="BW6" s="649"/>
      <c r="BX6" s="649"/>
      <c r="BY6" s="649"/>
      <c r="BZ6" s="649"/>
      <c r="CA6" s="649"/>
      <c r="CB6" s="653"/>
      <c r="CD6" s="656" t="s">
        <v>
234</v>
      </c>
      <c r="CE6" s="657"/>
      <c r="CF6" s="657"/>
      <c r="CG6" s="657"/>
      <c r="CH6" s="657"/>
      <c r="CI6" s="657"/>
      <c r="CJ6" s="657"/>
      <c r="CK6" s="657"/>
      <c r="CL6" s="657"/>
      <c r="CM6" s="657"/>
      <c r="CN6" s="657"/>
      <c r="CO6" s="657"/>
      <c r="CP6" s="657"/>
      <c r="CQ6" s="658"/>
      <c r="CR6" s="645">
        <v>
62385</v>
      </c>
      <c r="CS6" s="646"/>
      <c r="CT6" s="646"/>
      <c r="CU6" s="646"/>
      <c r="CV6" s="646"/>
      <c r="CW6" s="646"/>
      <c r="CX6" s="646"/>
      <c r="CY6" s="647"/>
      <c r="CZ6" s="639">
        <v>
1.3</v>
      </c>
      <c r="DA6" s="640"/>
      <c r="DB6" s="640"/>
      <c r="DC6" s="659"/>
      <c r="DD6" s="654" t="s">
        <v>
228</v>
      </c>
      <c r="DE6" s="646"/>
      <c r="DF6" s="646"/>
      <c r="DG6" s="646"/>
      <c r="DH6" s="646"/>
      <c r="DI6" s="646"/>
      <c r="DJ6" s="646"/>
      <c r="DK6" s="646"/>
      <c r="DL6" s="646"/>
      <c r="DM6" s="646"/>
      <c r="DN6" s="646"/>
      <c r="DO6" s="646"/>
      <c r="DP6" s="647"/>
      <c r="DQ6" s="654">
        <v>
62385</v>
      </c>
      <c r="DR6" s="646"/>
      <c r="DS6" s="646"/>
      <c r="DT6" s="646"/>
      <c r="DU6" s="646"/>
      <c r="DV6" s="646"/>
      <c r="DW6" s="646"/>
      <c r="DX6" s="646"/>
      <c r="DY6" s="646"/>
      <c r="DZ6" s="646"/>
      <c r="EA6" s="646"/>
      <c r="EB6" s="646"/>
      <c r="EC6" s="655"/>
    </row>
    <row r="7" spans="2:143" ht="11.25" customHeight="1" x14ac:dyDescent="0.2">
      <c r="B7" s="642" t="s">
        <v>
235</v>
      </c>
      <c r="C7" s="643"/>
      <c r="D7" s="643"/>
      <c r="E7" s="643"/>
      <c r="F7" s="643"/>
      <c r="G7" s="643"/>
      <c r="H7" s="643"/>
      <c r="I7" s="643"/>
      <c r="J7" s="643"/>
      <c r="K7" s="643"/>
      <c r="L7" s="643"/>
      <c r="M7" s="643"/>
      <c r="N7" s="643"/>
      <c r="O7" s="643"/>
      <c r="P7" s="643"/>
      <c r="Q7" s="644"/>
      <c r="R7" s="645">
        <v>
920</v>
      </c>
      <c r="S7" s="646"/>
      <c r="T7" s="646"/>
      <c r="U7" s="646"/>
      <c r="V7" s="646"/>
      <c r="W7" s="646"/>
      <c r="X7" s="646"/>
      <c r="Y7" s="647"/>
      <c r="Z7" s="648">
        <v>
0</v>
      </c>
      <c r="AA7" s="648"/>
      <c r="AB7" s="648"/>
      <c r="AC7" s="648"/>
      <c r="AD7" s="649">
        <v>
920</v>
      </c>
      <c r="AE7" s="649"/>
      <c r="AF7" s="649"/>
      <c r="AG7" s="649"/>
      <c r="AH7" s="649"/>
      <c r="AI7" s="649"/>
      <c r="AJ7" s="649"/>
      <c r="AK7" s="649"/>
      <c r="AL7" s="650">
        <v>
0</v>
      </c>
      <c r="AM7" s="651"/>
      <c r="AN7" s="651"/>
      <c r="AO7" s="652"/>
      <c r="AP7" s="642" t="s">
        <v>
236</v>
      </c>
      <c r="AQ7" s="643"/>
      <c r="AR7" s="643"/>
      <c r="AS7" s="643"/>
      <c r="AT7" s="643"/>
      <c r="AU7" s="643"/>
      <c r="AV7" s="643"/>
      <c r="AW7" s="643"/>
      <c r="AX7" s="643"/>
      <c r="AY7" s="643"/>
      <c r="AZ7" s="643"/>
      <c r="BA7" s="643"/>
      <c r="BB7" s="643"/>
      <c r="BC7" s="643"/>
      <c r="BD7" s="643"/>
      <c r="BE7" s="643"/>
      <c r="BF7" s="644"/>
      <c r="BG7" s="645">
        <v>
304119</v>
      </c>
      <c r="BH7" s="646"/>
      <c r="BI7" s="646"/>
      <c r="BJ7" s="646"/>
      <c r="BK7" s="646"/>
      <c r="BL7" s="646"/>
      <c r="BM7" s="646"/>
      <c r="BN7" s="647"/>
      <c r="BO7" s="648">
        <v>
60.5</v>
      </c>
      <c r="BP7" s="648"/>
      <c r="BQ7" s="648"/>
      <c r="BR7" s="648"/>
      <c r="BS7" s="649" t="s">
        <v>
228</v>
      </c>
      <c r="BT7" s="649"/>
      <c r="BU7" s="649"/>
      <c r="BV7" s="649"/>
      <c r="BW7" s="649"/>
      <c r="BX7" s="649"/>
      <c r="BY7" s="649"/>
      <c r="BZ7" s="649"/>
      <c r="CA7" s="649"/>
      <c r="CB7" s="653"/>
      <c r="CD7" s="660" t="s">
        <v>
237</v>
      </c>
      <c r="CE7" s="661"/>
      <c r="CF7" s="661"/>
      <c r="CG7" s="661"/>
      <c r="CH7" s="661"/>
      <c r="CI7" s="661"/>
      <c r="CJ7" s="661"/>
      <c r="CK7" s="661"/>
      <c r="CL7" s="661"/>
      <c r="CM7" s="661"/>
      <c r="CN7" s="661"/>
      <c r="CO7" s="661"/>
      <c r="CP7" s="661"/>
      <c r="CQ7" s="662"/>
      <c r="CR7" s="645">
        <v>
1240500</v>
      </c>
      <c r="CS7" s="646"/>
      <c r="CT7" s="646"/>
      <c r="CU7" s="646"/>
      <c r="CV7" s="646"/>
      <c r="CW7" s="646"/>
      <c r="CX7" s="646"/>
      <c r="CY7" s="647"/>
      <c r="CZ7" s="648">
        <v>
26.8</v>
      </c>
      <c r="DA7" s="648"/>
      <c r="DB7" s="648"/>
      <c r="DC7" s="648"/>
      <c r="DD7" s="654">
        <v>
103605</v>
      </c>
      <c r="DE7" s="646"/>
      <c r="DF7" s="646"/>
      <c r="DG7" s="646"/>
      <c r="DH7" s="646"/>
      <c r="DI7" s="646"/>
      <c r="DJ7" s="646"/>
      <c r="DK7" s="646"/>
      <c r="DL7" s="646"/>
      <c r="DM7" s="646"/>
      <c r="DN7" s="646"/>
      <c r="DO7" s="646"/>
      <c r="DP7" s="647"/>
      <c r="DQ7" s="654">
        <v>
835377</v>
      </c>
      <c r="DR7" s="646"/>
      <c r="DS7" s="646"/>
      <c r="DT7" s="646"/>
      <c r="DU7" s="646"/>
      <c r="DV7" s="646"/>
      <c r="DW7" s="646"/>
      <c r="DX7" s="646"/>
      <c r="DY7" s="646"/>
      <c r="DZ7" s="646"/>
      <c r="EA7" s="646"/>
      <c r="EB7" s="646"/>
      <c r="EC7" s="655"/>
    </row>
    <row r="8" spans="2:143" ht="11.25" customHeight="1" x14ac:dyDescent="0.2">
      <c r="B8" s="642" t="s">
        <v>
238</v>
      </c>
      <c r="C8" s="643"/>
      <c r="D8" s="643"/>
      <c r="E8" s="643"/>
      <c r="F8" s="643"/>
      <c r="G8" s="643"/>
      <c r="H8" s="643"/>
      <c r="I8" s="643"/>
      <c r="J8" s="643"/>
      <c r="K8" s="643"/>
      <c r="L8" s="643"/>
      <c r="M8" s="643"/>
      <c r="N8" s="643"/>
      <c r="O8" s="643"/>
      <c r="P8" s="643"/>
      <c r="Q8" s="644"/>
      <c r="R8" s="645">
        <v>
4576</v>
      </c>
      <c r="S8" s="646"/>
      <c r="T8" s="646"/>
      <c r="U8" s="646"/>
      <c r="V8" s="646"/>
      <c r="W8" s="646"/>
      <c r="X8" s="646"/>
      <c r="Y8" s="647"/>
      <c r="Z8" s="648">
        <v>
0.1</v>
      </c>
      <c r="AA8" s="648"/>
      <c r="AB8" s="648"/>
      <c r="AC8" s="648"/>
      <c r="AD8" s="649">
        <v>
4576</v>
      </c>
      <c r="AE8" s="649"/>
      <c r="AF8" s="649"/>
      <c r="AG8" s="649"/>
      <c r="AH8" s="649"/>
      <c r="AI8" s="649"/>
      <c r="AJ8" s="649"/>
      <c r="AK8" s="649"/>
      <c r="AL8" s="650">
        <v>
0.2</v>
      </c>
      <c r="AM8" s="651"/>
      <c r="AN8" s="651"/>
      <c r="AO8" s="652"/>
      <c r="AP8" s="642" t="s">
        <v>
239</v>
      </c>
      <c r="AQ8" s="643"/>
      <c r="AR8" s="643"/>
      <c r="AS8" s="643"/>
      <c r="AT8" s="643"/>
      <c r="AU8" s="643"/>
      <c r="AV8" s="643"/>
      <c r="AW8" s="643"/>
      <c r="AX8" s="643"/>
      <c r="AY8" s="643"/>
      <c r="AZ8" s="643"/>
      <c r="BA8" s="643"/>
      <c r="BB8" s="643"/>
      <c r="BC8" s="643"/>
      <c r="BD8" s="643"/>
      <c r="BE8" s="643"/>
      <c r="BF8" s="644"/>
      <c r="BG8" s="645">
        <v>
6314</v>
      </c>
      <c r="BH8" s="646"/>
      <c r="BI8" s="646"/>
      <c r="BJ8" s="646"/>
      <c r="BK8" s="646"/>
      <c r="BL8" s="646"/>
      <c r="BM8" s="646"/>
      <c r="BN8" s="647"/>
      <c r="BO8" s="648">
        <v>
1.3</v>
      </c>
      <c r="BP8" s="648"/>
      <c r="BQ8" s="648"/>
      <c r="BR8" s="648"/>
      <c r="BS8" s="654" t="s">
        <v>
240</v>
      </c>
      <c r="BT8" s="646"/>
      <c r="BU8" s="646"/>
      <c r="BV8" s="646"/>
      <c r="BW8" s="646"/>
      <c r="BX8" s="646"/>
      <c r="BY8" s="646"/>
      <c r="BZ8" s="646"/>
      <c r="CA8" s="646"/>
      <c r="CB8" s="655"/>
      <c r="CD8" s="660" t="s">
        <v>
241</v>
      </c>
      <c r="CE8" s="661"/>
      <c r="CF8" s="661"/>
      <c r="CG8" s="661"/>
      <c r="CH8" s="661"/>
      <c r="CI8" s="661"/>
      <c r="CJ8" s="661"/>
      <c r="CK8" s="661"/>
      <c r="CL8" s="661"/>
      <c r="CM8" s="661"/>
      <c r="CN8" s="661"/>
      <c r="CO8" s="661"/>
      <c r="CP8" s="661"/>
      <c r="CQ8" s="662"/>
      <c r="CR8" s="645">
        <v>
725024</v>
      </c>
      <c r="CS8" s="646"/>
      <c r="CT8" s="646"/>
      <c r="CU8" s="646"/>
      <c r="CV8" s="646"/>
      <c r="CW8" s="646"/>
      <c r="CX8" s="646"/>
      <c r="CY8" s="647"/>
      <c r="CZ8" s="648">
        <v>
15.6</v>
      </c>
      <c r="DA8" s="648"/>
      <c r="DB8" s="648"/>
      <c r="DC8" s="648"/>
      <c r="DD8" s="654">
        <v>
74462</v>
      </c>
      <c r="DE8" s="646"/>
      <c r="DF8" s="646"/>
      <c r="DG8" s="646"/>
      <c r="DH8" s="646"/>
      <c r="DI8" s="646"/>
      <c r="DJ8" s="646"/>
      <c r="DK8" s="646"/>
      <c r="DL8" s="646"/>
      <c r="DM8" s="646"/>
      <c r="DN8" s="646"/>
      <c r="DO8" s="646"/>
      <c r="DP8" s="647"/>
      <c r="DQ8" s="654">
        <v>
364537</v>
      </c>
      <c r="DR8" s="646"/>
      <c r="DS8" s="646"/>
      <c r="DT8" s="646"/>
      <c r="DU8" s="646"/>
      <c r="DV8" s="646"/>
      <c r="DW8" s="646"/>
      <c r="DX8" s="646"/>
      <c r="DY8" s="646"/>
      <c r="DZ8" s="646"/>
      <c r="EA8" s="646"/>
      <c r="EB8" s="646"/>
      <c r="EC8" s="655"/>
    </row>
    <row r="9" spans="2:143" ht="11.25" customHeight="1" x14ac:dyDescent="0.2">
      <c r="B9" s="642" t="s">
        <v>
242</v>
      </c>
      <c r="C9" s="643"/>
      <c r="D9" s="643"/>
      <c r="E9" s="643"/>
      <c r="F9" s="643"/>
      <c r="G9" s="643"/>
      <c r="H9" s="643"/>
      <c r="I9" s="643"/>
      <c r="J9" s="643"/>
      <c r="K9" s="643"/>
      <c r="L9" s="643"/>
      <c r="M9" s="643"/>
      <c r="N9" s="643"/>
      <c r="O9" s="643"/>
      <c r="P9" s="643"/>
      <c r="Q9" s="644"/>
      <c r="R9" s="645">
        <v>
2818</v>
      </c>
      <c r="S9" s="646"/>
      <c r="T9" s="646"/>
      <c r="U9" s="646"/>
      <c r="V9" s="646"/>
      <c r="W9" s="646"/>
      <c r="X9" s="646"/>
      <c r="Y9" s="647"/>
      <c r="Z9" s="648">
        <v>
0.1</v>
      </c>
      <c r="AA9" s="648"/>
      <c r="AB9" s="648"/>
      <c r="AC9" s="648"/>
      <c r="AD9" s="649">
        <v>
2818</v>
      </c>
      <c r="AE9" s="649"/>
      <c r="AF9" s="649"/>
      <c r="AG9" s="649"/>
      <c r="AH9" s="649"/>
      <c r="AI9" s="649"/>
      <c r="AJ9" s="649"/>
      <c r="AK9" s="649"/>
      <c r="AL9" s="650">
        <v>
0.1</v>
      </c>
      <c r="AM9" s="651"/>
      <c r="AN9" s="651"/>
      <c r="AO9" s="652"/>
      <c r="AP9" s="642" t="s">
        <v>
243</v>
      </c>
      <c r="AQ9" s="643"/>
      <c r="AR9" s="643"/>
      <c r="AS9" s="643"/>
      <c r="AT9" s="643"/>
      <c r="AU9" s="643"/>
      <c r="AV9" s="643"/>
      <c r="AW9" s="643"/>
      <c r="AX9" s="643"/>
      <c r="AY9" s="643"/>
      <c r="AZ9" s="643"/>
      <c r="BA9" s="643"/>
      <c r="BB9" s="643"/>
      <c r="BC9" s="643"/>
      <c r="BD9" s="643"/>
      <c r="BE9" s="643"/>
      <c r="BF9" s="644"/>
      <c r="BG9" s="645">
        <v>
271840</v>
      </c>
      <c r="BH9" s="646"/>
      <c r="BI9" s="646"/>
      <c r="BJ9" s="646"/>
      <c r="BK9" s="646"/>
      <c r="BL9" s="646"/>
      <c r="BM9" s="646"/>
      <c r="BN9" s="647"/>
      <c r="BO9" s="648">
        <v>
54</v>
      </c>
      <c r="BP9" s="648"/>
      <c r="BQ9" s="648"/>
      <c r="BR9" s="648"/>
      <c r="BS9" s="654" t="s">
        <v>
228</v>
      </c>
      <c r="BT9" s="646"/>
      <c r="BU9" s="646"/>
      <c r="BV9" s="646"/>
      <c r="BW9" s="646"/>
      <c r="BX9" s="646"/>
      <c r="BY9" s="646"/>
      <c r="BZ9" s="646"/>
      <c r="CA9" s="646"/>
      <c r="CB9" s="655"/>
      <c r="CD9" s="660" t="s">
        <v>
244</v>
      </c>
      <c r="CE9" s="661"/>
      <c r="CF9" s="661"/>
      <c r="CG9" s="661"/>
      <c r="CH9" s="661"/>
      <c r="CI9" s="661"/>
      <c r="CJ9" s="661"/>
      <c r="CK9" s="661"/>
      <c r="CL9" s="661"/>
      <c r="CM9" s="661"/>
      <c r="CN9" s="661"/>
      <c r="CO9" s="661"/>
      <c r="CP9" s="661"/>
      <c r="CQ9" s="662"/>
      <c r="CR9" s="645">
        <v>
1307173</v>
      </c>
      <c r="CS9" s="646"/>
      <c r="CT9" s="646"/>
      <c r="CU9" s="646"/>
      <c r="CV9" s="646"/>
      <c r="CW9" s="646"/>
      <c r="CX9" s="646"/>
      <c r="CY9" s="647"/>
      <c r="CZ9" s="648">
        <v>
28.2</v>
      </c>
      <c r="DA9" s="648"/>
      <c r="DB9" s="648"/>
      <c r="DC9" s="648"/>
      <c r="DD9" s="654">
        <v>
242783</v>
      </c>
      <c r="DE9" s="646"/>
      <c r="DF9" s="646"/>
      <c r="DG9" s="646"/>
      <c r="DH9" s="646"/>
      <c r="DI9" s="646"/>
      <c r="DJ9" s="646"/>
      <c r="DK9" s="646"/>
      <c r="DL9" s="646"/>
      <c r="DM9" s="646"/>
      <c r="DN9" s="646"/>
      <c r="DO9" s="646"/>
      <c r="DP9" s="647"/>
      <c r="DQ9" s="654">
        <v>
478692</v>
      </c>
      <c r="DR9" s="646"/>
      <c r="DS9" s="646"/>
      <c r="DT9" s="646"/>
      <c r="DU9" s="646"/>
      <c r="DV9" s="646"/>
      <c r="DW9" s="646"/>
      <c r="DX9" s="646"/>
      <c r="DY9" s="646"/>
      <c r="DZ9" s="646"/>
      <c r="EA9" s="646"/>
      <c r="EB9" s="646"/>
      <c r="EC9" s="655"/>
    </row>
    <row r="10" spans="2:143" ht="11.25" customHeight="1" x14ac:dyDescent="0.2">
      <c r="B10" s="642" t="s">
        <v>
245</v>
      </c>
      <c r="C10" s="643"/>
      <c r="D10" s="643"/>
      <c r="E10" s="643"/>
      <c r="F10" s="643"/>
      <c r="G10" s="643"/>
      <c r="H10" s="643"/>
      <c r="I10" s="643"/>
      <c r="J10" s="643"/>
      <c r="K10" s="643"/>
      <c r="L10" s="643"/>
      <c r="M10" s="643"/>
      <c r="N10" s="643"/>
      <c r="O10" s="643"/>
      <c r="P10" s="643"/>
      <c r="Q10" s="644"/>
      <c r="R10" s="645" t="s">
        <v>
228</v>
      </c>
      <c r="S10" s="646"/>
      <c r="T10" s="646"/>
      <c r="U10" s="646"/>
      <c r="V10" s="646"/>
      <c r="W10" s="646"/>
      <c r="X10" s="646"/>
      <c r="Y10" s="647"/>
      <c r="Z10" s="648" t="s">
        <v>
228</v>
      </c>
      <c r="AA10" s="648"/>
      <c r="AB10" s="648"/>
      <c r="AC10" s="648"/>
      <c r="AD10" s="649" t="s">
        <v>
228</v>
      </c>
      <c r="AE10" s="649"/>
      <c r="AF10" s="649"/>
      <c r="AG10" s="649"/>
      <c r="AH10" s="649"/>
      <c r="AI10" s="649"/>
      <c r="AJ10" s="649"/>
      <c r="AK10" s="649"/>
      <c r="AL10" s="650" t="s">
        <v>
228</v>
      </c>
      <c r="AM10" s="651"/>
      <c r="AN10" s="651"/>
      <c r="AO10" s="652"/>
      <c r="AP10" s="642" t="s">
        <v>
246</v>
      </c>
      <c r="AQ10" s="643"/>
      <c r="AR10" s="643"/>
      <c r="AS10" s="643"/>
      <c r="AT10" s="643"/>
      <c r="AU10" s="643"/>
      <c r="AV10" s="643"/>
      <c r="AW10" s="643"/>
      <c r="AX10" s="643"/>
      <c r="AY10" s="643"/>
      <c r="AZ10" s="643"/>
      <c r="BA10" s="643"/>
      <c r="BB10" s="643"/>
      <c r="BC10" s="643"/>
      <c r="BD10" s="643"/>
      <c r="BE10" s="643"/>
      <c r="BF10" s="644"/>
      <c r="BG10" s="645">
        <v>
10724</v>
      </c>
      <c r="BH10" s="646"/>
      <c r="BI10" s="646"/>
      <c r="BJ10" s="646"/>
      <c r="BK10" s="646"/>
      <c r="BL10" s="646"/>
      <c r="BM10" s="646"/>
      <c r="BN10" s="647"/>
      <c r="BO10" s="648">
        <v>
2.1</v>
      </c>
      <c r="BP10" s="648"/>
      <c r="BQ10" s="648"/>
      <c r="BR10" s="648"/>
      <c r="BS10" s="654" t="s">
        <v>
240</v>
      </c>
      <c r="BT10" s="646"/>
      <c r="BU10" s="646"/>
      <c r="BV10" s="646"/>
      <c r="BW10" s="646"/>
      <c r="BX10" s="646"/>
      <c r="BY10" s="646"/>
      <c r="BZ10" s="646"/>
      <c r="CA10" s="646"/>
      <c r="CB10" s="655"/>
      <c r="CD10" s="660" t="s">
        <v>
247</v>
      </c>
      <c r="CE10" s="661"/>
      <c r="CF10" s="661"/>
      <c r="CG10" s="661"/>
      <c r="CH10" s="661"/>
      <c r="CI10" s="661"/>
      <c r="CJ10" s="661"/>
      <c r="CK10" s="661"/>
      <c r="CL10" s="661"/>
      <c r="CM10" s="661"/>
      <c r="CN10" s="661"/>
      <c r="CO10" s="661"/>
      <c r="CP10" s="661"/>
      <c r="CQ10" s="662"/>
      <c r="CR10" s="645" t="s">
        <v>
228</v>
      </c>
      <c r="CS10" s="646"/>
      <c r="CT10" s="646"/>
      <c r="CU10" s="646"/>
      <c r="CV10" s="646"/>
      <c r="CW10" s="646"/>
      <c r="CX10" s="646"/>
      <c r="CY10" s="647"/>
      <c r="CZ10" s="648" t="s">
        <v>
228</v>
      </c>
      <c r="DA10" s="648"/>
      <c r="DB10" s="648"/>
      <c r="DC10" s="648"/>
      <c r="DD10" s="654" t="s">
        <v>
228</v>
      </c>
      <c r="DE10" s="646"/>
      <c r="DF10" s="646"/>
      <c r="DG10" s="646"/>
      <c r="DH10" s="646"/>
      <c r="DI10" s="646"/>
      <c r="DJ10" s="646"/>
      <c r="DK10" s="646"/>
      <c r="DL10" s="646"/>
      <c r="DM10" s="646"/>
      <c r="DN10" s="646"/>
      <c r="DO10" s="646"/>
      <c r="DP10" s="647"/>
      <c r="DQ10" s="654" t="s">
        <v>
240</v>
      </c>
      <c r="DR10" s="646"/>
      <c r="DS10" s="646"/>
      <c r="DT10" s="646"/>
      <c r="DU10" s="646"/>
      <c r="DV10" s="646"/>
      <c r="DW10" s="646"/>
      <c r="DX10" s="646"/>
      <c r="DY10" s="646"/>
      <c r="DZ10" s="646"/>
      <c r="EA10" s="646"/>
      <c r="EB10" s="646"/>
      <c r="EC10" s="655"/>
    </row>
    <row r="11" spans="2:143" ht="11.25" customHeight="1" x14ac:dyDescent="0.2">
      <c r="B11" s="642" t="s">
        <v>
248</v>
      </c>
      <c r="C11" s="643"/>
      <c r="D11" s="643"/>
      <c r="E11" s="643"/>
      <c r="F11" s="643"/>
      <c r="G11" s="643"/>
      <c r="H11" s="643"/>
      <c r="I11" s="643"/>
      <c r="J11" s="643"/>
      <c r="K11" s="643"/>
      <c r="L11" s="643"/>
      <c r="M11" s="643"/>
      <c r="N11" s="643"/>
      <c r="O11" s="643"/>
      <c r="P11" s="643"/>
      <c r="Q11" s="644"/>
      <c r="R11" s="645">
        <v>
56729</v>
      </c>
      <c r="S11" s="646"/>
      <c r="T11" s="646"/>
      <c r="U11" s="646"/>
      <c r="V11" s="646"/>
      <c r="W11" s="646"/>
      <c r="X11" s="646"/>
      <c r="Y11" s="647"/>
      <c r="Z11" s="650">
        <v>
1.2</v>
      </c>
      <c r="AA11" s="651"/>
      <c r="AB11" s="651"/>
      <c r="AC11" s="663"/>
      <c r="AD11" s="654">
        <v>
56729</v>
      </c>
      <c r="AE11" s="646"/>
      <c r="AF11" s="646"/>
      <c r="AG11" s="646"/>
      <c r="AH11" s="646"/>
      <c r="AI11" s="646"/>
      <c r="AJ11" s="646"/>
      <c r="AK11" s="647"/>
      <c r="AL11" s="650">
        <v>
2.9</v>
      </c>
      <c r="AM11" s="651"/>
      <c r="AN11" s="651"/>
      <c r="AO11" s="652"/>
      <c r="AP11" s="642" t="s">
        <v>
249</v>
      </c>
      <c r="AQ11" s="643"/>
      <c r="AR11" s="643"/>
      <c r="AS11" s="643"/>
      <c r="AT11" s="643"/>
      <c r="AU11" s="643"/>
      <c r="AV11" s="643"/>
      <c r="AW11" s="643"/>
      <c r="AX11" s="643"/>
      <c r="AY11" s="643"/>
      <c r="AZ11" s="643"/>
      <c r="BA11" s="643"/>
      <c r="BB11" s="643"/>
      <c r="BC11" s="643"/>
      <c r="BD11" s="643"/>
      <c r="BE11" s="643"/>
      <c r="BF11" s="644"/>
      <c r="BG11" s="645">
        <v>
15241</v>
      </c>
      <c r="BH11" s="646"/>
      <c r="BI11" s="646"/>
      <c r="BJ11" s="646"/>
      <c r="BK11" s="646"/>
      <c r="BL11" s="646"/>
      <c r="BM11" s="646"/>
      <c r="BN11" s="647"/>
      <c r="BO11" s="648">
        <v>
3</v>
      </c>
      <c r="BP11" s="648"/>
      <c r="BQ11" s="648"/>
      <c r="BR11" s="648"/>
      <c r="BS11" s="654" t="s">
        <v>
240</v>
      </c>
      <c r="BT11" s="646"/>
      <c r="BU11" s="646"/>
      <c r="BV11" s="646"/>
      <c r="BW11" s="646"/>
      <c r="BX11" s="646"/>
      <c r="BY11" s="646"/>
      <c r="BZ11" s="646"/>
      <c r="CA11" s="646"/>
      <c r="CB11" s="655"/>
      <c r="CD11" s="660" t="s">
        <v>
250</v>
      </c>
      <c r="CE11" s="661"/>
      <c r="CF11" s="661"/>
      <c r="CG11" s="661"/>
      <c r="CH11" s="661"/>
      <c r="CI11" s="661"/>
      <c r="CJ11" s="661"/>
      <c r="CK11" s="661"/>
      <c r="CL11" s="661"/>
      <c r="CM11" s="661"/>
      <c r="CN11" s="661"/>
      <c r="CO11" s="661"/>
      <c r="CP11" s="661"/>
      <c r="CQ11" s="662"/>
      <c r="CR11" s="645">
        <v>
93872</v>
      </c>
      <c r="CS11" s="646"/>
      <c r="CT11" s="646"/>
      <c r="CU11" s="646"/>
      <c r="CV11" s="646"/>
      <c r="CW11" s="646"/>
      <c r="CX11" s="646"/>
      <c r="CY11" s="647"/>
      <c r="CZ11" s="648">
        <v>
2</v>
      </c>
      <c r="DA11" s="648"/>
      <c r="DB11" s="648"/>
      <c r="DC11" s="648"/>
      <c r="DD11" s="654" t="s">
        <v>
240</v>
      </c>
      <c r="DE11" s="646"/>
      <c r="DF11" s="646"/>
      <c r="DG11" s="646"/>
      <c r="DH11" s="646"/>
      <c r="DI11" s="646"/>
      <c r="DJ11" s="646"/>
      <c r="DK11" s="646"/>
      <c r="DL11" s="646"/>
      <c r="DM11" s="646"/>
      <c r="DN11" s="646"/>
      <c r="DO11" s="646"/>
      <c r="DP11" s="647"/>
      <c r="DQ11" s="654">
        <v>
35315</v>
      </c>
      <c r="DR11" s="646"/>
      <c r="DS11" s="646"/>
      <c r="DT11" s="646"/>
      <c r="DU11" s="646"/>
      <c r="DV11" s="646"/>
      <c r="DW11" s="646"/>
      <c r="DX11" s="646"/>
      <c r="DY11" s="646"/>
      <c r="DZ11" s="646"/>
      <c r="EA11" s="646"/>
      <c r="EB11" s="646"/>
      <c r="EC11" s="655"/>
    </row>
    <row r="12" spans="2:143" ht="11.25" customHeight="1" x14ac:dyDescent="0.2">
      <c r="B12" s="642" t="s">
        <v>
251</v>
      </c>
      <c r="C12" s="643"/>
      <c r="D12" s="643"/>
      <c r="E12" s="643"/>
      <c r="F12" s="643"/>
      <c r="G12" s="643"/>
      <c r="H12" s="643"/>
      <c r="I12" s="643"/>
      <c r="J12" s="643"/>
      <c r="K12" s="643"/>
      <c r="L12" s="643"/>
      <c r="M12" s="643"/>
      <c r="N12" s="643"/>
      <c r="O12" s="643"/>
      <c r="P12" s="643"/>
      <c r="Q12" s="644"/>
      <c r="R12" s="645" t="s">
        <v>
228</v>
      </c>
      <c r="S12" s="646"/>
      <c r="T12" s="646"/>
      <c r="U12" s="646"/>
      <c r="V12" s="646"/>
      <c r="W12" s="646"/>
      <c r="X12" s="646"/>
      <c r="Y12" s="647"/>
      <c r="Z12" s="648" t="s">
        <v>
228</v>
      </c>
      <c r="AA12" s="648"/>
      <c r="AB12" s="648"/>
      <c r="AC12" s="648"/>
      <c r="AD12" s="649" t="s">
        <v>
228</v>
      </c>
      <c r="AE12" s="649"/>
      <c r="AF12" s="649"/>
      <c r="AG12" s="649"/>
      <c r="AH12" s="649"/>
      <c r="AI12" s="649"/>
      <c r="AJ12" s="649"/>
      <c r="AK12" s="649"/>
      <c r="AL12" s="650" t="s">
        <v>
228</v>
      </c>
      <c r="AM12" s="651"/>
      <c r="AN12" s="651"/>
      <c r="AO12" s="652"/>
      <c r="AP12" s="642" t="s">
        <v>
252</v>
      </c>
      <c r="AQ12" s="643"/>
      <c r="AR12" s="643"/>
      <c r="AS12" s="643"/>
      <c r="AT12" s="643"/>
      <c r="AU12" s="643"/>
      <c r="AV12" s="643"/>
      <c r="AW12" s="643"/>
      <c r="AX12" s="643"/>
      <c r="AY12" s="643"/>
      <c r="AZ12" s="643"/>
      <c r="BA12" s="643"/>
      <c r="BB12" s="643"/>
      <c r="BC12" s="643"/>
      <c r="BD12" s="643"/>
      <c r="BE12" s="643"/>
      <c r="BF12" s="644"/>
      <c r="BG12" s="645">
        <v>
167417</v>
      </c>
      <c r="BH12" s="646"/>
      <c r="BI12" s="646"/>
      <c r="BJ12" s="646"/>
      <c r="BK12" s="646"/>
      <c r="BL12" s="646"/>
      <c r="BM12" s="646"/>
      <c r="BN12" s="647"/>
      <c r="BO12" s="648">
        <v>
33.299999999999997</v>
      </c>
      <c r="BP12" s="648"/>
      <c r="BQ12" s="648"/>
      <c r="BR12" s="648"/>
      <c r="BS12" s="654" t="s">
        <v>
228</v>
      </c>
      <c r="BT12" s="646"/>
      <c r="BU12" s="646"/>
      <c r="BV12" s="646"/>
      <c r="BW12" s="646"/>
      <c r="BX12" s="646"/>
      <c r="BY12" s="646"/>
      <c r="BZ12" s="646"/>
      <c r="CA12" s="646"/>
      <c r="CB12" s="655"/>
      <c r="CD12" s="660" t="s">
        <v>
253</v>
      </c>
      <c r="CE12" s="661"/>
      <c r="CF12" s="661"/>
      <c r="CG12" s="661"/>
      <c r="CH12" s="661"/>
      <c r="CI12" s="661"/>
      <c r="CJ12" s="661"/>
      <c r="CK12" s="661"/>
      <c r="CL12" s="661"/>
      <c r="CM12" s="661"/>
      <c r="CN12" s="661"/>
      <c r="CO12" s="661"/>
      <c r="CP12" s="661"/>
      <c r="CQ12" s="662"/>
      <c r="CR12" s="645">
        <v>
158853</v>
      </c>
      <c r="CS12" s="646"/>
      <c r="CT12" s="646"/>
      <c r="CU12" s="646"/>
      <c r="CV12" s="646"/>
      <c r="CW12" s="646"/>
      <c r="CX12" s="646"/>
      <c r="CY12" s="647"/>
      <c r="CZ12" s="648">
        <v>
3.4</v>
      </c>
      <c r="DA12" s="648"/>
      <c r="DB12" s="648"/>
      <c r="DC12" s="648"/>
      <c r="DD12" s="654">
        <v>
6241</v>
      </c>
      <c r="DE12" s="646"/>
      <c r="DF12" s="646"/>
      <c r="DG12" s="646"/>
      <c r="DH12" s="646"/>
      <c r="DI12" s="646"/>
      <c r="DJ12" s="646"/>
      <c r="DK12" s="646"/>
      <c r="DL12" s="646"/>
      <c r="DM12" s="646"/>
      <c r="DN12" s="646"/>
      <c r="DO12" s="646"/>
      <c r="DP12" s="647"/>
      <c r="DQ12" s="654">
        <v>
68453</v>
      </c>
      <c r="DR12" s="646"/>
      <c r="DS12" s="646"/>
      <c r="DT12" s="646"/>
      <c r="DU12" s="646"/>
      <c r="DV12" s="646"/>
      <c r="DW12" s="646"/>
      <c r="DX12" s="646"/>
      <c r="DY12" s="646"/>
      <c r="DZ12" s="646"/>
      <c r="EA12" s="646"/>
      <c r="EB12" s="646"/>
      <c r="EC12" s="655"/>
    </row>
    <row r="13" spans="2:143" ht="11.25" customHeight="1" x14ac:dyDescent="0.2">
      <c r="B13" s="642" t="s">
        <v>
254</v>
      </c>
      <c r="C13" s="643"/>
      <c r="D13" s="643"/>
      <c r="E13" s="643"/>
      <c r="F13" s="643"/>
      <c r="G13" s="643"/>
      <c r="H13" s="643"/>
      <c r="I13" s="643"/>
      <c r="J13" s="643"/>
      <c r="K13" s="643"/>
      <c r="L13" s="643"/>
      <c r="M13" s="643"/>
      <c r="N13" s="643"/>
      <c r="O13" s="643"/>
      <c r="P13" s="643"/>
      <c r="Q13" s="644"/>
      <c r="R13" s="645" t="s">
        <v>
228</v>
      </c>
      <c r="S13" s="646"/>
      <c r="T13" s="646"/>
      <c r="U13" s="646"/>
      <c r="V13" s="646"/>
      <c r="W13" s="646"/>
      <c r="X13" s="646"/>
      <c r="Y13" s="647"/>
      <c r="Z13" s="648" t="s">
        <v>
228</v>
      </c>
      <c r="AA13" s="648"/>
      <c r="AB13" s="648"/>
      <c r="AC13" s="648"/>
      <c r="AD13" s="649" t="s">
        <v>
240</v>
      </c>
      <c r="AE13" s="649"/>
      <c r="AF13" s="649"/>
      <c r="AG13" s="649"/>
      <c r="AH13" s="649"/>
      <c r="AI13" s="649"/>
      <c r="AJ13" s="649"/>
      <c r="AK13" s="649"/>
      <c r="AL13" s="650" t="s">
        <v>
240</v>
      </c>
      <c r="AM13" s="651"/>
      <c r="AN13" s="651"/>
      <c r="AO13" s="652"/>
      <c r="AP13" s="642" t="s">
        <v>
255</v>
      </c>
      <c r="AQ13" s="643"/>
      <c r="AR13" s="643"/>
      <c r="AS13" s="643"/>
      <c r="AT13" s="643"/>
      <c r="AU13" s="643"/>
      <c r="AV13" s="643"/>
      <c r="AW13" s="643"/>
      <c r="AX13" s="643"/>
      <c r="AY13" s="643"/>
      <c r="AZ13" s="643"/>
      <c r="BA13" s="643"/>
      <c r="BB13" s="643"/>
      <c r="BC13" s="643"/>
      <c r="BD13" s="643"/>
      <c r="BE13" s="643"/>
      <c r="BF13" s="644"/>
      <c r="BG13" s="645">
        <v>
131435</v>
      </c>
      <c r="BH13" s="646"/>
      <c r="BI13" s="646"/>
      <c r="BJ13" s="646"/>
      <c r="BK13" s="646"/>
      <c r="BL13" s="646"/>
      <c r="BM13" s="646"/>
      <c r="BN13" s="647"/>
      <c r="BO13" s="648">
        <v>
26.1</v>
      </c>
      <c r="BP13" s="648"/>
      <c r="BQ13" s="648"/>
      <c r="BR13" s="648"/>
      <c r="BS13" s="654" t="s">
        <v>
228</v>
      </c>
      <c r="BT13" s="646"/>
      <c r="BU13" s="646"/>
      <c r="BV13" s="646"/>
      <c r="BW13" s="646"/>
      <c r="BX13" s="646"/>
      <c r="BY13" s="646"/>
      <c r="BZ13" s="646"/>
      <c r="CA13" s="646"/>
      <c r="CB13" s="655"/>
      <c r="CD13" s="660" t="s">
        <v>
256</v>
      </c>
      <c r="CE13" s="661"/>
      <c r="CF13" s="661"/>
      <c r="CG13" s="661"/>
      <c r="CH13" s="661"/>
      <c r="CI13" s="661"/>
      <c r="CJ13" s="661"/>
      <c r="CK13" s="661"/>
      <c r="CL13" s="661"/>
      <c r="CM13" s="661"/>
      <c r="CN13" s="661"/>
      <c r="CO13" s="661"/>
      <c r="CP13" s="661"/>
      <c r="CQ13" s="662"/>
      <c r="CR13" s="645">
        <v>
352222</v>
      </c>
      <c r="CS13" s="646"/>
      <c r="CT13" s="646"/>
      <c r="CU13" s="646"/>
      <c r="CV13" s="646"/>
      <c r="CW13" s="646"/>
      <c r="CX13" s="646"/>
      <c r="CY13" s="647"/>
      <c r="CZ13" s="648">
        <v>
7.6</v>
      </c>
      <c r="DA13" s="648"/>
      <c r="DB13" s="648"/>
      <c r="DC13" s="648"/>
      <c r="DD13" s="654">
        <v>
235541</v>
      </c>
      <c r="DE13" s="646"/>
      <c r="DF13" s="646"/>
      <c r="DG13" s="646"/>
      <c r="DH13" s="646"/>
      <c r="DI13" s="646"/>
      <c r="DJ13" s="646"/>
      <c r="DK13" s="646"/>
      <c r="DL13" s="646"/>
      <c r="DM13" s="646"/>
      <c r="DN13" s="646"/>
      <c r="DO13" s="646"/>
      <c r="DP13" s="647"/>
      <c r="DQ13" s="654">
        <v>
89308</v>
      </c>
      <c r="DR13" s="646"/>
      <c r="DS13" s="646"/>
      <c r="DT13" s="646"/>
      <c r="DU13" s="646"/>
      <c r="DV13" s="646"/>
      <c r="DW13" s="646"/>
      <c r="DX13" s="646"/>
      <c r="DY13" s="646"/>
      <c r="DZ13" s="646"/>
      <c r="EA13" s="646"/>
      <c r="EB13" s="646"/>
      <c r="EC13" s="655"/>
    </row>
    <row r="14" spans="2:143" ht="11.25" customHeight="1" x14ac:dyDescent="0.2">
      <c r="B14" s="642" t="s">
        <v>
257</v>
      </c>
      <c r="C14" s="643"/>
      <c r="D14" s="643"/>
      <c r="E14" s="643"/>
      <c r="F14" s="643"/>
      <c r="G14" s="643"/>
      <c r="H14" s="643"/>
      <c r="I14" s="643"/>
      <c r="J14" s="643"/>
      <c r="K14" s="643"/>
      <c r="L14" s="643"/>
      <c r="M14" s="643"/>
      <c r="N14" s="643"/>
      <c r="O14" s="643"/>
      <c r="P14" s="643"/>
      <c r="Q14" s="644"/>
      <c r="R14" s="645">
        <v>
2234</v>
      </c>
      <c r="S14" s="646"/>
      <c r="T14" s="646"/>
      <c r="U14" s="646"/>
      <c r="V14" s="646"/>
      <c r="W14" s="646"/>
      <c r="X14" s="646"/>
      <c r="Y14" s="647"/>
      <c r="Z14" s="648">
        <v>
0</v>
      </c>
      <c r="AA14" s="648"/>
      <c r="AB14" s="648"/>
      <c r="AC14" s="648"/>
      <c r="AD14" s="649">
        <v>
2234</v>
      </c>
      <c r="AE14" s="649"/>
      <c r="AF14" s="649"/>
      <c r="AG14" s="649"/>
      <c r="AH14" s="649"/>
      <c r="AI14" s="649"/>
      <c r="AJ14" s="649"/>
      <c r="AK14" s="649"/>
      <c r="AL14" s="650">
        <v>
0.1</v>
      </c>
      <c r="AM14" s="651"/>
      <c r="AN14" s="651"/>
      <c r="AO14" s="652"/>
      <c r="AP14" s="642" t="s">
        <v>
258</v>
      </c>
      <c r="AQ14" s="643"/>
      <c r="AR14" s="643"/>
      <c r="AS14" s="643"/>
      <c r="AT14" s="643"/>
      <c r="AU14" s="643"/>
      <c r="AV14" s="643"/>
      <c r="AW14" s="643"/>
      <c r="AX14" s="643"/>
      <c r="AY14" s="643"/>
      <c r="AZ14" s="643"/>
      <c r="BA14" s="643"/>
      <c r="BB14" s="643"/>
      <c r="BC14" s="643"/>
      <c r="BD14" s="643"/>
      <c r="BE14" s="643"/>
      <c r="BF14" s="644"/>
      <c r="BG14" s="645">
        <v>
9981</v>
      </c>
      <c r="BH14" s="646"/>
      <c r="BI14" s="646"/>
      <c r="BJ14" s="646"/>
      <c r="BK14" s="646"/>
      <c r="BL14" s="646"/>
      <c r="BM14" s="646"/>
      <c r="BN14" s="647"/>
      <c r="BO14" s="648">
        <v>
2</v>
      </c>
      <c r="BP14" s="648"/>
      <c r="BQ14" s="648"/>
      <c r="BR14" s="648"/>
      <c r="BS14" s="654" t="s">
        <v>
228</v>
      </c>
      <c r="BT14" s="646"/>
      <c r="BU14" s="646"/>
      <c r="BV14" s="646"/>
      <c r="BW14" s="646"/>
      <c r="BX14" s="646"/>
      <c r="BY14" s="646"/>
      <c r="BZ14" s="646"/>
      <c r="CA14" s="646"/>
      <c r="CB14" s="655"/>
      <c r="CD14" s="660" t="s">
        <v>
259</v>
      </c>
      <c r="CE14" s="661"/>
      <c r="CF14" s="661"/>
      <c r="CG14" s="661"/>
      <c r="CH14" s="661"/>
      <c r="CI14" s="661"/>
      <c r="CJ14" s="661"/>
      <c r="CK14" s="661"/>
      <c r="CL14" s="661"/>
      <c r="CM14" s="661"/>
      <c r="CN14" s="661"/>
      <c r="CO14" s="661"/>
      <c r="CP14" s="661"/>
      <c r="CQ14" s="662"/>
      <c r="CR14" s="645">
        <v>
50468</v>
      </c>
      <c r="CS14" s="646"/>
      <c r="CT14" s="646"/>
      <c r="CU14" s="646"/>
      <c r="CV14" s="646"/>
      <c r="CW14" s="646"/>
      <c r="CX14" s="646"/>
      <c r="CY14" s="647"/>
      <c r="CZ14" s="648">
        <v>
1.1000000000000001</v>
      </c>
      <c r="DA14" s="648"/>
      <c r="DB14" s="648"/>
      <c r="DC14" s="648"/>
      <c r="DD14" s="654">
        <v>
1986</v>
      </c>
      <c r="DE14" s="646"/>
      <c r="DF14" s="646"/>
      <c r="DG14" s="646"/>
      <c r="DH14" s="646"/>
      <c r="DI14" s="646"/>
      <c r="DJ14" s="646"/>
      <c r="DK14" s="646"/>
      <c r="DL14" s="646"/>
      <c r="DM14" s="646"/>
      <c r="DN14" s="646"/>
      <c r="DO14" s="646"/>
      <c r="DP14" s="647"/>
      <c r="DQ14" s="654">
        <v>
33893</v>
      </c>
      <c r="DR14" s="646"/>
      <c r="DS14" s="646"/>
      <c r="DT14" s="646"/>
      <c r="DU14" s="646"/>
      <c r="DV14" s="646"/>
      <c r="DW14" s="646"/>
      <c r="DX14" s="646"/>
      <c r="DY14" s="646"/>
      <c r="DZ14" s="646"/>
      <c r="EA14" s="646"/>
      <c r="EB14" s="646"/>
      <c r="EC14" s="655"/>
    </row>
    <row r="15" spans="2:143" ht="11.25" customHeight="1" x14ac:dyDescent="0.2">
      <c r="B15" s="642" t="s">
        <v>
260</v>
      </c>
      <c r="C15" s="643"/>
      <c r="D15" s="643"/>
      <c r="E15" s="643"/>
      <c r="F15" s="643"/>
      <c r="G15" s="643"/>
      <c r="H15" s="643"/>
      <c r="I15" s="643"/>
      <c r="J15" s="643"/>
      <c r="K15" s="643"/>
      <c r="L15" s="643"/>
      <c r="M15" s="643"/>
      <c r="N15" s="643"/>
      <c r="O15" s="643"/>
      <c r="P15" s="643"/>
      <c r="Q15" s="644"/>
      <c r="R15" s="645" t="s">
        <v>
228</v>
      </c>
      <c r="S15" s="646"/>
      <c r="T15" s="646"/>
      <c r="U15" s="646"/>
      <c r="V15" s="646"/>
      <c r="W15" s="646"/>
      <c r="X15" s="646"/>
      <c r="Y15" s="647"/>
      <c r="Z15" s="648" t="s">
        <v>
240</v>
      </c>
      <c r="AA15" s="648"/>
      <c r="AB15" s="648"/>
      <c r="AC15" s="648"/>
      <c r="AD15" s="649" t="s">
        <v>
228</v>
      </c>
      <c r="AE15" s="649"/>
      <c r="AF15" s="649"/>
      <c r="AG15" s="649"/>
      <c r="AH15" s="649"/>
      <c r="AI15" s="649"/>
      <c r="AJ15" s="649"/>
      <c r="AK15" s="649"/>
      <c r="AL15" s="650" t="s">
        <v>
228</v>
      </c>
      <c r="AM15" s="651"/>
      <c r="AN15" s="651"/>
      <c r="AO15" s="652"/>
      <c r="AP15" s="642" t="s">
        <v>
261</v>
      </c>
      <c r="AQ15" s="643"/>
      <c r="AR15" s="643"/>
      <c r="AS15" s="643"/>
      <c r="AT15" s="643"/>
      <c r="AU15" s="643"/>
      <c r="AV15" s="643"/>
      <c r="AW15" s="643"/>
      <c r="AX15" s="643"/>
      <c r="AY15" s="643"/>
      <c r="AZ15" s="643"/>
      <c r="BA15" s="643"/>
      <c r="BB15" s="643"/>
      <c r="BC15" s="643"/>
      <c r="BD15" s="643"/>
      <c r="BE15" s="643"/>
      <c r="BF15" s="644"/>
      <c r="BG15" s="645">
        <v>
21552</v>
      </c>
      <c r="BH15" s="646"/>
      <c r="BI15" s="646"/>
      <c r="BJ15" s="646"/>
      <c r="BK15" s="646"/>
      <c r="BL15" s="646"/>
      <c r="BM15" s="646"/>
      <c r="BN15" s="647"/>
      <c r="BO15" s="648">
        <v>
4.3</v>
      </c>
      <c r="BP15" s="648"/>
      <c r="BQ15" s="648"/>
      <c r="BR15" s="648"/>
      <c r="BS15" s="654" t="s">
        <v>
240</v>
      </c>
      <c r="BT15" s="646"/>
      <c r="BU15" s="646"/>
      <c r="BV15" s="646"/>
      <c r="BW15" s="646"/>
      <c r="BX15" s="646"/>
      <c r="BY15" s="646"/>
      <c r="BZ15" s="646"/>
      <c r="CA15" s="646"/>
      <c r="CB15" s="655"/>
      <c r="CD15" s="660" t="s">
        <v>
262</v>
      </c>
      <c r="CE15" s="661"/>
      <c r="CF15" s="661"/>
      <c r="CG15" s="661"/>
      <c r="CH15" s="661"/>
      <c r="CI15" s="661"/>
      <c r="CJ15" s="661"/>
      <c r="CK15" s="661"/>
      <c r="CL15" s="661"/>
      <c r="CM15" s="661"/>
      <c r="CN15" s="661"/>
      <c r="CO15" s="661"/>
      <c r="CP15" s="661"/>
      <c r="CQ15" s="662"/>
      <c r="CR15" s="645">
        <v>
272232</v>
      </c>
      <c r="CS15" s="646"/>
      <c r="CT15" s="646"/>
      <c r="CU15" s="646"/>
      <c r="CV15" s="646"/>
      <c r="CW15" s="646"/>
      <c r="CX15" s="646"/>
      <c r="CY15" s="647"/>
      <c r="CZ15" s="648">
        <v>
5.9</v>
      </c>
      <c r="DA15" s="648"/>
      <c r="DB15" s="648"/>
      <c r="DC15" s="648"/>
      <c r="DD15" s="654">
        <v>
77818</v>
      </c>
      <c r="DE15" s="646"/>
      <c r="DF15" s="646"/>
      <c r="DG15" s="646"/>
      <c r="DH15" s="646"/>
      <c r="DI15" s="646"/>
      <c r="DJ15" s="646"/>
      <c r="DK15" s="646"/>
      <c r="DL15" s="646"/>
      <c r="DM15" s="646"/>
      <c r="DN15" s="646"/>
      <c r="DO15" s="646"/>
      <c r="DP15" s="647"/>
      <c r="DQ15" s="654">
        <v>
145667</v>
      </c>
      <c r="DR15" s="646"/>
      <c r="DS15" s="646"/>
      <c r="DT15" s="646"/>
      <c r="DU15" s="646"/>
      <c r="DV15" s="646"/>
      <c r="DW15" s="646"/>
      <c r="DX15" s="646"/>
      <c r="DY15" s="646"/>
      <c r="DZ15" s="646"/>
      <c r="EA15" s="646"/>
      <c r="EB15" s="646"/>
      <c r="EC15" s="655"/>
    </row>
    <row r="16" spans="2:143" ht="11.25" customHeight="1" x14ac:dyDescent="0.2">
      <c r="B16" s="642" t="s">
        <v>
263</v>
      </c>
      <c r="C16" s="643"/>
      <c r="D16" s="643"/>
      <c r="E16" s="643"/>
      <c r="F16" s="643"/>
      <c r="G16" s="643"/>
      <c r="H16" s="643"/>
      <c r="I16" s="643"/>
      <c r="J16" s="643"/>
      <c r="K16" s="643"/>
      <c r="L16" s="643"/>
      <c r="M16" s="643"/>
      <c r="N16" s="643"/>
      <c r="O16" s="643"/>
      <c r="P16" s="643"/>
      <c r="Q16" s="644"/>
      <c r="R16" s="645">
        <v>
789</v>
      </c>
      <c r="S16" s="646"/>
      <c r="T16" s="646"/>
      <c r="U16" s="646"/>
      <c r="V16" s="646"/>
      <c r="W16" s="646"/>
      <c r="X16" s="646"/>
      <c r="Y16" s="647"/>
      <c r="Z16" s="648">
        <v>
0</v>
      </c>
      <c r="AA16" s="648"/>
      <c r="AB16" s="648"/>
      <c r="AC16" s="648"/>
      <c r="AD16" s="649">
        <v>
789</v>
      </c>
      <c r="AE16" s="649"/>
      <c r="AF16" s="649"/>
      <c r="AG16" s="649"/>
      <c r="AH16" s="649"/>
      <c r="AI16" s="649"/>
      <c r="AJ16" s="649"/>
      <c r="AK16" s="649"/>
      <c r="AL16" s="650">
        <v>
0</v>
      </c>
      <c r="AM16" s="651"/>
      <c r="AN16" s="651"/>
      <c r="AO16" s="652"/>
      <c r="AP16" s="642" t="s">
        <v>
264</v>
      </c>
      <c r="AQ16" s="643"/>
      <c r="AR16" s="643"/>
      <c r="AS16" s="643"/>
      <c r="AT16" s="643"/>
      <c r="AU16" s="643"/>
      <c r="AV16" s="643"/>
      <c r="AW16" s="643"/>
      <c r="AX16" s="643"/>
      <c r="AY16" s="643"/>
      <c r="AZ16" s="643"/>
      <c r="BA16" s="643"/>
      <c r="BB16" s="643"/>
      <c r="BC16" s="643"/>
      <c r="BD16" s="643"/>
      <c r="BE16" s="643"/>
      <c r="BF16" s="644"/>
      <c r="BG16" s="645" t="s">
        <v>
228</v>
      </c>
      <c r="BH16" s="646"/>
      <c r="BI16" s="646"/>
      <c r="BJ16" s="646"/>
      <c r="BK16" s="646"/>
      <c r="BL16" s="646"/>
      <c r="BM16" s="646"/>
      <c r="BN16" s="647"/>
      <c r="BO16" s="648" t="s">
        <v>
228</v>
      </c>
      <c r="BP16" s="648"/>
      <c r="BQ16" s="648"/>
      <c r="BR16" s="648"/>
      <c r="BS16" s="654" t="s">
        <v>
228</v>
      </c>
      <c r="BT16" s="646"/>
      <c r="BU16" s="646"/>
      <c r="BV16" s="646"/>
      <c r="BW16" s="646"/>
      <c r="BX16" s="646"/>
      <c r="BY16" s="646"/>
      <c r="BZ16" s="646"/>
      <c r="CA16" s="646"/>
      <c r="CB16" s="655"/>
      <c r="CD16" s="660" t="s">
        <v>
265</v>
      </c>
      <c r="CE16" s="661"/>
      <c r="CF16" s="661"/>
      <c r="CG16" s="661"/>
      <c r="CH16" s="661"/>
      <c r="CI16" s="661"/>
      <c r="CJ16" s="661"/>
      <c r="CK16" s="661"/>
      <c r="CL16" s="661"/>
      <c r="CM16" s="661"/>
      <c r="CN16" s="661"/>
      <c r="CO16" s="661"/>
      <c r="CP16" s="661"/>
      <c r="CQ16" s="662"/>
      <c r="CR16" s="645">
        <v>
80945</v>
      </c>
      <c r="CS16" s="646"/>
      <c r="CT16" s="646"/>
      <c r="CU16" s="646"/>
      <c r="CV16" s="646"/>
      <c r="CW16" s="646"/>
      <c r="CX16" s="646"/>
      <c r="CY16" s="647"/>
      <c r="CZ16" s="648">
        <v>
1.7</v>
      </c>
      <c r="DA16" s="648"/>
      <c r="DB16" s="648"/>
      <c r="DC16" s="648"/>
      <c r="DD16" s="654" t="s">
        <v>
240</v>
      </c>
      <c r="DE16" s="646"/>
      <c r="DF16" s="646"/>
      <c r="DG16" s="646"/>
      <c r="DH16" s="646"/>
      <c r="DI16" s="646"/>
      <c r="DJ16" s="646"/>
      <c r="DK16" s="646"/>
      <c r="DL16" s="646"/>
      <c r="DM16" s="646"/>
      <c r="DN16" s="646"/>
      <c r="DO16" s="646"/>
      <c r="DP16" s="647"/>
      <c r="DQ16" s="654">
        <v>
15919</v>
      </c>
      <c r="DR16" s="646"/>
      <c r="DS16" s="646"/>
      <c r="DT16" s="646"/>
      <c r="DU16" s="646"/>
      <c r="DV16" s="646"/>
      <c r="DW16" s="646"/>
      <c r="DX16" s="646"/>
      <c r="DY16" s="646"/>
      <c r="DZ16" s="646"/>
      <c r="EA16" s="646"/>
      <c r="EB16" s="646"/>
      <c r="EC16" s="655"/>
    </row>
    <row r="17" spans="2:133" ht="11.25" customHeight="1" x14ac:dyDescent="0.2">
      <c r="B17" s="642" t="s">
        <v>
266</v>
      </c>
      <c r="C17" s="643"/>
      <c r="D17" s="643"/>
      <c r="E17" s="643"/>
      <c r="F17" s="643"/>
      <c r="G17" s="643"/>
      <c r="H17" s="643"/>
      <c r="I17" s="643"/>
      <c r="J17" s="643"/>
      <c r="K17" s="643"/>
      <c r="L17" s="643"/>
      <c r="M17" s="643"/>
      <c r="N17" s="643"/>
      <c r="O17" s="643"/>
      <c r="P17" s="643"/>
      <c r="Q17" s="644"/>
      <c r="R17" s="645">
        <v>
6903</v>
      </c>
      <c r="S17" s="646"/>
      <c r="T17" s="646"/>
      <c r="U17" s="646"/>
      <c r="V17" s="646"/>
      <c r="W17" s="646"/>
      <c r="X17" s="646"/>
      <c r="Y17" s="647"/>
      <c r="Z17" s="648">
        <v>
0.1</v>
      </c>
      <c r="AA17" s="648"/>
      <c r="AB17" s="648"/>
      <c r="AC17" s="648"/>
      <c r="AD17" s="649">
        <v>
6903</v>
      </c>
      <c r="AE17" s="649"/>
      <c r="AF17" s="649"/>
      <c r="AG17" s="649"/>
      <c r="AH17" s="649"/>
      <c r="AI17" s="649"/>
      <c r="AJ17" s="649"/>
      <c r="AK17" s="649"/>
      <c r="AL17" s="650">
        <v>
0.3</v>
      </c>
      <c r="AM17" s="651"/>
      <c r="AN17" s="651"/>
      <c r="AO17" s="652"/>
      <c r="AP17" s="642" t="s">
        <v>
267</v>
      </c>
      <c r="AQ17" s="643"/>
      <c r="AR17" s="643"/>
      <c r="AS17" s="643"/>
      <c r="AT17" s="643"/>
      <c r="AU17" s="643"/>
      <c r="AV17" s="643"/>
      <c r="AW17" s="643"/>
      <c r="AX17" s="643"/>
      <c r="AY17" s="643"/>
      <c r="AZ17" s="643"/>
      <c r="BA17" s="643"/>
      <c r="BB17" s="643"/>
      <c r="BC17" s="643"/>
      <c r="BD17" s="643"/>
      <c r="BE17" s="643"/>
      <c r="BF17" s="644"/>
      <c r="BG17" s="645" t="s">
        <v>
228</v>
      </c>
      <c r="BH17" s="646"/>
      <c r="BI17" s="646"/>
      <c r="BJ17" s="646"/>
      <c r="BK17" s="646"/>
      <c r="BL17" s="646"/>
      <c r="BM17" s="646"/>
      <c r="BN17" s="647"/>
      <c r="BO17" s="648" t="s">
        <v>
228</v>
      </c>
      <c r="BP17" s="648"/>
      <c r="BQ17" s="648"/>
      <c r="BR17" s="648"/>
      <c r="BS17" s="654" t="s">
        <v>
240</v>
      </c>
      <c r="BT17" s="646"/>
      <c r="BU17" s="646"/>
      <c r="BV17" s="646"/>
      <c r="BW17" s="646"/>
      <c r="BX17" s="646"/>
      <c r="BY17" s="646"/>
      <c r="BZ17" s="646"/>
      <c r="CA17" s="646"/>
      <c r="CB17" s="655"/>
      <c r="CD17" s="660" t="s">
        <v>
268</v>
      </c>
      <c r="CE17" s="661"/>
      <c r="CF17" s="661"/>
      <c r="CG17" s="661"/>
      <c r="CH17" s="661"/>
      <c r="CI17" s="661"/>
      <c r="CJ17" s="661"/>
      <c r="CK17" s="661"/>
      <c r="CL17" s="661"/>
      <c r="CM17" s="661"/>
      <c r="CN17" s="661"/>
      <c r="CO17" s="661"/>
      <c r="CP17" s="661"/>
      <c r="CQ17" s="662"/>
      <c r="CR17" s="645">
        <v>
291118</v>
      </c>
      <c r="CS17" s="646"/>
      <c r="CT17" s="646"/>
      <c r="CU17" s="646"/>
      <c r="CV17" s="646"/>
      <c r="CW17" s="646"/>
      <c r="CX17" s="646"/>
      <c r="CY17" s="647"/>
      <c r="CZ17" s="648">
        <v>
6.3</v>
      </c>
      <c r="DA17" s="648"/>
      <c r="DB17" s="648"/>
      <c r="DC17" s="648"/>
      <c r="DD17" s="654" t="s">
        <v>
240</v>
      </c>
      <c r="DE17" s="646"/>
      <c r="DF17" s="646"/>
      <c r="DG17" s="646"/>
      <c r="DH17" s="646"/>
      <c r="DI17" s="646"/>
      <c r="DJ17" s="646"/>
      <c r="DK17" s="646"/>
      <c r="DL17" s="646"/>
      <c r="DM17" s="646"/>
      <c r="DN17" s="646"/>
      <c r="DO17" s="646"/>
      <c r="DP17" s="647"/>
      <c r="DQ17" s="654">
        <v>
291118</v>
      </c>
      <c r="DR17" s="646"/>
      <c r="DS17" s="646"/>
      <c r="DT17" s="646"/>
      <c r="DU17" s="646"/>
      <c r="DV17" s="646"/>
      <c r="DW17" s="646"/>
      <c r="DX17" s="646"/>
      <c r="DY17" s="646"/>
      <c r="DZ17" s="646"/>
      <c r="EA17" s="646"/>
      <c r="EB17" s="646"/>
      <c r="EC17" s="655"/>
    </row>
    <row r="18" spans="2:133" ht="11.25" customHeight="1" x14ac:dyDescent="0.2">
      <c r="B18" s="642" t="s">
        <v>
269</v>
      </c>
      <c r="C18" s="643"/>
      <c r="D18" s="643"/>
      <c r="E18" s="643"/>
      <c r="F18" s="643"/>
      <c r="G18" s="643"/>
      <c r="H18" s="643"/>
      <c r="I18" s="643"/>
      <c r="J18" s="643"/>
      <c r="K18" s="643"/>
      <c r="L18" s="643"/>
      <c r="M18" s="643"/>
      <c r="N18" s="643"/>
      <c r="O18" s="643"/>
      <c r="P18" s="643"/>
      <c r="Q18" s="644"/>
      <c r="R18" s="645">
        <v>
725</v>
      </c>
      <c r="S18" s="646"/>
      <c r="T18" s="646"/>
      <c r="U18" s="646"/>
      <c r="V18" s="646"/>
      <c r="W18" s="646"/>
      <c r="X18" s="646"/>
      <c r="Y18" s="647"/>
      <c r="Z18" s="648">
        <v>
0</v>
      </c>
      <c r="AA18" s="648"/>
      <c r="AB18" s="648"/>
      <c r="AC18" s="648"/>
      <c r="AD18" s="649">
        <v>
725</v>
      </c>
      <c r="AE18" s="649"/>
      <c r="AF18" s="649"/>
      <c r="AG18" s="649"/>
      <c r="AH18" s="649"/>
      <c r="AI18" s="649"/>
      <c r="AJ18" s="649"/>
      <c r="AK18" s="649"/>
      <c r="AL18" s="650">
        <v>
0</v>
      </c>
      <c r="AM18" s="651"/>
      <c r="AN18" s="651"/>
      <c r="AO18" s="652"/>
      <c r="AP18" s="642" t="s">
        <v>
270</v>
      </c>
      <c r="AQ18" s="643"/>
      <c r="AR18" s="643"/>
      <c r="AS18" s="643"/>
      <c r="AT18" s="643"/>
      <c r="AU18" s="643"/>
      <c r="AV18" s="643"/>
      <c r="AW18" s="643"/>
      <c r="AX18" s="643"/>
      <c r="AY18" s="643"/>
      <c r="AZ18" s="643"/>
      <c r="BA18" s="643"/>
      <c r="BB18" s="643"/>
      <c r="BC18" s="643"/>
      <c r="BD18" s="643"/>
      <c r="BE18" s="643"/>
      <c r="BF18" s="644"/>
      <c r="BG18" s="645" t="s">
        <v>
228</v>
      </c>
      <c r="BH18" s="646"/>
      <c r="BI18" s="646"/>
      <c r="BJ18" s="646"/>
      <c r="BK18" s="646"/>
      <c r="BL18" s="646"/>
      <c r="BM18" s="646"/>
      <c r="BN18" s="647"/>
      <c r="BO18" s="648" t="s">
        <v>
228</v>
      </c>
      <c r="BP18" s="648"/>
      <c r="BQ18" s="648"/>
      <c r="BR18" s="648"/>
      <c r="BS18" s="654" t="s">
        <v>
240</v>
      </c>
      <c r="BT18" s="646"/>
      <c r="BU18" s="646"/>
      <c r="BV18" s="646"/>
      <c r="BW18" s="646"/>
      <c r="BX18" s="646"/>
      <c r="BY18" s="646"/>
      <c r="BZ18" s="646"/>
      <c r="CA18" s="646"/>
      <c r="CB18" s="655"/>
      <c r="CD18" s="660" t="s">
        <v>
271</v>
      </c>
      <c r="CE18" s="661"/>
      <c r="CF18" s="661"/>
      <c r="CG18" s="661"/>
      <c r="CH18" s="661"/>
      <c r="CI18" s="661"/>
      <c r="CJ18" s="661"/>
      <c r="CK18" s="661"/>
      <c r="CL18" s="661"/>
      <c r="CM18" s="661"/>
      <c r="CN18" s="661"/>
      <c r="CO18" s="661"/>
      <c r="CP18" s="661"/>
      <c r="CQ18" s="662"/>
      <c r="CR18" s="645" t="s">
        <v>
240</v>
      </c>
      <c r="CS18" s="646"/>
      <c r="CT18" s="646"/>
      <c r="CU18" s="646"/>
      <c r="CV18" s="646"/>
      <c r="CW18" s="646"/>
      <c r="CX18" s="646"/>
      <c r="CY18" s="647"/>
      <c r="CZ18" s="648" t="s">
        <v>
240</v>
      </c>
      <c r="DA18" s="648"/>
      <c r="DB18" s="648"/>
      <c r="DC18" s="648"/>
      <c r="DD18" s="654" t="s">
        <v>
228</v>
      </c>
      <c r="DE18" s="646"/>
      <c r="DF18" s="646"/>
      <c r="DG18" s="646"/>
      <c r="DH18" s="646"/>
      <c r="DI18" s="646"/>
      <c r="DJ18" s="646"/>
      <c r="DK18" s="646"/>
      <c r="DL18" s="646"/>
      <c r="DM18" s="646"/>
      <c r="DN18" s="646"/>
      <c r="DO18" s="646"/>
      <c r="DP18" s="647"/>
      <c r="DQ18" s="654" t="s">
        <v>
228</v>
      </c>
      <c r="DR18" s="646"/>
      <c r="DS18" s="646"/>
      <c r="DT18" s="646"/>
      <c r="DU18" s="646"/>
      <c r="DV18" s="646"/>
      <c r="DW18" s="646"/>
      <c r="DX18" s="646"/>
      <c r="DY18" s="646"/>
      <c r="DZ18" s="646"/>
      <c r="EA18" s="646"/>
      <c r="EB18" s="646"/>
      <c r="EC18" s="655"/>
    </row>
    <row r="19" spans="2:133" ht="11.25" customHeight="1" x14ac:dyDescent="0.2">
      <c r="B19" s="642" t="s">
        <v>
272</v>
      </c>
      <c r="C19" s="643"/>
      <c r="D19" s="643"/>
      <c r="E19" s="643"/>
      <c r="F19" s="643"/>
      <c r="G19" s="643"/>
      <c r="H19" s="643"/>
      <c r="I19" s="643"/>
      <c r="J19" s="643"/>
      <c r="K19" s="643"/>
      <c r="L19" s="643"/>
      <c r="M19" s="643"/>
      <c r="N19" s="643"/>
      <c r="O19" s="643"/>
      <c r="P19" s="643"/>
      <c r="Q19" s="644"/>
      <c r="R19" s="645">
        <v>
379</v>
      </c>
      <c r="S19" s="646"/>
      <c r="T19" s="646"/>
      <c r="U19" s="646"/>
      <c r="V19" s="646"/>
      <c r="W19" s="646"/>
      <c r="X19" s="646"/>
      <c r="Y19" s="647"/>
      <c r="Z19" s="648">
        <v>
0</v>
      </c>
      <c r="AA19" s="648"/>
      <c r="AB19" s="648"/>
      <c r="AC19" s="648"/>
      <c r="AD19" s="649">
        <v>
379</v>
      </c>
      <c r="AE19" s="649"/>
      <c r="AF19" s="649"/>
      <c r="AG19" s="649"/>
      <c r="AH19" s="649"/>
      <c r="AI19" s="649"/>
      <c r="AJ19" s="649"/>
      <c r="AK19" s="649"/>
      <c r="AL19" s="650">
        <v>
0</v>
      </c>
      <c r="AM19" s="651"/>
      <c r="AN19" s="651"/>
      <c r="AO19" s="652"/>
      <c r="AP19" s="642" t="s">
        <v>
273</v>
      </c>
      <c r="AQ19" s="643"/>
      <c r="AR19" s="643"/>
      <c r="AS19" s="643"/>
      <c r="AT19" s="643"/>
      <c r="AU19" s="643"/>
      <c r="AV19" s="643"/>
      <c r="AW19" s="643"/>
      <c r="AX19" s="643"/>
      <c r="AY19" s="643"/>
      <c r="AZ19" s="643"/>
      <c r="BA19" s="643"/>
      <c r="BB19" s="643"/>
      <c r="BC19" s="643"/>
      <c r="BD19" s="643"/>
      <c r="BE19" s="643"/>
      <c r="BF19" s="644"/>
      <c r="BG19" s="645" t="s">
        <v>
228</v>
      </c>
      <c r="BH19" s="646"/>
      <c r="BI19" s="646"/>
      <c r="BJ19" s="646"/>
      <c r="BK19" s="646"/>
      <c r="BL19" s="646"/>
      <c r="BM19" s="646"/>
      <c r="BN19" s="647"/>
      <c r="BO19" s="648" t="s">
        <v>
228</v>
      </c>
      <c r="BP19" s="648"/>
      <c r="BQ19" s="648"/>
      <c r="BR19" s="648"/>
      <c r="BS19" s="654" t="s">
        <v>
240</v>
      </c>
      <c r="BT19" s="646"/>
      <c r="BU19" s="646"/>
      <c r="BV19" s="646"/>
      <c r="BW19" s="646"/>
      <c r="BX19" s="646"/>
      <c r="BY19" s="646"/>
      <c r="BZ19" s="646"/>
      <c r="CA19" s="646"/>
      <c r="CB19" s="655"/>
      <c r="CD19" s="660" t="s">
        <v>
274</v>
      </c>
      <c r="CE19" s="661"/>
      <c r="CF19" s="661"/>
      <c r="CG19" s="661"/>
      <c r="CH19" s="661"/>
      <c r="CI19" s="661"/>
      <c r="CJ19" s="661"/>
      <c r="CK19" s="661"/>
      <c r="CL19" s="661"/>
      <c r="CM19" s="661"/>
      <c r="CN19" s="661"/>
      <c r="CO19" s="661"/>
      <c r="CP19" s="661"/>
      <c r="CQ19" s="662"/>
      <c r="CR19" s="645" t="s">
        <v>
228</v>
      </c>
      <c r="CS19" s="646"/>
      <c r="CT19" s="646"/>
      <c r="CU19" s="646"/>
      <c r="CV19" s="646"/>
      <c r="CW19" s="646"/>
      <c r="CX19" s="646"/>
      <c r="CY19" s="647"/>
      <c r="CZ19" s="648" t="s">
        <v>
240</v>
      </c>
      <c r="DA19" s="648"/>
      <c r="DB19" s="648"/>
      <c r="DC19" s="648"/>
      <c r="DD19" s="654" t="s">
        <v>
228</v>
      </c>
      <c r="DE19" s="646"/>
      <c r="DF19" s="646"/>
      <c r="DG19" s="646"/>
      <c r="DH19" s="646"/>
      <c r="DI19" s="646"/>
      <c r="DJ19" s="646"/>
      <c r="DK19" s="646"/>
      <c r="DL19" s="646"/>
      <c r="DM19" s="646"/>
      <c r="DN19" s="646"/>
      <c r="DO19" s="646"/>
      <c r="DP19" s="647"/>
      <c r="DQ19" s="654" t="s">
        <v>
240</v>
      </c>
      <c r="DR19" s="646"/>
      <c r="DS19" s="646"/>
      <c r="DT19" s="646"/>
      <c r="DU19" s="646"/>
      <c r="DV19" s="646"/>
      <c r="DW19" s="646"/>
      <c r="DX19" s="646"/>
      <c r="DY19" s="646"/>
      <c r="DZ19" s="646"/>
      <c r="EA19" s="646"/>
      <c r="EB19" s="646"/>
      <c r="EC19" s="655"/>
    </row>
    <row r="20" spans="2:133" ht="11.25" customHeight="1" x14ac:dyDescent="0.2">
      <c r="B20" s="642" t="s">
        <v>
275</v>
      </c>
      <c r="C20" s="643"/>
      <c r="D20" s="643"/>
      <c r="E20" s="643"/>
      <c r="F20" s="643"/>
      <c r="G20" s="643"/>
      <c r="H20" s="643"/>
      <c r="I20" s="643"/>
      <c r="J20" s="643"/>
      <c r="K20" s="643"/>
      <c r="L20" s="643"/>
      <c r="M20" s="643"/>
      <c r="N20" s="643"/>
      <c r="O20" s="643"/>
      <c r="P20" s="643"/>
      <c r="Q20" s="644"/>
      <c r="R20" s="645">
        <v>
105</v>
      </c>
      <c r="S20" s="646"/>
      <c r="T20" s="646"/>
      <c r="U20" s="646"/>
      <c r="V20" s="646"/>
      <c r="W20" s="646"/>
      <c r="X20" s="646"/>
      <c r="Y20" s="647"/>
      <c r="Z20" s="648">
        <v>
0</v>
      </c>
      <c r="AA20" s="648"/>
      <c r="AB20" s="648"/>
      <c r="AC20" s="648"/>
      <c r="AD20" s="649">
        <v>
105</v>
      </c>
      <c r="AE20" s="649"/>
      <c r="AF20" s="649"/>
      <c r="AG20" s="649"/>
      <c r="AH20" s="649"/>
      <c r="AI20" s="649"/>
      <c r="AJ20" s="649"/>
      <c r="AK20" s="649"/>
      <c r="AL20" s="650">
        <v>
0</v>
      </c>
      <c r="AM20" s="651"/>
      <c r="AN20" s="651"/>
      <c r="AO20" s="652"/>
      <c r="AP20" s="642" t="s">
        <v>
276</v>
      </c>
      <c r="AQ20" s="643"/>
      <c r="AR20" s="643"/>
      <c r="AS20" s="643"/>
      <c r="AT20" s="643"/>
      <c r="AU20" s="643"/>
      <c r="AV20" s="643"/>
      <c r="AW20" s="643"/>
      <c r="AX20" s="643"/>
      <c r="AY20" s="643"/>
      <c r="AZ20" s="643"/>
      <c r="BA20" s="643"/>
      <c r="BB20" s="643"/>
      <c r="BC20" s="643"/>
      <c r="BD20" s="643"/>
      <c r="BE20" s="643"/>
      <c r="BF20" s="644"/>
      <c r="BG20" s="645" t="s">
        <v>
240</v>
      </c>
      <c r="BH20" s="646"/>
      <c r="BI20" s="646"/>
      <c r="BJ20" s="646"/>
      <c r="BK20" s="646"/>
      <c r="BL20" s="646"/>
      <c r="BM20" s="646"/>
      <c r="BN20" s="647"/>
      <c r="BO20" s="648" t="s">
        <v>
228</v>
      </c>
      <c r="BP20" s="648"/>
      <c r="BQ20" s="648"/>
      <c r="BR20" s="648"/>
      <c r="BS20" s="654" t="s">
        <v>
240</v>
      </c>
      <c r="BT20" s="646"/>
      <c r="BU20" s="646"/>
      <c r="BV20" s="646"/>
      <c r="BW20" s="646"/>
      <c r="BX20" s="646"/>
      <c r="BY20" s="646"/>
      <c r="BZ20" s="646"/>
      <c r="CA20" s="646"/>
      <c r="CB20" s="655"/>
      <c r="CD20" s="660" t="s">
        <v>
277</v>
      </c>
      <c r="CE20" s="661"/>
      <c r="CF20" s="661"/>
      <c r="CG20" s="661"/>
      <c r="CH20" s="661"/>
      <c r="CI20" s="661"/>
      <c r="CJ20" s="661"/>
      <c r="CK20" s="661"/>
      <c r="CL20" s="661"/>
      <c r="CM20" s="661"/>
      <c r="CN20" s="661"/>
      <c r="CO20" s="661"/>
      <c r="CP20" s="661"/>
      <c r="CQ20" s="662"/>
      <c r="CR20" s="645">
        <v>
4634792</v>
      </c>
      <c r="CS20" s="646"/>
      <c r="CT20" s="646"/>
      <c r="CU20" s="646"/>
      <c r="CV20" s="646"/>
      <c r="CW20" s="646"/>
      <c r="CX20" s="646"/>
      <c r="CY20" s="647"/>
      <c r="CZ20" s="648">
        <v>
100</v>
      </c>
      <c r="DA20" s="648"/>
      <c r="DB20" s="648"/>
      <c r="DC20" s="648"/>
      <c r="DD20" s="654">
        <v>
742436</v>
      </c>
      <c r="DE20" s="646"/>
      <c r="DF20" s="646"/>
      <c r="DG20" s="646"/>
      <c r="DH20" s="646"/>
      <c r="DI20" s="646"/>
      <c r="DJ20" s="646"/>
      <c r="DK20" s="646"/>
      <c r="DL20" s="646"/>
      <c r="DM20" s="646"/>
      <c r="DN20" s="646"/>
      <c r="DO20" s="646"/>
      <c r="DP20" s="647"/>
      <c r="DQ20" s="654">
        <v>
2420664</v>
      </c>
      <c r="DR20" s="646"/>
      <c r="DS20" s="646"/>
      <c r="DT20" s="646"/>
      <c r="DU20" s="646"/>
      <c r="DV20" s="646"/>
      <c r="DW20" s="646"/>
      <c r="DX20" s="646"/>
      <c r="DY20" s="646"/>
      <c r="DZ20" s="646"/>
      <c r="EA20" s="646"/>
      <c r="EB20" s="646"/>
      <c r="EC20" s="655"/>
    </row>
    <row r="21" spans="2:133" ht="11.25" customHeight="1" x14ac:dyDescent="0.2">
      <c r="B21" s="642" t="s">
        <v>
278</v>
      </c>
      <c r="C21" s="643"/>
      <c r="D21" s="643"/>
      <c r="E21" s="643"/>
      <c r="F21" s="643"/>
      <c r="G21" s="643"/>
      <c r="H21" s="643"/>
      <c r="I21" s="643"/>
      <c r="J21" s="643"/>
      <c r="K21" s="643"/>
      <c r="L21" s="643"/>
      <c r="M21" s="643"/>
      <c r="N21" s="643"/>
      <c r="O21" s="643"/>
      <c r="P21" s="643"/>
      <c r="Q21" s="644"/>
      <c r="R21" s="645">
        <v>
5694</v>
      </c>
      <c r="S21" s="646"/>
      <c r="T21" s="646"/>
      <c r="U21" s="646"/>
      <c r="V21" s="646"/>
      <c r="W21" s="646"/>
      <c r="X21" s="646"/>
      <c r="Y21" s="647"/>
      <c r="Z21" s="648">
        <v>
0.1</v>
      </c>
      <c r="AA21" s="648"/>
      <c r="AB21" s="648"/>
      <c r="AC21" s="648"/>
      <c r="AD21" s="649">
        <v>
5694</v>
      </c>
      <c r="AE21" s="649"/>
      <c r="AF21" s="649"/>
      <c r="AG21" s="649"/>
      <c r="AH21" s="649"/>
      <c r="AI21" s="649"/>
      <c r="AJ21" s="649"/>
      <c r="AK21" s="649"/>
      <c r="AL21" s="650">
        <v>
0.3</v>
      </c>
      <c r="AM21" s="651"/>
      <c r="AN21" s="651"/>
      <c r="AO21" s="652"/>
      <c r="AP21" s="664" t="s">
        <v>
279</v>
      </c>
      <c r="AQ21" s="665"/>
      <c r="AR21" s="665"/>
      <c r="AS21" s="665"/>
      <c r="AT21" s="665"/>
      <c r="AU21" s="665"/>
      <c r="AV21" s="665"/>
      <c r="AW21" s="665"/>
      <c r="AX21" s="665"/>
      <c r="AY21" s="665"/>
      <c r="AZ21" s="665"/>
      <c r="BA21" s="665"/>
      <c r="BB21" s="665"/>
      <c r="BC21" s="665"/>
      <c r="BD21" s="665"/>
      <c r="BE21" s="665"/>
      <c r="BF21" s="666"/>
      <c r="BG21" s="645" t="s">
        <v>
228</v>
      </c>
      <c r="BH21" s="646"/>
      <c r="BI21" s="646"/>
      <c r="BJ21" s="646"/>
      <c r="BK21" s="646"/>
      <c r="BL21" s="646"/>
      <c r="BM21" s="646"/>
      <c r="BN21" s="647"/>
      <c r="BO21" s="648" t="s">
        <v>
228</v>
      </c>
      <c r="BP21" s="648"/>
      <c r="BQ21" s="648"/>
      <c r="BR21" s="648"/>
      <c r="BS21" s="654" t="s">
        <v>
228</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2">
      <c r="B22" s="642" t="s">
        <v>
280</v>
      </c>
      <c r="C22" s="643"/>
      <c r="D22" s="643"/>
      <c r="E22" s="643"/>
      <c r="F22" s="643"/>
      <c r="G22" s="643"/>
      <c r="H22" s="643"/>
      <c r="I22" s="643"/>
      <c r="J22" s="643"/>
      <c r="K22" s="643"/>
      <c r="L22" s="643"/>
      <c r="M22" s="643"/>
      <c r="N22" s="643"/>
      <c r="O22" s="643"/>
      <c r="P22" s="643"/>
      <c r="Q22" s="644"/>
      <c r="R22" s="645">
        <v>
1562332</v>
      </c>
      <c r="S22" s="646"/>
      <c r="T22" s="646"/>
      <c r="U22" s="646"/>
      <c r="V22" s="646"/>
      <c r="W22" s="646"/>
      <c r="X22" s="646"/>
      <c r="Y22" s="647"/>
      <c r="Z22" s="648">
        <v>
32</v>
      </c>
      <c r="AA22" s="648"/>
      <c r="AB22" s="648"/>
      <c r="AC22" s="648"/>
      <c r="AD22" s="649">
        <v>
1265211</v>
      </c>
      <c r="AE22" s="649"/>
      <c r="AF22" s="649"/>
      <c r="AG22" s="649"/>
      <c r="AH22" s="649"/>
      <c r="AI22" s="649"/>
      <c r="AJ22" s="649"/>
      <c r="AK22" s="649"/>
      <c r="AL22" s="650">
        <v>
63.7</v>
      </c>
      <c r="AM22" s="651"/>
      <c r="AN22" s="651"/>
      <c r="AO22" s="652"/>
      <c r="AP22" s="664" t="s">
        <v>
281</v>
      </c>
      <c r="AQ22" s="665"/>
      <c r="AR22" s="665"/>
      <c r="AS22" s="665"/>
      <c r="AT22" s="665"/>
      <c r="AU22" s="665"/>
      <c r="AV22" s="665"/>
      <c r="AW22" s="665"/>
      <c r="AX22" s="665"/>
      <c r="AY22" s="665"/>
      <c r="AZ22" s="665"/>
      <c r="BA22" s="665"/>
      <c r="BB22" s="665"/>
      <c r="BC22" s="665"/>
      <c r="BD22" s="665"/>
      <c r="BE22" s="665"/>
      <c r="BF22" s="666"/>
      <c r="BG22" s="645" t="s">
        <v>
240</v>
      </c>
      <c r="BH22" s="646"/>
      <c r="BI22" s="646"/>
      <c r="BJ22" s="646"/>
      <c r="BK22" s="646"/>
      <c r="BL22" s="646"/>
      <c r="BM22" s="646"/>
      <c r="BN22" s="647"/>
      <c r="BO22" s="648" t="s">
        <v>
228</v>
      </c>
      <c r="BP22" s="648"/>
      <c r="BQ22" s="648"/>
      <c r="BR22" s="648"/>
      <c r="BS22" s="654" t="s">
        <v>
240</v>
      </c>
      <c r="BT22" s="646"/>
      <c r="BU22" s="646"/>
      <c r="BV22" s="646"/>
      <c r="BW22" s="646"/>
      <c r="BX22" s="646"/>
      <c r="BY22" s="646"/>
      <c r="BZ22" s="646"/>
      <c r="CA22" s="646"/>
      <c r="CB22" s="655"/>
      <c r="CD22" s="627" t="s">
        <v>
282</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2">
      <c r="B23" s="642" t="s">
        <v>
283</v>
      </c>
      <c r="C23" s="643"/>
      <c r="D23" s="643"/>
      <c r="E23" s="643"/>
      <c r="F23" s="643"/>
      <c r="G23" s="643"/>
      <c r="H23" s="643"/>
      <c r="I23" s="643"/>
      <c r="J23" s="643"/>
      <c r="K23" s="643"/>
      <c r="L23" s="643"/>
      <c r="M23" s="643"/>
      <c r="N23" s="643"/>
      <c r="O23" s="643"/>
      <c r="P23" s="643"/>
      <c r="Q23" s="644"/>
      <c r="R23" s="645">
        <v>
1265211</v>
      </c>
      <c r="S23" s="646"/>
      <c r="T23" s="646"/>
      <c r="U23" s="646"/>
      <c r="V23" s="646"/>
      <c r="W23" s="646"/>
      <c r="X23" s="646"/>
      <c r="Y23" s="647"/>
      <c r="Z23" s="648">
        <v>
25.9</v>
      </c>
      <c r="AA23" s="648"/>
      <c r="AB23" s="648"/>
      <c r="AC23" s="648"/>
      <c r="AD23" s="649">
        <v>
1265211</v>
      </c>
      <c r="AE23" s="649"/>
      <c r="AF23" s="649"/>
      <c r="AG23" s="649"/>
      <c r="AH23" s="649"/>
      <c r="AI23" s="649"/>
      <c r="AJ23" s="649"/>
      <c r="AK23" s="649"/>
      <c r="AL23" s="650">
        <v>
63.7</v>
      </c>
      <c r="AM23" s="651"/>
      <c r="AN23" s="651"/>
      <c r="AO23" s="652"/>
      <c r="AP23" s="664" t="s">
        <v>
284</v>
      </c>
      <c r="AQ23" s="665"/>
      <c r="AR23" s="665"/>
      <c r="AS23" s="665"/>
      <c r="AT23" s="665"/>
      <c r="AU23" s="665"/>
      <c r="AV23" s="665"/>
      <c r="AW23" s="665"/>
      <c r="AX23" s="665"/>
      <c r="AY23" s="665"/>
      <c r="AZ23" s="665"/>
      <c r="BA23" s="665"/>
      <c r="BB23" s="665"/>
      <c r="BC23" s="665"/>
      <c r="BD23" s="665"/>
      <c r="BE23" s="665"/>
      <c r="BF23" s="666"/>
      <c r="BG23" s="645" t="s">
        <v>
240</v>
      </c>
      <c r="BH23" s="646"/>
      <c r="BI23" s="646"/>
      <c r="BJ23" s="646"/>
      <c r="BK23" s="646"/>
      <c r="BL23" s="646"/>
      <c r="BM23" s="646"/>
      <c r="BN23" s="647"/>
      <c r="BO23" s="648" t="s">
        <v>
240</v>
      </c>
      <c r="BP23" s="648"/>
      <c r="BQ23" s="648"/>
      <c r="BR23" s="648"/>
      <c r="BS23" s="654" t="s">
        <v>
240</v>
      </c>
      <c r="BT23" s="646"/>
      <c r="BU23" s="646"/>
      <c r="BV23" s="646"/>
      <c r="BW23" s="646"/>
      <c r="BX23" s="646"/>
      <c r="BY23" s="646"/>
      <c r="BZ23" s="646"/>
      <c r="CA23" s="646"/>
      <c r="CB23" s="655"/>
      <c r="CD23" s="627" t="s">
        <v>
222</v>
      </c>
      <c r="CE23" s="628"/>
      <c r="CF23" s="628"/>
      <c r="CG23" s="628"/>
      <c r="CH23" s="628"/>
      <c r="CI23" s="628"/>
      <c r="CJ23" s="628"/>
      <c r="CK23" s="628"/>
      <c r="CL23" s="628"/>
      <c r="CM23" s="628"/>
      <c r="CN23" s="628"/>
      <c r="CO23" s="628"/>
      <c r="CP23" s="628"/>
      <c r="CQ23" s="629"/>
      <c r="CR23" s="627" t="s">
        <v>
285</v>
      </c>
      <c r="CS23" s="628"/>
      <c r="CT23" s="628"/>
      <c r="CU23" s="628"/>
      <c r="CV23" s="628"/>
      <c r="CW23" s="628"/>
      <c r="CX23" s="628"/>
      <c r="CY23" s="629"/>
      <c r="CZ23" s="627" t="s">
        <v>
286</v>
      </c>
      <c r="DA23" s="628"/>
      <c r="DB23" s="628"/>
      <c r="DC23" s="629"/>
      <c r="DD23" s="627" t="s">
        <v>
287</v>
      </c>
      <c r="DE23" s="628"/>
      <c r="DF23" s="628"/>
      <c r="DG23" s="628"/>
      <c r="DH23" s="628"/>
      <c r="DI23" s="628"/>
      <c r="DJ23" s="628"/>
      <c r="DK23" s="629"/>
      <c r="DL23" s="676" t="s">
        <v>
288</v>
      </c>
      <c r="DM23" s="677"/>
      <c r="DN23" s="677"/>
      <c r="DO23" s="677"/>
      <c r="DP23" s="677"/>
      <c r="DQ23" s="677"/>
      <c r="DR23" s="677"/>
      <c r="DS23" s="677"/>
      <c r="DT23" s="677"/>
      <c r="DU23" s="677"/>
      <c r="DV23" s="678"/>
      <c r="DW23" s="627" t="s">
        <v>
289</v>
      </c>
      <c r="DX23" s="628"/>
      <c r="DY23" s="628"/>
      <c r="DZ23" s="628"/>
      <c r="EA23" s="628"/>
      <c r="EB23" s="628"/>
      <c r="EC23" s="629"/>
    </row>
    <row r="24" spans="2:133" ht="11.25" customHeight="1" x14ac:dyDescent="0.2">
      <c r="B24" s="642" t="s">
        <v>
290</v>
      </c>
      <c r="C24" s="643"/>
      <c r="D24" s="643"/>
      <c r="E24" s="643"/>
      <c r="F24" s="643"/>
      <c r="G24" s="643"/>
      <c r="H24" s="643"/>
      <c r="I24" s="643"/>
      <c r="J24" s="643"/>
      <c r="K24" s="643"/>
      <c r="L24" s="643"/>
      <c r="M24" s="643"/>
      <c r="N24" s="643"/>
      <c r="O24" s="643"/>
      <c r="P24" s="643"/>
      <c r="Q24" s="644"/>
      <c r="R24" s="645">
        <v>
297121</v>
      </c>
      <c r="S24" s="646"/>
      <c r="T24" s="646"/>
      <c r="U24" s="646"/>
      <c r="V24" s="646"/>
      <c r="W24" s="646"/>
      <c r="X24" s="646"/>
      <c r="Y24" s="647"/>
      <c r="Z24" s="648">
        <v>
6.1</v>
      </c>
      <c r="AA24" s="648"/>
      <c r="AB24" s="648"/>
      <c r="AC24" s="648"/>
      <c r="AD24" s="649" t="s">
        <v>
228</v>
      </c>
      <c r="AE24" s="649"/>
      <c r="AF24" s="649"/>
      <c r="AG24" s="649"/>
      <c r="AH24" s="649"/>
      <c r="AI24" s="649"/>
      <c r="AJ24" s="649"/>
      <c r="AK24" s="649"/>
      <c r="AL24" s="650" t="s">
        <v>
240</v>
      </c>
      <c r="AM24" s="651"/>
      <c r="AN24" s="651"/>
      <c r="AO24" s="652"/>
      <c r="AP24" s="664" t="s">
        <v>
291</v>
      </c>
      <c r="AQ24" s="665"/>
      <c r="AR24" s="665"/>
      <c r="AS24" s="665"/>
      <c r="AT24" s="665"/>
      <c r="AU24" s="665"/>
      <c r="AV24" s="665"/>
      <c r="AW24" s="665"/>
      <c r="AX24" s="665"/>
      <c r="AY24" s="665"/>
      <c r="AZ24" s="665"/>
      <c r="BA24" s="665"/>
      <c r="BB24" s="665"/>
      <c r="BC24" s="665"/>
      <c r="BD24" s="665"/>
      <c r="BE24" s="665"/>
      <c r="BF24" s="666"/>
      <c r="BG24" s="645" t="s">
        <v>
228</v>
      </c>
      <c r="BH24" s="646"/>
      <c r="BI24" s="646"/>
      <c r="BJ24" s="646"/>
      <c r="BK24" s="646"/>
      <c r="BL24" s="646"/>
      <c r="BM24" s="646"/>
      <c r="BN24" s="647"/>
      <c r="BO24" s="648" t="s">
        <v>
228</v>
      </c>
      <c r="BP24" s="648"/>
      <c r="BQ24" s="648"/>
      <c r="BR24" s="648"/>
      <c r="BS24" s="654" t="s">
        <v>
240</v>
      </c>
      <c r="BT24" s="646"/>
      <c r="BU24" s="646"/>
      <c r="BV24" s="646"/>
      <c r="BW24" s="646"/>
      <c r="BX24" s="646"/>
      <c r="BY24" s="646"/>
      <c r="BZ24" s="646"/>
      <c r="CA24" s="646"/>
      <c r="CB24" s="655"/>
      <c r="CD24" s="656" t="s">
        <v>
292</v>
      </c>
      <c r="CE24" s="657"/>
      <c r="CF24" s="657"/>
      <c r="CG24" s="657"/>
      <c r="CH24" s="657"/>
      <c r="CI24" s="657"/>
      <c r="CJ24" s="657"/>
      <c r="CK24" s="657"/>
      <c r="CL24" s="657"/>
      <c r="CM24" s="657"/>
      <c r="CN24" s="657"/>
      <c r="CO24" s="657"/>
      <c r="CP24" s="657"/>
      <c r="CQ24" s="658"/>
      <c r="CR24" s="634">
        <v>
1348564</v>
      </c>
      <c r="CS24" s="635"/>
      <c r="CT24" s="635"/>
      <c r="CU24" s="635"/>
      <c r="CV24" s="635"/>
      <c r="CW24" s="635"/>
      <c r="CX24" s="635"/>
      <c r="CY24" s="636"/>
      <c r="CZ24" s="639">
        <v>
29.1</v>
      </c>
      <c r="DA24" s="640"/>
      <c r="DB24" s="640"/>
      <c r="DC24" s="659"/>
      <c r="DD24" s="683">
        <v>
992976</v>
      </c>
      <c r="DE24" s="635"/>
      <c r="DF24" s="635"/>
      <c r="DG24" s="635"/>
      <c r="DH24" s="635"/>
      <c r="DI24" s="635"/>
      <c r="DJ24" s="635"/>
      <c r="DK24" s="636"/>
      <c r="DL24" s="683">
        <v>
991166</v>
      </c>
      <c r="DM24" s="635"/>
      <c r="DN24" s="635"/>
      <c r="DO24" s="635"/>
      <c r="DP24" s="635"/>
      <c r="DQ24" s="635"/>
      <c r="DR24" s="635"/>
      <c r="DS24" s="635"/>
      <c r="DT24" s="635"/>
      <c r="DU24" s="635"/>
      <c r="DV24" s="636"/>
      <c r="DW24" s="639">
        <v>
48.4</v>
      </c>
      <c r="DX24" s="640"/>
      <c r="DY24" s="640"/>
      <c r="DZ24" s="640"/>
      <c r="EA24" s="640"/>
      <c r="EB24" s="640"/>
      <c r="EC24" s="641"/>
    </row>
    <row r="25" spans="2:133" ht="11.25" customHeight="1" x14ac:dyDescent="0.2">
      <c r="B25" s="642" t="s">
        <v>
293</v>
      </c>
      <c r="C25" s="643"/>
      <c r="D25" s="643"/>
      <c r="E25" s="643"/>
      <c r="F25" s="643"/>
      <c r="G25" s="643"/>
      <c r="H25" s="643"/>
      <c r="I25" s="643"/>
      <c r="J25" s="643"/>
      <c r="K25" s="643"/>
      <c r="L25" s="643"/>
      <c r="M25" s="643"/>
      <c r="N25" s="643"/>
      <c r="O25" s="643"/>
      <c r="P25" s="643"/>
      <c r="Q25" s="644"/>
      <c r="R25" s="645" t="s">
        <v>
240</v>
      </c>
      <c r="S25" s="646"/>
      <c r="T25" s="646"/>
      <c r="U25" s="646"/>
      <c r="V25" s="646"/>
      <c r="W25" s="646"/>
      <c r="X25" s="646"/>
      <c r="Y25" s="647"/>
      <c r="Z25" s="648" t="s">
        <v>
228</v>
      </c>
      <c r="AA25" s="648"/>
      <c r="AB25" s="648"/>
      <c r="AC25" s="648"/>
      <c r="AD25" s="649" t="s">
        <v>
240</v>
      </c>
      <c r="AE25" s="649"/>
      <c r="AF25" s="649"/>
      <c r="AG25" s="649"/>
      <c r="AH25" s="649"/>
      <c r="AI25" s="649"/>
      <c r="AJ25" s="649"/>
      <c r="AK25" s="649"/>
      <c r="AL25" s="650" t="s">
        <v>
228</v>
      </c>
      <c r="AM25" s="651"/>
      <c r="AN25" s="651"/>
      <c r="AO25" s="652"/>
      <c r="AP25" s="664" t="s">
        <v>
294</v>
      </c>
      <c r="AQ25" s="665"/>
      <c r="AR25" s="665"/>
      <c r="AS25" s="665"/>
      <c r="AT25" s="665"/>
      <c r="AU25" s="665"/>
      <c r="AV25" s="665"/>
      <c r="AW25" s="665"/>
      <c r="AX25" s="665"/>
      <c r="AY25" s="665"/>
      <c r="AZ25" s="665"/>
      <c r="BA25" s="665"/>
      <c r="BB25" s="665"/>
      <c r="BC25" s="665"/>
      <c r="BD25" s="665"/>
      <c r="BE25" s="665"/>
      <c r="BF25" s="666"/>
      <c r="BG25" s="645" t="s">
        <v>
228</v>
      </c>
      <c r="BH25" s="646"/>
      <c r="BI25" s="646"/>
      <c r="BJ25" s="646"/>
      <c r="BK25" s="646"/>
      <c r="BL25" s="646"/>
      <c r="BM25" s="646"/>
      <c r="BN25" s="647"/>
      <c r="BO25" s="648" t="s">
        <v>
228</v>
      </c>
      <c r="BP25" s="648"/>
      <c r="BQ25" s="648"/>
      <c r="BR25" s="648"/>
      <c r="BS25" s="654" t="s">
        <v>
240</v>
      </c>
      <c r="BT25" s="646"/>
      <c r="BU25" s="646"/>
      <c r="BV25" s="646"/>
      <c r="BW25" s="646"/>
      <c r="BX25" s="646"/>
      <c r="BY25" s="646"/>
      <c r="BZ25" s="646"/>
      <c r="CA25" s="646"/>
      <c r="CB25" s="655"/>
      <c r="CD25" s="660" t="s">
        <v>
295</v>
      </c>
      <c r="CE25" s="661"/>
      <c r="CF25" s="661"/>
      <c r="CG25" s="661"/>
      <c r="CH25" s="661"/>
      <c r="CI25" s="661"/>
      <c r="CJ25" s="661"/>
      <c r="CK25" s="661"/>
      <c r="CL25" s="661"/>
      <c r="CM25" s="661"/>
      <c r="CN25" s="661"/>
      <c r="CO25" s="661"/>
      <c r="CP25" s="661"/>
      <c r="CQ25" s="662"/>
      <c r="CR25" s="645">
        <v>
976303</v>
      </c>
      <c r="CS25" s="679"/>
      <c r="CT25" s="679"/>
      <c r="CU25" s="679"/>
      <c r="CV25" s="679"/>
      <c r="CW25" s="679"/>
      <c r="CX25" s="679"/>
      <c r="CY25" s="680"/>
      <c r="CZ25" s="650">
        <v>
21.1</v>
      </c>
      <c r="DA25" s="681"/>
      <c r="DB25" s="681"/>
      <c r="DC25" s="684"/>
      <c r="DD25" s="654">
        <v>
671888</v>
      </c>
      <c r="DE25" s="679"/>
      <c r="DF25" s="679"/>
      <c r="DG25" s="679"/>
      <c r="DH25" s="679"/>
      <c r="DI25" s="679"/>
      <c r="DJ25" s="679"/>
      <c r="DK25" s="680"/>
      <c r="DL25" s="654">
        <v>
670078</v>
      </c>
      <c r="DM25" s="679"/>
      <c r="DN25" s="679"/>
      <c r="DO25" s="679"/>
      <c r="DP25" s="679"/>
      <c r="DQ25" s="679"/>
      <c r="DR25" s="679"/>
      <c r="DS25" s="679"/>
      <c r="DT25" s="679"/>
      <c r="DU25" s="679"/>
      <c r="DV25" s="680"/>
      <c r="DW25" s="650">
        <v>
32.700000000000003</v>
      </c>
      <c r="DX25" s="681"/>
      <c r="DY25" s="681"/>
      <c r="DZ25" s="681"/>
      <c r="EA25" s="681"/>
      <c r="EB25" s="681"/>
      <c r="EC25" s="682"/>
    </row>
    <row r="26" spans="2:133" ht="11.25" customHeight="1" x14ac:dyDescent="0.2">
      <c r="B26" s="642" t="s">
        <v>
296</v>
      </c>
      <c r="C26" s="643"/>
      <c r="D26" s="643"/>
      <c r="E26" s="643"/>
      <c r="F26" s="643"/>
      <c r="G26" s="643"/>
      <c r="H26" s="643"/>
      <c r="I26" s="643"/>
      <c r="J26" s="643"/>
      <c r="K26" s="643"/>
      <c r="L26" s="643"/>
      <c r="M26" s="643"/>
      <c r="N26" s="643"/>
      <c r="O26" s="643"/>
      <c r="P26" s="643"/>
      <c r="Q26" s="644"/>
      <c r="R26" s="645">
        <v>
2148075</v>
      </c>
      <c r="S26" s="646"/>
      <c r="T26" s="646"/>
      <c r="U26" s="646"/>
      <c r="V26" s="646"/>
      <c r="W26" s="646"/>
      <c r="X26" s="646"/>
      <c r="Y26" s="647"/>
      <c r="Z26" s="648">
        <v>
44</v>
      </c>
      <c r="AA26" s="648"/>
      <c r="AB26" s="648"/>
      <c r="AC26" s="648"/>
      <c r="AD26" s="649">
        <v>
1850954</v>
      </c>
      <c r="AE26" s="649"/>
      <c r="AF26" s="649"/>
      <c r="AG26" s="649"/>
      <c r="AH26" s="649"/>
      <c r="AI26" s="649"/>
      <c r="AJ26" s="649"/>
      <c r="AK26" s="649"/>
      <c r="AL26" s="650">
        <v>
93.1</v>
      </c>
      <c r="AM26" s="651"/>
      <c r="AN26" s="651"/>
      <c r="AO26" s="652"/>
      <c r="AP26" s="664" t="s">
        <v>
297</v>
      </c>
      <c r="AQ26" s="685"/>
      <c r="AR26" s="685"/>
      <c r="AS26" s="685"/>
      <c r="AT26" s="685"/>
      <c r="AU26" s="685"/>
      <c r="AV26" s="685"/>
      <c r="AW26" s="685"/>
      <c r="AX26" s="685"/>
      <c r="AY26" s="685"/>
      <c r="AZ26" s="685"/>
      <c r="BA26" s="685"/>
      <c r="BB26" s="685"/>
      <c r="BC26" s="685"/>
      <c r="BD26" s="685"/>
      <c r="BE26" s="685"/>
      <c r="BF26" s="666"/>
      <c r="BG26" s="645" t="s">
        <v>
240</v>
      </c>
      <c r="BH26" s="646"/>
      <c r="BI26" s="646"/>
      <c r="BJ26" s="646"/>
      <c r="BK26" s="646"/>
      <c r="BL26" s="646"/>
      <c r="BM26" s="646"/>
      <c r="BN26" s="647"/>
      <c r="BO26" s="648" t="s">
        <v>
240</v>
      </c>
      <c r="BP26" s="648"/>
      <c r="BQ26" s="648"/>
      <c r="BR26" s="648"/>
      <c r="BS26" s="654" t="s">
        <v>
240</v>
      </c>
      <c r="BT26" s="646"/>
      <c r="BU26" s="646"/>
      <c r="BV26" s="646"/>
      <c r="BW26" s="646"/>
      <c r="BX26" s="646"/>
      <c r="BY26" s="646"/>
      <c r="BZ26" s="646"/>
      <c r="CA26" s="646"/>
      <c r="CB26" s="655"/>
      <c r="CD26" s="660" t="s">
        <v>
298</v>
      </c>
      <c r="CE26" s="661"/>
      <c r="CF26" s="661"/>
      <c r="CG26" s="661"/>
      <c r="CH26" s="661"/>
      <c r="CI26" s="661"/>
      <c r="CJ26" s="661"/>
      <c r="CK26" s="661"/>
      <c r="CL26" s="661"/>
      <c r="CM26" s="661"/>
      <c r="CN26" s="661"/>
      <c r="CO26" s="661"/>
      <c r="CP26" s="661"/>
      <c r="CQ26" s="662"/>
      <c r="CR26" s="645">
        <v>
716564</v>
      </c>
      <c r="CS26" s="646"/>
      <c r="CT26" s="646"/>
      <c r="CU26" s="646"/>
      <c r="CV26" s="646"/>
      <c r="CW26" s="646"/>
      <c r="CX26" s="646"/>
      <c r="CY26" s="647"/>
      <c r="CZ26" s="650">
        <v>
15.5</v>
      </c>
      <c r="DA26" s="681"/>
      <c r="DB26" s="681"/>
      <c r="DC26" s="684"/>
      <c r="DD26" s="654">
        <v>
445649</v>
      </c>
      <c r="DE26" s="646"/>
      <c r="DF26" s="646"/>
      <c r="DG26" s="646"/>
      <c r="DH26" s="646"/>
      <c r="DI26" s="646"/>
      <c r="DJ26" s="646"/>
      <c r="DK26" s="647"/>
      <c r="DL26" s="654" t="s">
        <v>
228</v>
      </c>
      <c r="DM26" s="646"/>
      <c r="DN26" s="646"/>
      <c r="DO26" s="646"/>
      <c r="DP26" s="646"/>
      <c r="DQ26" s="646"/>
      <c r="DR26" s="646"/>
      <c r="DS26" s="646"/>
      <c r="DT26" s="646"/>
      <c r="DU26" s="646"/>
      <c r="DV26" s="647"/>
      <c r="DW26" s="650" t="s">
        <v>
228</v>
      </c>
      <c r="DX26" s="681"/>
      <c r="DY26" s="681"/>
      <c r="DZ26" s="681"/>
      <c r="EA26" s="681"/>
      <c r="EB26" s="681"/>
      <c r="EC26" s="682"/>
    </row>
    <row r="27" spans="2:133" ht="11.25" customHeight="1" x14ac:dyDescent="0.2">
      <c r="B27" s="642" t="s">
        <v>
299</v>
      </c>
      <c r="C27" s="643"/>
      <c r="D27" s="643"/>
      <c r="E27" s="643"/>
      <c r="F27" s="643"/>
      <c r="G27" s="643"/>
      <c r="H27" s="643"/>
      <c r="I27" s="643"/>
      <c r="J27" s="643"/>
      <c r="K27" s="643"/>
      <c r="L27" s="643"/>
      <c r="M27" s="643"/>
      <c r="N27" s="643"/>
      <c r="O27" s="643"/>
      <c r="P27" s="643"/>
      <c r="Q27" s="644"/>
      <c r="R27" s="645" t="s">
        <v>
228</v>
      </c>
      <c r="S27" s="646"/>
      <c r="T27" s="646"/>
      <c r="U27" s="646"/>
      <c r="V27" s="646"/>
      <c r="W27" s="646"/>
      <c r="X27" s="646"/>
      <c r="Y27" s="647"/>
      <c r="Z27" s="648" t="s">
        <v>
240</v>
      </c>
      <c r="AA27" s="648"/>
      <c r="AB27" s="648"/>
      <c r="AC27" s="648"/>
      <c r="AD27" s="649" t="s">
        <v>
228</v>
      </c>
      <c r="AE27" s="649"/>
      <c r="AF27" s="649"/>
      <c r="AG27" s="649"/>
      <c r="AH27" s="649"/>
      <c r="AI27" s="649"/>
      <c r="AJ27" s="649"/>
      <c r="AK27" s="649"/>
      <c r="AL27" s="650" t="s">
        <v>
228</v>
      </c>
      <c r="AM27" s="651"/>
      <c r="AN27" s="651"/>
      <c r="AO27" s="652"/>
      <c r="AP27" s="642" t="s">
        <v>
300</v>
      </c>
      <c r="AQ27" s="643"/>
      <c r="AR27" s="643"/>
      <c r="AS27" s="643"/>
      <c r="AT27" s="643"/>
      <c r="AU27" s="643"/>
      <c r="AV27" s="643"/>
      <c r="AW27" s="643"/>
      <c r="AX27" s="643"/>
      <c r="AY27" s="643"/>
      <c r="AZ27" s="643"/>
      <c r="BA27" s="643"/>
      <c r="BB27" s="643"/>
      <c r="BC27" s="643"/>
      <c r="BD27" s="643"/>
      <c r="BE27" s="643"/>
      <c r="BF27" s="644"/>
      <c r="BG27" s="645">
        <v>
503069</v>
      </c>
      <c r="BH27" s="646"/>
      <c r="BI27" s="646"/>
      <c r="BJ27" s="646"/>
      <c r="BK27" s="646"/>
      <c r="BL27" s="646"/>
      <c r="BM27" s="646"/>
      <c r="BN27" s="647"/>
      <c r="BO27" s="648">
        <v>
100</v>
      </c>
      <c r="BP27" s="648"/>
      <c r="BQ27" s="648"/>
      <c r="BR27" s="648"/>
      <c r="BS27" s="654" t="s">
        <v>
228</v>
      </c>
      <c r="BT27" s="646"/>
      <c r="BU27" s="646"/>
      <c r="BV27" s="646"/>
      <c r="BW27" s="646"/>
      <c r="BX27" s="646"/>
      <c r="BY27" s="646"/>
      <c r="BZ27" s="646"/>
      <c r="CA27" s="646"/>
      <c r="CB27" s="655"/>
      <c r="CD27" s="660" t="s">
        <v>
301</v>
      </c>
      <c r="CE27" s="661"/>
      <c r="CF27" s="661"/>
      <c r="CG27" s="661"/>
      <c r="CH27" s="661"/>
      <c r="CI27" s="661"/>
      <c r="CJ27" s="661"/>
      <c r="CK27" s="661"/>
      <c r="CL27" s="661"/>
      <c r="CM27" s="661"/>
      <c r="CN27" s="661"/>
      <c r="CO27" s="661"/>
      <c r="CP27" s="661"/>
      <c r="CQ27" s="662"/>
      <c r="CR27" s="645">
        <v>
81143</v>
      </c>
      <c r="CS27" s="679"/>
      <c r="CT27" s="679"/>
      <c r="CU27" s="679"/>
      <c r="CV27" s="679"/>
      <c r="CW27" s="679"/>
      <c r="CX27" s="679"/>
      <c r="CY27" s="680"/>
      <c r="CZ27" s="650">
        <v>
1.8</v>
      </c>
      <c r="DA27" s="681"/>
      <c r="DB27" s="681"/>
      <c r="DC27" s="684"/>
      <c r="DD27" s="654">
        <v>
29970</v>
      </c>
      <c r="DE27" s="679"/>
      <c r="DF27" s="679"/>
      <c r="DG27" s="679"/>
      <c r="DH27" s="679"/>
      <c r="DI27" s="679"/>
      <c r="DJ27" s="679"/>
      <c r="DK27" s="680"/>
      <c r="DL27" s="654">
        <v>
29970</v>
      </c>
      <c r="DM27" s="679"/>
      <c r="DN27" s="679"/>
      <c r="DO27" s="679"/>
      <c r="DP27" s="679"/>
      <c r="DQ27" s="679"/>
      <c r="DR27" s="679"/>
      <c r="DS27" s="679"/>
      <c r="DT27" s="679"/>
      <c r="DU27" s="679"/>
      <c r="DV27" s="680"/>
      <c r="DW27" s="650">
        <v>
1.5</v>
      </c>
      <c r="DX27" s="681"/>
      <c r="DY27" s="681"/>
      <c r="DZ27" s="681"/>
      <c r="EA27" s="681"/>
      <c r="EB27" s="681"/>
      <c r="EC27" s="682"/>
    </row>
    <row r="28" spans="2:133" ht="11.25" customHeight="1" x14ac:dyDescent="0.2">
      <c r="B28" s="642" t="s">
        <v>
302</v>
      </c>
      <c r="C28" s="643"/>
      <c r="D28" s="643"/>
      <c r="E28" s="643"/>
      <c r="F28" s="643"/>
      <c r="G28" s="643"/>
      <c r="H28" s="643"/>
      <c r="I28" s="643"/>
      <c r="J28" s="643"/>
      <c r="K28" s="643"/>
      <c r="L28" s="643"/>
      <c r="M28" s="643"/>
      <c r="N28" s="643"/>
      <c r="O28" s="643"/>
      <c r="P28" s="643"/>
      <c r="Q28" s="644"/>
      <c r="R28" s="645">
        <v>
8490</v>
      </c>
      <c r="S28" s="646"/>
      <c r="T28" s="646"/>
      <c r="U28" s="646"/>
      <c r="V28" s="646"/>
      <c r="W28" s="646"/>
      <c r="X28" s="646"/>
      <c r="Y28" s="647"/>
      <c r="Z28" s="648">
        <v>
0.2</v>
      </c>
      <c r="AA28" s="648"/>
      <c r="AB28" s="648"/>
      <c r="AC28" s="648"/>
      <c r="AD28" s="649" t="s">
        <v>
240</v>
      </c>
      <c r="AE28" s="649"/>
      <c r="AF28" s="649"/>
      <c r="AG28" s="649"/>
      <c r="AH28" s="649"/>
      <c r="AI28" s="649"/>
      <c r="AJ28" s="649"/>
      <c r="AK28" s="649"/>
      <c r="AL28" s="650" t="s">
        <v>
228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
303</v>
      </c>
      <c r="CE28" s="661"/>
      <c r="CF28" s="661"/>
      <c r="CG28" s="661"/>
      <c r="CH28" s="661"/>
      <c r="CI28" s="661"/>
      <c r="CJ28" s="661"/>
      <c r="CK28" s="661"/>
      <c r="CL28" s="661"/>
      <c r="CM28" s="661"/>
      <c r="CN28" s="661"/>
      <c r="CO28" s="661"/>
      <c r="CP28" s="661"/>
      <c r="CQ28" s="662"/>
      <c r="CR28" s="645">
        <v>
291118</v>
      </c>
      <c r="CS28" s="646"/>
      <c r="CT28" s="646"/>
      <c r="CU28" s="646"/>
      <c r="CV28" s="646"/>
      <c r="CW28" s="646"/>
      <c r="CX28" s="646"/>
      <c r="CY28" s="647"/>
      <c r="CZ28" s="650">
        <v>
6.3</v>
      </c>
      <c r="DA28" s="681"/>
      <c r="DB28" s="681"/>
      <c r="DC28" s="684"/>
      <c r="DD28" s="654">
        <v>
291118</v>
      </c>
      <c r="DE28" s="646"/>
      <c r="DF28" s="646"/>
      <c r="DG28" s="646"/>
      <c r="DH28" s="646"/>
      <c r="DI28" s="646"/>
      <c r="DJ28" s="646"/>
      <c r="DK28" s="647"/>
      <c r="DL28" s="654">
        <v>
291118</v>
      </c>
      <c r="DM28" s="646"/>
      <c r="DN28" s="646"/>
      <c r="DO28" s="646"/>
      <c r="DP28" s="646"/>
      <c r="DQ28" s="646"/>
      <c r="DR28" s="646"/>
      <c r="DS28" s="646"/>
      <c r="DT28" s="646"/>
      <c r="DU28" s="646"/>
      <c r="DV28" s="647"/>
      <c r="DW28" s="650">
        <v>
14.2</v>
      </c>
      <c r="DX28" s="681"/>
      <c r="DY28" s="681"/>
      <c r="DZ28" s="681"/>
      <c r="EA28" s="681"/>
      <c r="EB28" s="681"/>
      <c r="EC28" s="682"/>
    </row>
    <row r="29" spans="2:133" ht="11.25" customHeight="1" x14ac:dyDescent="0.2">
      <c r="B29" s="642" t="s">
        <v>
304</v>
      </c>
      <c r="C29" s="643"/>
      <c r="D29" s="643"/>
      <c r="E29" s="643"/>
      <c r="F29" s="643"/>
      <c r="G29" s="643"/>
      <c r="H29" s="643"/>
      <c r="I29" s="643"/>
      <c r="J29" s="643"/>
      <c r="K29" s="643"/>
      <c r="L29" s="643"/>
      <c r="M29" s="643"/>
      <c r="N29" s="643"/>
      <c r="O29" s="643"/>
      <c r="P29" s="643"/>
      <c r="Q29" s="644"/>
      <c r="R29" s="645">
        <v>
294005</v>
      </c>
      <c r="S29" s="646"/>
      <c r="T29" s="646"/>
      <c r="U29" s="646"/>
      <c r="V29" s="646"/>
      <c r="W29" s="646"/>
      <c r="X29" s="646"/>
      <c r="Y29" s="647"/>
      <c r="Z29" s="648">
        <v>
6</v>
      </c>
      <c r="AA29" s="648"/>
      <c r="AB29" s="648"/>
      <c r="AC29" s="648"/>
      <c r="AD29" s="649">
        <v>
1239</v>
      </c>
      <c r="AE29" s="649"/>
      <c r="AF29" s="649"/>
      <c r="AG29" s="649"/>
      <c r="AH29" s="649"/>
      <c r="AI29" s="649"/>
      <c r="AJ29" s="649"/>
      <c r="AK29" s="649"/>
      <c r="AL29" s="650">
        <v>
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
305</v>
      </c>
      <c r="CE29" s="692"/>
      <c r="CF29" s="660" t="s">
        <v>
306</v>
      </c>
      <c r="CG29" s="661"/>
      <c r="CH29" s="661"/>
      <c r="CI29" s="661"/>
      <c r="CJ29" s="661"/>
      <c r="CK29" s="661"/>
      <c r="CL29" s="661"/>
      <c r="CM29" s="661"/>
      <c r="CN29" s="661"/>
      <c r="CO29" s="661"/>
      <c r="CP29" s="661"/>
      <c r="CQ29" s="662"/>
      <c r="CR29" s="645">
        <v>
291118</v>
      </c>
      <c r="CS29" s="679"/>
      <c r="CT29" s="679"/>
      <c r="CU29" s="679"/>
      <c r="CV29" s="679"/>
      <c r="CW29" s="679"/>
      <c r="CX29" s="679"/>
      <c r="CY29" s="680"/>
      <c r="CZ29" s="650">
        <v>
6.3</v>
      </c>
      <c r="DA29" s="681"/>
      <c r="DB29" s="681"/>
      <c r="DC29" s="684"/>
      <c r="DD29" s="654">
        <v>
291118</v>
      </c>
      <c r="DE29" s="679"/>
      <c r="DF29" s="679"/>
      <c r="DG29" s="679"/>
      <c r="DH29" s="679"/>
      <c r="DI29" s="679"/>
      <c r="DJ29" s="679"/>
      <c r="DK29" s="680"/>
      <c r="DL29" s="654">
        <v>
291118</v>
      </c>
      <c r="DM29" s="679"/>
      <c r="DN29" s="679"/>
      <c r="DO29" s="679"/>
      <c r="DP29" s="679"/>
      <c r="DQ29" s="679"/>
      <c r="DR29" s="679"/>
      <c r="DS29" s="679"/>
      <c r="DT29" s="679"/>
      <c r="DU29" s="679"/>
      <c r="DV29" s="680"/>
      <c r="DW29" s="650">
        <v>
14.2</v>
      </c>
      <c r="DX29" s="681"/>
      <c r="DY29" s="681"/>
      <c r="DZ29" s="681"/>
      <c r="EA29" s="681"/>
      <c r="EB29" s="681"/>
      <c r="EC29" s="682"/>
    </row>
    <row r="30" spans="2:133" ht="11.25" customHeight="1" x14ac:dyDescent="0.2">
      <c r="B30" s="642" t="s">
        <v>
307</v>
      </c>
      <c r="C30" s="643"/>
      <c r="D30" s="643"/>
      <c r="E30" s="643"/>
      <c r="F30" s="643"/>
      <c r="G30" s="643"/>
      <c r="H30" s="643"/>
      <c r="I30" s="643"/>
      <c r="J30" s="643"/>
      <c r="K30" s="643"/>
      <c r="L30" s="643"/>
      <c r="M30" s="643"/>
      <c r="N30" s="643"/>
      <c r="O30" s="643"/>
      <c r="P30" s="643"/>
      <c r="Q30" s="644"/>
      <c r="R30" s="645">
        <v>
15652</v>
      </c>
      <c r="S30" s="646"/>
      <c r="T30" s="646"/>
      <c r="U30" s="646"/>
      <c r="V30" s="646"/>
      <c r="W30" s="646"/>
      <c r="X30" s="646"/>
      <c r="Y30" s="647"/>
      <c r="Z30" s="648">
        <v>
0.3</v>
      </c>
      <c r="AA30" s="648"/>
      <c r="AB30" s="648"/>
      <c r="AC30" s="648"/>
      <c r="AD30" s="649" t="s">
        <v>
240</v>
      </c>
      <c r="AE30" s="649"/>
      <c r="AF30" s="649"/>
      <c r="AG30" s="649"/>
      <c r="AH30" s="649"/>
      <c r="AI30" s="649"/>
      <c r="AJ30" s="649"/>
      <c r="AK30" s="649"/>
      <c r="AL30" s="650" t="s">
        <v>
240</v>
      </c>
      <c r="AM30" s="651"/>
      <c r="AN30" s="651"/>
      <c r="AO30" s="652"/>
      <c r="AP30" s="624" t="s">
        <v>
222</v>
      </c>
      <c r="AQ30" s="625"/>
      <c r="AR30" s="625"/>
      <c r="AS30" s="625"/>
      <c r="AT30" s="625"/>
      <c r="AU30" s="625"/>
      <c r="AV30" s="625"/>
      <c r="AW30" s="625"/>
      <c r="AX30" s="625"/>
      <c r="AY30" s="625"/>
      <c r="AZ30" s="625"/>
      <c r="BA30" s="625"/>
      <c r="BB30" s="625"/>
      <c r="BC30" s="625"/>
      <c r="BD30" s="625"/>
      <c r="BE30" s="625"/>
      <c r="BF30" s="626"/>
      <c r="BG30" s="624" t="s">
        <v>
308</v>
      </c>
      <c r="BH30" s="689"/>
      <c r="BI30" s="689"/>
      <c r="BJ30" s="689"/>
      <c r="BK30" s="689"/>
      <c r="BL30" s="689"/>
      <c r="BM30" s="689"/>
      <c r="BN30" s="689"/>
      <c r="BO30" s="689"/>
      <c r="BP30" s="689"/>
      <c r="BQ30" s="690"/>
      <c r="BR30" s="624" t="s">
        <v>
309</v>
      </c>
      <c r="BS30" s="689"/>
      <c r="BT30" s="689"/>
      <c r="BU30" s="689"/>
      <c r="BV30" s="689"/>
      <c r="BW30" s="689"/>
      <c r="BX30" s="689"/>
      <c r="BY30" s="689"/>
      <c r="BZ30" s="689"/>
      <c r="CA30" s="689"/>
      <c r="CB30" s="690"/>
      <c r="CD30" s="693"/>
      <c r="CE30" s="694"/>
      <c r="CF30" s="660" t="s">
        <v>
310</v>
      </c>
      <c r="CG30" s="661"/>
      <c r="CH30" s="661"/>
      <c r="CI30" s="661"/>
      <c r="CJ30" s="661"/>
      <c r="CK30" s="661"/>
      <c r="CL30" s="661"/>
      <c r="CM30" s="661"/>
      <c r="CN30" s="661"/>
      <c r="CO30" s="661"/>
      <c r="CP30" s="661"/>
      <c r="CQ30" s="662"/>
      <c r="CR30" s="645">
        <v>
278597</v>
      </c>
      <c r="CS30" s="646"/>
      <c r="CT30" s="646"/>
      <c r="CU30" s="646"/>
      <c r="CV30" s="646"/>
      <c r="CW30" s="646"/>
      <c r="CX30" s="646"/>
      <c r="CY30" s="647"/>
      <c r="CZ30" s="650">
        <v>
6</v>
      </c>
      <c r="DA30" s="681"/>
      <c r="DB30" s="681"/>
      <c r="DC30" s="684"/>
      <c r="DD30" s="654">
        <v>
278597</v>
      </c>
      <c r="DE30" s="646"/>
      <c r="DF30" s="646"/>
      <c r="DG30" s="646"/>
      <c r="DH30" s="646"/>
      <c r="DI30" s="646"/>
      <c r="DJ30" s="646"/>
      <c r="DK30" s="647"/>
      <c r="DL30" s="654">
        <v>
278597</v>
      </c>
      <c r="DM30" s="646"/>
      <c r="DN30" s="646"/>
      <c r="DO30" s="646"/>
      <c r="DP30" s="646"/>
      <c r="DQ30" s="646"/>
      <c r="DR30" s="646"/>
      <c r="DS30" s="646"/>
      <c r="DT30" s="646"/>
      <c r="DU30" s="646"/>
      <c r="DV30" s="647"/>
      <c r="DW30" s="650">
        <v>
13.6</v>
      </c>
      <c r="DX30" s="681"/>
      <c r="DY30" s="681"/>
      <c r="DZ30" s="681"/>
      <c r="EA30" s="681"/>
      <c r="EB30" s="681"/>
      <c r="EC30" s="682"/>
    </row>
    <row r="31" spans="2:133" ht="11.25" customHeight="1" x14ac:dyDescent="0.2">
      <c r="B31" s="642" t="s">
        <v>
311</v>
      </c>
      <c r="C31" s="643"/>
      <c r="D31" s="643"/>
      <c r="E31" s="643"/>
      <c r="F31" s="643"/>
      <c r="G31" s="643"/>
      <c r="H31" s="643"/>
      <c r="I31" s="643"/>
      <c r="J31" s="643"/>
      <c r="K31" s="643"/>
      <c r="L31" s="643"/>
      <c r="M31" s="643"/>
      <c r="N31" s="643"/>
      <c r="O31" s="643"/>
      <c r="P31" s="643"/>
      <c r="Q31" s="644"/>
      <c r="R31" s="645">
        <v>
415511</v>
      </c>
      <c r="S31" s="646"/>
      <c r="T31" s="646"/>
      <c r="U31" s="646"/>
      <c r="V31" s="646"/>
      <c r="W31" s="646"/>
      <c r="X31" s="646"/>
      <c r="Y31" s="647"/>
      <c r="Z31" s="648">
        <v>
8.5</v>
      </c>
      <c r="AA31" s="648"/>
      <c r="AB31" s="648"/>
      <c r="AC31" s="648"/>
      <c r="AD31" s="649" t="s">
        <v>
240</v>
      </c>
      <c r="AE31" s="649"/>
      <c r="AF31" s="649"/>
      <c r="AG31" s="649"/>
      <c r="AH31" s="649"/>
      <c r="AI31" s="649"/>
      <c r="AJ31" s="649"/>
      <c r="AK31" s="649"/>
      <c r="AL31" s="650" t="s">
        <v>
228</v>
      </c>
      <c r="AM31" s="651"/>
      <c r="AN31" s="651"/>
      <c r="AO31" s="652"/>
      <c r="AP31" s="702" t="s">
        <v>
312</v>
      </c>
      <c r="AQ31" s="703"/>
      <c r="AR31" s="703"/>
      <c r="AS31" s="703"/>
      <c r="AT31" s="708" t="s">
        <v>
313</v>
      </c>
      <c r="AU31" s="231"/>
      <c r="AV31" s="231"/>
      <c r="AW31" s="231"/>
      <c r="AX31" s="631" t="s">
        <v>
189</v>
      </c>
      <c r="AY31" s="632"/>
      <c r="AZ31" s="632"/>
      <c r="BA31" s="632"/>
      <c r="BB31" s="632"/>
      <c r="BC31" s="632"/>
      <c r="BD31" s="632"/>
      <c r="BE31" s="632"/>
      <c r="BF31" s="633"/>
      <c r="BG31" s="701">
        <v>
99.4</v>
      </c>
      <c r="BH31" s="697"/>
      <c r="BI31" s="697"/>
      <c r="BJ31" s="697"/>
      <c r="BK31" s="697"/>
      <c r="BL31" s="697"/>
      <c r="BM31" s="640">
        <v>
98.9</v>
      </c>
      <c r="BN31" s="697"/>
      <c r="BO31" s="697"/>
      <c r="BP31" s="697"/>
      <c r="BQ31" s="698"/>
      <c r="BR31" s="701">
        <v>
99.4</v>
      </c>
      <c r="BS31" s="697"/>
      <c r="BT31" s="697"/>
      <c r="BU31" s="697"/>
      <c r="BV31" s="697"/>
      <c r="BW31" s="697"/>
      <c r="BX31" s="640">
        <v>
98.8</v>
      </c>
      <c r="BY31" s="697"/>
      <c r="BZ31" s="697"/>
      <c r="CA31" s="697"/>
      <c r="CB31" s="698"/>
      <c r="CD31" s="693"/>
      <c r="CE31" s="694"/>
      <c r="CF31" s="660" t="s">
        <v>
314</v>
      </c>
      <c r="CG31" s="661"/>
      <c r="CH31" s="661"/>
      <c r="CI31" s="661"/>
      <c r="CJ31" s="661"/>
      <c r="CK31" s="661"/>
      <c r="CL31" s="661"/>
      <c r="CM31" s="661"/>
      <c r="CN31" s="661"/>
      <c r="CO31" s="661"/>
      <c r="CP31" s="661"/>
      <c r="CQ31" s="662"/>
      <c r="CR31" s="645">
        <v>
12521</v>
      </c>
      <c r="CS31" s="679"/>
      <c r="CT31" s="679"/>
      <c r="CU31" s="679"/>
      <c r="CV31" s="679"/>
      <c r="CW31" s="679"/>
      <c r="CX31" s="679"/>
      <c r="CY31" s="680"/>
      <c r="CZ31" s="650">
        <v>
0.3</v>
      </c>
      <c r="DA31" s="681"/>
      <c r="DB31" s="681"/>
      <c r="DC31" s="684"/>
      <c r="DD31" s="654">
        <v>
12521</v>
      </c>
      <c r="DE31" s="679"/>
      <c r="DF31" s="679"/>
      <c r="DG31" s="679"/>
      <c r="DH31" s="679"/>
      <c r="DI31" s="679"/>
      <c r="DJ31" s="679"/>
      <c r="DK31" s="680"/>
      <c r="DL31" s="654">
        <v>
12521</v>
      </c>
      <c r="DM31" s="679"/>
      <c r="DN31" s="679"/>
      <c r="DO31" s="679"/>
      <c r="DP31" s="679"/>
      <c r="DQ31" s="679"/>
      <c r="DR31" s="679"/>
      <c r="DS31" s="679"/>
      <c r="DT31" s="679"/>
      <c r="DU31" s="679"/>
      <c r="DV31" s="680"/>
      <c r="DW31" s="650">
        <v>
0.6</v>
      </c>
      <c r="DX31" s="681"/>
      <c r="DY31" s="681"/>
      <c r="DZ31" s="681"/>
      <c r="EA31" s="681"/>
      <c r="EB31" s="681"/>
      <c r="EC31" s="682"/>
    </row>
    <row r="32" spans="2:133" ht="11.25" customHeight="1" x14ac:dyDescent="0.2">
      <c r="B32" s="712" t="s">
        <v>
315</v>
      </c>
      <c r="C32" s="713"/>
      <c r="D32" s="713"/>
      <c r="E32" s="713"/>
      <c r="F32" s="713"/>
      <c r="G32" s="713"/>
      <c r="H32" s="713"/>
      <c r="I32" s="713"/>
      <c r="J32" s="713"/>
      <c r="K32" s="713"/>
      <c r="L32" s="713"/>
      <c r="M32" s="713"/>
      <c r="N32" s="713"/>
      <c r="O32" s="713"/>
      <c r="P32" s="713"/>
      <c r="Q32" s="714"/>
      <c r="R32" s="645">
        <v>
119300</v>
      </c>
      <c r="S32" s="646"/>
      <c r="T32" s="646"/>
      <c r="U32" s="646"/>
      <c r="V32" s="646"/>
      <c r="W32" s="646"/>
      <c r="X32" s="646"/>
      <c r="Y32" s="647"/>
      <c r="Z32" s="648">
        <v>
2.4</v>
      </c>
      <c r="AA32" s="648"/>
      <c r="AB32" s="648"/>
      <c r="AC32" s="648"/>
      <c r="AD32" s="649">
        <v>
119300</v>
      </c>
      <c r="AE32" s="649"/>
      <c r="AF32" s="649"/>
      <c r="AG32" s="649"/>
      <c r="AH32" s="649"/>
      <c r="AI32" s="649"/>
      <c r="AJ32" s="649"/>
      <c r="AK32" s="649"/>
      <c r="AL32" s="650">
        <v>
6</v>
      </c>
      <c r="AM32" s="651"/>
      <c r="AN32" s="651"/>
      <c r="AO32" s="652"/>
      <c r="AP32" s="704"/>
      <c r="AQ32" s="705"/>
      <c r="AR32" s="705"/>
      <c r="AS32" s="705"/>
      <c r="AT32" s="709"/>
      <c r="AU32" s="230" t="s">
        <v>
316</v>
      </c>
      <c r="AV32" s="230"/>
      <c r="AW32" s="230"/>
      <c r="AX32" s="642" t="s">
        <v>
317</v>
      </c>
      <c r="AY32" s="643"/>
      <c r="AZ32" s="643"/>
      <c r="BA32" s="643"/>
      <c r="BB32" s="643"/>
      <c r="BC32" s="643"/>
      <c r="BD32" s="643"/>
      <c r="BE32" s="643"/>
      <c r="BF32" s="644"/>
      <c r="BG32" s="711">
        <v>
99.2</v>
      </c>
      <c r="BH32" s="679"/>
      <c r="BI32" s="679"/>
      <c r="BJ32" s="679"/>
      <c r="BK32" s="679"/>
      <c r="BL32" s="679"/>
      <c r="BM32" s="651">
        <v>
98.8</v>
      </c>
      <c r="BN32" s="699"/>
      <c r="BO32" s="699"/>
      <c r="BP32" s="699"/>
      <c r="BQ32" s="700"/>
      <c r="BR32" s="711">
        <v>
99.3</v>
      </c>
      <c r="BS32" s="679"/>
      <c r="BT32" s="679"/>
      <c r="BU32" s="679"/>
      <c r="BV32" s="679"/>
      <c r="BW32" s="679"/>
      <c r="BX32" s="651">
        <v>
98.8</v>
      </c>
      <c r="BY32" s="699"/>
      <c r="BZ32" s="699"/>
      <c r="CA32" s="699"/>
      <c r="CB32" s="700"/>
      <c r="CD32" s="695"/>
      <c r="CE32" s="696"/>
      <c r="CF32" s="660" t="s">
        <v>
318</v>
      </c>
      <c r="CG32" s="661"/>
      <c r="CH32" s="661"/>
      <c r="CI32" s="661"/>
      <c r="CJ32" s="661"/>
      <c r="CK32" s="661"/>
      <c r="CL32" s="661"/>
      <c r="CM32" s="661"/>
      <c r="CN32" s="661"/>
      <c r="CO32" s="661"/>
      <c r="CP32" s="661"/>
      <c r="CQ32" s="662"/>
      <c r="CR32" s="645" t="s">
        <v>
228</v>
      </c>
      <c r="CS32" s="646"/>
      <c r="CT32" s="646"/>
      <c r="CU32" s="646"/>
      <c r="CV32" s="646"/>
      <c r="CW32" s="646"/>
      <c r="CX32" s="646"/>
      <c r="CY32" s="647"/>
      <c r="CZ32" s="650" t="s">
        <v>
228</v>
      </c>
      <c r="DA32" s="681"/>
      <c r="DB32" s="681"/>
      <c r="DC32" s="684"/>
      <c r="DD32" s="654" t="s">
        <v>
228</v>
      </c>
      <c r="DE32" s="646"/>
      <c r="DF32" s="646"/>
      <c r="DG32" s="646"/>
      <c r="DH32" s="646"/>
      <c r="DI32" s="646"/>
      <c r="DJ32" s="646"/>
      <c r="DK32" s="647"/>
      <c r="DL32" s="654" t="s">
        <v>
228</v>
      </c>
      <c r="DM32" s="646"/>
      <c r="DN32" s="646"/>
      <c r="DO32" s="646"/>
      <c r="DP32" s="646"/>
      <c r="DQ32" s="646"/>
      <c r="DR32" s="646"/>
      <c r="DS32" s="646"/>
      <c r="DT32" s="646"/>
      <c r="DU32" s="646"/>
      <c r="DV32" s="647"/>
      <c r="DW32" s="650" t="s">
        <v>
240</v>
      </c>
      <c r="DX32" s="681"/>
      <c r="DY32" s="681"/>
      <c r="DZ32" s="681"/>
      <c r="EA32" s="681"/>
      <c r="EB32" s="681"/>
      <c r="EC32" s="682"/>
    </row>
    <row r="33" spans="2:133" ht="11.25" customHeight="1" x14ac:dyDescent="0.2">
      <c r="B33" s="642" t="s">
        <v>
319</v>
      </c>
      <c r="C33" s="643"/>
      <c r="D33" s="643"/>
      <c r="E33" s="643"/>
      <c r="F33" s="643"/>
      <c r="G33" s="643"/>
      <c r="H33" s="643"/>
      <c r="I33" s="643"/>
      <c r="J33" s="643"/>
      <c r="K33" s="643"/>
      <c r="L33" s="643"/>
      <c r="M33" s="643"/>
      <c r="N33" s="643"/>
      <c r="O33" s="643"/>
      <c r="P33" s="643"/>
      <c r="Q33" s="644"/>
      <c r="R33" s="645">
        <v>
1094300</v>
      </c>
      <c r="S33" s="646"/>
      <c r="T33" s="646"/>
      <c r="U33" s="646"/>
      <c r="V33" s="646"/>
      <c r="W33" s="646"/>
      <c r="X33" s="646"/>
      <c r="Y33" s="647"/>
      <c r="Z33" s="648">
        <v>
22.4</v>
      </c>
      <c r="AA33" s="648"/>
      <c r="AB33" s="648"/>
      <c r="AC33" s="648"/>
      <c r="AD33" s="649" t="s">
        <v>
240</v>
      </c>
      <c r="AE33" s="649"/>
      <c r="AF33" s="649"/>
      <c r="AG33" s="649"/>
      <c r="AH33" s="649"/>
      <c r="AI33" s="649"/>
      <c r="AJ33" s="649"/>
      <c r="AK33" s="649"/>
      <c r="AL33" s="650" t="s">
        <v>
240</v>
      </c>
      <c r="AM33" s="651"/>
      <c r="AN33" s="651"/>
      <c r="AO33" s="652"/>
      <c r="AP33" s="706"/>
      <c r="AQ33" s="707"/>
      <c r="AR33" s="707"/>
      <c r="AS33" s="707"/>
      <c r="AT33" s="710"/>
      <c r="AU33" s="232"/>
      <c r="AV33" s="232"/>
      <c r="AW33" s="232"/>
      <c r="AX33" s="686" t="s">
        <v>
320</v>
      </c>
      <c r="AY33" s="687"/>
      <c r="AZ33" s="687"/>
      <c r="BA33" s="687"/>
      <c r="BB33" s="687"/>
      <c r="BC33" s="687"/>
      <c r="BD33" s="687"/>
      <c r="BE33" s="687"/>
      <c r="BF33" s="688"/>
      <c r="BG33" s="715">
        <v>
99.6</v>
      </c>
      <c r="BH33" s="716"/>
      <c r="BI33" s="716"/>
      <c r="BJ33" s="716"/>
      <c r="BK33" s="716"/>
      <c r="BL33" s="716"/>
      <c r="BM33" s="717">
        <v>
98.7</v>
      </c>
      <c r="BN33" s="716"/>
      <c r="BO33" s="716"/>
      <c r="BP33" s="716"/>
      <c r="BQ33" s="718"/>
      <c r="BR33" s="715">
        <v>
99.3</v>
      </c>
      <c r="BS33" s="716"/>
      <c r="BT33" s="716"/>
      <c r="BU33" s="716"/>
      <c r="BV33" s="716"/>
      <c r="BW33" s="716"/>
      <c r="BX33" s="717">
        <v>
98.4</v>
      </c>
      <c r="BY33" s="716"/>
      <c r="BZ33" s="716"/>
      <c r="CA33" s="716"/>
      <c r="CB33" s="718"/>
      <c r="CD33" s="660" t="s">
        <v>
321</v>
      </c>
      <c r="CE33" s="661"/>
      <c r="CF33" s="661"/>
      <c r="CG33" s="661"/>
      <c r="CH33" s="661"/>
      <c r="CI33" s="661"/>
      <c r="CJ33" s="661"/>
      <c r="CK33" s="661"/>
      <c r="CL33" s="661"/>
      <c r="CM33" s="661"/>
      <c r="CN33" s="661"/>
      <c r="CO33" s="661"/>
      <c r="CP33" s="661"/>
      <c r="CQ33" s="662"/>
      <c r="CR33" s="645">
        <v>
2462847</v>
      </c>
      <c r="CS33" s="679"/>
      <c r="CT33" s="679"/>
      <c r="CU33" s="679"/>
      <c r="CV33" s="679"/>
      <c r="CW33" s="679"/>
      <c r="CX33" s="679"/>
      <c r="CY33" s="680"/>
      <c r="CZ33" s="650">
        <v>
53.1</v>
      </c>
      <c r="DA33" s="681"/>
      <c r="DB33" s="681"/>
      <c r="DC33" s="684"/>
      <c r="DD33" s="654">
        <v>
1314961</v>
      </c>
      <c r="DE33" s="679"/>
      <c r="DF33" s="679"/>
      <c r="DG33" s="679"/>
      <c r="DH33" s="679"/>
      <c r="DI33" s="679"/>
      <c r="DJ33" s="679"/>
      <c r="DK33" s="680"/>
      <c r="DL33" s="654">
        <v>
763570</v>
      </c>
      <c r="DM33" s="679"/>
      <c r="DN33" s="679"/>
      <c r="DO33" s="679"/>
      <c r="DP33" s="679"/>
      <c r="DQ33" s="679"/>
      <c r="DR33" s="679"/>
      <c r="DS33" s="679"/>
      <c r="DT33" s="679"/>
      <c r="DU33" s="679"/>
      <c r="DV33" s="680"/>
      <c r="DW33" s="650">
        <v>
37.299999999999997</v>
      </c>
      <c r="DX33" s="681"/>
      <c r="DY33" s="681"/>
      <c r="DZ33" s="681"/>
      <c r="EA33" s="681"/>
      <c r="EB33" s="681"/>
      <c r="EC33" s="682"/>
    </row>
    <row r="34" spans="2:133" ht="11.25" customHeight="1" x14ac:dyDescent="0.2">
      <c r="B34" s="642" t="s">
        <v>
322</v>
      </c>
      <c r="C34" s="643"/>
      <c r="D34" s="643"/>
      <c r="E34" s="643"/>
      <c r="F34" s="643"/>
      <c r="G34" s="643"/>
      <c r="H34" s="643"/>
      <c r="I34" s="643"/>
      <c r="J34" s="643"/>
      <c r="K34" s="643"/>
      <c r="L34" s="643"/>
      <c r="M34" s="643"/>
      <c r="N34" s="643"/>
      <c r="O34" s="643"/>
      <c r="P34" s="643"/>
      <c r="Q34" s="644"/>
      <c r="R34" s="645">
        <v>
46954</v>
      </c>
      <c r="S34" s="646"/>
      <c r="T34" s="646"/>
      <c r="U34" s="646"/>
      <c r="V34" s="646"/>
      <c r="W34" s="646"/>
      <c r="X34" s="646"/>
      <c r="Y34" s="647"/>
      <c r="Z34" s="648">
        <v>
1</v>
      </c>
      <c r="AA34" s="648"/>
      <c r="AB34" s="648"/>
      <c r="AC34" s="648"/>
      <c r="AD34" s="649">
        <v>
16071</v>
      </c>
      <c r="AE34" s="649"/>
      <c r="AF34" s="649"/>
      <c r="AG34" s="649"/>
      <c r="AH34" s="649"/>
      <c r="AI34" s="649"/>
      <c r="AJ34" s="649"/>
      <c r="AK34" s="649"/>
      <c r="AL34" s="650">
        <v>
0.8</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
323</v>
      </c>
      <c r="CE34" s="661"/>
      <c r="CF34" s="661"/>
      <c r="CG34" s="661"/>
      <c r="CH34" s="661"/>
      <c r="CI34" s="661"/>
      <c r="CJ34" s="661"/>
      <c r="CK34" s="661"/>
      <c r="CL34" s="661"/>
      <c r="CM34" s="661"/>
      <c r="CN34" s="661"/>
      <c r="CO34" s="661"/>
      <c r="CP34" s="661"/>
      <c r="CQ34" s="662"/>
      <c r="CR34" s="645">
        <v>
1318158</v>
      </c>
      <c r="CS34" s="646"/>
      <c r="CT34" s="646"/>
      <c r="CU34" s="646"/>
      <c r="CV34" s="646"/>
      <c r="CW34" s="646"/>
      <c r="CX34" s="646"/>
      <c r="CY34" s="647"/>
      <c r="CZ34" s="650">
        <v>
28.4</v>
      </c>
      <c r="DA34" s="681"/>
      <c r="DB34" s="681"/>
      <c r="DC34" s="684"/>
      <c r="DD34" s="654">
        <v>
584597</v>
      </c>
      <c r="DE34" s="646"/>
      <c r="DF34" s="646"/>
      <c r="DG34" s="646"/>
      <c r="DH34" s="646"/>
      <c r="DI34" s="646"/>
      <c r="DJ34" s="646"/>
      <c r="DK34" s="647"/>
      <c r="DL34" s="654">
        <v>
540429</v>
      </c>
      <c r="DM34" s="646"/>
      <c r="DN34" s="646"/>
      <c r="DO34" s="646"/>
      <c r="DP34" s="646"/>
      <c r="DQ34" s="646"/>
      <c r="DR34" s="646"/>
      <c r="DS34" s="646"/>
      <c r="DT34" s="646"/>
      <c r="DU34" s="646"/>
      <c r="DV34" s="647"/>
      <c r="DW34" s="650">
        <v>
26.4</v>
      </c>
      <c r="DX34" s="681"/>
      <c r="DY34" s="681"/>
      <c r="DZ34" s="681"/>
      <c r="EA34" s="681"/>
      <c r="EB34" s="681"/>
      <c r="EC34" s="682"/>
    </row>
    <row r="35" spans="2:133" ht="11.25" customHeight="1" x14ac:dyDescent="0.2">
      <c r="B35" s="642" t="s">
        <v>
324</v>
      </c>
      <c r="C35" s="643"/>
      <c r="D35" s="643"/>
      <c r="E35" s="643"/>
      <c r="F35" s="643"/>
      <c r="G35" s="643"/>
      <c r="H35" s="643"/>
      <c r="I35" s="643"/>
      <c r="J35" s="643"/>
      <c r="K35" s="643"/>
      <c r="L35" s="643"/>
      <c r="M35" s="643"/>
      <c r="N35" s="643"/>
      <c r="O35" s="643"/>
      <c r="P35" s="643"/>
      <c r="Q35" s="644"/>
      <c r="R35" s="645">
        <v>
1544</v>
      </c>
      <c r="S35" s="646"/>
      <c r="T35" s="646"/>
      <c r="U35" s="646"/>
      <c r="V35" s="646"/>
      <c r="W35" s="646"/>
      <c r="X35" s="646"/>
      <c r="Y35" s="647"/>
      <c r="Z35" s="648">
        <v>
0</v>
      </c>
      <c r="AA35" s="648"/>
      <c r="AB35" s="648"/>
      <c r="AC35" s="648"/>
      <c r="AD35" s="649" t="s">
        <v>
240</v>
      </c>
      <c r="AE35" s="649"/>
      <c r="AF35" s="649"/>
      <c r="AG35" s="649"/>
      <c r="AH35" s="649"/>
      <c r="AI35" s="649"/>
      <c r="AJ35" s="649"/>
      <c r="AK35" s="649"/>
      <c r="AL35" s="650" t="s">
        <v>
228</v>
      </c>
      <c r="AM35" s="651"/>
      <c r="AN35" s="651"/>
      <c r="AO35" s="652"/>
      <c r="AP35" s="235"/>
      <c r="AQ35" s="624" t="s">
        <v>
325</v>
      </c>
      <c r="AR35" s="625"/>
      <c r="AS35" s="625"/>
      <c r="AT35" s="625"/>
      <c r="AU35" s="625"/>
      <c r="AV35" s="625"/>
      <c r="AW35" s="625"/>
      <c r="AX35" s="625"/>
      <c r="AY35" s="625"/>
      <c r="AZ35" s="625"/>
      <c r="BA35" s="625"/>
      <c r="BB35" s="625"/>
      <c r="BC35" s="625"/>
      <c r="BD35" s="625"/>
      <c r="BE35" s="625"/>
      <c r="BF35" s="626"/>
      <c r="BG35" s="624" t="s">
        <v>
326</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
327</v>
      </c>
      <c r="CE35" s="661"/>
      <c r="CF35" s="661"/>
      <c r="CG35" s="661"/>
      <c r="CH35" s="661"/>
      <c r="CI35" s="661"/>
      <c r="CJ35" s="661"/>
      <c r="CK35" s="661"/>
      <c r="CL35" s="661"/>
      <c r="CM35" s="661"/>
      <c r="CN35" s="661"/>
      <c r="CO35" s="661"/>
      <c r="CP35" s="661"/>
      <c r="CQ35" s="662"/>
      <c r="CR35" s="645">
        <v>
41752</v>
      </c>
      <c r="CS35" s="679"/>
      <c r="CT35" s="679"/>
      <c r="CU35" s="679"/>
      <c r="CV35" s="679"/>
      <c r="CW35" s="679"/>
      <c r="CX35" s="679"/>
      <c r="CY35" s="680"/>
      <c r="CZ35" s="650">
        <v>
0.9</v>
      </c>
      <c r="DA35" s="681"/>
      <c r="DB35" s="681"/>
      <c r="DC35" s="684"/>
      <c r="DD35" s="654">
        <v>
21606</v>
      </c>
      <c r="DE35" s="679"/>
      <c r="DF35" s="679"/>
      <c r="DG35" s="679"/>
      <c r="DH35" s="679"/>
      <c r="DI35" s="679"/>
      <c r="DJ35" s="679"/>
      <c r="DK35" s="680"/>
      <c r="DL35" s="654">
        <v>
21606</v>
      </c>
      <c r="DM35" s="679"/>
      <c r="DN35" s="679"/>
      <c r="DO35" s="679"/>
      <c r="DP35" s="679"/>
      <c r="DQ35" s="679"/>
      <c r="DR35" s="679"/>
      <c r="DS35" s="679"/>
      <c r="DT35" s="679"/>
      <c r="DU35" s="679"/>
      <c r="DV35" s="680"/>
      <c r="DW35" s="650">
        <v>
1.1000000000000001</v>
      </c>
      <c r="DX35" s="681"/>
      <c r="DY35" s="681"/>
      <c r="DZ35" s="681"/>
      <c r="EA35" s="681"/>
      <c r="EB35" s="681"/>
      <c r="EC35" s="682"/>
    </row>
    <row r="36" spans="2:133" ht="11.25" customHeight="1" x14ac:dyDescent="0.2">
      <c r="B36" s="642" t="s">
        <v>
328</v>
      </c>
      <c r="C36" s="643"/>
      <c r="D36" s="643"/>
      <c r="E36" s="643"/>
      <c r="F36" s="643"/>
      <c r="G36" s="643"/>
      <c r="H36" s="643"/>
      <c r="I36" s="643"/>
      <c r="J36" s="643"/>
      <c r="K36" s="643"/>
      <c r="L36" s="643"/>
      <c r="M36" s="643"/>
      <c r="N36" s="643"/>
      <c r="O36" s="643"/>
      <c r="P36" s="643"/>
      <c r="Q36" s="644"/>
      <c r="R36" s="645">
        <v>
142890</v>
      </c>
      <c r="S36" s="646"/>
      <c r="T36" s="646"/>
      <c r="U36" s="646"/>
      <c r="V36" s="646"/>
      <c r="W36" s="646"/>
      <c r="X36" s="646"/>
      <c r="Y36" s="647"/>
      <c r="Z36" s="648">
        <v>
2.9</v>
      </c>
      <c r="AA36" s="648"/>
      <c r="AB36" s="648"/>
      <c r="AC36" s="648"/>
      <c r="AD36" s="649" t="s">
        <v>
240</v>
      </c>
      <c r="AE36" s="649"/>
      <c r="AF36" s="649"/>
      <c r="AG36" s="649"/>
      <c r="AH36" s="649"/>
      <c r="AI36" s="649"/>
      <c r="AJ36" s="649"/>
      <c r="AK36" s="649"/>
      <c r="AL36" s="650" t="s">
        <v>
240</v>
      </c>
      <c r="AM36" s="651"/>
      <c r="AN36" s="651"/>
      <c r="AO36" s="652"/>
      <c r="AP36" s="235"/>
      <c r="AQ36" s="719" t="s">
        <v>
329</v>
      </c>
      <c r="AR36" s="720"/>
      <c r="AS36" s="720"/>
      <c r="AT36" s="720"/>
      <c r="AU36" s="720"/>
      <c r="AV36" s="720"/>
      <c r="AW36" s="720"/>
      <c r="AX36" s="720"/>
      <c r="AY36" s="721"/>
      <c r="AZ36" s="634">
        <v>
440938</v>
      </c>
      <c r="BA36" s="635"/>
      <c r="BB36" s="635"/>
      <c r="BC36" s="635"/>
      <c r="BD36" s="635"/>
      <c r="BE36" s="635"/>
      <c r="BF36" s="722"/>
      <c r="BG36" s="656" t="s">
        <v>
330</v>
      </c>
      <c r="BH36" s="657"/>
      <c r="BI36" s="657"/>
      <c r="BJ36" s="657"/>
      <c r="BK36" s="657"/>
      <c r="BL36" s="657"/>
      <c r="BM36" s="657"/>
      <c r="BN36" s="657"/>
      <c r="BO36" s="657"/>
      <c r="BP36" s="657"/>
      <c r="BQ36" s="657"/>
      <c r="BR36" s="657"/>
      <c r="BS36" s="657"/>
      <c r="BT36" s="657"/>
      <c r="BU36" s="658"/>
      <c r="BV36" s="634" t="s">
        <v>
240</v>
      </c>
      <c r="BW36" s="635"/>
      <c r="BX36" s="635"/>
      <c r="BY36" s="635"/>
      <c r="BZ36" s="635"/>
      <c r="CA36" s="635"/>
      <c r="CB36" s="722"/>
      <c r="CD36" s="660" t="s">
        <v>
331</v>
      </c>
      <c r="CE36" s="661"/>
      <c r="CF36" s="661"/>
      <c r="CG36" s="661"/>
      <c r="CH36" s="661"/>
      <c r="CI36" s="661"/>
      <c r="CJ36" s="661"/>
      <c r="CK36" s="661"/>
      <c r="CL36" s="661"/>
      <c r="CM36" s="661"/>
      <c r="CN36" s="661"/>
      <c r="CO36" s="661"/>
      <c r="CP36" s="661"/>
      <c r="CQ36" s="662"/>
      <c r="CR36" s="645">
        <v>
355476</v>
      </c>
      <c r="CS36" s="646"/>
      <c r="CT36" s="646"/>
      <c r="CU36" s="646"/>
      <c r="CV36" s="646"/>
      <c r="CW36" s="646"/>
      <c r="CX36" s="646"/>
      <c r="CY36" s="647"/>
      <c r="CZ36" s="650">
        <v>
7.7</v>
      </c>
      <c r="DA36" s="681"/>
      <c r="DB36" s="681"/>
      <c r="DC36" s="684"/>
      <c r="DD36" s="654">
        <v>
176588</v>
      </c>
      <c r="DE36" s="646"/>
      <c r="DF36" s="646"/>
      <c r="DG36" s="646"/>
      <c r="DH36" s="646"/>
      <c r="DI36" s="646"/>
      <c r="DJ36" s="646"/>
      <c r="DK36" s="647"/>
      <c r="DL36" s="654">
        <v>
109236</v>
      </c>
      <c r="DM36" s="646"/>
      <c r="DN36" s="646"/>
      <c r="DO36" s="646"/>
      <c r="DP36" s="646"/>
      <c r="DQ36" s="646"/>
      <c r="DR36" s="646"/>
      <c r="DS36" s="646"/>
      <c r="DT36" s="646"/>
      <c r="DU36" s="646"/>
      <c r="DV36" s="647"/>
      <c r="DW36" s="650">
        <v>
5.3</v>
      </c>
      <c r="DX36" s="681"/>
      <c r="DY36" s="681"/>
      <c r="DZ36" s="681"/>
      <c r="EA36" s="681"/>
      <c r="EB36" s="681"/>
      <c r="EC36" s="682"/>
    </row>
    <row r="37" spans="2:133" ht="11.25" customHeight="1" x14ac:dyDescent="0.2">
      <c r="B37" s="642" t="s">
        <v>
332</v>
      </c>
      <c r="C37" s="643"/>
      <c r="D37" s="643"/>
      <c r="E37" s="643"/>
      <c r="F37" s="643"/>
      <c r="G37" s="643"/>
      <c r="H37" s="643"/>
      <c r="I37" s="643"/>
      <c r="J37" s="643"/>
      <c r="K37" s="643"/>
      <c r="L37" s="643"/>
      <c r="M37" s="643"/>
      <c r="N37" s="643"/>
      <c r="O37" s="643"/>
      <c r="P37" s="643"/>
      <c r="Q37" s="644"/>
      <c r="R37" s="645">
        <v>
222031</v>
      </c>
      <c r="S37" s="646"/>
      <c r="T37" s="646"/>
      <c r="U37" s="646"/>
      <c r="V37" s="646"/>
      <c r="W37" s="646"/>
      <c r="X37" s="646"/>
      <c r="Y37" s="647"/>
      <c r="Z37" s="648">
        <v>
4.5</v>
      </c>
      <c r="AA37" s="648"/>
      <c r="AB37" s="648"/>
      <c r="AC37" s="648"/>
      <c r="AD37" s="649" t="s">
        <v>
240</v>
      </c>
      <c r="AE37" s="649"/>
      <c r="AF37" s="649"/>
      <c r="AG37" s="649"/>
      <c r="AH37" s="649"/>
      <c r="AI37" s="649"/>
      <c r="AJ37" s="649"/>
      <c r="AK37" s="649"/>
      <c r="AL37" s="650" t="s">
        <v>
240</v>
      </c>
      <c r="AM37" s="651"/>
      <c r="AN37" s="651"/>
      <c r="AO37" s="652"/>
      <c r="AQ37" s="723" t="s">
        <v>
333</v>
      </c>
      <c r="AR37" s="724"/>
      <c r="AS37" s="724"/>
      <c r="AT37" s="724"/>
      <c r="AU37" s="724"/>
      <c r="AV37" s="724"/>
      <c r="AW37" s="724"/>
      <c r="AX37" s="724"/>
      <c r="AY37" s="725"/>
      <c r="AZ37" s="645">
        <v>
212862</v>
      </c>
      <c r="BA37" s="646"/>
      <c r="BB37" s="646"/>
      <c r="BC37" s="646"/>
      <c r="BD37" s="679"/>
      <c r="BE37" s="679"/>
      <c r="BF37" s="700"/>
      <c r="BG37" s="660" t="s">
        <v>
334</v>
      </c>
      <c r="BH37" s="661"/>
      <c r="BI37" s="661"/>
      <c r="BJ37" s="661"/>
      <c r="BK37" s="661"/>
      <c r="BL37" s="661"/>
      <c r="BM37" s="661"/>
      <c r="BN37" s="661"/>
      <c r="BO37" s="661"/>
      <c r="BP37" s="661"/>
      <c r="BQ37" s="661"/>
      <c r="BR37" s="661"/>
      <c r="BS37" s="661"/>
      <c r="BT37" s="661"/>
      <c r="BU37" s="662"/>
      <c r="BV37" s="645">
        <v>
-11055</v>
      </c>
      <c r="BW37" s="646"/>
      <c r="BX37" s="646"/>
      <c r="BY37" s="646"/>
      <c r="BZ37" s="646"/>
      <c r="CA37" s="646"/>
      <c r="CB37" s="655"/>
      <c r="CD37" s="660" t="s">
        <v>
335</v>
      </c>
      <c r="CE37" s="661"/>
      <c r="CF37" s="661"/>
      <c r="CG37" s="661"/>
      <c r="CH37" s="661"/>
      <c r="CI37" s="661"/>
      <c r="CJ37" s="661"/>
      <c r="CK37" s="661"/>
      <c r="CL37" s="661"/>
      <c r="CM37" s="661"/>
      <c r="CN37" s="661"/>
      <c r="CO37" s="661"/>
      <c r="CP37" s="661"/>
      <c r="CQ37" s="662"/>
      <c r="CR37" s="645">
        <v>
3067</v>
      </c>
      <c r="CS37" s="679"/>
      <c r="CT37" s="679"/>
      <c r="CU37" s="679"/>
      <c r="CV37" s="679"/>
      <c r="CW37" s="679"/>
      <c r="CX37" s="679"/>
      <c r="CY37" s="680"/>
      <c r="CZ37" s="650">
        <v>
0.1</v>
      </c>
      <c r="DA37" s="681"/>
      <c r="DB37" s="681"/>
      <c r="DC37" s="684"/>
      <c r="DD37" s="654">
        <v>
3067</v>
      </c>
      <c r="DE37" s="679"/>
      <c r="DF37" s="679"/>
      <c r="DG37" s="679"/>
      <c r="DH37" s="679"/>
      <c r="DI37" s="679"/>
      <c r="DJ37" s="679"/>
      <c r="DK37" s="680"/>
      <c r="DL37" s="654">
        <v>
3017</v>
      </c>
      <c r="DM37" s="679"/>
      <c r="DN37" s="679"/>
      <c r="DO37" s="679"/>
      <c r="DP37" s="679"/>
      <c r="DQ37" s="679"/>
      <c r="DR37" s="679"/>
      <c r="DS37" s="679"/>
      <c r="DT37" s="679"/>
      <c r="DU37" s="679"/>
      <c r="DV37" s="680"/>
      <c r="DW37" s="650">
        <v>
0.1</v>
      </c>
      <c r="DX37" s="681"/>
      <c r="DY37" s="681"/>
      <c r="DZ37" s="681"/>
      <c r="EA37" s="681"/>
      <c r="EB37" s="681"/>
      <c r="EC37" s="682"/>
    </row>
    <row r="38" spans="2:133" ht="11.25" customHeight="1" x14ac:dyDescent="0.2">
      <c r="B38" s="642" t="s">
        <v>
336</v>
      </c>
      <c r="C38" s="643"/>
      <c r="D38" s="643"/>
      <c r="E38" s="643"/>
      <c r="F38" s="643"/>
      <c r="G38" s="643"/>
      <c r="H38" s="643"/>
      <c r="I38" s="643"/>
      <c r="J38" s="643"/>
      <c r="K38" s="643"/>
      <c r="L38" s="643"/>
      <c r="M38" s="643"/>
      <c r="N38" s="643"/>
      <c r="O38" s="643"/>
      <c r="P38" s="643"/>
      <c r="Q38" s="644"/>
      <c r="R38" s="645">
        <v>
79760</v>
      </c>
      <c r="S38" s="646"/>
      <c r="T38" s="646"/>
      <c r="U38" s="646"/>
      <c r="V38" s="646"/>
      <c r="W38" s="646"/>
      <c r="X38" s="646"/>
      <c r="Y38" s="647"/>
      <c r="Z38" s="648">
        <v>
1.6</v>
      </c>
      <c r="AA38" s="648"/>
      <c r="AB38" s="648"/>
      <c r="AC38" s="648"/>
      <c r="AD38" s="649">
        <v>
7</v>
      </c>
      <c r="AE38" s="649"/>
      <c r="AF38" s="649"/>
      <c r="AG38" s="649"/>
      <c r="AH38" s="649"/>
      <c r="AI38" s="649"/>
      <c r="AJ38" s="649"/>
      <c r="AK38" s="649"/>
      <c r="AL38" s="650">
        <v>
0</v>
      </c>
      <c r="AM38" s="651"/>
      <c r="AN38" s="651"/>
      <c r="AO38" s="652"/>
      <c r="AQ38" s="723" t="s">
        <v>
337</v>
      </c>
      <c r="AR38" s="724"/>
      <c r="AS38" s="724"/>
      <c r="AT38" s="724"/>
      <c r="AU38" s="724"/>
      <c r="AV38" s="724"/>
      <c r="AW38" s="724"/>
      <c r="AX38" s="724"/>
      <c r="AY38" s="725"/>
      <c r="AZ38" s="645">
        <v>
9785</v>
      </c>
      <c r="BA38" s="646"/>
      <c r="BB38" s="646"/>
      <c r="BC38" s="646"/>
      <c r="BD38" s="679"/>
      <c r="BE38" s="679"/>
      <c r="BF38" s="700"/>
      <c r="BG38" s="660" t="s">
        <v>
338</v>
      </c>
      <c r="BH38" s="661"/>
      <c r="BI38" s="661"/>
      <c r="BJ38" s="661"/>
      <c r="BK38" s="661"/>
      <c r="BL38" s="661"/>
      <c r="BM38" s="661"/>
      <c r="BN38" s="661"/>
      <c r="BO38" s="661"/>
      <c r="BP38" s="661"/>
      <c r="BQ38" s="661"/>
      <c r="BR38" s="661"/>
      <c r="BS38" s="661"/>
      <c r="BT38" s="661"/>
      <c r="BU38" s="662"/>
      <c r="BV38" s="645">
        <v>
581</v>
      </c>
      <c r="BW38" s="646"/>
      <c r="BX38" s="646"/>
      <c r="BY38" s="646"/>
      <c r="BZ38" s="646"/>
      <c r="CA38" s="646"/>
      <c r="CB38" s="655"/>
      <c r="CD38" s="660" t="s">
        <v>
339</v>
      </c>
      <c r="CE38" s="661"/>
      <c r="CF38" s="661"/>
      <c r="CG38" s="661"/>
      <c r="CH38" s="661"/>
      <c r="CI38" s="661"/>
      <c r="CJ38" s="661"/>
      <c r="CK38" s="661"/>
      <c r="CL38" s="661"/>
      <c r="CM38" s="661"/>
      <c r="CN38" s="661"/>
      <c r="CO38" s="661"/>
      <c r="CP38" s="661"/>
      <c r="CQ38" s="662"/>
      <c r="CR38" s="645">
        <v>
440938</v>
      </c>
      <c r="CS38" s="646"/>
      <c r="CT38" s="646"/>
      <c r="CU38" s="646"/>
      <c r="CV38" s="646"/>
      <c r="CW38" s="646"/>
      <c r="CX38" s="646"/>
      <c r="CY38" s="647"/>
      <c r="CZ38" s="650">
        <v>
9.5</v>
      </c>
      <c r="DA38" s="681"/>
      <c r="DB38" s="681"/>
      <c r="DC38" s="684"/>
      <c r="DD38" s="654">
        <v>
310490</v>
      </c>
      <c r="DE38" s="646"/>
      <c r="DF38" s="646"/>
      <c r="DG38" s="646"/>
      <c r="DH38" s="646"/>
      <c r="DI38" s="646"/>
      <c r="DJ38" s="646"/>
      <c r="DK38" s="647"/>
      <c r="DL38" s="654">
        <v>
92299</v>
      </c>
      <c r="DM38" s="646"/>
      <c r="DN38" s="646"/>
      <c r="DO38" s="646"/>
      <c r="DP38" s="646"/>
      <c r="DQ38" s="646"/>
      <c r="DR38" s="646"/>
      <c r="DS38" s="646"/>
      <c r="DT38" s="646"/>
      <c r="DU38" s="646"/>
      <c r="DV38" s="647"/>
      <c r="DW38" s="650">
        <v>
4.5</v>
      </c>
      <c r="DX38" s="681"/>
      <c r="DY38" s="681"/>
      <c r="DZ38" s="681"/>
      <c r="EA38" s="681"/>
      <c r="EB38" s="681"/>
      <c r="EC38" s="682"/>
    </row>
    <row r="39" spans="2:133" ht="11.25" customHeight="1" x14ac:dyDescent="0.2">
      <c r="B39" s="642" t="s">
        <v>
340</v>
      </c>
      <c r="C39" s="643"/>
      <c r="D39" s="643"/>
      <c r="E39" s="643"/>
      <c r="F39" s="643"/>
      <c r="G39" s="643"/>
      <c r="H39" s="643"/>
      <c r="I39" s="643"/>
      <c r="J39" s="643"/>
      <c r="K39" s="643"/>
      <c r="L39" s="643"/>
      <c r="M39" s="643"/>
      <c r="N39" s="643"/>
      <c r="O39" s="643"/>
      <c r="P39" s="643"/>
      <c r="Q39" s="644"/>
      <c r="R39" s="645">
        <v>
295400</v>
      </c>
      <c r="S39" s="646"/>
      <c r="T39" s="646"/>
      <c r="U39" s="646"/>
      <c r="V39" s="646"/>
      <c r="W39" s="646"/>
      <c r="X39" s="646"/>
      <c r="Y39" s="647"/>
      <c r="Z39" s="648">
        <v>
6</v>
      </c>
      <c r="AA39" s="648"/>
      <c r="AB39" s="648"/>
      <c r="AC39" s="648"/>
      <c r="AD39" s="649" t="s">
        <v>
228</v>
      </c>
      <c r="AE39" s="649"/>
      <c r="AF39" s="649"/>
      <c r="AG39" s="649"/>
      <c r="AH39" s="649"/>
      <c r="AI39" s="649"/>
      <c r="AJ39" s="649"/>
      <c r="AK39" s="649"/>
      <c r="AL39" s="650" t="s">
        <v>
240</v>
      </c>
      <c r="AM39" s="651"/>
      <c r="AN39" s="651"/>
      <c r="AO39" s="652"/>
      <c r="AQ39" s="723" t="s">
        <v>
341</v>
      </c>
      <c r="AR39" s="724"/>
      <c r="AS39" s="724"/>
      <c r="AT39" s="724"/>
      <c r="AU39" s="724"/>
      <c r="AV39" s="724"/>
      <c r="AW39" s="724"/>
      <c r="AX39" s="724"/>
      <c r="AY39" s="725"/>
      <c r="AZ39" s="645" t="s">
        <v>
228</v>
      </c>
      <c r="BA39" s="646"/>
      <c r="BB39" s="646"/>
      <c r="BC39" s="646"/>
      <c r="BD39" s="679"/>
      <c r="BE39" s="679"/>
      <c r="BF39" s="700"/>
      <c r="BG39" s="660" t="s">
        <v>
342</v>
      </c>
      <c r="BH39" s="661"/>
      <c r="BI39" s="661"/>
      <c r="BJ39" s="661"/>
      <c r="BK39" s="661"/>
      <c r="BL39" s="661"/>
      <c r="BM39" s="661"/>
      <c r="BN39" s="661"/>
      <c r="BO39" s="661"/>
      <c r="BP39" s="661"/>
      <c r="BQ39" s="661"/>
      <c r="BR39" s="661"/>
      <c r="BS39" s="661"/>
      <c r="BT39" s="661"/>
      <c r="BU39" s="662"/>
      <c r="BV39" s="645">
        <v>
999</v>
      </c>
      <c r="BW39" s="646"/>
      <c r="BX39" s="646"/>
      <c r="BY39" s="646"/>
      <c r="BZ39" s="646"/>
      <c r="CA39" s="646"/>
      <c r="CB39" s="655"/>
      <c r="CD39" s="660" t="s">
        <v>
343</v>
      </c>
      <c r="CE39" s="661"/>
      <c r="CF39" s="661"/>
      <c r="CG39" s="661"/>
      <c r="CH39" s="661"/>
      <c r="CI39" s="661"/>
      <c r="CJ39" s="661"/>
      <c r="CK39" s="661"/>
      <c r="CL39" s="661"/>
      <c r="CM39" s="661"/>
      <c r="CN39" s="661"/>
      <c r="CO39" s="661"/>
      <c r="CP39" s="661"/>
      <c r="CQ39" s="662"/>
      <c r="CR39" s="645">
        <v>
302923</v>
      </c>
      <c r="CS39" s="679"/>
      <c r="CT39" s="679"/>
      <c r="CU39" s="679"/>
      <c r="CV39" s="679"/>
      <c r="CW39" s="679"/>
      <c r="CX39" s="679"/>
      <c r="CY39" s="680"/>
      <c r="CZ39" s="650">
        <v>
6.5</v>
      </c>
      <c r="DA39" s="681"/>
      <c r="DB39" s="681"/>
      <c r="DC39" s="684"/>
      <c r="DD39" s="654">
        <v>
221038</v>
      </c>
      <c r="DE39" s="679"/>
      <c r="DF39" s="679"/>
      <c r="DG39" s="679"/>
      <c r="DH39" s="679"/>
      <c r="DI39" s="679"/>
      <c r="DJ39" s="679"/>
      <c r="DK39" s="680"/>
      <c r="DL39" s="654" t="s">
        <v>
228</v>
      </c>
      <c r="DM39" s="679"/>
      <c r="DN39" s="679"/>
      <c r="DO39" s="679"/>
      <c r="DP39" s="679"/>
      <c r="DQ39" s="679"/>
      <c r="DR39" s="679"/>
      <c r="DS39" s="679"/>
      <c r="DT39" s="679"/>
      <c r="DU39" s="679"/>
      <c r="DV39" s="680"/>
      <c r="DW39" s="650" t="s">
        <v>
228</v>
      </c>
      <c r="DX39" s="681"/>
      <c r="DY39" s="681"/>
      <c r="DZ39" s="681"/>
      <c r="EA39" s="681"/>
      <c r="EB39" s="681"/>
      <c r="EC39" s="682"/>
    </row>
    <row r="40" spans="2:133" ht="11.25" customHeight="1" x14ac:dyDescent="0.2">
      <c r="B40" s="642" t="s">
        <v>
344</v>
      </c>
      <c r="C40" s="643"/>
      <c r="D40" s="643"/>
      <c r="E40" s="643"/>
      <c r="F40" s="643"/>
      <c r="G40" s="643"/>
      <c r="H40" s="643"/>
      <c r="I40" s="643"/>
      <c r="J40" s="643"/>
      <c r="K40" s="643"/>
      <c r="L40" s="643"/>
      <c r="M40" s="643"/>
      <c r="N40" s="643"/>
      <c r="O40" s="643"/>
      <c r="P40" s="643"/>
      <c r="Q40" s="644"/>
      <c r="R40" s="645" t="s">
        <v>
228</v>
      </c>
      <c r="S40" s="646"/>
      <c r="T40" s="646"/>
      <c r="U40" s="646"/>
      <c r="V40" s="646"/>
      <c r="W40" s="646"/>
      <c r="X40" s="646"/>
      <c r="Y40" s="647"/>
      <c r="Z40" s="648" t="s">
        <v>
228</v>
      </c>
      <c r="AA40" s="648"/>
      <c r="AB40" s="648"/>
      <c r="AC40" s="648"/>
      <c r="AD40" s="649" t="s">
        <v>
228</v>
      </c>
      <c r="AE40" s="649"/>
      <c r="AF40" s="649"/>
      <c r="AG40" s="649"/>
      <c r="AH40" s="649"/>
      <c r="AI40" s="649"/>
      <c r="AJ40" s="649"/>
      <c r="AK40" s="649"/>
      <c r="AL40" s="650" t="s">
        <v>
228</v>
      </c>
      <c r="AM40" s="651"/>
      <c r="AN40" s="651"/>
      <c r="AO40" s="652"/>
      <c r="AQ40" s="723" t="s">
        <v>
345</v>
      </c>
      <c r="AR40" s="724"/>
      <c r="AS40" s="724"/>
      <c r="AT40" s="724"/>
      <c r="AU40" s="724"/>
      <c r="AV40" s="724"/>
      <c r="AW40" s="724"/>
      <c r="AX40" s="724"/>
      <c r="AY40" s="725"/>
      <c r="AZ40" s="645" t="s">
        <v>
228</v>
      </c>
      <c r="BA40" s="646"/>
      <c r="BB40" s="646"/>
      <c r="BC40" s="646"/>
      <c r="BD40" s="679"/>
      <c r="BE40" s="679"/>
      <c r="BF40" s="700"/>
      <c r="BG40" s="726" t="s">
        <v>
346</v>
      </c>
      <c r="BH40" s="727"/>
      <c r="BI40" s="727"/>
      <c r="BJ40" s="727"/>
      <c r="BK40" s="727"/>
      <c r="BL40" s="236"/>
      <c r="BM40" s="661" t="s">
        <v>
347</v>
      </c>
      <c r="BN40" s="661"/>
      <c r="BO40" s="661"/>
      <c r="BP40" s="661"/>
      <c r="BQ40" s="661"/>
      <c r="BR40" s="661"/>
      <c r="BS40" s="661"/>
      <c r="BT40" s="661"/>
      <c r="BU40" s="662"/>
      <c r="BV40" s="645">
        <v>
89</v>
      </c>
      <c r="BW40" s="646"/>
      <c r="BX40" s="646"/>
      <c r="BY40" s="646"/>
      <c r="BZ40" s="646"/>
      <c r="CA40" s="646"/>
      <c r="CB40" s="655"/>
      <c r="CD40" s="660" t="s">
        <v>
348</v>
      </c>
      <c r="CE40" s="661"/>
      <c r="CF40" s="661"/>
      <c r="CG40" s="661"/>
      <c r="CH40" s="661"/>
      <c r="CI40" s="661"/>
      <c r="CJ40" s="661"/>
      <c r="CK40" s="661"/>
      <c r="CL40" s="661"/>
      <c r="CM40" s="661"/>
      <c r="CN40" s="661"/>
      <c r="CO40" s="661"/>
      <c r="CP40" s="661"/>
      <c r="CQ40" s="662"/>
      <c r="CR40" s="645">
        <v>
3600</v>
      </c>
      <c r="CS40" s="646"/>
      <c r="CT40" s="646"/>
      <c r="CU40" s="646"/>
      <c r="CV40" s="646"/>
      <c r="CW40" s="646"/>
      <c r="CX40" s="646"/>
      <c r="CY40" s="647"/>
      <c r="CZ40" s="650">
        <v>
0.1</v>
      </c>
      <c r="DA40" s="681"/>
      <c r="DB40" s="681"/>
      <c r="DC40" s="684"/>
      <c r="DD40" s="654">
        <v>
642</v>
      </c>
      <c r="DE40" s="646"/>
      <c r="DF40" s="646"/>
      <c r="DG40" s="646"/>
      <c r="DH40" s="646"/>
      <c r="DI40" s="646"/>
      <c r="DJ40" s="646"/>
      <c r="DK40" s="647"/>
      <c r="DL40" s="654" t="s">
        <v>
240</v>
      </c>
      <c r="DM40" s="646"/>
      <c r="DN40" s="646"/>
      <c r="DO40" s="646"/>
      <c r="DP40" s="646"/>
      <c r="DQ40" s="646"/>
      <c r="DR40" s="646"/>
      <c r="DS40" s="646"/>
      <c r="DT40" s="646"/>
      <c r="DU40" s="646"/>
      <c r="DV40" s="647"/>
      <c r="DW40" s="650" t="s">
        <v>
240</v>
      </c>
      <c r="DX40" s="681"/>
      <c r="DY40" s="681"/>
      <c r="DZ40" s="681"/>
      <c r="EA40" s="681"/>
      <c r="EB40" s="681"/>
      <c r="EC40" s="682"/>
    </row>
    <row r="41" spans="2:133" ht="11.25" customHeight="1" x14ac:dyDescent="0.2">
      <c r="B41" s="642" t="s">
        <v>
349</v>
      </c>
      <c r="C41" s="643"/>
      <c r="D41" s="643"/>
      <c r="E41" s="643"/>
      <c r="F41" s="643"/>
      <c r="G41" s="643"/>
      <c r="H41" s="643"/>
      <c r="I41" s="643"/>
      <c r="J41" s="643"/>
      <c r="K41" s="643"/>
      <c r="L41" s="643"/>
      <c r="M41" s="643"/>
      <c r="N41" s="643"/>
      <c r="O41" s="643"/>
      <c r="P41" s="643"/>
      <c r="Q41" s="644"/>
      <c r="R41" s="645">
        <v>
59500</v>
      </c>
      <c r="S41" s="646"/>
      <c r="T41" s="646"/>
      <c r="U41" s="646"/>
      <c r="V41" s="646"/>
      <c r="W41" s="646"/>
      <c r="X41" s="646"/>
      <c r="Y41" s="647"/>
      <c r="Z41" s="648">
        <v>
1.2</v>
      </c>
      <c r="AA41" s="648"/>
      <c r="AB41" s="648"/>
      <c r="AC41" s="648"/>
      <c r="AD41" s="649" t="s">
        <v>
228</v>
      </c>
      <c r="AE41" s="649"/>
      <c r="AF41" s="649"/>
      <c r="AG41" s="649"/>
      <c r="AH41" s="649"/>
      <c r="AI41" s="649"/>
      <c r="AJ41" s="649"/>
      <c r="AK41" s="649"/>
      <c r="AL41" s="650" t="s">
        <v>
228</v>
      </c>
      <c r="AM41" s="651"/>
      <c r="AN41" s="651"/>
      <c r="AO41" s="652"/>
      <c r="AQ41" s="723" t="s">
        <v>
350</v>
      </c>
      <c r="AR41" s="724"/>
      <c r="AS41" s="724"/>
      <c r="AT41" s="724"/>
      <c r="AU41" s="724"/>
      <c r="AV41" s="724"/>
      <c r="AW41" s="724"/>
      <c r="AX41" s="724"/>
      <c r="AY41" s="725"/>
      <c r="AZ41" s="645">
        <v>
38793</v>
      </c>
      <c r="BA41" s="646"/>
      <c r="BB41" s="646"/>
      <c r="BC41" s="646"/>
      <c r="BD41" s="679"/>
      <c r="BE41" s="679"/>
      <c r="BF41" s="700"/>
      <c r="BG41" s="726"/>
      <c r="BH41" s="727"/>
      <c r="BI41" s="727"/>
      <c r="BJ41" s="727"/>
      <c r="BK41" s="727"/>
      <c r="BL41" s="236"/>
      <c r="BM41" s="661" t="s">
        <v>
351</v>
      </c>
      <c r="BN41" s="661"/>
      <c r="BO41" s="661"/>
      <c r="BP41" s="661"/>
      <c r="BQ41" s="661"/>
      <c r="BR41" s="661"/>
      <c r="BS41" s="661"/>
      <c r="BT41" s="661"/>
      <c r="BU41" s="662"/>
      <c r="BV41" s="645" t="s">
        <v>
228</v>
      </c>
      <c r="BW41" s="646"/>
      <c r="BX41" s="646"/>
      <c r="BY41" s="646"/>
      <c r="BZ41" s="646"/>
      <c r="CA41" s="646"/>
      <c r="CB41" s="655"/>
      <c r="CD41" s="660" t="s">
        <v>
352</v>
      </c>
      <c r="CE41" s="661"/>
      <c r="CF41" s="661"/>
      <c r="CG41" s="661"/>
      <c r="CH41" s="661"/>
      <c r="CI41" s="661"/>
      <c r="CJ41" s="661"/>
      <c r="CK41" s="661"/>
      <c r="CL41" s="661"/>
      <c r="CM41" s="661"/>
      <c r="CN41" s="661"/>
      <c r="CO41" s="661"/>
      <c r="CP41" s="661"/>
      <c r="CQ41" s="662"/>
      <c r="CR41" s="645" t="s">
        <v>
228</v>
      </c>
      <c r="CS41" s="679"/>
      <c r="CT41" s="679"/>
      <c r="CU41" s="679"/>
      <c r="CV41" s="679"/>
      <c r="CW41" s="679"/>
      <c r="CX41" s="679"/>
      <c r="CY41" s="680"/>
      <c r="CZ41" s="650" t="s">
        <v>
240</v>
      </c>
      <c r="DA41" s="681"/>
      <c r="DB41" s="681"/>
      <c r="DC41" s="684"/>
      <c r="DD41" s="654" t="s">
        <v>
240</v>
      </c>
      <c r="DE41" s="679"/>
      <c r="DF41" s="679"/>
      <c r="DG41" s="679"/>
      <c r="DH41" s="679"/>
      <c r="DI41" s="679"/>
      <c r="DJ41" s="679"/>
      <c r="DK41" s="680"/>
      <c r="DL41" s="730"/>
      <c r="DM41" s="731"/>
      <c r="DN41" s="731"/>
      <c r="DO41" s="731"/>
      <c r="DP41" s="731"/>
      <c r="DQ41" s="731"/>
      <c r="DR41" s="731"/>
      <c r="DS41" s="731"/>
      <c r="DT41" s="731"/>
      <c r="DU41" s="731"/>
      <c r="DV41" s="732"/>
      <c r="DW41" s="733"/>
      <c r="DX41" s="734"/>
      <c r="DY41" s="734"/>
      <c r="DZ41" s="734"/>
      <c r="EA41" s="734"/>
      <c r="EB41" s="734"/>
      <c r="EC41" s="735"/>
    </row>
    <row r="42" spans="2:133" ht="11.25" customHeight="1" x14ac:dyDescent="0.2">
      <c r="B42" s="686" t="s">
        <v>
353</v>
      </c>
      <c r="C42" s="687"/>
      <c r="D42" s="687"/>
      <c r="E42" s="687"/>
      <c r="F42" s="687"/>
      <c r="G42" s="687"/>
      <c r="H42" s="687"/>
      <c r="I42" s="687"/>
      <c r="J42" s="687"/>
      <c r="K42" s="687"/>
      <c r="L42" s="687"/>
      <c r="M42" s="687"/>
      <c r="N42" s="687"/>
      <c r="O42" s="687"/>
      <c r="P42" s="687"/>
      <c r="Q42" s="688"/>
      <c r="R42" s="736">
        <v>
4883912</v>
      </c>
      <c r="S42" s="737"/>
      <c r="T42" s="737"/>
      <c r="U42" s="737"/>
      <c r="V42" s="737"/>
      <c r="W42" s="737"/>
      <c r="X42" s="737"/>
      <c r="Y42" s="739"/>
      <c r="Z42" s="740">
        <v>
100</v>
      </c>
      <c r="AA42" s="740"/>
      <c r="AB42" s="740"/>
      <c r="AC42" s="740"/>
      <c r="AD42" s="741">
        <v>
1987571</v>
      </c>
      <c r="AE42" s="741"/>
      <c r="AF42" s="741"/>
      <c r="AG42" s="741"/>
      <c r="AH42" s="741"/>
      <c r="AI42" s="741"/>
      <c r="AJ42" s="741"/>
      <c r="AK42" s="741"/>
      <c r="AL42" s="742">
        <v>
100</v>
      </c>
      <c r="AM42" s="717"/>
      <c r="AN42" s="717"/>
      <c r="AO42" s="743"/>
      <c r="AQ42" s="744" t="s">
        <v>
354</v>
      </c>
      <c r="AR42" s="745"/>
      <c r="AS42" s="745"/>
      <c r="AT42" s="745"/>
      <c r="AU42" s="745"/>
      <c r="AV42" s="745"/>
      <c r="AW42" s="745"/>
      <c r="AX42" s="745"/>
      <c r="AY42" s="746"/>
      <c r="AZ42" s="736">
        <v>
179498</v>
      </c>
      <c r="BA42" s="737"/>
      <c r="BB42" s="737"/>
      <c r="BC42" s="737"/>
      <c r="BD42" s="716"/>
      <c r="BE42" s="716"/>
      <c r="BF42" s="718"/>
      <c r="BG42" s="728"/>
      <c r="BH42" s="729"/>
      <c r="BI42" s="729"/>
      <c r="BJ42" s="729"/>
      <c r="BK42" s="729"/>
      <c r="BL42" s="237"/>
      <c r="BM42" s="671" t="s">
        <v>
355</v>
      </c>
      <c r="BN42" s="671"/>
      <c r="BO42" s="671"/>
      <c r="BP42" s="671"/>
      <c r="BQ42" s="671"/>
      <c r="BR42" s="671"/>
      <c r="BS42" s="671"/>
      <c r="BT42" s="671"/>
      <c r="BU42" s="672"/>
      <c r="BV42" s="736">
        <v>
183</v>
      </c>
      <c r="BW42" s="737"/>
      <c r="BX42" s="737"/>
      <c r="BY42" s="737"/>
      <c r="BZ42" s="737"/>
      <c r="CA42" s="737"/>
      <c r="CB42" s="738"/>
      <c r="CD42" s="642" t="s">
        <v>
356</v>
      </c>
      <c r="CE42" s="643"/>
      <c r="CF42" s="643"/>
      <c r="CG42" s="643"/>
      <c r="CH42" s="643"/>
      <c r="CI42" s="643"/>
      <c r="CJ42" s="643"/>
      <c r="CK42" s="643"/>
      <c r="CL42" s="643"/>
      <c r="CM42" s="643"/>
      <c r="CN42" s="643"/>
      <c r="CO42" s="643"/>
      <c r="CP42" s="643"/>
      <c r="CQ42" s="644"/>
      <c r="CR42" s="645">
        <v>
823381</v>
      </c>
      <c r="CS42" s="646"/>
      <c r="CT42" s="646"/>
      <c r="CU42" s="646"/>
      <c r="CV42" s="646"/>
      <c r="CW42" s="646"/>
      <c r="CX42" s="646"/>
      <c r="CY42" s="647"/>
      <c r="CZ42" s="650">
        <v>
17.8</v>
      </c>
      <c r="DA42" s="651"/>
      <c r="DB42" s="651"/>
      <c r="DC42" s="663"/>
      <c r="DD42" s="654">
        <v>
112727</v>
      </c>
      <c r="DE42" s="646"/>
      <c r="DF42" s="646"/>
      <c r="DG42" s="646"/>
      <c r="DH42" s="646"/>
      <c r="DI42" s="646"/>
      <c r="DJ42" s="646"/>
      <c r="DK42" s="647"/>
      <c r="DL42" s="730"/>
      <c r="DM42" s="731"/>
      <c r="DN42" s="731"/>
      <c r="DO42" s="731"/>
      <c r="DP42" s="731"/>
      <c r="DQ42" s="731"/>
      <c r="DR42" s="731"/>
      <c r="DS42" s="731"/>
      <c r="DT42" s="731"/>
      <c r="DU42" s="731"/>
      <c r="DV42" s="732"/>
      <c r="DW42" s="733"/>
      <c r="DX42" s="734"/>
      <c r="DY42" s="734"/>
      <c r="DZ42" s="734"/>
      <c r="EA42" s="734"/>
      <c r="EB42" s="734"/>
      <c r="EC42" s="735"/>
    </row>
    <row r="43" spans="2:133" ht="11.25" customHeight="1" x14ac:dyDescent="0.2">
      <c r="BV43" s="238"/>
      <c r="BW43" s="238"/>
      <c r="BX43" s="238"/>
      <c r="BY43" s="238"/>
      <c r="BZ43" s="238"/>
      <c r="CA43" s="238"/>
      <c r="CB43" s="238"/>
      <c r="CD43" s="642" t="s">
        <v>
357</v>
      </c>
      <c r="CE43" s="643"/>
      <c r="CF43" s="643"/>
      <c r="CG43" s="643"/>
      <c r="CH43" s="643"/>
      <c r="CI43" s="643"/>
      <c r="CJ43" s="643"/>
      <c r="CK43" s="643"/>
      <c r="CL43" s="643"/>
      <c r="CM43" s="643"/>
      <c r="CN43" s="643"/>
      <c r="CO43" s="643"/>
      <c r="CP43" s="643"/>
      <c r="CQ43" s="644"/>
      <c r="CR43" s="645">
        <v>
1797</v>
      </c>
      <c r="CS43" s="679"/>
      <c r="CT43" s="679"/>
      <c r="CU43" s="679"/>
      <c r="CV43" s="679"/>
      <c r="CW43" s="679"/>
      <c r="CX43" s="679"/>
      <c r="CY43" s="680"/>
      <c r="CZ43" s="650">
        <v>
0</v>
      </c>
      <c r="DA43" s="681"/>
      <c r="DB43" s="681"/>
      <c r="DC43" s="684"/>
      <c r="DD43" s="654">
        <v>
1797</v>
      </c>
      <c r="DE43" s="679"/>
      <c r="DF43" s="679"/>
      <c r="DG43" s="679"/>
      <c r="DH43" s="679"/>
      <c r="DI43" s="679"/>
      <c r="DJ43" s="679"/>
      <c r="DK43" s="680"/>
      <c r="DL43" s="730"/>
      <c r="DM43" s="731"/>
      <c r="DN43" s="731"/>
      <c r="DO43" s="731"/>
      <c r="DP43" s="731"/>
      <c r="DQ43" s="731"/>
      <c r="DR43" s="731"/>
      <c r="DS43" s="731"/>
      <c r="DT43" s="731"/>
      <c r="DU43" s="731"/>
      <c r="DV43" s="732"/>
      <c r="DW43" s="733"/>
      <c r="DX43" s="734"/>
      <c r="DY43" s="734"/>
      <c r="DZ43" s="734"/>
      <c r="EA43" s="734"/>
      <c r="EB43" s="734"/>
      <c r="EC43" s="735"/>
    </row>
    <row r="44" spans="2:133" ht="11.25" customHeight="1" x14ac:dyDescent="0.2">
      <c r="CD44" s="757" t="s">
        <v>
305</v>
      </c>
      <c r="CE44" s="758"/>
      <c r="CF44" s="642" t="s">
        <v>
358</v>
      </c>
      <c r="CG44" s="643"/>
      <c r="CH44" s="643"/>
      <c r="CI44" s="643"/>
      <c r="CJ44" s="643"/>
      <c r="CK44" s="643"/>
      <c r="CL44" s="643"/>
      <c r="CM44" s="643"/>
      <c r="CN44" s="643"/>
      <c r="CO44" s="643"/>
      <c r="CP44" s="643"/>
      <c r="CQ44" s="644"/>
      <c r="CR44" s="645">
        <v>
742436</v>
      </c>
      <c r="CS44" s="646"/>
      <c r="CT44" s="646"/>
      <c r="CU44" s="646"/>
      <c r="CV44" s="646"/>
      <c r="CW44" s="646"/>
      <c r="CX44" s="646"/>
      <c r="CY44" s="647"/>
      <c r="CZ44" s="650">
        <v>
16</v>
      </c>
      <c r="DA44" s="651"/>
      <c r="DB44" s="651"/>
      <c r="DC44" s="663"/>
      <c r="DD44" s="654">
        <v>
96808</v>
      </c>
      <c r="DE44" s="646"/>
      <c r="DF44" s="646"/>
      <c r="DG44" s="646"/>
      <c r="DH44" s="646"/>
      <c r="DI44" s="646"/>
      <c r="DJ44" s="646"/>
      <c r="DK44" s="647"/>
      <c r="DL44" s="730"/>
      <c r="DM44" s="731"/>
      <c r="DN44" s="731"/>
      <c r="DO44" s="731"/>
      <c r="DP44" s="731"/>
      <c r="DQ44" s="731"/>
      <c r="DR44" s="731"/>
      <c r="DS44" s="731"/>
      <c r="DT44" s="731"/>
      <c r="DU44" s="731"/>
      <c r="DV44" s="732"/>
      <c r="DW44" s="733"/>
      <c r="DX44" s="734"/>
      <c r="DY44" s="734"/>
      <c r="DZ44" s="734"/>
      <c r="EA44" s="734"/>
      <c r="EB44" s="734"/>
      <c r="EC44" s="735"/>
    </row>
    <row r="45" spans="2:133" ht="11.25" customHeight="1" x14ac:dyDescent="0.2">
      <c r="CD45" s="759"/>
      <c r="CE45" s="760"/>
      <c r="CF45" s="642" t="s">
        <v>
359</v>
      </c>
      <c r="CG45" s="643"/>
      <c r="CH45" s="643"/>
      <c r="CI45" s="643"/>
      <c r="CJ45" s="643"/>
      <c r="CK45" s="643"/>
      <c r="CL45" s="643"/>
      <c r="CM45" s="643"/>
      <c r="CN45" s="643"/>
      <c r="CO45" s="643"/>
      <c r="CP45" s="643"/>
      <c r="CQ45" s="644"/>
      <c r="CR45" s="645">
        <v>
283171</v>
      </c>
      <c r="CS45" s="679"/>
      <c r="CT45" s="679"/>
      <c r="CU45" s="679"/>
      <c r="CV45" s="679"/>
      <c r="CW45" s="679"/>
      <c r="CX45" s="679"/>
      <c r="CY45" s="680"/>
      <c r="CZ45" s="650">
        <v>
6.1</v>
      </c>
      <c r="DA45" s="681"/>
      <c r="DB45" s="681"/>
      <c r="DC45" s="684"/>
      <c r="DD45" s="654">
        <v>
9455</v>
      </c>
      <c r="DE45" s="679"/>
      <c r="DF45" s="679"/>
      <c r="DG45" s="679"/>
      <c r="DH45" s="679"/>
      <c r="DI45" s="679"/>
      <c r="DJ45" s="679"/>
      <c r="DK45" s="680"/>
      <c r="DL45" s="730"/>
      <c r="DM45" s="731"/>
      <c r="DN45" s="731"/>
      <c r="DO45" s="731"/>
      <c r="DP45" s="731"/>
      <c r="DQ45" s="731"/>
      <c r="DR45" s="731"/>
      <c r="DS45" s="731"/>
      <c r="DT45" s="731"/>
      <c r="DU45" s="731"/>
      <c r="DV45" s="732"/>
      <c r="DW45" s="733"/>
      <c r="DX45" s="734"/>
      <c r="DY45" s="734"/>
      <c r="DZ45" s="734"/>
      <c r="EA45" s="734"/>
      <c r="EB45" s="734"/>
      <c r="EC45" s="735"/>
    </row>
    <row r="46" spans="2:133" ht="11.25" customHeight="1" x14ac:dyDescent="0.2">
      <c r="B46" s="230" t="s">
        <v>
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
361</v>
      </c>
      <c r="CG46" s="643"/>
      <c r="CH46" s="643"/>
      <c r="CI46" s="643"/>
      <c r="CJ46" s="643"/>
      <c r="CK46" s="643"/>
      <c r="CL46" s="643"/>
      <c r="CM46" s="643"/>
      <c r="CN46" s="643"/>
      <c r="CO46" s="643"/>
      <c r="CP46" s="643"/>
      <c r="CQ46" s="644"/>
      <c r="CR46" s="645">
        <v>
459265</v>
      </c>
      <c r="CS46" s="646"/>
      <c r="CT46" s="646"/>
      <c r="CU46" s="646"/>
      <c r="CV46" s="646"/>
      <c r="CW46" s="646"/>
      <c r="CX46" s="646"/>
      <c r="CY46" s="647"/>
      <c r="CZ46" s="650">
        <v>
9.9</v>
      </c>
      <c r="DA46" s="651"/>
      <c r="DB46" s="651"/>
      <c r="DC46" s="663"/>
      <c r="DD46" s="654">
        <v>
87353</v>
      </c>
      <c r="DE46" s="646"/>
      <c r="DF46" s="646"/>
      <c r="DG46" s="646"/>
      <c r="DH46" s="646"/>
      <c r="DI46" s="646"/>
      <c r="DJ46" s="646"/>
      <c r="DK46" s="647"/>
      <c r="DL46" s="730"/>
      <c r="DM46" s="731"/>
      <c r="DN46" s="731"/>
      <c r="DO46" s="731"/>
      <c r="DP46" s="731"/>
      <c r="DQ46" s="731"/>
      <c r="DR46" s="731"/>
      <c r="DS46" s="731"/>
      <c r="DT46" s="731"/>
      <c r="DU46" s="731"/>
      <c r="DV46" s="732"/>
      <c r="DW46" s="733"/>
      <c r="DX46" s="734"/>
      <c r="DY46" s="734"/>
      <c r="DZ46" s="734"/>
      <c r="EA46" s="734"/>
      <c r="EB46" s="734"/>
      <c r="EC46" s="735"/>
    </row>
    <row r="47" spans="2:133" ht="11.25" customHeight="1" x14ac:dyDescent="0.2">
      <c r="B47" s="240" t="s">
        <v>
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
363</v>
      </c>
      <c r="CG47" s="643"/>
      <c r="CH47" s="643"/>
      <c r="CI47" s="643"/>
      <c r="CJ47" s="643"/>
      <c r="CK47" s="643"/>
      <c r="CL47" s="643"/>
      <c r="CM47" s="643"/>
      <c r="CN47" s="643"/>
      <c r="CO47" s="643"/>
      <c r="CP47" s="643"/>
      <c r="CQ47" s="644"/>
      <c r="CR47" s="645">
        <v>
80945</v>
      </c>
      <c r="CS47" s="679"/>
      <c r="CT47" s="679"/>
      <c r="CU47" s="679"/>
      <c r="CV47" s="679"/>
      <c r="CW47" s="679"/>
      <c r="CX47" s="679"/>
      <c r="CY47" s="680"/>
      <c r="CZ47" s="650">
        <v>
1.7</v>
      </c>
      <c r="DA47" s="681"/>
      <c r="DB47" s="681"/>
      <c r="DC47" s="684"/>
      <c r="DD47" s="654">
        <v>
15919</v>
      </c>
      <c r="DE47" s="679"/>
      <c r="DF47" s="679"/>
      <c r="DG47" s="679"/>
      <c r="DH47" s="679"/>
      <c r="DI47" s="679"/>
      <c r="DJ47" s="679"/>
      <c r="DK47" s="680"/>
      <c r="DL47" s="730"/>
      <c r="DM47" s="731"/>
      <c r="DN47" s="731"/>
      <c r="DO47" s="731"/>
      <c r="DP47" s="731"/>
      <c r="DQ47" s="731"/>
      <c r="DR47" s="731"/>
      <c r="DS47" s="731"/>
      <c r="DT47" s="731"/>
      <c r="DU47" s="731"/>
      <c r="DV47" s="732"/>
      <c r="DW47" s="733"/>
      <c r="DX47" s="734"/>
      <c r="DY47" s="734"/>
      <c r="DZ47" s="734"/>
      <c r="EA47" s="734"/>
      <c r="EB47" s="734"/>
      <c r="EC47" s="735"/>
    </row>
    <row r="48" spans="2:133" ht="11" x14ac:dyDescent="0.2">
      <c r="B48" s="241" t="s">
        <v>
364</v>
      </c>
      <c r="CD48" s="761"/>
      <c r="CE48" s="762"/>
      <c r="CF48" s="642" t="s">
        <v>
365</v>
      </c>
      <c r="CG48" s="643"/>
      <c r="CH48" s="643"/>
      <c r="CI48" s="643"/>
      <c r="CJ48" s="643"/>
      <c r="CK48" s="643"/>
      <c r="CL48" s="643"/>
      <c r="CM48" s="643"/>
      <c r="CN48" s="643"/>
      <c r="CO48" s="643"/>
      <c r="CP48" s="643"/>
      <c r="CQ48" s="644"/>
      <c r="CR48" s="645" t="s">
        <v>
228</v>
      </c>
      <c r="CS48" s="646"/>
      <c r="CT48" s="646"/>
      <c r="CU48" s="646"/>
      <c r="CV48" s="646"/>
      <c r="CW48" s="646"/>
      <c r="CX48" s="646"/>
      <c r="CY48" s="647"/>
      <c r="CZ48" s="650" t="s">
        <v>
228</v>
      </c>
      <c r="DA48" s="651"/>
      <c r="DB48" s="651"/>
      <c r="DC48" s="663"/>
      <c r="DD48" s="654" t="s">
        <v>
228</v>
      </c>
      <c r="DE48" s="646"/>
      <c r="DF48" s="646"/>
      <c r="DG48" s="646"/>
      <c r="DH48" s="646"/>
      <c r="DI48" s="646"/>
      <c r="DJ48" s="646"/>
      <c r="DK48" s="647"/>
      <c r="DL48" s="730"/>
      <c r="DM48" s="731"/>
      <c r="DN48" s="731"/>
      <c r="DO48" s="731"/>
      <c r="DP48" s="731"/>
      <c r="DQ48" s="731"/>
      <c r="DR48" s="731"/>
      <c r="DS48" s="731"/>
      <c r="DT48" s="731"/>
      <c r="DU48" s="731"/>
      <c r="DV48" s="732"/>
      <c r="DW48" s="733"/>
      <c r="DX48" s="734"/>
      <c r="DY48" s="734"/>
      <c r="DZ48" s="734"/>
      <c r="EA48" s="734"/>
      <c r="EB48" s="734"/>
      <c r="EC48" s="735"/>
    </row>
    <row r="49" spans="82:133" ht="11.25" customHeight="1" x14ac:dyDescent="0.2">
      <c r="CD49" s="686" t="s">
        <v>
366</v>
      </c>
      <c r="CE49" s="687"/>
      <c r="CF49" s="687"/>
      <c r="CG49" s="687"/>
      <c r="CH49" s="687"/>
      <c r="CI49" s="687"/>
      <c r="CJ49" s="687"/>
      <c r="CK49" s="687"/>
      <c r="CL49" s="687"/>
      <c r="CM49" s="687"/>
      <c r="CN49" s="687"/>
      <c r="CO49" s="687"/>
      <c r="CP49" s="687"/>
      <c r="CQ49" s="688"/>
      <c r="CR49" s="736">
        <v>
4634792</v>
      </c>
      <c r="CS49" s="716"/>
      <c r="CT49" s="716"/>
      <c r="CU49" s="716"/>
      <c r="CV49" s="716"/>
      <c r="CW49" s="716"/>
      <c r="CX49" s="716"/>
      <c r="CY49" s="747"/>
      <c r="CZ49" s="742">
        <v>
100</v>
      </c>
      <c r="DA49" s="748"/>
      <c r="DB49" s="748"/>
      <c r="DC49" s="749"/>
      <c r="DD49" s="750">
        <v>
2420664</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oDuKfRh/mdG7217LZ4rhco85YQr/5/9CInUlf5wpruon4pJbK9ExgnaUs80n9QAlJpy0kM/UEgsTnmner0zFZg==" saltValue="Xj0SXtVnlfGvhh+Xg3sFj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4" zoomScale="70" zoomScaleNormal="25"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
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
368</v>
      </c>
      <c r="DK2" s="793"/>
      <c r="DL2" s="793"/>
      <c r="DM2" s="793"/>
      <c r="DN2" s="793"/>
      <c r="DO2" s="794"/>
      <c r="DP2" s="250"/>
      <c r="DQ2" s="792" t="s">
        <v>
369</v>
      </c>
      <c r="DR2" s="793"/>
      <c r="DS2" s="793"/>
      <c r="DT2" s="793"/>
      <c r="DU2" s="793"/>
      <c r="DV2" s="793"/>
      <c r="DW2" s="793"/>
      <c r="DX2" s="793"/>
      <c r="DY2" s="793"/>
      <c r="DZ2" s="794"/>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795" t="s">
        <v>
370</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
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786" t="s">
        <v>
372</v>
      </c>
      <c r="B5" s="787"/>
      <c r="C5" s="787"/>
      <c r="D5" s="787"/>
      <c r="E5" s="787"/>
      <c r="F5" s="787"/>
      <c r="G5" s="787"/>
      <c r="H5" s="787"/>
      <c r="I5" s="787"/>
      <c r="J5" s="787"/>
      <c r="K5" s="787"/>
      <c r="L5" s="787"/>
      <c r="M5" s="787"/>
      <c r="N5" s="787"/>
      <c r="O5" s="787"/>
      <c r="P5" s="788"/>
      <c r="Q5" s="763" t="s">
        <v>
373</v>
      </c>
      <c r="R5" s="764"/>
      <c r="S5" s="764"/>
      <c r="T5" s="764"/>
      <c r="U5" s="765"/>
      <c r="V5" s="763" t="s">
        <v>
374</v>
      </c>
      <c r="W5" s="764"/>
      <c r="X5" s="764"/>
      <c r="Y5" s="764"/>
      <c r="Z5" s="765"/>
      <c r="AA5" s="763" t="s">
        <v>
375</v>
      </c>
      <c r="AB5" s="764"/>
      <c r="AC5" s="764"/>
      <c r="AD5" s="764"/>
      <c r="AE5" s="764"/>
      <c r="AF5" s="796" t="s">
        <v>
376</v>
      </c>
      <c r="AG5" s="764"/>
      <c r="AH5" s="764"/>
      <c r="AI5" s="764"/>
      <c r="AJ5" s="775"/>
      <c r="AK5" s="764" t="s">
        <v>
377</v>
      </c>
      <c r="AL5" s="764"/>
      <c r="AM5" s="764"/>
      <c r="AN5" s="764"/>
      <c r="AO5" s="765"/>
      <c r="AP5" s="763" t="s">
        <v>
378</v>
      </c>
      <c r="AQ5" s="764"/>
      <c r="AR5" s="764"/>
      <c r="AS5" s="764"/>
      <c r="AT5" s="765"/>
      <c r="AU5" s="763" t="s">
        <v>
379</v>
      </c>
      <c r="AV5" s="764"/>
      <c r="AW5" s="764"/>
      <c r="AX5" s="764"/>
      <c r="AY5" s="775"/>
      <c r="AZ5" s="257"/>
      <c r="BA5" s="257"/>
      <c r="BB5" s="257"/>
      <c r="BC5" s="257"/>
      <c r="BD5" s="257"/>
      <c r="BE5" s="258"/>
      <c r="BF5" s="258"/>
      <c r="BG5" s="258"/>
      <c r="BH5" s="258"/>
      <c r="BI5" s="258"/>
      <c r="BJ5" s="258"/>
      <c r="BK5" s="258"/>
      <c r="BL5" s="258"/>
      <c r="BM5" s="258"/>
      <c r="BN5" s="258"/>
      <c r="BO5" s="258"/>
      <c r="BP5" s="258"/>
      <c r="BQ5" s="786" t="s">
        <v>
380</v>
      </c>
      <c r="BR5" s="787"/>
      <c r="BS5" s="787"/>
      <c r="BT5" s="787"/>
      <c r="BU5" s="787"/>
      <c r="BV5" s="787"/>
      <c r="BW5" s="787"/>
      <c r="BX5" s="787"/>
      <c r="BY5" s="787"/>
      <c r="BZ5" s="787"/>
      <c r="CA5" s="787"/>
      <c r="CB5" s="787"/>
      <c r="CC5" s="787"/>
      <c r="CD5" s="787"/>
      <c r="CE5" s="787"/>
      <c r="CF5" s="787"/>
      <c r="CG5" s="788"/>
      <c r="CH5" s="763" t="s">
        <v>
381</v>
      </c>
      <c r="CI5" s="764"/>
      <c r="CJ5" s="764"/>
      <c r="CK5" s="764"/>
      <c r="CL5" s="765"/>
      <c r="CM5" s="763" t="s">
        <v>
382</v>
      </c>
      <c r="CN5" s="764"/>
      <c r="CO5" s="764"/>
      <c r="CP5" s="764"/>
      <c r="CQ5" s="765"/>
      <c r="CR5" s="763" t="s">
        <v>
383</v>
      </c>
      <c r="CS5" s="764"/>
      <c r="CT5" s="764"/>
      <c r="CU5" s="764"/>
      <c r="CV5" s="765"/>
      <c r="CW5" s="763" t="s">
        <v>
384</v>
      </c>
      <c r="CX5" s="764"/>
      <c r="CY5" s="764"/>
      <c r="CZ5" s="764"/>
      <c r="DA5" s="765"/>
      <c r="DB5" s="763" t="s">
        <v>
385</v>
      </c>
      <c r="DC5" s="764"/>
      <c r="DD5" s="764"/>
      <c r="DE5" s="764"/>
      <c r="DF5" s="765"/>
      <c r="DG5" s="769" t="s">
        <v>
386</v>
      </c>
      <c r="DH5" s="770"/>
      <c r="DI5" s="770"/>
      <c r="DJ5" s="770"/>
      <c r="DK5" s="771"/>
      <c r="DL5" s="769" t="s">
        <v>
387</v>
      </c>
      <c r="DM5" s="770"/>
      <c r="DN5" s="770"/>
      <c r="DO5" s="770"/>
      <c r="DP5" s="771"/>
      <c r="DQ5" s="763" t="s">
        <v>
388</v>
      </c>
      <c r="DR5" s="764"/>
      <c r="DS5" s="764"/>
      <c r="DT5" s="764"/>
      <c r="DU5" s="765"/>
      <c r="DV5" s="763" t="s">
        <v>
379</v>
      </c>
      <c r="DW5" s="764"/>
      <c r="DX5" s="764"/>
      <c r="DY5" s="764"/>
      <c r="DZ5" s="775"/>
      <c r="EA5" s="255"/>
    </row>
    <row r="6" spans="1:131" s="256" customFormat="1" ht="26.25" customHeight="1" thickBot="1" x14ac:dyDescent="0.25">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2">
      <c r="A7" s="259">
        <v>
1</v>
      </c>
      <c r="B7" s="777" t="s">
        <v>
389</v>
      </c>
      <c r="C7" s="778"/>
      <c r="D7" s="778"/>
      <c r="E7" s="778"/>
      <c r="F7" s="778"/>
      <c r="G7" s="778"/>
      <c r="H7" s="778"/>
      <c r="I7" s="778"/>
      <c r="J7" s="778"/>
      <c r="K7" s="778"/>
      <c r="L7" s="778"/>
      <c r="M7" s="778"/>
      <c r="N7" s="778"/>
      <c r="O7" s="778"/>
      <c r="P7" s="779"/>
      <c r="Q7" s="780">
        <v>
4763</v>
      </c>
      <c r="R7" s="781"/>
      <c r="S7" s="781"/>
      <c r="T7" s="781"/>
      <c r="U7" s="781"/>
      <c r="V7" s="781">
        <v>
4514</v>
      </c>
      <c r="W7" s="781"/>
      <c r="X7" s="781"/>
      <c r="Y7" s="781"/>
      <c r="Z7" s="781"/>
      <c r="AA7" s="781">
        <v>
249</v>
      </c>
      <c r="AB7" s="781"/>
      <c r="AC7" s="781"/>
      <c r="AD7" s="781"/>
      <c r="AE7" s="782"/>
      <c r="AF7" s="783">
        <v>
237</v>
      </c>
      <c r="AG7" s="784"/>
      <c r="AH7" s="784"/>
      <c r="AI7" s="784"/>
      <c r="AJ7" s="785"/>
      <c r="AK7" s="820">
        <v>
0</v>
      </c>
      <c r="AL7" s="821"/>
      <c r="AM7" s="821"/>
      <c r="AN7" s="821"/>
      <c r="AO7" s="821"/>
      <c r="AP7" s="821">
        <v>
1790</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
1</v>
      </c>
      <c r="BR7" s="261"/>
      <c r="BS7" s="824" t="s">
        <v>
599</v>
      </c>
      <c r="BT7" s="825"/>
      <c r="BU7" s="825"/>
      <c r="BV7" s="825"/>
      <c r="BW7" s="825"/>
      <c r="BX7" s="825"/>
      <c r="BY7" s="825"/>
      <c r="BZ7" s="825"/>
      <c r="CA7" s="825"/>
      <c r="CB7" s="825"/>
      <c r="CC7" s="825"/>
      <c r="CD7" s="825"/>
      <c r="CE7" s="825"/>
      <c r="CF7" s="825"/>
      <c r="CG7" s="826"/>
      <c r="CH7" s="817">
        <v>
-2</v>
      </c>
      <c r="CI7" s="818"/>
      <c r="CJ7" s="818"/>
      <c r="CK7" s="818"/>
      <c r="CL7" s="819"/>
      <c r="CM7" s="817">
        <v>
18</v>
      </c>
      <c r="CN7" s="818"/>
      <c r="CO7" s="818"/>
      <c r="CP7" s="818"/>
      <c r="CQ7" s="819"/>
      <c r="CR7" s="817">
        <v>
19</v>
      </c>
      <c r="CS7" s="818"/>
      <c r="CT7" s="818"/>
      <c r="CU7" s="818"/>
      <c r="CV7" s="819"/>
      <c r="CW7" s="817">
        <v>
0</v>
      </c>
      <c r="CX7" s="818"/>
      <c r="CY7" s="818"/>
      <c r="CZ7" s="818"/>
      <c r="DA7" s="819"/>
      <c r="DB7" s="817">
        <v>
0</v>
      </c>
      <c r="DC7" s="818"/>
      <c r="DD7" s="818"/>
      <c r="DE7" s="818"/>
      <c r="DF7" s="819"/>
      <c r="DG7" s="817">
        <v>
0</v>
      </c>
      <c r="DH7" s="818"/>
      <c r="DI7" s="818"/>
      <c r="DJ7" s="818"/>
      <c r="DK7" s="819"/>
      <c r="DL7" s="817">
        <v>
0</v>
      </c>
      <c r="DM7" s="818"/>
      <c r="DN7" s="818"/>
      <c r="DO7" s="818"/>
      <c r="DP7" s="819"/>
      <c r="DQ7" s="817">
        <v>
0</v>
      </c>
      <c r="DR7" s="818"/>
      <c r="DS7" s="818"/>
      <c r="DT7" s="818"/>
      <c r="DU7" s="819"/>
      <c r="DV7" s="798"/>
      <c r="DW7" s="799"/>
      <c r="DX7" s="799"/>
      <c r="DY7" s="799"/>
      <c r="DZ7" s="800"/>
      <c r="EA7" s="255"/>
    </row>
    <row r="8" spans="1:131" s="256" customFormat="1" ht="26.25" customHeight="1" x14ac:dyDescent="0.2">
      <c r="A8" s="262">
        <v>
2</v>
      </c>
      <c r="B8" s="801" t="s">
        <v>
390</v>
      </c>
      <c r="C8" s="802"/>
      <c r="D8" s="802"/>
      <c r="E8" s="802"/>
      <c r="F8" s="802"/>
      <c r="G8" s="802"/>
      <c r="H8" s="802"/>
      <c r="I8" s="802"/>
      <c r="J8" s="802"/>
      <c r="K8" s="802"/>
      <c r="L8" s="802"/>
      <c r="M8" s="802"/>
      <c r="N8" s="802"/>
      <c r="O8" s="802"/>
      <c r="P8" s="803"/>
      <c r="Q8" s="804">
        <v>
4</v>
      </c>
      <c r="R8" s="805"/>
      <c r="S8" s="805"/>
      <c r="T8" s="805"/>
      <c r="U8" s="805"/>
      <c r="V8" s="805">
        <v>
4</v>
      </c>
      <c r="W8" s="805"/>
      <c r="X8" s="805"/>
      <c r="Y8" s="805"/>
      <c r="Z8" s="805"/>
      <c r="AA8" s="805">
        <v>
0</v>
      </c>
      <c r="AB8" s="805"/>
      <c r="AC8" s="805"/>
      <c r="AD8" s="805"/>
      <c r="AE8" s="806"/>
      <c r="AF8" s="807" t="s">
        <v>
177</v>
      </c>
      <c r="AG8" s="808"/>
      <c r="AH8" s="808"/>
      <c r="AI8" s="808"/>
      <c r="AJ8" s="809"/>
      <c r="AK8" s="810">
        <v>
0</v>
      </c>
      <c r="AL8" s="811"/>
      <c r="AM8" s="811"/>
      <c r="AN8" s="811"/>
      <c r="AO8" s="811"/>
      <c r="AP8" s="811">
        <v>
0</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
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2">
      <c r="A9" s="262">
        <v>
3</v>
      </c>
      <c r="B9" s="801" t="s">
        <v>
391</v>
      </c>
      <c r="C9" s="802"/>
      <c r="D9" s="802"/>
      <c r="E9" s="802"/>
      <c r="F9" s="802"/>
      <c r="G9" s="802"/>
      <c r="H9" s="802"/>
      <c r="I9" s="802"/>
      <c r="J9" s="802"/>
      <c r="K9" s="802"/>
      <c r="L9" s="802"/>
      <c r="M9" s="802"/>
      <c r="N9" s="802"/>
      <c r="O9" s="802"/>
      <c r="P9" s="803"/>
      <c r="Q9" s="804">
        <v>
241</v>
      </c>
      <c r="R9" s="805"/>
      <c r="S9" s="805"/>
      <c r="T9" s="805"/>
      <c r="U9" s="805"/>
      <c r="V9" s="805">
        <v>
241</v>
      </c>
      <c r="W9" s="805"/>
      <c r="X9" s="805"/>
      <c r="Y9" s="805"/>
      <c r="Z9" s="805"/>
      <c r="AA9" s="805">
        <v>
0</v>
      </c>
      <c r="AB9" s="805"/>
      <c r="AC9" s="805"/>
      <c r="AD9" s="805"/>
      <c r="AE9" s="806"/>
      <c r="AF9" s="807">
        <v>
0</v>
      </c>
      <c r="AG9" s="808"/>
      <c r="AH9" s="808"/>
      <c r="AI9" s="808"/>
      <c r="AJ9" s="809"/>
      <c r="AK9" s="810">
        <v>
120</v>
      </c>
      <c r="AL9" s="811"/>
      <c r="AM9" s="811"/>
      <c r="AN9" s="811"/>
      <c r="AO9" s="811"/>
      <c r="AP9" s="811">
        <v>
463</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
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2">
      <c r="A10" s="262">
        <v>
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
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2">
      <c r="A11" s="262">
        <v>
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
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2">
      <c r="A12" s="262">
        <v>
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
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2">
      <c r="A13" s="262">
        <v>
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
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2">
      <c r="A14" s="262">
        <v>
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
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2">
      <c r="A15" s="262">
        <v>
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
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2">
      <c r="A16" s="262">
        <v>
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
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2">
      <c r="A17" s="262">
        <v>
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
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2">
      <c r="A18" s="262">
        <v>
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
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2">
      <c r="A19" s="262">
        <v>
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
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2">
      <c r="A20" s="262">
        <v>
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
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5">
      <c r="A21" s="262">
        <v>
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
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2">
      <c r="A22" s="262">
        <v>
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
392</v>
      </c>
      <c r="BA22" s="852"/>
      <c r="BB22" s="852"/>
      <c r="BC22" s="852"/>
      <c r="BD22" s="853"/>
      <c r="BE22" s="254"/>
      <c r="BF22" s="254"/>
      <c r="BG22" s="254"/>
      <c r="BH22" s="254"/>
      <c r="BI22" s="254"/>
      <c r="BJ22" s="254"/>
      <c r="BK22" s="254"/>
      <c r="BL22" s="254"/>
      <c r="BM22" s="254"/>
      <c r="BN22" s="254"/>
      <c r="BO22" s="254"/>
      <c r="BP22" s="254"/>
      <c r="BQ22" s="263">
        <v>
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5">
      <c r="A23" s="265" t="s">
        <v>
393</v>
      </c>
      <c r="B23" s="836" t="s">
        <v>
394</v>
      </c>
      <c r="C23" s="837"/>
      <c r="D23" s="837"/>
      <c r="E23" s="837"/>
      <c r="F23" s="837"/>
      <c r="G23" s="837"/>
      <c r="H23" s="837"/>
      <c r="I23" s="837"/>
      <c r="J23" s="837"/>
      <c r="K23" s="837"/>
      <c r="L23" s="837"/>
      <c r="M23" s="837"/>
      <c r="N23" s="837"/>
      <c r="O23" s="837"/>
      <c r="P23" s="838"/>
      <c r="Q23" s="839">
        <v>
5008</v>
      </c>
      <c r="R23" s="840"/>
      <c r="S23" s="840"/>
      <c r="T23" s="840"/>
      <c r="U23" s="840"/>
      <c r="V23" s="840">
        <v>
4759</v>
      </c>
      <c r="W23" s="840"/>
      <c r="X23" s="840"/>
      <c r="Y23" s="840"/>
      <c r="Z23" s="840"/>
      <c r="AA23" s="840">
        <v>
249</v>
      </c>
      <c r="AB23" s="840"/>
      <c r="AC23" s="840"/>
      <c r="AD23" s="840"/>
      <c r="AE23" s="841"/>
      <c r="AF23" s="842">
        <v>
237</v>
      </c>
      <c r="AG23" s="840"/>
      <c r="AH23" s="840"/>
      <c r="AI23" s="840"/>
      <c r="AJ23" s="843"/>
      <c r="AK23" s="844"/>
      <c r="AL23" s="845"/>
      <c r="AM23" s="845"/>
      <c r="AN23" s="845"/>
      <c r="AO23" s="845"/>
      <c r="AP23" s="840">
        <v>
2253</v>
      </c>
      <c r="AQ23" s="840"/>
      <c r="AR23" s="840"/>
      <c r="AS23" s="840"/>
      <c r="AT23" s="840"/>
      <c r="AU23" s="846"/>
      <c r="AV23" s="846"/>
      <c r="AW23" s="846"/>
      <c r="AX23" s="846"/>
      <c r="AY23" s="847"/>
      <c r="AZ23" s="855" t="s">
        <v>
395</v>
      </c>
      <c r="BA23" s="856"/>
      <c r="BB23" s="856"/>
      <c r="BC23" s="856"/>
      <c r="BD23" s="857"/>
      <c r="BE23" s="254"/>
      <c r="BF23" s="254"/>
      <c r="BG23" s="254"/>
      <c r="BH23" s="254"/>
      <c r="BI23" s="254"/>
      <c r="BJ23" s="254"/>
      <c r="BK23" s="254"/>
      <c r="BL23" s="254"/>
      <c r="BM23" s="254"/>
      <c r="BN23" s="254"/>
      <c r="BO23" s="254"/>
      <c r="BP23" s="254"/>
      <c r="BQ23" s="263">
        <v>
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2">
      <c r="A24" s="854" t="s">
        <v>
396</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
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5">
      <c r="A25" s="795" t="s">
        <v>
397</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
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2">
      <c r="A26" s="786" t="s">
        <v>
372</v>
      </c>
      <c r="B26" s="787"/>
      <c r="C26" s="787"/>
      <c r="D26" s="787"/>
      <c r="E26" s="787"/>
      <c r="F26" s="787"/>
      <c r="G26" s="787"/>
      <c r="H26" s="787"/>
      <c r="I26" s="787"/>
      <c r="J26" s="787"/>
      <c r="K26" s="787"/>
      <c r="L26" s="787"/>
      <c r="M26" s="787"/>
      <c r="N26" s="787"/>
      <c r="O26" s="787"/>
      <c r="P26" s="788"/>
      <c r="Q26" s="763" t="s">
        <v>
398</v>
      </c>
      <c r="R26" s="764"/>
      <c r="S26" s="764"/>
      <c r="T26" s="764"/>
      <c r="U26" s="765"/>
      <c r="V26" s="763" t="s">
        <v>
399</v>
      </c>
      <c r="W26" s="764"/>
      <c r="X26" s="764"/>
      <c r="Y26" s="764"/>
      <c r="Z26" s="765"/>
      <c r="AA26" s="763" t="s">
        <v>
400</v>
      </c>
      <c r="AB26" s="764"/>
      <c r="AC26" s="764"/>
      <c r="AD26" s="764"/>
      <c r="AE26" s="764"/>
      <c r="AF26" s="858" t="s">
        <v>
401</v>
      </c>
      <c r="AG26" s="859"/>
      <c r="AH26" s="859"/>
      <c r="AI26" s="859"/>
      <c r="AJ26" s="860"/>
      <c r="AK26" s="764" t="s">
        <v>
402</v>
      </c>
      <c r="AL26" s="764"/>
      <c r="AM26" s="764"/>
      <c r="AN26" s="764"/>
      <c r="AO26" s="765"/>
      <c r="AP26" s="763" t="s">
        <v>
403</v>
      </c>
      <c r="AQ26" s="764"/>
      <c r="AR26" s="764"/>
      <c r="AS26" s="764"/>
      <c r="AT26" s="765"/>
      <c r="AU26" s="763" t="s">
        <v>
404</v>
      </c>
      <c r="AV26" s="764"/>
      <c r="AW26" s="764"/>
      <c r="AX26" s="764"/>
      <c r="AY26" s="765"/>
      <c r="AZ26" s="763" t="s">
        <v>
405</v>
      </c>
      <c r="BA26" s="764"/>
      <c r="BB26" s="764"/>
      <c r="BC26" s="764"/>
      <c r="BD26" s="765"/>
      <c r="BE26" s="763" t="s">
        <v>
379</v>
      </c>
      <c r="BF26" s="764"/>
      <c r="BG26" s="764"/>
      <c r="BH26" s="764"/>
      <c r="BI26" s="775"/>
      <c r="BJ26" s="253"/>
      <c r="BK26" s="253"/>
      <c r="BL26" s="253"/>
      <c r="BM26" s="253"/>
      <c r="BN26" s="253"/>
      <c r="BO26" s="266"/>
      <c r="BP26" s="266"/>
      <c r="BQ26" s="263">
        <v>
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5">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
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2">
      <c r="A28" s="267">
        <v>
1</v>
      </c>
      <c r="B28" s="777" t="s">
        <v>
406</v>
      </c>
      <c r="C28" s="778"/>
      <c r="D28" s="778"/>
      <c r="E28" s="778"/>
      <c r="F28" s="778"/>
      <c r="G28" s="778"/>
      <c r="H28" s="778"/>
      <c r="I28" s="778"/>
      <c r="J28" s="778"/>
      <c r="K28" s="778"/>
      <c r="L28" s="778"/>
      <c r="M28" s="778"/>
      <c r="N28" s="778"/>
      <c r="O28" s="778"/>
      <c r="P28" s="779"/>
      <c r="Q28" s="868">
        <v>
325</v>
      </c>
      <c r="R28" s="869"/>
      <c r="S28" s="869"/>
      <c r="T28" s="869"/>
      <c r="U28" s="869"/>
      <c r="V28" s="869">
        <v>
325</v>
      </c>
      <c r="W28" s="869"/>
      <c r="X28" s="869"/>
      <c r="Y28" s="869"/>
      <c r="Z28" s="869"/>
      <c r="AA28" s="869">
        <v>
0</v>
      </c>
      <c r="AB28" s="869"/>
      <c r="AC28" s="869"/>
      <c r="AD28" s="869"/>
      <c r="AE28" s="870"/>
      <c r="AF28" s="871" t="s">
        <v>
177</v>
      </c>
      <c r="AG28" s="869"/>
      <c r="AH28" s="869"/>
      <c r="AI28" s="869"/>
      <c r="AJ28" s="872"/>
      <c r="AK28" s="873">
        <v>
26</v>
      </c>
      <c r="AL28" s="864"/>
      <c r="AM28" s="864"/>
      <c r="AN28" s="864"/>
      <c r="AO28" s="864"/>
      <c r="AP28" s="864" t="s">
        <v>
598</v>
      </c>
      <c r="AQ28" s="864"/>
      <c r="AR28" s="864"/>
      <c r="AS28" s="864"/>
      <c r="AT28" s="864"/>
      <c r="AU28" s="864" t="s">
        <v>
598</v>
      </c>
      <c r="AV28" s="864"/>
      <c r="AW28" s="864"/>
      <c r="AX28" s="864"/>
      <c r="AY28" s="864"/>
      <c r="AZ28" s="865" t="s">
        <v>
598</v>
      </c>
      <c r="BA28" s="865"/>
      <c r="BB28" s="865"/>
      <c r="BC28" s="865"/>
      <c r="BD28" s="865"/>
      <c r="BE28" s="866"/>
      <c r="BF28" s="866"/>
      <c r="BG28" s="866"/>
      <c r="BH28" s="866"/>
      <c r="BI28" s="867"/>
      <c r="BJ28" s="253"/>
      <c r="BK28" s="253"/>
      <c r="BL28" s="253"/>
      <c r="BM28" s="253"/>
      <c r="BN28" s="253"/>
      <c r="BO28" s="266"/>
      <c r="BP28" s="266"/>
      <c r="BQ28" s="263">
        <v>
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2">
      <c r="A29" s="267">
        <v>
2</v>
      </c>
      <c r="B29" s="801" t="s">
        <v>
407</v>
      </c>
      <c r="C29" s="802"/>
      <c r="D29" s="802"/>
      <c r="E29" s="802"/>
      <c r="F29" s="802"/>
      <c r="G29" s="802"/>
      <c r="H29" s="802"/>
      <c r="I29" s="802"/>
      <c r="J29" s="802"/>
      <c r="K29" s="802"/>
      <c r="L29" s="802"/>
      <c r="M29" s="802"/>
      <c r="N29" s="802"/>
      <c r="O29" s="802"/>
      <c r="P29" s="803"/>
      <c r="Q29" s="804">
        <v>
81</v>
      </c>
      <c r="R29" s="805"/>
      <c r="S29" s="805"/>
      <c r="T29" s="805"/>
      <c r="U29" s="805"/>
      <c r="V29" s="805">
        <v>
73</v>
      </c>
      <c r="W29" s="805"/>
      <c r="X29" s="805"/>
      <c r="Y29" s="805"/>
      <c r="Z29" s="805"/>
      <c r="AA29" s="805">
        <v>
9</v>
      </c>
      <c r="AB29" s="805"/>
      <c r="AC29" s="805"/>
      <c r="AD29" s="805"/>
      <c r="AE29" s="806"/>
      <c r="AF29" s="807">
        <v>
9</v>
      </c>
      <c r="AG29" s="808"/>
      <c r="AH29" s="808"/>
      <c r="AI29" s="808"/>
      <c r="AJ29" s="809"/>
      <c r="AK29" s="876">
        <v>
13</v>
      </c>
      <c r="AL29" s="877"/>
      <c r="AM29" s="877"/>
      <c r="AN29" s="877"/>
      <c r="AO29" s="877"/>
      <c r="AP29" s="877" t="s">
        <v>
598</v>
      </c>
      <c r="AQ29" s="877"/>
      <c r="AR29" s="877"/>
      <c r="AS29" s="877"/>
      <c r="AT29" s="877"/>
      <c r="AU29" s="877" t="s">
        <v>
598</v>
      </c>
      <c r="AV29" s="877"/>
      <c r="AW29" s="877"/>
      <c r="AX29" s="877"/>
      <c r="AY29" s="877"/>
      <c r="AZ29" s="878" t="s">
        <v>
598</v>
      </c>
      <c r="BA29" s="878"/>
      <c r="BB29" s="878"/>
      <c r="BC29" s="878"/>
      <c r="BD29" s="878"/>
      <c r="BE29" s="874"/>
      <c r="BF29" s="874"/>
      <c r="BG29" s="874"/>
      <c r="BH29" s="874"/>
      <c r="BI29" s="875"/>
      <c r="BJ29" s="253"/>
      <c r="BK29" s="253"/>
      <c r="BL29" s="253"/>
      <c r="BM29" s="253"/>
      <c r="BN29" s="253"/>
      <c r="BO29" s="266"/>
      <c r="BP29" s="266"/>
      <c r="BQ29" s="263">
        <v>
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2">
      <c r="A30" s="267">
        <v>
3</v>
      </c>
      <c r="B30" s="801" t="s">
        <v>
408</v>
      </c>
      <c r="C30" s="802"/>
      <c r="D30" s="802"/>
      <c r="E30" s="802"/>
      <c r="F30" s="802"/>
      <c r="G30" s="802"/>
      <c r="H30" s="802"/>
      <c r="I30" s="802"/>
      <c r="J30" s="802"/>
      <c r="K30" s="802"/>
      <c r="L30" s="802"/>
      <c r="M30" s="802"/>
      <c r="N30" s="802"/>
      <c r="O30" s="802"/>
      <c r="P30" s="803"/>
      <c r="Q30" s="804">
        <v>
172</v>
      </c>
      <c r="R30" s="805"/>
      <c r="S30" s="805"/>
      <c r="T30" s="805"/>
      <c r="U30" s="805"/>
      <c r="V30" s="805">
        <v>
172</v>
      </c>
      <c r="W30" s="805"/>
      <c r="X30" s="805"/>
      <c r="Y30" s="805"/>
      <c r="Z30" s="805"/>
      <c r="AA30" s="805">
        <v>
0</v>
      </c>
      <c r="AB30" s="805"/>
      <c r="AC30" s="805"/>
      <c r="AD30" s="805"/>
      <c r="AE30" s="806"/>
      <c r="AF30" s="807" t="s">
        <v>
409</v>
      </c>
      <c r="AG30" s="808"/>
      <c r="AH30" s="808"/>
      <c r="AI30" s="808"/>
      <c r="AJ30" s="809"/>
      <c r="AK30" s="876">
        <v>
140</v>
      </c>
      <c r="AL30" s="877"/>
      <c r="AM30" s="877"/>
      <c r="AN30" s="877"/>
      <c r="AO30" s="877"/>
      <c r="AP30" s="877" t="s">
        <v>
598</v>
      </c>
      <c r="AQ30" s="877"/>
      <c r="AR30" s="877"/>
      <c r="AS30" s="877"/>
      <c r="AT30" s="877"/>
      <c r="AU30" s="877" t="s">
        <v>
598</v>
      </c>
      <c r="AV30" s="877"/>
      <c r="AW30" s="877"/>
      <c r="AX30" s="877"/>
      <c r="AY30" s="877"/>
      <c r="AZ30" s="878" t="s">
        <v>
598</v>
      </c>
      <c r="BA30" s="878"/>
      <c r="BB30" s="878"/>
      <c r="BC30" s="878"/>
      <c r="BD30" s="878"/>
      <c r="BE30" s="874"/>
      <c r="BF30" s="874"/>
      <c r="BG30" s="874"/>
      <c r="BH30" s="874"/>
      <c r="BI30" s="875"/>
      <c r="BJ30" s="253"/>
      <c r="BK30" s="253"/>
      <c r="BL30" s="253"/>
      <c r="BM30" s="253"/>
      <c r="BN30" s="253"/>
      <c r="BO30" s="266"/>
      <c r="BP30" s="266"/>
      <c r="BQ30" s="263">
        <v>
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2">
      <c r="A31" s="267">
        <v>
4</v>
      </c>
      <c r="B31" s="801" t="s">
        <v>
410</v>
      </c>
      <c r="C31" s="802"/>
      <c r="D31" s="802"/>
      <c r="E31" s="802"/>
      <c r="F31" s="802"/>
      <c r="G31" s="802"/>
      <c r="H31" s="802"/>
      <c r="I31" s="802"/>
      <c r="J31" s="802"/>
      <c r="K31" s="802"/>
      <c r="L31" s="802"/>
      <c r="M31" s="802"/>
      <c r="N31" s="802"/>
      <c r="O31" s="802"/>
      <c r="P31" s="803"/>
      <c r="Q31" s="804">
        <v>
28</v>
      </c>
      <c r="R31" s="805"/>
      <c r="S31" s="805"/>
      <c r="T31" s="805"/>
      <c r="U31" s="805"/>
      <c r="V31" s="805">
        <v>
28</v>
      </c>
      <c r="W31" s="805"/>
      <c r="X31" s="805"/>
      <c r="Y31" s="805"/>
      <c r="Z31" s="805"/>
      <c r="AA31" s="805">
        <v>
0</v>
      </c>
      <c r="AB31" s="805"/>
      <c r="AC31" s="805"/>
      <c r="AD31" s="805"/>
      <c r="AE31" s="806"/>
      <c r="AF31" s="807">
        <v>
0</v>
      </c>
      <c r="AG31" s="808"/>
      <c r="AH31" s="808"/>
      <c r="AI31" s="808"/>
      <c r="AJ31" s="809"/>
      <c r="AK31" s="876">
        <v>
12</v>
      </c>
      <c r="AL31" s="877"/>
      <c r="AM31" s="877"/>
      <c r="AN31" s="877"/>
      <c r="AO31" s="877"/>
      <c r="AP31" s="877" t="s">
        <v>
598</v>
      </c>
      <c r="AQ31" s="877"/>
      <c r="AR31" s="877"/>
      <c r="AS31" s="877"/>
      <c r="AT31" s="877"/>
      <c r="AU31" s="877" t="s">
        <v>
598</v>
      </c>
      <c r="AV31" s="877"/>
      <c r="AW31" s="877"/>
      <c r="AX31" s="877"/>
      <c r="AY31" s="877"/>
      <c r="AZ31" s="878" t="s">
        <v>
598</v>
      </c>
      <c r="BA31" s="878"/>
      <c r="BB31" s="878"/>
      <c r="BC31" s="878"/>
      <c r="BD31" s="878"/>
      <c r="BE31" s="874"/>
      <c r="BF31" s="874"/>
      <c r="BG31" s="874"/>
      <c r="BH31" s="874"/>
      <c r="BI31" s="875"/>
      <c r="BJ31" s="253"/>
      <c r="BK31" s="253"/>
      <c r="BL31" s="253"/>
      <c r="BM31" s="253"/>
      <c r="BN31" s="253"/>
      <c r="BO31" s="266"/>
      <c r="BP31" s="266"/>
      <c r="BQ31" s="263">
        <v>
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2">
      <c r="A32" s="267">
        <v>
5</v>
      </c>
      <c r="B32" s="801" t="s">
        <v>
411</v>
      </c>
      <c r="C32" s="802"/>
      <c r="D32" s="802"/>
      <c r="E32" s="802"/>
      <c r="F32" s="802"/>
      <c r="G32" s="802"/>
      <c r="H32" s="802"/>
      <c r="I32" s="802"/>
      <c r="J32" s="802"/>
      <c r="K32" s="802"/>
      <c r="L32" s="802"/>
      <c r="M32" s="802"/>
      <c r="N32" s="802"/>
      <c r="O32" s="802"/>
      <c r="P32" s="803"/>
      <c r="Q32" s="804">
        <v>
668</v>
      </c>
      <c r="R32" s="805"/>
      <c r="S32" s="805"/>
      <c r="T32" s="805"/>
      <c r="U32" s="805"/>
      <c r="V32" s="805">
        <v>
666</v>
      </c>
      <c r="W32" s="805"/>
      <c r="X32" s="805"/>
      <c r="Y32" s="805"/>
      <c r="Z32" s="805"/>
      <c r="AA32" s="805">
        <v>
2</v>
      </c>
      <c r="AB32" s="805"/>
      <c r="AC32" s="805"/>
      <c r="AD32" s="805"/>
      <c r="AE32" s="806"/>
      <c r="AF32" s="807">
        <v>
2</v>
      </c>
      <c r="AG32" s="808"/>
      <c r="AH32" s="808"/>
      <c r="AI32" s="808"/>
      <c r="AJ32" s="809"/>
      <c r="AK32" s="876">
        <v>
215</v>
      </c>
      <c r="AL32" s="877"/>
      <c r="AM32" s="877"/>
      <c r="AN32" s="877"/>
      <c r="AO32" s="877"/>
      <c r="AP32" s="877">
        <v>
1379</v>
      </c>
      <c r="AQ32" s="877"/>
      <c r="AR32" s="877"/>
      <c r="AS32" s="877"/>
      <c r="AT32" s="877"/>
      <c r="AU32" s="877">
        <v>
965</v>
      </c>
      <c r="AV32" s="877"/>
      <c r="AW32" s="877"/>
      <c r="AX32" s="877"/>
      <c r="AY32" s="877"/>
      <c r="AZ32" s="878" t="s">
        <v>
598</v>
      </c>
      <c r="BA32" s="878"/>
      <c r="BB32" s="878"/>
      <c r="BC32" s="878"/>
      <c r="BD32" s="878"/>
      <c r="BE32" s="874" t="s">
        <v>
412</v>
      </c>
      <c r="BF32" s="874"/>
      <c r="BG32" s="874"/>
      <c r="BH32" s="874"/>
      <c r="BI32" s="875"/>
      <c r="BJ32" s="253"/>
      <c r="BK32" s="253"/>
      <c r="BL32" s="253"/>
      <c r="BM32" s="253"/>
      <c r="BN32" s="253"/>
      <c r="BO32" s="266"/>
      <c r="BP32" s="266"/>
      <c r="BQ32" s="263">
        <v>
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2">
      <c r="A33" s="267">
        <v>
6</v>
      </c>
      <c r="B33" s="801" t="s">
        <v>
413</v>
      </c>
      <c r="C33" s="802"/>
      <c r="D33" s="802"/>
      <c r="E33" s="802"/>
      <c r="F33" s="802"/>
      <c r="G33" s="802"/>
      <c r="H33" s="802"/>
      <c r="I33" s="802"/>
      <c r="J33" s="802"/>
      <c r="K33" s="802"/>
      <c r="L33" s="802"/>
      <c r="M33" s="802"/>
      <c r="N33" s="802"/>
      <c r="O33" s="802"/>
      <c r="P33" s="803"/>
      <c r="Q33" s="804">
        <v>
17</v>
      </c>
      <c r="R33" s="805"/>
      <c r="S33" s="805"/>
      <c r="T33" s="805"/>
      <c r="U33" s="805"/>
      <c r="V33" s="805">
        <v>
17</v>
      </c>
      <c r="W33" s="805"/>
      <c r="X33" s="805"/>
      <c r="Y33" s="805"/>
      <c r="Z33" s="805"/>
      <c r="AA33" s="805">
        <v>
0</v>
      </c>
      <c r="AB33" s="805"/>
      <c r="AC33" s="805"/>
      <c r="AD33" s="805"/>
      <c r="AE33" s="806"/>
      <c r="AF33" s="807">
        <v>
0</v>
      </c>
      <c r="AG33" s="808"/>
      <c r="AH33" s="808"/>
      <c r="AI33" s="808"/>
      <c r="AJ33" s="809"/>
      <c r="AK33" s="876">
        <v>
10</v>
      </c>
      <c r="AL33" s="877"/>
      <c r="AM33" s="877"/>
      <c r="AN33" s="877"/>
      <c r="AO33" s="877"/>
      <c r="AP33" s="877">
        <v>
47</v>
      </c>
      <c r="AQ33" s="877"/>
      <c r="AR33" s="877"/>
      <c r="AS33" s="877"/>
      <c r="AT33" s="877"/>
      <c r="AU33" s="877">
        <v>
30</v>
      </c>
      <c r="AV33" s="877"/>
      <c r="AW33" s="877"/>
      <c r="AX33" s="877"/>
      <c r="AY33" s="877"/>
      <c r="AZ33" s="878" t="s">
        <v>
598</v>
      </c>
      <c r="BA33" s="878"/>
      <c r="BB33" s="878"/>
      <c r="BC33" s="878"/>
      <c r="BD33" s="878"/>
      <c r="BE33" s="874" t="s">
        <v>
414</v>
      </c>
      <c r="BF33" s="874"/>
      <c r="BG33" s="874"/>
      <c r="BH33" s="874"/>
      <c r="BI33" s="875"/>
      <c r="BJ33" s="253"/>
      <c r="BK33" s="253"/>
      <c r="BL33" s="253"/>
      <c r="BM33" s="253"/>
      <c r="BN33" s="253"/>
      <c r="BO33" s="266"/>
      <c r="BP33" s="266"/>
      <c r="BQ33" s="263">
        <v>
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2">
      <c r="A34" s="267">
        <v>
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
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2">
      <c r="A35" s="267">
        <v>
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
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2">
      <c r="A36" s="267">
        <v>
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
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2">
      <c r="A37" s="267">
        <v>
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
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2">
      <c r="A38" s="267">
        <v>
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
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2">
      <c r="A39" s="267">
        <v>
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
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2">
      <c r="A40" s="262">
        <v>
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
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2">
      <c r="A41" s="262">
        <v>
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
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2">
      <c r="A42" s="262">
        <v>
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
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2">
      <c r="A43" s="262">
        <v>
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
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2">
      <c r="A44" s="262">
        <v>
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
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2">
      <c r="A45" s="262">
        <v>
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
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2">
      <c r="A46" s="262">
        <v>
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
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2">
      <c r="A47" s="262">
        <v>
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
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2">
      <c r="A48" s="262">
        <v>
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
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2">
      <c r="A49" s="262">
        <v>
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
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2">
      <c r="A50" s="262">
        <v>
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
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2">
      <c r="A51" s="262">
        <v>
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
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2">
      <c r="A52" s="262">
        <v>
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
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2">
      <c r="A53" s="262">
        <v>
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
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2">
      <c r="A54" s="262">
        <v>
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
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2">
      <c r="A55" s="262">
        <v>
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
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2">
      <c r="A56" s="262">
        <v>
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
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2">
      <c r="A57" s="262">
        <v>
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
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2">
      <c r="A58" s="262">
        <v>
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
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2">
      <c r="A59" s="262">
        <v>
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
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2">
      <c r="A60" s="262">
        <v>
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
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5">
      <c r="A61" s="262">
        <v>
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
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2">
      <c r="A62" s="262">
        <v>
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
415</v>
      </c>
      <c r="BK62" s="852"/>
      <c r="BL62" s="852"/>
      <c r="BM62" s="852"/>
      <c r="BN62" s="853"/>
      <c r="BO62" s="266"/>
      <c r="BP62" s="266"/>
      <c r="BQ62" s="263">
        <v>
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5">
      <c r="A63" s="265" t="s">
        <v>
393</v>
      </c>
      <c r="B63" s="836" t="s">
        <v>
416</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
11</v>
      </c>
      <c r="AG63" s="888"/>
      <c r="AH63" s="888"/>
      <c r="AI63" s="888"/>
      <c r="AJ63" s="889"/>
      <c r="AK63" s="890"/>
      <c r="AL63" s="885"/>
      <c r="AM63" s="885"/>
      <c r="AN63" s="885"/>
      <c r="AO63" s="885"/>
      <c r="AP63" s="888">
        <v>
1426</v>
      </c>
      <c r="AQ63" s="888"/>
      <c r="AR63" s="888"/>
      <c r="AS63" s="888"/>
      <c r="AT63" s="888"/>
      <c r="AU63" s="888">
        <v>
995</v>
      </c>
      <c r="AV63" s="888"/>
      <c r="AW63" s="888"/>
      <c r="AX63" s="888"/>
      <c r="AY63" s="888"/>
      <c r="AZ63" s="892"/>
      <c r="BA63" s="892"/>
      <c r="BB63" s="892"/>
      <c r="BC63" s="892"/>
      <c r="BD63" s="892"/>
      <c r="BE63" s="893"/>
      <c r="BF63" s="893"/>
      <c r="BG63" s="893"/>
      <c r="BH63" s="893"/>
      <c r="BI63" s="894"/>
      <c r="BJ63" s="895" t="s">
        <v>
409</v>
      </c>
      <c r="BK63" s="896"/>
      <c r="BL63" s="896"/>
      <c r="BM63" s="896"/>
      <c r="BN63" s="897"/>
      <c r="BO63" s="266"/>
      <c r="BP63" s="266"/>
      <c r="BQ63" s="263">
        <v>
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
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5">
      <c r="A65" s="253" t="s">
        <v>
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
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2">
      <c r="A66" s="786" t="s">
        <v>
418</v>
      </c>
      <c r="B66" s="787"/>
      <c r="C66" s="787"/>
      <c r="D66" s="787"/>
      <c r="E66" s="787"/>
      <c r="F66" s="787"/>
      <c r="G66" s="787"/>
      <c r="H66" s="787"/>
      <c r="I66" s="787"/>
      <c r="J66" s="787"/>
      <c r="K66" s="787"/>
      <c r="L66" s="787"/>
      <c r="M66" s="787"/>
      <c r="N66" s="787"/>
      <c r="O66" s="787"/>
      <c r="P66" s="788"/>
      <c r="Q66" s="763" t="s">
        <v>
419</v>
      </c>
      <c r="R66" s="764"/>
      <c r="S66" s="764"/>
      <c r="T66" s="764"/>
      <c r="U66" s="765"/>
      <c r="V66" s="763" t="s">
        <v>
420</v>
      </c>
      <c r="W66" s="764"/>
      <c r="X66" s="764"/>
      <c r="Y66" s="764"/>
      <c r="Z66" s="765"/>
      <c r="AA66" s="763" t="s">
        <v>
421</v>
      </c>
      <c r="AB66" s="764"/>
      <c r="AC66" s="764"/>
      <c r="AD66" s="764"/>
      <c r="AE66" s="765"/>
      <c r="AF66" s="898" t="s">
        <v>
422</v>
      </c>
      <c r="AG66" s="859"/>
      <c r="AH66" s="859"/>
      <c r="AI66" s="859"/>
      <c r="AJ66" s="899"/>
      <c r="AK66" s="763" t="s">
        <v>
423</v>
      </c>
      <c r="AL66" s="787"/>
      <c r="AM66" s="787"/>
      <c r="AN66" s="787"/>
      <c r="AO66" s="788"/>
      <c r="AP66" s="763" t="s">
        <v>
424</v>
      </c>
      <c r="AQ66" s="764"/>
      <c r="AR66" s="764"/>
      <c r="AS66" s="764"/>
      <c r="AT66" s="765"/>
      <c r="AU66" s="763" t="s">
        <v>
425</v>
      </c>
      <c r="AV66" s="764"/>
      <c r="AW66" s="764"/>
      <c r="AX66" s="764"/>
      <c r="AY66" s="765"/>
      <c r="AZ66" s="763" t="s">
        <v>
379</v>
      </c>
      <c r="BA66" s="764"/>
      <c r="BB66" s="764"/>
      <c r="BC66" s="764"/>
      <c r="BD66" s="775"/>
      <c r="BE66" s="266"/>
      <c r="BF66" s="266"/>
      <c r="BG66" s="266"/>
      <c r="BH66" s="266"/>
      <c r="BI66" s="266"/>
      <c r="BJ66" s="266"/>
      <c r="BK66" s="266"/>
      <c r="BL66" s="266"/>
      <c r="BM66" s="266"/>
      <c r="BN66" s="266"/>
      <c r="BO66" s="266"/>
      <c r="BP66" s="266"/>
      <c r="BQ66" s="263">
        <v>
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5">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
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2">
      <c r="A68" s="259">
        <v>
1</v>
      </c>
      <c r="B68" s="915" t="s">
        <v>
600</v>
      </c>
      <c r="C68" s="916"/>
      <c r="D68" s="916"/>
      <c r="E68" s="916"/>
      <c r="F68" s="916"/>
      <c r="G68" s="916"/>
      <c r="H68" s="916"/>
      <c r="I68" s="916"/>
      <c r="J68" s="916"/>
      <c r="K68" s="916"/>
      <c r="L68" s="916"/>
      <c r="M68" s="916"/>
      <c r="N68" s="916"/>
      <c r="O68" s="916"/>
      <c r="P68" s="917"/>
      <c r="Q68" s="918">
        <v>
647</v>
      </c>
      <c r="R68" s="912"/>
      <c r="S68" s="912"/>
      <c r="T68" s="912"/>
      <c r="U68" s="912"/>
      <c r="V68" s="912">
        <v>
626</v>
      </c>
      <c r="W68" s="912"/>
      <c r="X68" s="912"/>
      <c r="Y68" s="912"/>
      <c r="Z68" s="912"/>
      <c r="AA68" s="912">
        <v>
21</v>
      </c>
      <c r="AB68" s="912"/>
      <c r="AC68" s="912"/>
      <c r="AD68" s="912"/>
      <c r="AE68" s="912"/>
      <c r="AF68" s="912">
        <v>
21</v>
      </c>
      <c r="AG68" s="912"/>
      <c r="AH68" s="912"/>
      <c r="AI68" s="912"/>
      <c r="AJ68" s="912"/>
      <c r="AK68" s="912">
        <v>
0</v>
      </c>
      <c r="AL68" s="912"/>
      <c r="AM68" s="912"/>
      <c r="AN68" s="912"/>
      <c r="AO68" s="912"/>
      <c r="AP68" s="912">
        <v>
830</v>
      </c>
      <c r="AQ68" s="912"/>
      <c r="AR68" s="912"/>
      <c r="AS68" s="912"/>
      <c r="AT68" s="912"/>
      <c r="AU68" s="912" t="s">
        <v>
598</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
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2">
      <c r="A69" s="262">
        <v>
2</v>
      </c>
      <c r="B69" s="919" t="s">
        <v>
601</v>
      </c>
      <c r="C69" s="920"/>
      <c r="D69" s="920"/>
      <c r="E69" s="920"/>
      <c r="F69" s="920"/>
      <c r="G69" s="920"/>
      <c r="H69" s="920"/>
      <c r="I69" s="920"/>
      <c r="J69" s="920"/>
      <c r="K69" s="920"/>
      <c r="L69" s="920"/>
      <c r="M69" s="920"/>
      <c r="N69" s="920"/>
      <c r="O69" s="920"/>
      <c r="P69" s="921"/>
      <c r="Q69" s="922">
        <v>
5253</v>
      </c>
      <c r="R69" s="877"/>
      <c r="S69" s="877"/>
      <c r="T69" s="877"/>
      <c r="U69" s="877"/>
      <c r="V69" s="877">
        <v>
4828</v>
      </c>
      <c r="W69" s="877"/>
      <c r="X69" s="877"/>
      <c r="Y69" s="877"/>
      <c r="Z69" s="877"/>
      <c r="AA69" s="877">
        <v>
425</v>
      </c>
      <c r="AB69" s="877"/>
      <c r="AC69" s="877"/>
      <c r="AD69" s="877"/>
      <c r="AE69" s="877"/>
      <c r="AF69" s="877">
        <v>
425</v>
      </c>
      <c r="AG69" s="877"/>
      <c r="AH69" s="877"/>
      <c r="AI69" s="877"/>
      <c r="AJ69" s="877"/>
      <c r="AK69" s="877">
        <v>
600</v>
      </c>
      <c r="AL69" s="877"/>
      <c r="AM69" s="877"/>
      <c r="AN69" s="877"/>
      <c r="AO69" s="877"/>
      <c r="AP69" s="877" t="s">
        <v>
598</v>
      </c>
      <c r="AQ69" s="877"/>
      <c r="AR69" s="877"/>
      <c r="AS69" s="877"/>
      <c r="AT69" s="877"/>
      <c r="AU69" s="877" t="s">
        <v>
598</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
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2">
      <c r="A70" s="262">
        <v>
3</v>
      </c>
      <c r="B70" s="919" t="s">
        <v>
602</v>
      </c>
      <c r="C70" s="920"/>
      <c r="D70" s="920"/>
      <c r="E70" s="920"/>
      <c r="F70" s="920"/>
      <c r="G70" s="920"/>
      <c r="H70" s="920"/>
      <c r="I70" s="920"/>
      <c r="J70" s="920"/>
      <c r="K70" s="920"/>
      <c r="L70" s="920"/>
      <c r="M70" s="920"/>
      <c r="N70" s="920"/>
      <c r="O70" s="920"/>
      <c r="P70" s="921"/>
      <c r="Q70" s="922">
        <v>
6</v>
      </c>
      <c r="R70" s="877"/>
      <c r="S70" s="877"/>
      <c r="T70" s="877"/>
      <c r="U70" s="877"/>
      <c r="V70" s="877">
        <v>
5</v>
      </c>
      <c r="W70" s="877"/>
      <c r="X70" s="877"/>
      <c r="Y70" s="877"/>
      <c r="Z70" s="877"/>
      <c r="AA70" s="877">
        <v>
1</v>
      </c>
      <c r="AB70" s="877"/>
      <c r="AC70" s="877"/>
      <c r="AD70" s="877"/>
      <c r="AE70" s="877"/>
      <c r="AF70" s="877">
        <v>
1</v>
      </c>
      <c r="AG70" s="877"/>
      <c r="AH70" s="877"/>
      <c r="AI70" s="877"/>
      <c r="AJ70" s="877"/>
      <c r="AK70" s="877">
        <v>
0</v>
      </c>
      <c r="AL70" s="877"/>
      <c r="AM70" s="877"/>
      <c r="AN70" s="877"/>
      <c r="AO70" s="877"/>
      <c r="AP70" s="877" t="s">
        <v>
598</v>
      </c>
      <c r="AQ70" s="877"/>
      <c r="AR70" s="877"/>
      <c r="AS70" s="877"/>
      <c r="AT70" s="877"/>
      <c r="AU70" s="877" t="s">
        <v>
598</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
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2">
      <c r="A71" s="262">
        <v>
4</v>
      </c>
      <c r="B71" s="919" t="s">
        <v>
603</v>
      </c>
      <c r="C71" s="920"/>
      <c r="D71" s="920"/>
      <c r="E71" s="920"/>
      <c r="F71" s="920"/>
      <c r="G71" s="920"/>
      <c r="H71" s="920"/>
      <c r="I71" s="920"/>
      <c r="J71" s="920"/>
      <c r="K71" s="920"/>
      <c r="L71" s="920"/>
      <c r="M71" s="920"/>
      <c r="N71" s="920"/>
      <c r="O71" s="920"/>
      <c r="P71" s="921"/>
      <c r="Q71" s="922">
        <v>
986</v>
      </c>
      <c r="R71" s="877"/>
      <c r="S71" s="877"/>
      <c r="T71" s="877"/>
      <c r="U71" s="877"/>
      <c r="V71" s="877">
        <v>
974</v>
      </c>
      <c r="W71" s="877"/>
      <c r="X71" s="877"/>
      <c r="Y71" s="877"/>
      <c r="Z71" s="877"/>
      <c r="AA71" s="877">
        <v>
12</v>
      </c>
      <c r="AB71" s="877"/>
      <c r="AC71" s="877"/>
      <c r="AD71" s="877"/>
      <c r="AE71" s="877"/>
      <c r="AF71" s="877">
        <v>
12</v>
      </c>
      <c r="AG71" s="877"/>
      <c r="AH71" s="877"/>
      <c r="AI71" s="877"/>
      <c r="AJ71" s="877"/>
      <c r="AK71" s="877">
        <v>
12</v>
      </c>
      <c r="AL71" s="877"/>
      <c r="AM71" s="877"/>
      <c r="AN71" s="877"/>
      <c r="AO71" s="877"/>
      <c r="AP71" s="877" t="s">
        <v>
598</v>
      </c>
      <c r="AQ71" s="877"/>
      <c r="AR71" s="877"/>
      <c r="AS71" s="877"/>
      <c r="AT71" s="877"/>
      <c r="AU71" s="877" t="s">
        <v>
598</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
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2">
      <c r="A72" s="262">
        <v>
5</v>
      </c>
      <c r="B72" s="919" t="s">
        <v>
604</v>
      </c>
      <c r="C72" s="920"/>
      <c r="D72" s="920"/>
      <c r="E72" s="920"/>
      <c r="F72" s="920"/>
      <c r="G72" s="920"/>
      <c r="H72" s="920"/>
      <c r="I72" s="920"/>
      <c r="J72" s="920"/>
      <c r="K72" s="920"/>
      <c r="L72" s="920"/>
      <c r="M72" s="920"/>
      <c r="N72" s="920"/>
      <c r="O72" s="920"/>
      <c r="P72" s="921"/>
      <c r="Q72" s="922">
        <v>
288</v>
      </c>
      <c r="R72" s="877"/>
      <c r="S72" s="877"/>
      <c r="T72" s="877"/>
      <c r="U72" s="877"/>
      <c r="V72" s="877">
        <v>
206</v>
      </c>
      <c r="W72" s="877"/>
      <c r="X72" s="877"/>
      <c r="Y72" s="877"/>
      <c r="Z72" s="877"/>
      <c r="AA72" s="877">
        <v>
82</v>
      </c>
      <c r="AB72" s="877"/>
      <c r="AC72" s="877"/>
      <c r="AD72" s="877"/>
      <c r="AE72" s="877"/>
      <c r="AF72" s="877">
        <v>
83</v>
      </c>
      <c r="AG72" s="877"/>
      <c r="AH72" s="877"/>
      <c r="AI72" s="877"/>
      <c r="AJ72" s="877"/>
      <c r="AK72" s="877">
        <v>
0</v>
      </c>
      <c r="AL72" s="877"/>
      <c r="AM72" s="877"/>
      <c r="AN72" s="877"/>
      <c r="AO72" s="877"/>
      <c r="AP72" s="877" t="s">
        <v>
598</v>
      </c>
      <c r="AQ72" s="877"/>
      <c r="AR72" s="877"/>
      <c r="AS72" s="877"/>
      <c r="AT72" s="877"/>
      <c r="AU72" s="877" t="s">
        <v>
598</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
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2">
      <c r="A73" s="262">
        <v>
6</v>
      </c>
      <c r="B73" s="919" t="s">
        <v>
605</v>
      </c>
      <c r="C73" s="920"/>
      <c r="D73" s="920"/>
      <c r="E73" s="920"/>
      <c r="F73" s="920"/>
      <c r="G73" s="920"/>
      <c r="H73" s="920"/>
      <c r="I73" s="920"/>
      <c r="J73" s="920"/>
      <c r="K73" s="920"/>
      <c r="L73" s="920"/>
      <c r="M73" s="920"/>
      <c r="N73" s="920"/>
      <c r="O73" s="920"/>
      <c r="P73" s="921"/>
      <c r="Q73" s="922">
        <v>
6529</v>
      </c>
      <c r="R73" s="877">
        <v>
6933</v>
      </c>
      <c r="S73" s="877">
        <v>
6933</v>
      </c>
      <c r="T73" s="877">
        <v>
6933</v>
      </c>
      <c r="U73" s="877">
        <v>
6933</v>
      </c>
      <c r="V73" s="877">
        <v>
6443</v>
      </c>
      <c r="W73" s="877">
        <v>
6850</v>
      </c>
      <c r="X73" s="877">
        <v>
6850</v>
      </c>
      <c r="Y73" s="877">
        <v>
6850</v>
      </c>
      <c r="Z73" s="877">
        <v>
6850</v>
      </c>
      <c r="AA73" s="877">
        <v>
86</v>
      </c>
      <c r="AB73" s="877">
        <v>
82</v>
      </c>
      <c r="AC73" s="877">
        <v>
82</v>
      </c>
      <c r="AD73" s="877">
        <v>
82</v>
      </c>
      <c r="AE73" s="877">
        <v>
82</v>
      </c>
      <c r="AF73" s="877">
        <v>
86</v>
      </c>
      <c r="AG73" s="877">
        <v>
82</v>
      </c>
      <c r="AH73" s="877">
        <v>
82</v>
      </c>
      <c r="AI73" s="877">
        <v>
82</v>
      </c>
      <c r="AJ73" s="877">
        <v>
82</v>
      </c>
      <c r="AK73" s="877">
        <v>
1926</v>
      </c>
      <c r="AL73" s="877">
        <v>
2485</v>
      </c>
      <c r="AM73" s="877">
        <v>
2485</v>
      </c>
      <c r="AN73" s="877">
        <v>
2485</v>
      </c>
      <c r="AO73" s="877">
        <v>
2485</v>
      </c>
      <c r="AP73" s="877" t="s">
        <v>
530</v>
      </c>
      <c r="AQ73" s="877"/>
      <c r="AR73" s="877"/>
      <c r="AS73" s="877"/>
      <c r="AT73" s="877"/>
      <c r="AU73" s="877" t="s">
        <v>
530</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
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2">
      <c r="A74" s="262">
        <v>
7</v>
      </c>
      <c r="B74" s="919" t="s">
        <v>
606</v>
      </c>
      <c r="C74" s="920"/>
      <c r="D74" s="920"/>
      <c r="E74" s="920"/>
      <c r="F74" s="920"/>
      <c r="G74" s="920"/>
      <c r="H74" s="920"/>
      <c r="I74" s="920"/>
      <c r="J74" s="920"/>
      <c r="K74" s="920"/>
      <c r="L74" s="920"/>
      <c r="M74" s="920"/>
      <c r="N74" s="920"/>
      <c r="O74" s="920"/>
      <c r="P74" s="921"/>
      <c r="Q74" s="922">
        <v>
1444184</v>
      </c>
      <c r="R74" s="877">
        <v>
1385861</v>
      </c>
      <c r="S74" s="877">
        <v>
1385861</v>
      </c>
      <c r="T74" s="877">
        <v>
1385861</v>
      </c>
      <c r="U74" s="877">
        <v>
1385861</v>
      </c>
      <c r="V74" s="877">
        <v>
1404896</v>
      </c>
      <c r="W74" s="877">
        <v>
1346246</v>
      </c>
      <c r="X74" s="877">
        <v>
1346246</v>
      </c>
      <c r="Y74" s="877">
        <v>
1346246</v>
      </c>
      <c r="Z74" s="877">
        <v>
1346246</v>
      </c>
      <c r="AA74" s="877">
        <v>
39288</v>
      </c>
      <c r="AB74" s="877">
        <v>
39615</v>
      </c>
      <c r="AC74" s="877">
        <v>
39615</v>
      </c>
      <c r="AD74" s="877">
        <v>
39615</v>
      </c>
      <c r="AE74" s="877">
        <v>
39615</v>
      </c>
      <c r="AF74" s="877">
        <v>
39288</v>
      </c>
      <c r="AG74" s="877">
        <v>
39615</v>
      </c>
      <c r="AH74" s="877">
        <v>
39615</v>
      </c>
      <c r="AI74" s="877">
        <v>
39615</v>
      </c>
      <c r="AJ74" s="877">
        <v>
39615</v>
      </c>
      <c r="AK74" s="877">
        <v>
16623</v>
      </c>
      <c r="AL74" s="877">
        <v>
13582</v>
      </c>
      <c r="AM74" s="877">
        <v>
13582</v>
      </c>
      <c r="AN74" s="877">
        <v>
13582</v>
      </c>
      <c r="AO74" s="877">
        <v>
13582</v>
      </c>
      <c r="AP74" s="877" t="s">
        <v>
530</v>
      </c>
      <c r="AQ74" s="877"/>
      <c r="AR74" s="877"/>
      <c r="AS74" s="877"/>
      <c r="AT74" s="877"/>
      <c r="AU74" s="877" t="s">
        <v>
530</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
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2">
      <c r="A75" s="262">
        <v>
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
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2">
      <c r="A76" s="262">
        <v>
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
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2">
      <c r="A77" s="262">
        <v>
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
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2">
      <c r="A78" s="262">
        <v>
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
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2">
      <c r="A79" s="262">
        <v>
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
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2">
      <c r="A80" s="262">
        <v>
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
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2">
      <c r="A81" s="262">
        <v>
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
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2">
      <c r="A82" s="262">
        <v>
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
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2">
      <c r="A83" s="262">
        <v>
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
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2">
      <c r="A84" s="262">
        <v>
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
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2">
      <c r="A85" s="262">
        <v>
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
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2">
      <c r="A86" s="262">
        <v>
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
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2">
      <c r="A87" s="270">
        <v>
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
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5">
      <c r="A88" s="265" t="s">
        <v>
393</v>
      </c>
      <c r="B88" s="836" t="s">
        <v>
426</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
198704</v>
      </c>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
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
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
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
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
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
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
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
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
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
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
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
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
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
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
393</v>
      </c>
      <c r="BR102" s="836" t="s">
        <v>
427</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
19</v>
      </c>
      <c r="CS102" s="896"/>
      <c r="CT102" s="896"/>
      <c r="CU102" s="896"/>
      <c r="CV102" s="939"/>
      <c r="CW102" s="938">
        <v>
0</v>
      </c>
      <c r="CX102" s="896"/>
      <c r="CY102" s="896"/>
      <c r="CZ102" s="896"/>
      <c r="DA102" s="939"/>
      <c r="DB102" s="938">
        <v>
0</v>
      </c>
      <c r="DC102" s="896"/>
      <c r="DD102" s="896"/>
      <c r="DE102" s="896"/>
      <c r="DF102" s="939"/>
      <c r="DG102" s="938">
        <v>
0</v>
      </c>
      <c r="DH102" s="896"/>
      <c r="DI102" s="896"/>
      <c r="DJ102" s="896"/>
      <c r="DK102" s="939"/>
      <c r="DL102" s="938">
        <v>
0</v>
      </c>
      <c r="DM102" s="896"/>
      <c r="DN102" s="896"/>
      <c r="DO102" s="896"/>
      <c r="DP102" s="939"/>
      <c r="DQ102" s="938">
        <v>
0</v>
      </c>
      <c r="DR102" s="896"/>
      <c r="DS102" s="896"/>
      <c r="DT102" s="896"/>
      <c r="DU102" s="939"/>
      <c r="DV102" s="962"/>
      <c r="DW102" s="963"/>
      <c r="DX102" s="963"/>
      <c r="DY102" s="963"/>
      <c r="DZ102" s="964"/>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
428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
429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
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
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67" t="s">
        <v>
432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
433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2">
      <c r="A109" s="960" t="s">
        <v>
434</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
435</v>
      </c>
      <c r="AB109" s="941"/>
      <c r="AC109" s="941"/>
      <c r="AD109" s="941"/>
      <c r="AE109" s="942"/>
      <c r="AF109" s="940" t="s">
        <v>
309</v>
      </c>
      <c r="AG109" s="941"/>
      <c r="AH109" s="941"/>
      <c r="AI109" s="941"/>
      <c r="AJ109" s="942"/>
      <c r="AK109" s="940" t="s">
        <v>
308</v>
      </c>
      <c r="AL109" s="941"/>
      <c r="AM109" s="941"/>
      <c r="AN109" s="941"/>
      <c r="AO109" s="942"/>
      <c r="AP109" s="940" t="s">
        <v>
436</v>
      </c>
      <c r="AQ109" s="941"/>
      <c r="AR109" s="941"/>
      <c r="AS109" s="941"/>
      <c r="AT109" s="943"/>
      <c r="AU109" s="960" t="s">
        <v>
434</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
435</v>
      </c>
      <c r="BR109" s="941"/>
      <c r="BS109" s="941"/>
      <c r="BT109" s="941"/>
      <c r="BU109" s="942"/>
      <c r="BV109" s="940" t="s">
        <v>
309</v>
      </c>
      <c r="BW109" s="941"/>
      <c r="BX109" s="941"/>
      <c r="BY109" s="941"/>
      <c r="BZ109" s="942"/>
      <c r="CA109" s="940" t="s">
        <v>
308</v>
      </c>
      <c r="CB109" s="941"/>
      <c r="CC109" s="941"/>
      <c r="CD109" s="941"/>
      <c r="CE109" s="942"/>
      <c r="CF109" s="961" t="s">
        <v>
436</v>
      </c>
      <c r="CG109" s="961"/>
      <c r="CH109" s="961"/>
      <c r="CI109" s="961"/>
      <c r="CJ109" s="961"/>
      <c r="CK109" s="940" t="s">
        <v>
437</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
435</v>
      </c>
      <c r="DH109" s="941"/>
      <c r="DI109" s="941"/>
      <c r="DJ109" s="941"/>
      <c r="DK109" s="942"/>
      <c r="DL109" s="940" t="s">
        <v>
309</v>
      </c>
      <c r="DM109" s="941"/>
      <c r="DN109" s="941"/>
      <c r="DO109" s="941"/>
      <c r="DP109" s="942"/>
      <c r="DQ109" s="940" t="s">
        <v>
308</v>
      </c>
      <c r="DR109" s="941"/>
      <c r="DS109" s="941"/>
      <c r="DT109" s="941"/>
      <c r="DU109" s="942"/>
      <c r="DV109" s="940" t="s">
        <v>
436</v>
      </c>
      <c r="DW109" s="941"/>
      <c r="DX109" s="941"/>
      <c r="DY109" s="941"/>
      <c r="DZ109" s="943"/>
    </row>
    <row r="110" spans="1:131" s="247" customFormat="1" ht="26.25" customHeight="1" x14ac:dyDescent="0.2">
      <c r="A110" s="944" t="s">
        <v>
438</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
472887</v>
      </c>
      <c r="AB110" s="948"/>
      <c r="AC110" s="948"/>
      <c r="AD110" s="948"/>
      <c r="AE110" s="949"/>
      <c r="AF110" s="950">
        <v>
348797</v>
      </c>
      <c r="AG110" s="948"/>
      <c r="AH110" s="948"/>
      <c r="AI110" s="948"/>
      <c r="AJ110" s="949"/>
      <c r="AK110" s="950">
        <v>
291118</v>
      </c>
      <c r="AL110" s="948"/>
      <c r="AM110" s="948"/>
      <c r="AN110" s="948"/>
      <c r="AO110" s="949"/>
      <c r="AP110" s="951">
        <v>
17.8</v>
      </c>
      <c r="AQ110" s="952"/>
      <c r="AR110" s="952"/>
      <c r="AS110" s="952"/>
      <c r="AT110" s="953"/>
      <c r="AU110" s="954" t="s">
        <v>
73</v>
      </c>
      <c r="AV110" s="955"/>
      <c r="AW110" s="955"/>
      <c r="AX110" s="955"/>
      <c r="AY110" s="955"/>
      <c r="AZ110" s="996" t="s">
        <v>
439</v>
      </c>
      <c r="BA110" s="945"/>
      <c r="BB110" s="945"/>
      <c r="BC110" s="945"/>
      <c r="BD110" s="945"/>
      <c r="BE110" s="945"/>
      <c r="BF110" s="945"/>
      <c r="BG110" s="945"/>
      <c r="BH110" s="945"/>
      <c r="BI110" s="945"/>
      <c r="BJ110" s="945"/>
      <c r="BK110" s="945"/>
      <c r="BL110" s="945"/>
      <c r="BM110" s="945"/>
      <c r="BN110" s="945"/>
      <c r="BO110" s="945"/>
      <c r="BP110" s="946"/>
      <c r="BQ110" s="982">
        <v>
2128427</v>
      </c>
      <c r="BR110" s="983"/>
      <c r="BS110" s="983"/>
      <c r="BT110" s="983"/>
      <c r="BU110" s="983"/>
      <c r="BV110" s="983">
        <v>
2236698</v>
      </c>
      <c r="BW110" s="983"/>
      <c r="BX110" s="983"/>
      <c r="BY110" s="983"/>
      <c r="BZ110" s="983"/>
      <c r="CA110" s="983">
        <v>
2253501</v>
      </c>
      <c r="CB110" s="983"/>
      <c r="CC110" s="983"/>
      <c r="CD110" s="983"/>
      <c r="CE110" s="983"/>
      <c r="CF110" s="997">
        <v>
137.4</v>
      </c>
      <c r="CG110" s="998"/>
      <c r="CH110" s="998"/>
      <c r="CI110" s="998"/>
      <c r="CJ110" s="998"/>
      <c r="CK110" s="999" t="s">
        <v>
440</v>
      </c>
      <c r="CL110" s="1000"/>
      <c r="CM110" s="979" t="s">
        <v>
441</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
409</v>
      </c>
      <c r="DH110" s="983"/>
      <c r="DI110" s="983"/>
      <c r="DJ110" s="983"/>
      <c r="DK110" s="983"/>
      <c r="DL110" s="983" t="s">
        <v>
442</v>
      </c>
      <c r="DM110" s="983"/>
      <c r="DN110" s="983"/>
      <c r="DO110" s="983"/>
      <c r="DP110" s="983"/>
      <c r="DQ110" s="983" t="s">
        <v>
409</v>
      </c>
      <c r="DR110" s="983"/>
      <c r="DS110" s="983"/>
      <c r="DT110" s="983"/>
      <c r="DU110" s="983"/>
      <c r="DV110" s="984" t="s">
        <v>
409</v>
      </c>
      <c r="DW110" s="984"/>
      <c r="DX110" s="984"/>
      <c r="DY110" s="984"/>
      <c r="DZ110" s="985"/>
    </row>
    <row r="111" spans="1:131" s="247" customFormat="1" ht="26.25" customHeight="1" x14ac:dyDescent="0.2">
      <c r="A111" s="986" t="s">
        <v>
443</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
442</v>
      </c>
      <c r="AB111" s="990"/>
      <c r="AC111" s="990"/>
      <c r="AD111" s="990"/>
      <c r="AE111" s="991"/>
      <c r="AF111" s="992" t="s">
        <v>
442</v>
      </c>
      <c r="AG111" s="990"/>
      <c r="AH111" s="990"/>
      <c r="AI111" s="990"/>
      <c r="AJ111" s="991"/>
      <c r="AK111" s="992" t="s">
        <v>
444</v>
      </c>
      <c r="AL111" s="990"/>
      <c r="AM111" s="990"/>
      <c r="AN111" s="990"/>
      <c r="AO111" s="991"/>
      <c r="AP111" s="993" t="s">
        <v>
442</v>
      </c>
      <c r="AQ111" s="994"/>
      <c r="AR111" s="994"/>
      <c r="AS111" s="994"/>
      <c r="AT111" s="995"/>
      <c r="AU111" s="956"/>
      <c r="AV111" s="957"/>
      <c r="AW111" s="957"/>
      <c r="AX111" s="957"/>
      <c r="AY111" s="957"/>
      <c r="AZ111" s="1005" t="s">
        <v>
445</v>
      </c>
      <c r="BA111" s="1006"/>
      <c r="BB111" s="1006"/>
      <c r="BC111" s="1006"/>
      <c r="BD111" s="1006"/>
      <c r="BE111" s="1006"/>
      <c r="BF111" s="1006"/>
      <c r="BG111" s="1006"/>
      <c r="BH111" s="1006"/>
      <c r="BI111" s="1006"/>
      <c r="BJ111" s="1006"/>
      <c r="BK111" s="1006"/>
      <c r="BL111" s="1006"/>
      <c r="BM111" s="1006"/>
      <c r="BN111" s="1006"/>
      <c r="BO111" s="1006"/>
      <c r="BP111" s="1007"/>
      <c r="BQ111" s="975" t="s">
        <v>
442</v>
      </c>
      <c r="BR111" s="976"/>
      <c r="BS111" s="976"/>
      <c r="BT111" s="976"/>
      <c r="BU111" s="976"/>
      <c r="BV111" s="976" t="s">
        <v>
446</v>
      </c>
      <c r="BW111" s="976"/>
      <c r="BX111" s="976"/>
      <c r="BY111" s="976"/>
      <c r="BZ111" s="976"/>
      <c r="CA111" s="976" t="s">
        <v>
447</v>
      </c>
      <c r="CB111" s="976"/>
      <c r="CC111" s="976"/>
      <c r="CD111" s="976"/>
      <c r="CE111" s="976"/>
      <c r="CF111" s="970" t="s">
        <v>
442</v>
      </c>
      <c r="CG111" s="971"/>
      <c r="CH111" s="971"/>
      <c r="CI111" s="971"/>
      <c r="CJ111" s="971"/>
      <c r="CK111" s="1001"/>
      <c r="CL111" s="1002"/>
      <c r="CM111" s="972" t="s">
        <v>
448</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
442</v>
      </c>
      <c r="DH111" s="976"/>
      <c r="DI111" s="976"/>
      <c r="DJ111" s="976"/>
      <c r="DK111" s="976"/>
      <c r="DL111" s="976" t="s">
        <v>
442</v>
      </c>
      <c r="DM111" s="976"/>
      <c r="DN111" s="976"/>
      <c r="DO111" s="976"/>
      <c r="DP111" s="976"/>
      <c r="DQ111" s="976" t="s">
        <v>
444</v>
      </c>
      <c r="DR111" s="976"/>
      <c r="DS111" s="976"/>
      <c r="DT111" s="976"/>
      <c r="DU111" s="976"/>
      <c r="DV111" s="977" t="s">
        <v>
446</v>
      </c>
      <c r="DW111" s="977"/>
      <c r="DX111" s="977"/>
      <c r="DY111" s="977"/>
      <c r="DZ111" s="978"/>
    </row>
    <row r="112" spans="1:131" s="247" customFormat="1" ht="26.25" customHeight="1" x14ac:dyDescent="0.2">
      <c r="A112" s="1008" t="s">
        <v>
449</v>
      </c>
      <c r="B112" s="1009"/>
      <c r="C112" s="1006" t="s">
        <v>
450</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
409</v>
      </c>
      <c r="AB112" s="1015"/>
      <c r="AC112" s="1015"/>
      <c r="AD112" s="1015"/>
      <c r="AE112" s="1016"/>
      <c r="AF112" s="1017" t="s">
        <v>
451</v>
      </c>
      <c r="AG112" s="1015"/>
      <c r="AH112" s="1015"/>
      <c r="AI112" s="1015"/>
      <c r="AJ112" s="1016"/>
      <c r="AK112" s="1017" t="s">
        <v>
446</v>
      </c>
      <c r="AL112" s="1015"/>
      <c r="AM112" s="1015"/>
      <c r="AN112" s="1015"/>
      <c r="AO112" s="1016"/>
      <c r="AP112" s="1018" t="s">
        <v>
444</v>
      </c>
      <c r="AQ112" s="1019"/>
      <c r="AR112" s="1019"/>
      <c r="AS112" s="1019"/>
      <c r="AT112" s="1020"/>
      <c r="AU112" s="956"/>
      <c r="AV112" s="957"/>
      <c r="AW112" s="957"/>
      <c r="AX112" s="957"/>
      <c r="AY112" s="957"/>
      <c r="AZ112" s="1005" t="s">
        <v>
452</v>
      </c>
      <c r="BA112" s="1006"/>
      <c r="BB112" s="1006"/>
      <c r="BC112" s="1006"/>
      <c r="BD112" s="1006"/>
      <c r="BE112" s="1006"/>
      <c r="BF112" s="1006"/>
      <c r="BG112" s="1006"/>
      <c r="BH112" s="1006"/>
      <c r="BI112" s="1006"/>
      <c r="BJ112" s="1006"/>
      <c r="BK112" s="1006"/>
      <c r="BL112" s="1006"/>
      <c r="BM112" s="1006"/>
      <c r="BN112" s="1006"/>
      <c r="BO112" s="1006"/>
      <c r="BP112" s="1007"/>
      <c r="BQ112" s="975">
        <v>
899902</v>
      </c>
      <c r="BR112" s="976"/>
      <c r="BS112" s="976"/>
      <c r="BT112" s="976"/>
      <c r="BU112" s="976"/>
      <c r="BV112" s="976">
        <v>
995371</v>
      </c>
      <c r="BW112" s="976"/>
      <c r="BX112" s="976"/>
      <c r="BY112" s="976"/>
      <c r="BZ112" s="976"/>
      <c r="CA112" s="976">
        <v>
1037100</v>
      </c>
      <c r="CB112" s="976"/>
      <c r="CC112" s="976"/>
      <c r="CD112" s="976"/>
      <c r="CE112" s="976"/>
      <c r="CF112" s="970">
        <v>
63.2</v>
      </c>
      <c r="CG112" s="971"/>
      <c r="CH112" s="971"/>
      <c r="CI112" s="971"/>
      <c r="CJ112" s="971"/>
      <c r="CK112" s="1001"/>
      <c r="CL112" s="1002"/>
      <c r="CM112" s="972" t="s">
        <v>
453</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
444</v>
      </c>
      <c r="DH112" s="976"/>
      <c r="DI112" s="976"/>
      <c r="DJ112" s="976"/>
      <c r="DK112" s="976"/>
      <c r="DL112" s="976" t="s">
        <v>
447</v>
      </c>
      <c r="DM112" s="976"/>
      <c r="DN112" s="976"/>
      <c r="DO112" s="976"/>
      <c r="DP112" s="976"/>
      <c r="DQ112" s="976" t="s">
        <v>
451</v>
      </c>
      <c r="DR112" s="976"/>
      <c r="DS112" s="976"/>
      <c r="DT112" s="976"/>
      <c r="DU112" s="976"/>
      <c r="DV112" s="977" t="s">
        <v>
446</v>
      </c>
      <c r="DW112" s="977"/>
      <c r="DX112" s="977"/>
      <c r="DY112" s="977"/>
      <c r="DZ112" s="978"/>
    </row>
    <row r="113" spans="1:130" s="247" customFormat="1" ht="26.25" customHeight="1" x14ac:dyDescent="0.2">
      <c r="A113" s="1010"/>
      <c r="B113" s="1011"/>
      <c r="C113" s="1006" t="s">
        <v>
454</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
49824</v>
      </c>
      <c r="AB113" s="990"/>
      <c r="AC113" s="990"/>
      <c r="AD113" s="990"/>
      <c r="AE113" s="991"/>
      <c r="AF113" s="992">
        <v>
56229</v>
      </c>
      <c r="AG113" s="990"/>
      <c r="AH113" s="990"/>
      <c r="AI113" s="990"/>
      <c r="AJ113" s="991"/>
      <c r="AK113" s="992">
        <v>
62827</v>
      </c>
      <c r="AL113" s="990"/>
      <c r="AM113" s="990"/>
      <c r="AN113" s="990"/>
      <c r="AO113" s="991"/>
      <c r="AP113" s="993">
        <v>
3.8</v>
      </c>
      <c r="AQ113" s="994"/>
      <c r="AR113" s="994"/>
      <c r="AS113" s="994"/>
      <c r="AT113" s="995"/>
      <c r="AU113" s="956"/>
      <c r="AV113" s="957"/>
      <c r="AW113" s="957"/>
      <c r="AX113" s="957"/>
      <c r="AY113" s="957"/>
      <c r="AZ113" s="1005" t="s">
        <v>
455</v>
      </c>
      <c r="BA113" s="1006"/>
      <c r="BB113" s="1006"/>
      <c r="BC113" s="1006"/>
      <c r="BD113" s="1006"/>
      <c r="BE113" s="1006"/>
      <c r="BF113" s="1006"/>
      <c r="BG113" s="1006"/>
      <c r="BH113" s="1006"/>
      <c r="BI113" s="1006"/>
      <c r="BJ113" s="1006"/>
      <c r="BK113" s="1006"/>
      <c r="BL113" s="1006"/>
      <c r="BM113" s="1006"/>
      <c r="BN113" s="1006"/>
      <c r="BO113" s="1006"/>
      <c r="BP113" s="1007"/>
      <c r="BQ113" s="975" t="s">
        <v>
409</v>
      </c>
      <c r="BR113" s="976"/>
      <c r="BS113" s="976"/>
      <c r="BT113" s="976"/>
      <c r="BU113" s="976"/>
      <c r="BV113" s="976" t="s">
        <v>
442</v>
      </c>
      <c r="BW113" s="976"/>
      <c r="BX113" s="976"/>
      <c r="BY113" s="976"/>
      <c r="BZ113" s="976"/>
      <c r="CA113" s="976" t="s">
        <v>
447</v>
      </c>
      <c r="CB113" s="976"/>
      <c r="CC113" s="976"/>
      <c r="CD113" s="976"/>
      <c r="CE113" s="976"/>
      <c r="CF113" s="970" t="s">
        <v>
442</v>
      </c>
      <c r="CG113" s="971"/>
      <c r="CH113" s="971"/>
      <c r="CI113" s="971"/>
      <c r="CJ113" s="971"/>
      <c r="CK113" s="1001"/>
      <c r="CL113" s="1002"/>
      <c r="CM113" s="972" t="s">
        <v>
456</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
444</v>
      </c>
      <c r="DH113" s="1015"/>
      <c r="DI113" s="1015"/>
      <c r="DJ113" s="1015"/>
      <c r="DK113" s="1016"/>
      <c r="DL113" s="1017" t="s">
        <v>
409</v>
      </c>
      <c r="DM113" s="1015"/>
      <c r="DN113" s="1015"/>
      <c r="DO113" s="1015"/>
      <c r="DP113" s="1016"/>
      <c r="DQ113" s="1017" t="s">
        <v>
444</v>
      </c>
      <c r="DR113" s="1015"/>
      <c r="DS113" s="1015"/>
      <c r="DT113" s="1015"/>
      <c r="DU113" s="1016"/>
      <c r="DV113" s="1018" t="s">
        <v>
409</v>
      </c>
      <c r="DW113" s="1019"/>
      <c r="DX113" s="1019"/>
      <c r="DY113" s="1019"/>
      <c r="DZ113" s="1020"/>
    </row>
    <row r="114" spans="1:130" s="247" customFormat="1" ht="26.25" customHeight="1" x14ac:dyDescent="0.2">
      <c r="A114" s="1010"/>
      <c r="B114" s="1011"/>
      <c r="C114" s="1006" t="s">
        <v>
457</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
444</v>
      </c>
      <c r="AB114" s="1015"/>
      <c r="AC114" s="1015"/>
      <c r="AD114" s="1015"/>
      <c r="AE114" s="1016"/>
      <c r="AF114" s="1017" t="s">
        <v>
442</v>
      </c>
      <c r="AG114" s="1015"/>
      <c r="AH114" s="1015"/>
      <c r="AI114" s="1015"/>
      <c r="AJ114" s="1016"/>
      <c r="AK114" s="1017" t="s">
        <v>
442</v>
      </c>
      <c r="AL114" s="1015"/>
      <c r="AM114" s="1015"/>
      <c r="AN114" s="1015"/>
      <c r="AO114" s="1016"/>
      <c r="AP114" s="1018" t="s">
        <v>
409</v>
      </c>
      <c r="AQ114" s="1019"/>
      <c r="AR114" s="1019"/>
      <c r="AS114" s="1019"/>
      <c r="AT114" s="1020"/>
      <c r="AU114" s="956"/>
      <c r="AV114" s="957"/>
      <c r="AW114" s="957"/>
      <c r="AX114" s="957"/>
      <c r="AY114" s="957"/>
      <c r="AZ114" s="1005" t="s">
        <v>
458</v>
      </c>
      <c r="BA114" s="1006"/>
      <c r="BB114" s="1006"/>
      <c r="BC114" s="1006"/>
      <c r="BD114" s="1006"/>
      <c r="BE114" s="1006"/>
      <c r="BF114" s="1006"/>
      <c r="BG114" s="1006"/>
      <c r="BH114" s="1006"/>
      <c r="BI114" s="1006"/>
      <c r="BJ114" s="1006"/>
      <c r="BK114" s="1006"/>
      <c r="BL114" s="1006"/>
      <c r="BM114" s="1006"/>
      <c r="BN114" s="1006"/>
      <c r="BO114" s="1006"/>
      <c r="BP114" s="1007"/>
      <c r="BQ114" s="975" t="s">
        <v>
442</v>
      </c>
      <c r="BR114" s="976"/>
      <c r="BS114" s="976"/>
      <c r="BT114" s="976"/>
      <c r="BU114" s="976"/>
      <c r="BV114" s="976" t="s">
        <v>
442</v>
      </c>
      <c r="BW114" s="976"/>
      <c r="BX114" s="976"/>
      <c r="BY114" s="976"/>
      <c r="BZ114" s="976"/>
      <c r="CA114" s="976" t="s">
        <v>
442</v>
      </c>
      <c r="CB114" s="976"/>
      <c r="CC114" s="976"/>
      <c r="CD114" s="976"/>
      <c r="CE114" s="976"/>
      <c r="CF114" s="970" t="s">
        <v>
442</v>
      </c>
      <c r="CG114" s="971"/>
      <c r="CH114" s="971"/>
      <c r="CI114" s="971"/>
      <c r="CJ114" s="971"/>
      <c r="CK114" s="1001"/>
      <c r="CL114" s="1002"/>
      <c r="CM114" s="972" t="s">
        <v>
459</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
444</v>
      </c>
      <c r="DH114" s="1015"/>
      <c r="DI114" s="1015"/>
      <c r="DJ114" s="1015"/>
      <c r="DK114" s="1016"/>
      <c r="DL114" s="1017" t="s">
        <v>
228</v>
      </c>
      <c r="DM114" s="1015"/>
      <c r="DN114" s="1015"/>
      <c r="DO114" s="1015"/>
      <c r="DP114" s="1016"/>
      <c r="DQ114" s="1017" t="s">
        <v>
446</v>
      </c>
      <c r="DR114" s="1015"/>
      <c r="DS114" s="1015"/>
      <c r="DT114" s="1015"/>
      <c r="DU114" s="1016"/>
      <c r="DV114" s="1018" t="s">
        <v>
451</v>
      </c>
      <c r="DW114" s="1019"/>
      <c r="DX114" s="1019"/>
      <c r="DY114" s="1019"/>
      <c r="DZ114" s="1020"/>
    </row>
    <row r="115" spans="1:130" s="247" customFormat="1" ht="26.25" customHeight="1" x14ac:dyDescent="0.2">
      <c r="A115" s="1010"/>
      <c r="B115" s="1011"/>
      <c r="C115" s="1006" t="s">
        <v>
460</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
409</v>
      </c>
      <c r="AB115" s="990"/>
      <c r="AC115" s="990"/>
      <c r="AD115" s="990"/>
      <c r="AE115" s="991"/>
      <c r="AF115" s="992" t="s">
        <v>
409</v>
      </c>
      <c r="AG115" s="990"/>
      <c r="AH115" s="990"/>
      <c r="AI115" s="990"/>
      <c r="AJ115" s="991"/>
      <c r="AK115" s="992" t="s">
        <v>
446</v>
      </c>
      <c r="AL115" s="990"/>
      <c r="AM115" s="990"/>
      <c r="AN115" s="990"/>
      <c r="AO115" s="991"/>
      <c r="AP115" s="993" t="s">
        <v>
444</v>
      </c>
      <c r="AQ115" s="994"/>
      <c r="AR115" s="994"/>
      <c r="AS115" s="994"/>
      <c r="AT115" s="995"/>
      <c r="AU115" s="956"/>
      <c r="AV115" s="957"/>
      <c r="AW115" s="957"/>
      <c r="AX115" s="957"/>
      <c r="AY115" s="957"/>
      <c r="AZ115" s="1005" t="s">
        <v>
461</v>
      </c>
      <c r="BA115" s="1006"/>
      <c r="BB115" s="1006"/>
      <c r="BC115" s="1006"/>
      <c r="BD115" s="1006"/>
      <c r="BE115" s="1006"/>
      <c r="BF115" s="1006"/>
      <c r="BG115" s="1006"/>
      <c r="BH115" s="1006"/>
      <c r="BI115" s="1006"/>
      <c r="BJ115" s="1006"/>
      <c r="BK115" s="1006"/>
      <c r="BL115" s="1006"/>
      <c r="BM115" s="1006"/>
      <c r="BN115" s="1006"/>
      <c r="BO115" s="1006"/>
      <c r="BP115" s="1007"/>
      <c r="BQ115" s="975" t="s">
        <v>
446</v>
      </c>
      <c r="BR115" s="976"/>
      <c r="BS115" s="976"/>
      <c r="BT115" s="976"/>
      <c r="BU115" s="976"/>
      <c r="BV115" s="976" t="s">
        <v>
442</v>
      </c>
      <c r="BW115" s="976"/>
      <c r="BX115" s="976"/>
      <c r="BY115" s="976"/>
      <c r="BZ115" s="976"/>
      <c r="CA115" s="976" t="s">
        <v>
409</v>
      </c>
      <c r="CB115" s="976"/>
      <c r="CC115" s="976"/>
      <c r="CD115" s="976"/>
      <c r="CE115" s="976"/>
      <c r="CF115" s="970" t="s">
        <v>
447</v>
      </c>
      <c r="CG115" s="971"/>
      <c r="CH115" s="971"/>
      <c r="CI115" s="971"/>
      <c r="CJ115" s="971"/>
      <c r="CK115" s="1001"/>
      <c r="CL115" s="1002"/>
      <c r="CM115" s="1005" t="s">
        <v>
462</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
447</v>
      </c>
      <c r="DH115" s="1015"/>
      <c r="DI115" s="1015"/>
      <c r="DJ115" s="1015"/>
      <c r="DK115" s="1016"/>
      <c r="DL115" s="1017" t="s">
        <v>
442</v>
      </c>
      <c r="DM115" s="1015"/>
      <c r="DN115" s="1015"/>
      <c r="DO115" s="1015"/>
      <c r="DP115" s="1016"/>
      <c r="DQ115" s="1017" t="s">
        <v>
442</v>
      </c>
      <c r="DR115" s="1015"/>
      <c r="DS115" s="1015"/>
      <c r="DT115" s="1015"/>
      <c r="DU115" s="1016"/>
      <c r="DV115" s="1018" t="s">
        <v>
442</v>
      </c>
      <c r="DW115" s="1019"/>
      <c r="DX115" s="1019"/>
      <c r="DY115" s="1019"/>
      <c r="DZ115" s="1020"/>
    </row>
    <row r="116" spans="1:130" s="247" customFormat="1" ht="26.25" customHeight="1" x14ac:dyDescent="0.2">
      <c r="A116" s="1012"/>
      <c r="B116" s="1013"/>
      <c r="C116" s="1021" t="s">
        <v>
463</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
446</v>
      </c>
      <c r="AB116" s="1015"/>
      <c r="AC116" s="1015"/>
      <c r="AD116" s="1015"/>
      <c r="AE116" s="1016"/>
      <c r="AF116" s="1017" t="s">
        <v>
442</v>
      </c>
      <c r="AG116" s="1015"/>
      <c r="AH116" s="1015"/>
      <c r="AI116" s="1015"/>
      <c r="AJ116" s="1016"/>
      <c r="AK116" s="1017" t="s">
        <v>
442</v>
      </c>
      <c r="AL116" s="1015"/>
      <c r="AM116" s="1015"/>
      <c r="AN116" s="1015"/>
      <c r="AO116" s="1016"/>
      <c r="AP116" s="1018" t="s">
        <v>
451</v>
      </c>
      <c r="AQ116" s="1019"/>
      <c r="AR116" s="1019"/>
      <c r="AS116" s="1019"/>
      <c r="AT116" s="1020"/>
      <c r="AU116" s="956"/>
      <c r="AV116" s="957"/>
      <c r="AW116" s="957"/>
      <c r="AX116" s="957"/>
      <c r="AY116" s="957"/>
      <c r="AZ116" s="1023" t="s">
        <v>
464</v>
      </c>
      <c r="BA116" s="1024"/>
      <c r="BB116" s="1024"/>
      <c r="BC116" s="1024"/>
      <c r="BD116" s="1024"/>
      <c r="BE116" s="1024"/>
      <c r="BF116" s="1024"/>
      <c r="BG116" s="1024"/>
      <c r="BH116" s="1024"/>
      <c r="BI116" s="1024"/>
      <c r="BJ116" s="1024"/>
      <c r="BK116" s="1024"/>
      <c r="BL116" s="1024"/>
      <c r="BM116" s="1024"/>
      <c r="BN116" s="1024"/>
      <c r="BO116" s="1024"/>
      <c r="BP116" s="1025"/>
      <c r="BQ116" s="975" t="s">
        <v>
451</v>
      </c>
      <c r="BR116" s="976"/>
      <c r="BS116" s="976"/>
      <c r="BT116" s="976"/>
      <c r="BU116" s="976"/>
      <c r="BV116" s="976" t="s">
        <v>
409</v>
      </c>
      <c r="BW116" s="976"/>
      <c r="BX116" s="976"/>
      <c r="BY116" s="976"/>
      <c r="BZ116" s="976"/>
      <c r="CA116" s="976" t="s">
        <v>
442</v>
      </c>
      <c r="CB116" s="976"/>
      <c r="CC116" s="976"/>
      <c r="CD116" s="976"/>
      <c r="CE116" s="976"/>
      <c r="CF116" s="970" t="s">
        <v>
451</v>
      </c>
      <c r="CG116" s="971"/>
      <c r="CH116" s="971"/>
      <c r="CI116" s="971"/>
      <c r="CJ116" s="971"/>
      <c r="CK116" s="1001"/>
      <c r="CL116" s="1002"/>
      <c r="CM116" s="972" t="s">
        <v>
465</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
446</v>
      </c>
      <c r="DH116" s="1015"/>
      <c r="DI116" s="1015"/>
      <c r="DJ116" s="1015"/>
      <c r="DK116" s="1016"/>
      <c r="DL116" s="1017" t="s">
        <v>
444</v>
      </c>
      <c r="DM116" s="1015"/>
      <c r="DN116" s="1015"/>
      <c r="DO116" s="1015"/>
      <c r="DP116" s="1016"/>
      <c r="DQ116" s="1017" t="s">
        <v>
442</v>
      </c>
      <c r="DR116" s="1015"/>
      <c r="DS116" s="1015"/>
      <c r="DT116" s="1015"/>
      <c r="DU116" s="1016"/>
      <c r="DV116" s="1018" t="s">
        <v>
444</v>
      </c>
      <c r="DW116" s="1019"/>
      <c r="DX116" s="1019"/>
      <c r="DY116" s="1019"/>
      <c r="DZ116" s="1020"/>
    </row>
    <row r="117" spans="1:130" s="247" customFormat="1" ht="26.25" customHeight="1" x14ac:dyDescent="0.2">
      <c r="A117" s="960" t="s">
        <v>
189</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
466</v>
      </c>
      <c r="Z117" s="942"/>
      <c r="AA117" s="1032">
        <v>
522711</v>
      </c>
      <c r="AB117" s="1033"/>
      <c r="AC117" s="1033"/>
      <c r="AD117" s="1033"/>
      <c r="AE117" s="1034"/>
      <c r="AF117" s="1035">
        <v>
405026</v>
      </c>
      <c r="AG117" s="1033"/>
      <c r="AH117" s="1033"/>
      <c r="AI117" s="1033"/>
      <c r="AJ117" s="1034"/>
      <c r="AK117" s="1035">
        <v>
353945</v>
      </c>
      <c r="AL117" s="1033"/>
      <c r="AM117" s="1033"/>
      <c r="AN117" s="1033"/>
      <c r="AO117" s="1034"/>
      <c r="AP117" s="1036"/>
      <c r="AQ117" s="1037"/>
      <c r="AR117" s="1037"/>
      <c r="AS117" s="1037"/>
      <c r="AT117" s="1038"/>
      <c r="AU117" s="956"/>
      <c r="AV117" s="957"/>
      <c r="AW117" s="957"/>
      <c r="AX117" s="957"/>
      <c r="AY117" s="957"/>
      <c r="AZ117" s="1023" t="s">
        <v>
467</v>
      </c>
      <c r="BA117" s="1024"/>
      <c r="BB117" s="1024"/>
      <c r="BC117" s="1024"/>
      <c r="BD117" s="1024"/>
      <c r="BE117" s="1024"/>
      <c r="BF117" s="1024"/>
      <c r="BG117" s="1024"/>
      <c r="BH117" s="1024"/>
      <c r="BI117" s="1024"/>
      <c r="BJ117" s="1024"/>
      <c r="BK117" s="1024"/>
      <c r="BL117" s="1024"/>
      <c r="BM117" s="1024"/>
      <c r="BN117" s="1024"/>
      <c r="BO117" s="1024"/>
      <c r="BP117" s="1025"/>
      <c r="BQ117" s="975" t="s">
        <v>
442</v>
      </c>
      <c r="BR117" s="976"/>
      <c r="BS117" s="976"/>
      <c r="BT117" s="976"/>
      <c r="BU117" s="976"/>
      <c r="BV117" s="976" t="s">
        <v>
409</v>
      </c>
      <c r="BW117" s="976"/>
      <c r="BX117" s="976"/>
      <c r="BY117" s="976"/>
      <c r="BZ117" s="976"/>
      <c r="CA117" s="976" t="s">
        <v>
409</v>
      </c>
      <c r="CB117" s="976"/>
      <c r="CC117" s="976"/>
      <c r="CD117" s="976"/>
      <c r="CE117" s="976"/>
      <c r="CF117" s="970" t="s">
        <v>
442</v>
      </c>
      <c r="CG117" s="971"/>
      <c r="CH117" s="971"/>
      <c r="CI117" s="971"/>
      <c r="CJ117" s="971"/>
      <c r="CK117" s="1001"/>
      <c r="CL117" s="1002"/>
      <c r="CM117" s="972" t="s">
        <v>
468</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
442</v>
      </c>
      <c r="DH117" s="1015"/>
      <c r="DI117" s="1015"/>
      <c r="DJ117" s="1015"/>
      <c r="DK117" s="1016"/>
      <c r="DL117" s="1017" t="s">
        <v>
447</v>
      </c>
      <c r="DM117" s="1015"/>
      <c r="DN117" s="1015"/>
      <c r="DO117" s="1015"/>
      <c r="DP117" s="1016"/>
      <c r="DQ117" s="1017" t="s">
        <v>
442</v>
      </c>
      <c r="DR117" s="1015"/>
      <c r="DS117" s="1015"/>
      <c r="DT117" s="1015"/>
      <c r="DU117" s="1016"/>
      <c r="DV117" s="1018" t="s">
        <v>
442</v>
      </c>
      <c r="DW117" s="1019"/>
      <c r="DX117" s="1019"/>
      <c r="DY117" s="1019"/>
      <c r="DZ117" s="1020"/>
    </row>
    <row r="118" spans="1:130" s="247" customFormat="1" ht="26.25" customHeight="1" x14ac:dyDescent="0.2">
      <c r="A118" s="960" t="s">
        <v>
437</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
435</v>
      </c>
      <c r="AB118" s="941"/>
      <c r="AC118" s="941"/>
      <c r="AD118" s="941"/>
      <c r="AE118" s="942"/>
      <c r="AF118" s="940" t="s">
        <v>
309</v>
      </c>
      <c r="AG118" s="941"/>
      <c r="AH118" s="941"/>
      <c r="AI118" s="941"/>
      <c r="AJ118" s="942"/>
      <c r="AK118" s="940" t="s">
        <v>
308</v>
      </c>
      <c r="AL118" s="941"/>
      <c r="AM118" s="941"/>
      <c r="AN118" s="941"/>
      <c r="AO118" s="942"/>
      <c r="AP118" s="1027" t="s">
        <v>
436</v>
      </c>
      <c r="AQ118" s="1028"/>
      <c r="AR118" s="1028"/>
      <c r="AS118" s="1028"/>
      <c r="AT118" s="1029"/>
      <c r="AU118" s="956"/>
      <c r="AV118" s="957"/>
      <c r="AW118" s="957"/>
      <c r="AX118" s="957"/>
      <c r="AY118" s="957"/>
      <c r="AZ118" s="1030" t="s">
        <v>
469</v>
      </c>
      <c r="BA118" s="1021"/>
      <c r="BB118" s="1021"/>
      <c r="BC118" s="1021"/>
      <c r="BD118" s="1021"/>
      <c r="BE118" s="1021"/>
      <c r="BF118" s="1021"/>
      <c r="BG118" s="1021"/>
      <c r="BH118" s="1021"/>
      <c r="BI118" s="1021"/>
      <c r="BJ118" s="1021"/>
      <c r="BK118" s="1021"/>
      <c r="BL118" s="1021"/>
      <c r="BM118" s="1021"/>
      <c r="BN118" s="1021"/>
      <c r="BO118" s="1021"/>
      <c r="BP118" s="1022"/>
      <c r="BQ118" s="1053" t="s">
        <v>
442</v>
      </c>
      <c r="BR118" s="1054"/>
      <c r="BS118" s="1054"/>
      <c r="BT118" s="1054"/>
      <c r="BU118" s="1054"/>
      <c r="BV118" s="1054" t="s">
        <v>
442</v>
      </c>
      <c r="BW118" s="1054"/>
      <c r="BX118" s="1054"/>
      <c r="BY118" s="1054"/>
      <c r="BZ118" s="1054"/>
      <c r="CA118" s="1054" t="s">
        <v>
442</v>
      </c>
      <c r="CB118" s="1054"/>
      <c r="CC118" s="1054"/>
      <c r="CD118" s="1054"/>
      <c r="CE118" s="1054"/>
      <c r="CF118" s="970" t="s">
        <v>
442</v>
      </c>
      <c r="CG118" s="971"/>
      <c r="CH118" s="971"/>
      <c r="CI118" s="971"/>
      <c r="CJ118" s="971"/>
      <c r="CK118" s="1001"/>
      <c r="CL118" s="1002"/>
      <c r="CM118" s="972" t="s">
        <v>
470</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
409</v>
      </c>
      <c r="DH118" s="1015"/>
      <c r="DI118" s="1015"/>
      <c r="DJ118" s="1015"/>
      <c r="DK118" s="1016"/>
      <c r="DL118" s="1017" t="s">
        <v>
442</v>
      </c>
      <c r="DM118" s="1015"/>
      <c r="DN118" s="1015"/>
      <c r="DO118" s="1015"/>
      <c r="DP118" s="1016"/>
      <c r="DQ118" s="1017" t="s">
        <v>
409</v>
      </c>
      <c r="DR118" s="1015"/>
      <c r="DS118" s="1015"/>
      <c r="DT118" s="1015"/>
      <c r="DU118" s="1016"/>
      <c r="DV118" s="1018" t="s">
        <v>
409</v>
      </c>
      <c r="DW118" s="1019"/>
      <c r="DX118" s="1019"/>
      <c r="DY118" s="1019"/>
      <c r="DZ118" s="1020"/>
    </row>
    <row r="119" spans="1:130" s="247" customFormat="1" ht="26.25" customHeight="1" x14ac:dyDescent="0.2">
      <c r="A119" s="1115" t="s">
        <v>
440</v>
      </c>
      <c r="B119" s="1000"/>
      <c r="C119" s="979" t="s">
        <v>
441</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
442</v>
      </c>
      <c r="AB119" s="948"/>
      <c r="AC119" s="948"/>
      <c r="AD119" s="948"/>
      <c r="AE119" s="949"/>
      <c r="AF119" s="950" t="s">
        <v>
442</v>
      </c>
      <c r="AG119" s="948"/>
      <c r="AH119" s="948"/>
      <c r="AI119" s="948"/>
      <c r="AJ119" s="949"/>
      <c r="AK119" s="950" t="s">
        <v>
447</v>
      </c>
      <c r="AL119" s="948"/>
      <c r="AM119" s="948"/>
      <c r="AN119" s="948"/>
      <c r="AO119" s="949"/>
      <c r="AP119" s="951" t="s">
        <v>
409</v>
      </c>
      <c r="AQ119" s="952"/>
      <c r="AR119" s="952"/>
      <c r="AS119" s="952"/>
      <c r="AT119" s="953"/>
      <c r="AU119" s="958"/>
      <c r="AV119" s="959"/>
      <c r="AW119" s="959"/>
      <c r="AX119" s="959"/>
      <c r="AY119" s="959"/>
      <c r="AZ119" s="278" t="s">
        <v>
189</v>
      </c>
      <c r="BA119" s="278"/>
      <c r="BB119" s="278"/>
      <c r="BC119" s="278"/>
      <c r="BD119" s="278"/>
      <c r="BE119" s="278"/>
      <c r="BF119" s="278"/>
      <c r="BG119" s="278"/>
      <c r="BH119" s="278"/>
      <c r="BI119" s="278"/>
      <c r="BJ119" s="278"/>
      <c r="BK119" s="278"/>
      <c r="BL119" s="278"/>
      <c r="BM119" s="278"/>
      <c r="BN119" s="278"/>
      <c r="BO119" s="1031" t="s">
        <v>
471</v>
      </c>
      <c r="BP119" s="1062"/>
      <c r="BQ119" s="1053">
        <v>
3028329</v>
      </c>
      <c r="BR119" s="1054"/>
      <c r="BS119" s="1054"/>
      <c r="BT119" s="1054"/>
      <c r="BU119" s="1054"/>
      <c r="BV119" s="1054">
        <v>
3232069</v>
      </c>
      <c r="BW119" s="1054"/>
      <c r="BX119" s="1054"/>
      <c r="BY119" s="1054"/>
      <c r="BZ119" s="1054"/>
      <c r="CA119" s="1054">
        <v>
3290601</v>
      </c>
      <c r="CB119" s="1054"/>
      <c r="CC119" s="1054"/>
      <c r="CD119" s="1054"/>
      <c r="CE119" s="1054"/>
      <c r="CF119" s="1055"/>
      <c r="CG119" s="1056"/>
      <c r="CH119" s="1056"/>
      <c r="CI119" s="1056"/>
      <c r="CJ119" s="1057"/>
      <c r="CK119" s="1003"/>
      <c r="CL119" s="1004"/>
      <c r="CM119" s="1058" t="s">
        <v>
472</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
228</v>
      </c>
      <c r="DH119" s="1040"/>
      <c r="DI119" s="1040"/>
      <c r="DJ119" s="1040"/>
      <c r="DK119" s="1041"/>
      <c r="DL119" s="1039" t="s">
        <v>
409</v>
      </c>
      <c r="DM119" s="1040"/>
      <c r="DN119" s="1040"/>
      <c r="DO119" s="1040"/>
      <c r="DP119" s="1041"/>
      <c r="DQ119" s="1039" t="s">
        <v>
409</v>
      </c>
      <c r="DR119" s="1040"/>
      <c r="DS119" s="1040"/>
      <c r="DT119" s="1040"/>
      <c r="DU119" s="1041"/>
      <c r="DV119" s="1042" t="s">
        <v>
228</v>
      </c>
      <c r="DW119" s="1043"/>
      <c r="DX119" s="1043"/>
      <c r="DY119" s="1043"/>
      <c r="DZ119" s="1044"/>
    </row>
    <row r="120" spans="1:130" s="247" customFormat="1" ht="26.25" customHeight="1" x14ac:dyDescent="0.2">
      <c r="A120" s="1116"/>
      <c r="B120" s="1002"/>
      <c r="C120" s="972" t="s">
        <v>
448</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
409</v>
      </c>
      <c r="AB120" s="1015"/>
      <c r="AC120" s="1015"/>
      <c r="AD120" s="1015"/>
      <c r="AE120" s="1016"/>
      <c r="AF120" s="1017" t="s">
        <v>
228</v>
      </c>
      <c r="AG120" s="1015"/>
      <c r="AH120" s="1015"/>
      <c r="AI120" s="1015"/>
      <c r="AJ120" s="1016"/>
      <c r="AK120" s="1017" t="s">
        <v>
447</v>
      </c>
      <c r="AL120" s="1015"/>
      <c r="AM120" s="1015"/>
      <c r="AN120" s="1015"/>
      <c r="AO120" s="1016"/>
      <c r="AP120" s="1018" t="s">
        <v>
228</v>
      </c>
      <c r="AQ120" s="1019"/>
      <c r="AR120" s="1019"/>
      <c r="AS120" s="1019"/>
      <c r="AT120" s="1020"/>
      <c r="AU120" s="1045" t="s">
        <v>
473</v>
      </c>
      <c r="AV120" s="1046"/>
      <c r="AW120" s="1046"/>
      <c r="AX120" s="1046"/>
      <c r="AY120" s="1047"/>
      <c r="AZ120" s="996" t="s">
        <v>
474</v>
      </c>
      <c r="BA120" s="945"/>
      <c r="BB120" s="945"/>
      <c r="BC120" s="945"/>
      <c r="BD120" s="945"/>
      <c r="BE120" s="945"/>
      <c r="BF120" s="945"/>
      <c r="BG120" s="945"/>
      <c r="BH120" s="945"/>
      <c r="BI120" s="945"/>
      <c r="BJ120" s="945"/>
      <c r="BK120" s="945"/>
      <c r="BL120" s="945"/>
      <c r="BM120" s="945"/>
      <c r="BN120" s="945"/>
      <c r="BO120" s="945"/>
      <c r="BP120" s="946"/>
      <c r="BQ120" s="982">
        <v>
2284864</v>
      </c>
      <c r="BR120" s="983"/>
      <c r="BS120" s="983"/>
      <c r="BT120" s="983"/>
      <c r="BU120" s="983"/>
      <c r="BV120" s="983">
        <v>
2438547</v>
      </c>
      <c r="BW120" s="983"/>
      <c r="BX120" s="983"/>
      <c r="BY120" s="983"/>
      <c r="BZ120" s="983"/>
      <c r="CA120" s="983">
        <v>
2547661</v>
      </c>
      <c r="CB120" s="983"/>
      <c r="CC120" s="983"/>
      <c r="CD120" s="983"/>
      <c r="CE120" s="983"/>
      <c r="CF120" s="997">
        <v>
155.4</v>
      </c>
      <c r="CG120" s="998"/>
      <c r="CH120" s="998"/>
      <c r="CI120" s="998"/>
      <c r="CJ120" s="998"/>
      <c r="CK120" s="1063" t="s">
        <v>
475</v>
      </c>
      <c r="CL120" s="1064"/>
      <c r="CM120" s="1064"/>
      <c r="CN120" s="1064"/>
      <c r="CO120" s="1065"/>
      <c r="CP120" s="1071" t="s">
        <v>
476</v>
      </c>
      <c r="CQ120" s="1072"/>
      <c r="CR120" s="1072"/>
      <c r="CS120" s="1072"/>
      <c r="CT120" s="1072"/>
      <c r="CU120" s="1072"/>
      <c r="CV120" s="1072"/>
      <c r="CW120" s="1072"/>
      <c r="CX120" s="1072"/>
      <c r="CY120" s="1072"/>
      <c r="CZ120" s="1072"/>
      <c r="DA120" s="1072"/>
      <c r="DB120" s="1072"/>
      <c r="DC120" s="1072"/>
      <c r="DD120" s="1072"/>
      <c r="DE120" s="1072"/>
      <c r="DF120" s="1073"/>
      <c r="DG120" s="982">
        <v>
869079</v>
      </c>
      <c r="DH120" s="983"/>
      <c r="DI120" s="983"/>
      <c r="DJ120" s="983"/>
      <c r="DK120" s="983"/>
      <c r="DL120" s="983">
        <v>
965198</v>
      </c>
      <c r="DM120" s="983"/>
      <c r="DN120" s="983"/>
      <c r="DO120" s="983"/>
      <c r="DP120" s="983"/>
      <c r="DQ120" s="983">
        <v>
1006426</v>
      </c>
      <c r="DR120" s="983"/>
      <c r="DS120" s="983"/>
      <c r="DT120" s="983"/>
      <c r="DU120" s="983"/>
      <c r="DV120" s="984">
        <v>
61.4</v>
      </c>
      <c r="DW120" s="984"/>
      <c r="DX120" s="984"/>
      <c r="DY120" s="984"/>
      <c r="DZ120" s="985"/>
    </row>
    <row r="121" spans="1:130" s="247" customFormat="1" ht="26.25" customHeight="1" x14ac:dyDescent="0.2">
      <c r="A121" s="1116"/>
      <c r="B121" s="1002"/>
      <c r="C121" s="1023" t="s">
        <v>
477</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
228</v>
      </c>
      <c r="AB121" s="1015"/>
      <c r="AC121" s="1015"/>
      <c r="AD121" s="1015"/>
      <c r="AE121" s="1016"/>
      <c r="AF121" s="1017" t="s">
        <v>
409</v>
      </c>
      <c r="AG121" s="1015"/>
      <c r="AH121" s="1015"/>
      <c r="AI121" s="1015"/>
      <c r="AJ121" s="1016"/>
      <c r="AK121" s="1017" t="s">
        <v>
228</v>
      </c>
      <c r="AL121" s="1015"/>
      <c r="AM121" s="1015"/>
      <c r="AN121" s="1015"/>
      <c r="AO121" s="1016"/>
      <c r="AP121" s="1018" t="s">
        <v>
447</v>
      </c>
      <c r="AQ121" s="1019"/>
      <c r="AR121" s="1019"/>
      <c r="AS121" s="1019"/>
      <c r="AT121" s="1020"/>
      <c r="AU121" s="1048"/>
      <c r="AV121" s="1049"/>
      <c r="AW121" s="1049"/>
      <c r="AX121" s="1049"/>
      <c r="AY121" s="1050"/>
      <c r="AZ121" s="1005" t="s">
        <v>
478</v>
      </c>
      <c r="BA121" s="1006"/>
      <c r="BB121" s="1006"/>
      <c r="BC121" s="1006"/>
      <c r="BD121" s="1006"/>
      <c r="BE121" s="1006"/>
      <c r="BF121" s="1006"/>
      <c r="BG121" s="1006"/>
      <c r="BH121" s="1006"/>
      <c r="BI121" s="1006"/>
      <c r="BJ121" s="1006"/>
      <c r="BK121" s="1006"/>
      <c r="BL121" s="1006"/>
      <c r="BM121" s="1006"/>
      <c r="BN121" s="1006"/>
      <c r="BO121" s="1006"/>
      <c r="BP121" s="1007"/>
      <c r="BQ121" s="975" t="s">
        <v>
228</v>
      </c>
      <c r="BR121" s="976"/>
      <c r="BS121" s="976"/>
      <c r="BT121" s="976"/>
      <c r="BU121" s="976"/>
      <c r="BV121" s="976" t="s">
        <v>
228</v>
      </c>
      <c r="BW121" s="976"/>
      <c r="BX121" s="976"/>
      <c r="BY121" s="976"/>
      <c r="BZ121" s="976"/>
      <c r="CA121" s="976" t="s">
        <v>
479</v>
      </c>
      <c r="CB121" s="976"/>
      <c r="CC121" s="976"/>
      <c r="CD121" s="976"/>
      <c r="CE121" s="976"/>
      <c r="CF121" s="970" t="s">
        <v>
228</v>
      </c>
      <c r="CG121" s="971"/>
      <c r="CH121" s="971"/>
      <c r="CI121" s="971"/>
      <c r="CJ121" s="971"/>
      <c r="CK121" s="1066"/>
      <c r="CL121" s="1067"/>
      <c r="CM121" s="1067"/>
      <c r="CN121" s="1067"/>
      <c r="CO121" s="1068"/>
      <c r="CP121" s="1076" t="s">
        <v>
480</v>
      </c>
      <c r="CQ121" s="1077"/>
      <c r="CR121" s="1077"/>
      <c r="CS121" s="1077"/>
      <c r="CT121" s="1077"/>
      <c r="CU121" s="1077"/>
      <c r="CV121" s="1077"/>
      <c r="CW121" s="1077"/>
      <c r="CX121" s="1077"/>
      <c r="CY121" s="1077"/>
      <c r="CZ121" s="1077"/>
      <c r="DA121" s="1077"/>
      <c r="DB121" s="1077"/>
      <c r="DC121" s="1077"/>
      <c r="DD121" s="1077"/>
      <c r="DE121" s="1077"/>
      <c r="DF121" s="1078"/>
      <c r="DG121" s="975">
        <v>
30823</v>
      </c>
      <c r="DH121" s="976"/>
      <c r="DI121" s="976"/>
      <c r="DJ121" s="976"/>
      <c r="DK121" s="976"/>
      <c r="DL121" s="976">
        <v>
30173</v>
      </c>
      <c r="DM121" s="976"/>
      <c r="DN121" s="976"/>
      <c r="DO121" s="976"/>
      <c r="DP121" s="976"/>
      <c r="DQ121" s="976">
        <v>
30674</v>
      </c>
      <c r="DR121" s="976"/>
      <c r="DS121" s="976"/>
      <c r="DT121" s="976"/>
      <c r="DU121" s="976"/>
      <c r="DV121" s="977">
        <v>
1.9</v>
      </c>
      <c r="DW121" s="977"/>
      <c r="DX121" s="977"/>
      <c r="DY121" s="977"/>
      <c r="DZ121" s="978"/>
    </row>
    <row r="122" spans="1:130" s="247" customFormat="1" ht="26.25" customHeight="1" x14ac:dyDescent="0.2">
      <c r="A122" s="1116"/>
      <c r="B122" s="1002"/>
      <c r="C122" s="972" t="s">
        <v>
459</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
228</v>
      </c>
      <c r="AB122" s="1015"/>
      <c r="AC122" s="1015"/>
      <c r="AD122" s="1015"/>
      <c r="AE122" s="1016"/>
      <c r="AF122" s="1017" t="s">
        <v>
228</v>
      </c>
      <c r="AG122" s="1015"/>
      <c r="AH122" s="1015"/>
      <c r="AI122" s="1015"/>
      <c r="AJ122" s="1016"/>
      <c r="AK122" s="1017" t="s">
        <v>
409</v>
      </c>
      <c r="AL122" s="1015"/>
      <c r="AM122" s="1015"/>
      <c r="AN122" s="1015"/>
      <c r="AO122" s="1016"/>
      <c r="AP122" s="1018" t="s">
        <v>
447</v>
      </c>
      <c r="AQ122" s="1019"/>
      <c r="AR122" s="1019"/>
      <c r="AS122" s="1019"/>
      <c r="AT122" s="1020"/>
      <c r="AU122" s="1048"/>
      <c r="AV122" s="1049"/>
      <c r="AW122" s="1049"/>
      <c r="AX122" s="1049"/>
      <c r="AY122" s="1050"/>
      <c r="AZ122" s="1030" t="s">
        <v>
481</v>
      </c>
      <c r="BA122" s="1021"/>
      <c r="BB122" s="1021"/>
      <c r="BC122" s="1021"/>
      <c r="BD122" s="1021"/>
      <c r="BE122" s="1021"/>
      <c r="BF122" s="1021"/>
      <c r="BG122" s="1021"/>
      <c r="BH122" s="1021"/>
      <c r="BI122" s="1021"/>
      <c r="BJ122" s="1021"/>
      <c r="BK122" s="1021"/>
      <c r="BL122" s="1021"/>
      <c r="BM122" s="1021"/>
      <c r="BN122" s="1021"/>
      <c r="BO122" s="1021"/>
      <c r="BP122" s="1022"/>
      <c r="BQ122" s="1053">
        <v>
2373171</v>
      </c>
      <c r="BR122" s="1054"/>
      <c r="BS122" s="1054"/>
      <c r="BT122" s="1054"/>
      <c r="BU122" s="1054"/>
      <c r="BV122" s="1054">
        <v>
2467918</v>
      </c>
      <c r="BW122" s="1054"/>
      <c r="BX122" s="1054"/>
      <c r="BY122" s="1054"/>
      <c r="BZ122" s="1054"/>
      <c r="CA122" s="1054">
        <v>
2563727</v>
      </c>
      <c r="CB122" s="1054"/>
      <c r="CC122" s="1054"/>
      <c r="CD122" s="1054"/>
      <c r="CE122" s="1054"/>
      <c r="CF122" s="1074">
        <v>
156.4</v>
      </c>
      <c r="CG122" s="1075"/>
      <c r="CH122" s="1075"/>
      <c r="CI122" s="1075"/>
      <c r="CJ122" s="1075"/>
      <c r="CK122" s="1066"/>
      <c r="CL122" s="1067"/>
      <c r="CM122" s="1067"/>
      <c r="CN122" s="1067"/>
      <c r="CO122" s="1068"/>
      <c r="CP122" s="1076" t="s">
        <v>
482</v>
      </c>
      <c r="CQ122" s="1077"/>
      <c r="CR122" s="1077"/>
      <c r="CS122" s="1077"/>
      <c r="CT122" s="1077"/>
      <c r="CU122" s="1077"/>
      <c r="CV122" s="1077"/>
      <c r="CW122" s="1077"/>
      <c r="CX122" s="1077"/>
      <c r="CY122" s="1077"/>
      <c r="CZ122" s="1077"/>
      <c r="DA122" s="1077"/>
      <c r="DB122" s="1077"/>
      <c r="DC122" s="1077"/>
      <c r="DD122" s="1077"/>
      <c r="DE122" s="1077"/>
      <c r="DF122" s="1078"/>
      <c r="DG122" s="975" t="s">
        <v>
447</v>
      </c>
      <c r="DH122" s="976"/>
      <c r="DI122" s="976"/>
      <c r="DJ122" s="976"/>
      <c r="DK122" s="976"/>
      <c r="DL122" s="976" t="s">
        <v>
228</v>
      </c>
      <c r="DM122" s="976"/>
      <c r="DN122" s="976"/>
      <c r="DO122" s="976"/>
      <c r="DP122" s="976"/>
      <c r="DQ122" s="976" t="s">
        <v>
228</v>
      </c>
      <c r="DR122" s="976"/>
      <c r="DS122" s="976"/>
      <c r="DT122" s="976"/>
      <c r="DU122" s="976"/>
      <c r="DV122" s="977" t="s">
        <v>
228</v>
      </c>
      <c r="DW122" s="977"/>
      <c r="DX122" s="977"/>
      <c r="DY122" s="977"/>
      <c r="DZ122" s="978"/>
    </row>
    <row r="123" spans="1:130" s="247" customFormat="1" ht="26.25" customHeight="1" x14ac:dyDescent="0.2">
      <c r="A123" s="1116"/>
      <c r="B123" s="1002"/>
      <c r="C123" s="972" t="s">
        <v>
465</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
442</v>
      </c>
      <c r="AB123" s="1015"/>
      <c r="AC123" s="1015"/>
      <c r="AD123" s="1015"/>
      <c r="AE123" s="1016"/>
      <c r="AF123" s="1017" t="s">
        <v>
228</v>
      </c>
      <c r="AG123" s="1015"/>
      <c r="AH123" s="1015"/>
      <c r="AI123" s="1015"/>
      <c r="AJ123" s="1016"/>
      <c r="AK123" s="1017" t="s">
        <v>
228</v>
      </c>
      <c r="AL123" s="1015"/>
      <c r="AM123" s="1015"/>
      <c r="AN123" s="1015"/>
      <c r="AO123" s="1016"/>
      <c r="AP123" s="1018" t="s">
        <v>
228</v>
      </c>
      <c r="AQ123" s="1019"/>
      <c r="AR123" s="1019"/>
      <c r="AS123" s="1019"/>
      <c r="AT123" s="1020"/>
      <c r="AU123" s="1051"/>
      <c r="AV123" s="1052"/>
      <c r="AW123" s="1052"/>
      <c r="AX123" s="1052"/>
      <c r="AY123" s="1052"/>
      <c r="AZ123" s="278" t="s">
        <v>
189</v>
      </c>
      <c r="BA123" s="278"/>
      <c r="BB123" s="278"/>
      <c r="BC123" s="278"/>
      <c r="BD123" s="278"/>
      <c r="BE123" s="278"/>
      <c r="BF123" s="278"/>
      <c r="BG123" s="278"/>
      <c r="BH123" s="278"/>
      <c r="BI123" s="278"/>
      <c r="BJ123" s="278"/>
      <c r="BK123" s="278"/>
      <c r="BL123" s="278"/>
      <c r="BM123" s="278"/>
      <c r="BN123" s="278"/>
      <c r="BO123" s="1031" t="s">
        <v>
483</v>
      </c>
      <c r="BP123" s="1062"/>
      <c r="BQ123" s="1122">
        <v>
4658035</v>
      </c>
      <c r="BR123" s="1088"/>
      <c r="BS123" s="1088"/>
      <c r="BT123" s="1088"/>
      <c r="BU123" s="1088"/>
      <c r="BV123" s="1088">
        <v>
4906465</v>
      </c>
      <c r="BW123" s="1088"/>
      <c r="BX123" s="1088"/>
      <c r="BY123" s="1088"/>
      <c r="BZ123" s="1088"/>
      <c r="CA123" s="1088">
        <v>
5111388</v>
      </c>
      <c r="CB123" s="1088"/>
      <c r="CC123" s="1088"/>
      <c r="CD123" s="1088"/>
      <c r="CE123" s="1088"/>
      <c r="CF123" s="1055"/>
      <c r="CG123" s="1056"/>
      <c r="CH123" s="1056"/>
      <c r="CI123" s="1056"/>
      <c r="CJ123" s="1057"/>
      <c r="CK123" s="1066"/>
      <c r="CL123" s="1067"/>
      <c r="CM123" s="1067"/>
      <c r="CN123" s="1067"/>
      <c r="CO123" s="1068"/>
      <c r="CP123" s="1076" t="s">
        <v>
484</v>
      </c>
      <c r="CQ123" s="1077"/>
      <c r="CR123" s="1077"/>
      <c r="CS123" s="1077"/>
      <c r="CT123" s="1077"/>
      <c r="CU123" s="1077"/>
      <c r="CV123" s="1077"/>
      <c r="CW123" s="1077"/>
      <c r="CX123" s="1077"/>
      <c r="CY123" s="1077"/>
      <c r="CZ123" s="1077"/>
      <c r="DA123" s="1077"/>
      <c r="DB123" s="1077"/>
      <c r="DC123" s="1077"/>
      <c r="DD123" s="1077"/>
      <c r="DE123" s="1077"/>
      <c r="DF123" s="1078"/>
      <c r="DG123" s="1014" t="s">
        <v>
479</v>
      </c>
      <c r="DH123" s="1015"/>
      <c r="DI123" s="1015"/>
      <c r="DJ123" s="1015"/>
      <c r="DK123" s="1016"/>
      <c r="DL123" s="1017" t="s">
        <v>
447</v>
      </c>
      <c r="DM123" s="1015"/>
      <c r="DN123" s="1015"/>
      <c r="DO123" s="1015"/>
      <c r="DP123" s="1016"/>
      <c r="DQ123" s="1017" t="s">
        <v>
479</v>
      </c>
      <c r="DR123" s="1015"/>
      <c r="DS123" s="1015"/>
      <c r="DT123" s="1015"/>
      <c r="DU123" s="1016"/>
      <c r="DV123" s="1018" t="s">
        <v>
228</v>
      </c>
      <c r="DW123" s="1019"/>
      <c r="DX123" s="1019"/>
      <c r="DY123" s="1019"/>
      <c r="DZ123" s="1020"/>
    </row>
    <row r="124" spans="1:130" s="247" customFormat="1" ht="26.25" customHeight="1" thickBot="1" x14ac:dyDescent="0.25">
      <c r="A124" s="1116"/>
      <c r="B124" s="1002"/>
      <c r="C124" s="972" t="s">
        <v>
468</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
228</v>
      </c>
      <c r="AB124" s="1015"/>
      <c r="AC124" s="1015"/>
      <c r="AD124" s="1015"/>
      <c r="AE124" s="1016"/>
      <c r="AF124" s="1017" t="s">
        <v>
228</v>
      </c>
      <c r="AG124" s="1015"/>
      <c r="AH124" s="1015"/>
      <c r="AI124" s="1015"/>
      <c r="AJ124" s="1016"/>
      <c r="AK124" s="1017" t="s">
        <v>
479</v>
      </c>
      <c r="AL124" s="1015"/>
      <c r="AM124" s="1015"/>
      <c r="AN124" s="1015"/>
      <c r="AO124" s="1016"/>
      <c r="AP124" s="1018" t="s">
        <v>
479</v>
      </c>
      <c r="AQ124" s="1019"/>
      <c r="AR124" s="1019"/>
      <c r="AS124" s="1019"/>
      <c r="AT124" s="1020"/>
      <c r="AU124" s="1118" t="s">
        <v>
485</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t="s">
        <v>
447</v>
      </c>
      <c r="BR124" s="1084"/>
      <c r="BS124" s="1084"/>
      <c r="BT124" s="1084"/>
      <c r="BU124" s="1084"/>
      <c r="BV124" s="1084" t="s">
        <v>
447</v>
      </c>
      <c r="BW124" s="1084"/>
      <c r="BX124" s="1084"/>
      <c r="BY124" s="1084"/>
      <c r="BZ124" s="1084"/>
      <c r="CA124" s="1084" t="s">
        <v>
228</v>
      </c>
      <c r="CB124" s="1084"/>
      <c r="CC124" s="1084"/>
      <c r="CD124" s="1084"/>
      <c r="CE124" s="1084"/>
      <c r="CF124" s="1085"/>
      <c r="CG124" s="1086"/>
      <c r="CH124" s="1086"/>
      <c r="CI124" s="1086"/>
      <c r="CJ124" s="1087"/>
      <c r="CK124" s="1069"/>
      <c r="CL124" s="1069"/>
      <c r="CM124" s="1069"/>
      <c r="CN124" s="1069"/>
      <c r="CO124" s="1070"/>
      <c r="CP124" s="1076" t="s">
        <v>
486</v>
      </c>
      <c r="CQ124" s="1077"/>
      <c r="CR124" s="1077"/>
      <c r="CS124" s="1077"/>
      <c r="CT124" s="1077"/>
      <c r="CU124" s="1077"/>
      <c r="CV124" s="1077"/>
      <c r="CW124" s="1077"/>
      <c r="CX124" s="1077"/>
      <c r="CY124" s="1077"/>
      <c r="CZ124" s="1077"/>
      <c r="DA124" s="1077"/>
      <c r="DB124" s="1077"/>
      <c r="DC124" s="1077"/>
      <c r="DD124" s="1077"/>
      <c r="DE124" s="1077"/>
      <c r="DF124" s="1078"/>
      <c r="DG124" s="1061" t="s">
        <v>
487</v>
      </c>
      <c r="DH124" s="1040"/>
      <c r="DI124" s="1040"/>
      <c r="DJ124" s="1040"/>
      <c r="DK124" s="1041"/>
      <c r="DL124" s="1039" t="s">
        <v>
488</v>
      </c>
      <c r="DM124" s="1040"/>
      <c r="DN124" s="1040"/>
      <c r="DO124" s="1040"/>
      <c r="DP124" s="1041"/>
      <c r="DQ124" s="1039" t="s">
        <v>
489</v>
      </c>
      <c r="DR124" s="1040"/>
      <c r="DS124" s="1040"/>
      <c r="DT124" s="1040"/>
      <c r="DU124" s="1041"/>
      <c r="DV124" s="1042" t="s">
        <v>
490</v>
      </c>
      <c r="DW124" s="1043"/>
      <c r="DX124" s="1043"/>
      <c r="DY124" s="1043"/>
      <c r="DZ124" s="1044"/>
    </row>
    <row r="125" spans="1:130" s="247" customFormat="1" ht="26.25" customHeight="1" x14ac:dyDescent="0.2">
      <c r="A125" s="1116"/>
      <c r="B125" s="1002"/>
      <c r="C125" s="972" t="s">
        <v>
470</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
488</v>
      </c>
      <c r="AB125" s="1015"/>
      <c r="AC125" s="1015"/>
      <c r="AD125" s="1015"/>
      <c r="AE125" s="1016"/>
      <c r="AF125" s="1017" t="s">
        <v>
491</v>
      </c>
      <c r="AG125" s="1015"/>
      <c r="AH125" s="1015"/>
      <c r="AI125" s="1015"/>
      <c r="AJ125" s="1016"/>
      <c r="AK125" s="1017" t="s">
        <v>
228</v>
      </c>
      <c r="AL125" s="1015"/>
      <c r="AM125" s="1015"/>
      <c r="AN125" s="1015"/>
      <c r="AO125" s="1016"/>
      <c r="AP125" s="1018" t="s">
        <v>
491</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
492</v>
      </c>
      <c r="CL125" s="1064"/>
      <c r="CM125" s="1064"/>
      <c r="CN125" s="1064"/>
      <c r="CO125" s="1065"/>
      <c r="CP125" s="996" t="s">
        <v>
493</v>
      </c>
      <c r="CQ125" s="945"/>
      <c r="CR125" s="945"/>
      <c r="CS125" s="945"/>
      <c r="CT125" s="945"/>
      <c r="CU125" s="945"/>
      <c r="CV125" s="945"/>
      <c r="CW125" s="945"/>
      <c r="CX125" s="945"/>
      <c r="CY125" s="945"/>
      <c r="CZ125" s="945"/>
      <c r="DA125" s="945"/>
      <c r="DB125" s="945"/>
      <c r="DC125" s="945"/>
      <c r="DD125" s="945"/>
      <c r="DE125" s="945"/>
      <c r="DF125" s="946"/>
      <c r="DG125" s="982" t="s">
        <v>
228</v>
      </c>
      <c r="DH125" s="983"/>
      <c r="DI125" s="983"/>
      <c r="DJ125" s="983"/>
      <c r="DK125" s="983"/>
      <c r="DL125" s="983" t="s">
        <v>
494</v>
      </c>
      <c r="DM125" s="983"/>
      <c r="DN125" s="983"/>
      <c r="DO125" s="983"/>
      <c r="DP125" s="983"/>
      <c r="DQ125" s="983" t="s">
        <v>
447</v>
      </c>
      <c r="DR125" s="983"/>
      <c r="DS125" s="983"/>
      <c r="DT125" s="983"/>
      <c r="DU125" s="983"/>
      <c r="DV125" s="984" t="s">
        <v>
488</v>
      </c>
      <c r="DW125" s="984"/>
      <c r="DX125" s="984"/>
      <c r="DY125" s="984"/>
      <c r="DZ125" s="985"/>
    </row>
    <row r="126" spans="1:130" s="247" customFormat="1" ht="26.25" customHeight="1" thickBot="1" x14ac:dyDescent="0.25">
      <c r="A126" s="1116"/>
      <c r="B126" s="1002"/>
      <c r="C126" s="972" t="s">
        <v>
472</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
409</v>
      </c>
      <c r="AB126" s="1015"/>
      <c r="AC126" s="1015"/>
      <c r="AD126" s="1015"/>
      <c r="AE126" s="1016"/>
      <c r="AF126" s="1017" t="s">
        <v>
489</v>
      </c>
      <c r="AG126" s="1015"/>
      <c r="AH126" s="1015"/>
      <c r="AI126" s="1015"/>
      <c r="AJ126" s="1016"/>
      <c r="AK126" s="1017" t="s">
        <v>
409</v>
      </c>
      <c r="AL126" s="1015"/>
      <c r="AM126" s="1015"/>
      <c r="AN126" s="1015"/>
      <c r="AO126" s="1016"/>
      <c r="AP126" s="1018" t="s">
        <v>
489</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
495</v>
      </c>
      <c r="CQ126" s="1006"/>
      <c r="CR126" s="1006"/>
      <c r="CS126" s="1006"/>
      <c r="CT126" s="1006"/>
      <c r="CU126" s="1006"/>
      <c r="CV126" s="1006"/>
      <c r="CW126" s="1006"/>
      <c r="CX126" s="1006"/>
      <c r="CY126" s="1006"/>
      <c r="CZ126" s="1006"/>
      <c r="DA126" s="1006"/>
      <c r="DB126" s="1006"/>
      <c r="DC126" s="1006"/>
      <c r="DD126" s="1006"/>
      <c r="DE126" s="1006"/>
      <c r="DF126" s="1007"/>
      <c r="DG126" s="975" t="s">
        <v>
409</v>
      </c>
      <c r="DH126" s="976"/>
      <c r="DI126" s="976"/>
      <c r="DJ126" s="976"/>
      <c r="DK126" s="976"/>
      <c r="DL126" s="976" t="s">
        <v>
494</v>
      </c>
      <c r="DM126" s="976"/>
      <c r="DN126" s="976"/>
      <c r="DO126" s="976"/>
      <c r="DP126" s="976"/>
      <c r="DQ126" s="976" t="s">
        <v>
496</v>
      </c>
      <c r="DR126" s="976"/>
      <c r="DS126" s="976"/>
      <c r="DT126" s="976"/>
      <c r="DU126" s="976"/>
      <c r="DV126" s="977" t="s">
        <v>
496</v>
      </c>
      <c r="DW126" s="977"/>
      <c r="DX126" s="977"/>
      <c r="DY126" s="977"/>
      <c r="DZ126" s="978"/>
    </row>
    <row r="127" spans="1:130" s="247" customFormat="1" ht="26.25" customHeight="1" x14ac:dyDescent="0.2">
      <c r="A127" s="1117"/>
      <c r="B127" s="1004"/>
      <c r="C127" s="1058" t="s">
        <v>
497</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
488</v>
      </c>
      <c r="AB127" s="1015"/>
      <c r="AC127" s="1015"/>
      <c r="AD127" s="1015"/>
      <c r="AE127" s="1016"/>
      <c r="AF127" s="1017" t="s">
        <v>
494</v>
      </c>
      <c r="AG127" s="1015"/>
      <c r="AH127" s="1015"/>
      <c r="AI127" s="1015"/>
      <c r="AJ127" s="1016"/>
      <c r="AK127" s="1017" t="s">
        <v>
409</v>
      </c>
      <c r="AL127" s="1015"/>
      <c r="AM127" s="1015"/>
      <c r="AN127" s="1015"/>
      <c r="AO127" s="1016"/>
      <c r="AP127" s="1018" t="s">
        <v>
491</v>
      </c>
      <c r="AQ127" s="1019"/>
      <c r="AR127" s="1019"/>
      <c r="AS127" s="1019"/>
      <c r="AT127" s="1020"/>
      <c r="AU127" s="283"/>
      <c r="AV127" s="283"/>
      <c r="AW127" s="283"/>
      <c r="AX127" s="1089" t="s">
        <v>
498</v>
      </c>
      <c r="AY127" s="1090"/>
      <c r="AZ127" s="1090"/>
      <c r="BA127" s="1090"/>
      <c r="BB127" s="1090"/>
      <c r="BC127" s="1090"/>
      <c r="BD127" s="1090"/>
      <c r="BE127" s="1091"/>
      <c r="BF127" s="1092" t="s">
        <v>
499</v>
      </c>
      <c r="BG127" s="1090"/>
      <c r="BH127" s="1090"/>
      <c r="BI127" s="1090"/>
      <c r="BJ127" s="1090"/>
      <c r="BK127" s="1090"/>
      <c r="BL127" s="1091"/>
      <c r="BM127" s="1092" t="s">
        <v>
500</v>
      </c>
      <c r="BN127" s="1090"/>
      <c r="BO127" s="1090"/>
      <c r="BP127" s="1090"/>
      <c r="BQ127" s="1090"/>
      <c r="BR127" s="1090"/>
      <c r="BS127" s="1091"/>
      <c r="BT127" s="1092" t="s">
        <v>
501</v>
      </c>
      <c r="BU127" s="1090"/>
      <c r="BV127" s="1090"/>
      <c r="BW127" s="1090"/>
      <c r="BX127" s="1090"/>
      <c r="BY127" s="1090"/>
      <c r="BZ127" s="1114"/>
      <c r="CA127" s="283"/>
      <c r="CB127" s="283"/>
      <c r="CC127" s="283"/>
      <c r="CD127" s="284"/>
      <c r="CE127" s="284"/>
      <c r="CF127" s="284"/>
      <c r="CG127" s="281"/>
      <c r="CH127" s="281"/>
      <c r="CI127" s="281"/>
      <c r="CJ127" s="282"/>
      <c r="CK127" s="1080"/>
      <c r="CL127" s="1067"/>
      <c r="CM127" s="1067"/>
      <c r="CN127" s="1067"/>
      <c r="CO127" s="1068"/>
      <c r="CP127" s="1005" t="s">
        <v>
502</v>
      </c>
      <c r="CQ127" s="1006"/>
      <c r="CR127" s="1006"/>
      <c r="CS127" s="1006"/>
      <c r="CT127" s="1006"/>
      <c r="CU127" s="1006"/>
      <c r="CV127" s="1006"/>
      <c r="CW127" s="1006"/>
      <c r="CX127" s="1006"/>
      <c r="CY127" s="1006"/>
      <c r="CZ127" s="1006"/>
      <c r="DA127" s="1006"/>
      <c r="DB127" s="1006"/>
      <c r="DC127" s="1006"/>
      <c r="DD127" s="1006"/>
      <c r="DE127" s="1006"/>
      <c r="DF127" s="1007"/>
      <c r="DG127" s="975" t="s">
        <v>
228</v>
      </c>
      <c r="DH127" s="976"/>
      <c r="DI127" s="976"/>
      <c r="DJ127" s="976"/>
      <c r="DK127" s="976"/>
      <c r="DL127" s="976" t="s">
        <v>
491</v>
      </c>
      <c r="DM127" s="976"/>
      <c r="DN127" s="976"/>
      <c r="DO127" s="976"/>
      <c r="DP127" s="976"/>
      <c r="DQ127" s="976" t="s">
        <v>
228</v>
      </c>
      <c r="DR127" s="976"/>
      <c r="DS127" s="976"/>
      <c r="DT127" s="976"/>
      <c r="DU127" s="976"/>
      <c r="DV127" s="977" t="s">
        <v>
409</v>
      </c>
      <c r="DW127" s="977"/>
      <c r="DX127" s="977"/>
      <c r="DY127" s="977"/>
      <c r="DZ127" s="978"/>
    </row>
    <row r="128" spans="1:130" s="247" customFormat="1" ht="26.25" customHeight="1" thickBot="1" x14ac:dyDescent="0.25">
      <c r="A128" s="1100" t="s">
        <v>
503</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
504</v>
      </c>
      <c r="X128" s="1102"/>
      <c r="Y128" s="1102"/>
      <c r="Z128" s="1103"/>
      <c r="AA128" s="1104" t="s">
        <v>
490</v>
      </c>
      <c r="AB128" s="1105"/>
      <c r="AC128" s="1105"/>
      <c r="AD128" s="1105"/>
      <c r="AE128" s="1106"/>
      <c r="AF128" s="1107" t="s">
        <v>
496</v>
      </c>
      <c r="AG128" s="1105"/>
      <c r="AH128" s="1105"/>
      <c r="AI128" s="1105"/>
      <c r="AJ128" s="1106"/>
      <c r="AK128" s="1107" t="s">
        <v>
494</v>
      </c>
      <c r="AL128" s="1105"/>
      <c r="AM128" s="1105"/>
      <c r="AN128" s="1105"/>
      <c r="AO128" s="1106"/>
      <c r="AP128" s="1108"/>
      <c r="AQ128" s="1109"/>
      <c r="AR128" s="1109"/>
      <c r="AS128" s="1109"/>
      <c r="AT128" s="1110"/>
      <c r="AU128" s="283"/>
      <c r="AV128" s="283"/>
      <c r="AW128" s="283"/>
      <c r="AX128" s="944" t="s">
        <v>
505</v>
      </c>
      <c r="AY128" s="945"/>
      <c r="AZ128" s="945"/>
      <c r="BA128" s="945"/>
      <c r="BB128" s="945"/>
      <c r="BC128" s="945"/>
      <c r="BD128" s="945"/>
      <c r="BE128" s="946"/>
      <c r="BF128" s="1111" t="s">
        <v>
506</v>
      </c>
      <c r="BG128" s="1112"/>
      <c r="BH128" s="1112"/>
      <c r="BI128" s="1112"/>
      <c r="BJ128" s="1112"/>
      <c r="BK128" s="1112"/>
      <c r="BL128" s="1113"/>
      <c r="BM128" s="1111">
        <v>
15</v>
      </c>
      <c r="BN128" s="1112"/>
      <c r="BO128" s="1112"/>
      <c r="BP128" s="1112"/>
      <c r="BQ128" s="1112"/>
      <c r="BR128" s="1112"/>
      <c r="BS128" s="1113"/>
      <c r="BT128" s="1111">
        <v>
20</v>
      </c>
      <c r="BU128" s="1112"/>
      <c r="BV128" s="1112"/>
      <c r="BW128" s="1112"/>
      <c r="BX128" s="1112"/>
      <c r="BY128" s="1112"/>
      <c r="BZ128" s="1135"/>
      <c r="CA128" s="284"/>
      <c r="CB128" s="284"/>
      <c r="CC128" s="284"/>
      <c r="CD128" s="284"/>
      <c r="CE128" s="284"/>
      <c r="CF128" s="284"/>
      <c r="CG128" s="281"/>
      <c r="CH128" s="281"/>
      <c r="CI128" s="281"/>
      <c r="CJ128" s="282"/>
      <c r="CK128" s="1081"/>
      <c r="CL128" s="1082"/>
      <c r="CM128" s="1082"/>
      <c r="CN128" s="1082"/>
      <c r="CO128" s="1083"/>
      <c r="CP128" s="1093" t="s">
        <v>
507</v>
      </c>
      <c r="CQ128" s="1094"/>
      <c r="CR128" s="1094"/>
      <c r="CS128" s="1094"/>
      <c r="CT128" s="1094"/>
      <c r="CU128" s="1094"/>
      <c r="CV128" s="1094"/>
      <c r="CW128" s="1094"/>
      <c r="CX128" s="1094"/>
      <c r="CY128" s="1094"/>
      <c r="CZ128" s="1094"/>
      <c r="DA128" s="1094"/>
      <c r="DB128" s="1094"/>
      <c r="DC128" s="1094"/>
      <c r="DD128" s="1094"/>
      <c r="DE128" s="1094"/>
      <c r="DF128" s="1095"/>
      <c r="DG128" s="1096" t="s">
        <v>
409</v>
      </c>
      <c r="DH128" s="1097"/>
      <c r="DI128" s="1097"/>
      <c r="DJ128" s="1097"/>
      <c r="DK128" s="1097"/>
      <c r="DL128" s="1097" t="s">
        <v>
489</v>
      </c>
      <c r="DM128" s="1097"/>
      <c r="DN128" s="1097"/>
      <c r="DO128" s="1097"/>
      <c r="DP128" s="1097"/>
      <c r="DQ128" s="1097" t="s">
        <v>
489</v>
      </c>
      <c r="DR128" s="1097"/>
      <c r="DS128" s="1097"/>
      <c r="DT128" s="1097"/>
      <c r="DU128" s="1097"/>
      <c r="DV128" s="1098" t="s">
        <v>
490</v>
      </c>
      <c r="DW128" s="1098"/>
      <c r="DX128" s="1098"/>
      <c r="DY128" s="1098"/>
      <c r="DZ128" s="1099"/>
    </row>
    <row r="129" spans="1:131" s="247" customFormat="1" ht="26.25" customHeight="1" x14ac:dyDescent="0.2">
      <c r="A129" s="986" t="s">
        <v>
108</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
508</v>
      </c>
      <c r="X129" s="1130"/>
      <c r="Y129" s="1130"/>
      <c r="Z129" s="1131"/>
      <c r="AA129" s="1014">
        <v>
1984166</v>
      </c>
      <c r="AB129" s="1015"/>
      <c r="AC129" s="1015"/>
      <c r="AD129" s="1015"/>
      <c r="AE129" s="1016"/>
      <c r="AF129" s="1017">
        <v>
1925571</v>
      </c>
      <c r="AG129" s="1015"/>
      <c r="AH129" s="1015"/>
      <c r="AI129" s="1015"/>
      <c r="AJ129" s="1016"/>
      <c r="AK129" s="1017">
        <v>
1906520</v>
      </c>
      <c r="AL129" s="1015"/>
      <c r="AM129" s="1015"/>
      <c r="AN129" s="1015"/>
      <c r="AO129" s="1016"/>
      <c r="AP129" s="1132"/>
      <c r="AQ129" s="1133"/>
      <c r="AR129" s="1133"/>
      <c r="AS129" s="1133"/>
      <c r="AT129" s="1134"/>
      <c r="AU129" s="285"/>
      <c r="AV129" s="285"/>
      <c r="AW129" s="285"/>
      <c r="AX129" s="1123" t="s">
        <v>
509</v>
      </c>
      <c r="AY129" s="1006"/>
      <c r="AZ129" s="1006"/>
      <c r="BA129" s="1006"/>
      <c r="BB129" s="1006"/>
      <c r="BC129" s="1006"/>
      <c r="BD129" s="1006"/>
      <c r="BE129" s="1007"/>
      <c r="BF129" s="1124" t="s">
        <v>
494</v>
      </c>
      <c r="BG129" s="1125"/>
      <c r="BH129" s="1125"/>
      <c r="BI129" s="1125"/>
      <c r="BJ129" s="1125"/>
      <c r="BK129" s="1125"/>
      <c r="BL129" s="1126"/>
      <c r="BM129" s="1124">
        <v>
20</v>
      </c>
      <c r="BN129" s="1125"/>
      <c r="BO129" s="1125"/>
      <c r="BP129" s="1125"/>
      <c r="BQ129" s="1125"/>
      <c r="BR129" s="1125"/>
      <c r="BS129" s="1126"/>
      <c r="BT129" s="1124">
        <v>
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986" t="s">
        <v>
510</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
511</v>
      </c>
      <c r="X130" s="1130"/>
      <c r="Y130" s="1130"/>
      <c r="Z130" s="1131"/>
      <c r="AA130" s="1014">
        <v>
379082</v>
      </c>
      <c r="AB130" s="1015"/>
      <c r="AC130" s="1015"/>
      <c r="AD130" s="1015"/>
      <c r="AE130" s="1016"/>
      <c r="AF130" s="1017">
        <v>
297698</v>
      </c>
      <c r="AG130" s="1015"/>
      <c r="AH130" s="1015"/>
      <c r="AI130" s="1015"/>
      <c r="AJ130" s="1016"/>
      <c r="AK130" s="1017">
        <v>
266815</v>
      </c>
      <c r="AL130" s="1015"/>
      <c r="AM130" s="1015"/>
      <c r="AN130" s="1015"/>
      <c r="AO130" s="1016"/>
      <c r="AP130" s="1132"/>
      <c r="AQ130" s="1133"/>
      <c r="AR130" s="1133"/>
      <c r="AS130" s="1133"/>
      <c r="AT130" s="1134"/>
      <c r="AU130" s="285"/>
      <c r="AV130" s="285"/>
      <c r="AW130" s="285"/>
      <c r="AX130" s="1123" t="s">
        <v>
512</v>
      </c>
      <c r="AY130" s="1006"/>
      <c r="AZ130" s="1006"/>
      <c r="BA130" s="1006"/>
      <c r="BB130" s="1006"/>
      <c r="BC130" s="1006"/>
      <c r="BD130" s="1006"/>
      <c r="BE130" s="1007"/>
      <c r="BF130" s="1160">
        <v>
6.9</v>
      </c>
      <c r="BG130" s="1161"/>
      <c r="BH130" s="1161"/>
      <c r="BI130" s="1161"/>
      <c r="BJ130" s="1161"/>
      <c r="BK130" s="1161"/>
      <c r="BL130" s="1162"/>
      <c r="BM130" s="1160">
        <v>
25</v>
      </c>
      <c r="BN130" s="1161"/>
      <c r="BO130" s="1161"/>
      <c r="BP130" s="1161"/>
      <c r="BQ130" s="1161"/>
      <c r="BR130" s="1161"/>
      <c r="BS130" s="1162"/>
      <c r="BT130" s="1160">
        <v>
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
513</v>
      </c>
      <c r="X131" s="1168"/>
      <c r="Y131" s="1168"/>
      <c r="Z131" s="1169"/>
      <c r="AA131" s="1061">
        <v>
1605084</v>
      </c>
      <c r="AB131" s="1040"/>
      <c r="AC131" s="1040"/>
      <c r="AD131" s="1040"/>
      <c r="AE131" s="1041"/>
      <c r="AF131" s="1039">
        <v>
1627873</v>
      </c>
      <c r="AG131" s="1040"/>
      <c r="AH131" s="1040"/>
      <c r="AI131" s="1040"/>
      <c r="AJ131" s="1041"/>
      <c r="AK131" s="1039">
        <v>
1639705</v>
      </c>
      <c r="AL131" s="1040"/>
      <c r="AM131" s="1040"/>
      <c r="AN131" s="1040"/>
      <c r="AO131" s="1041"/>
      <c r="AP131" s="1170"/>
      <c r="AQ131" s="1171"/>
      <c r="AR131" s="1171"/>
      <c r="AS131" s="1171"/>
      <c r="AT131" s="1172"/>
      <c r="AU131" s="285"/>
      <c r="AV131" s="285"/>
      <c r="AW131" s="285"/>
      <c r="AX131" s="1142" t="s">
        <v>
514</v>
      </c>
      <c r="AY131" s="1094"/>
      <c r="AZ131" s="1094"/>
      <c r="BA131" s="1094"/>
      <c r="BB131" s="1094"/>
      <c r="BC131" s="1094"/>
      <c r="BD131" s="1094"/>
      <c r="BE131" s="1095"/>
      <c r="BF131" s="1143" t="s">
        <v>
489</v>
      </c>
      <c r="BG131" s="1144"/>
      <c r="BH131" s="1144"/>
      <c r="BI131" s="1144"/>
      <c r="BJ131" s="1144"/>
      <c r="BK131" s="1144"/>
      <c r="BL131" s="1145"/>
      <c r="BM131" s="1143">
        <v>
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49" t="s">
        <v>
515</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
516</v>
      </c>
      <c r="W132" s="1153"/>
      <c r="X132" s="1153"/>
      <c r="Y132" s="1153"/>
      <c r="Z132" s="1154"/>
      <c r="AA132" s="1155">
        <v>
8.9483790259999996</v>
      </c>
      <c r="AB132" s="1156"/>
      <c r="AC132" s="1156"/>
      <c r="AD132" s="1156"/>
      <c r="AE132" s="1157"/>
      <c r="AF132" s="1158">
        <v>
6.5931433229999996</v>
      </c>
      <c r="AG132" s="1156"/>
      <c r="AH132" s="1156"/>
      <c r="AI132" s="1156"/>
      <c r="AJ132" s="1157"/>
      <c r="AK132" s="1158">
        <v>
5.3137607070000001</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
517</v>
      </c>
      <c r="W133" s="1136"/>
      <c r="X133" s="1136"/>
      <c r="Y133" s="1136"/>
      <c r="Z133" s="1137"/>
      <c r="AA133" s="1138">
        <v>
9.8000000000000007</v>
      </c>
      <c r="AB133" s="1139"/>
      <c r="AC133" s="1139"/>
      <c r="AD133" s="1139"/>
      <c r="AE133" s="1140"/>
      <c r="AF133" s="1138">
        <v>
8.4</v>
      </c>
      <c r="AG133" s="1139"/>
      <c r="AH133" s="1139"/>
      <c r="AI133" s="1139"/>
      <c r="AJ133" s="1140"/>
      <c r="AK133" s="1138">
        <v>
6.9</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zlrVorSF1tb73OX+Fu6GD8ivCwqC1TNIBLIllPCnnM3ZAYwW4xOcb34B+X90inQSddQg/IwuxeJnAF4WMHQ47Q==" saltValue="VhSldgJEEEYI7faaQyOBk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64" zoomScale="70" zoomScaleNormal="85" zoomScaleSheetLayoutView="7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
518</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1TRaOektEo24p85Gmls3tMC1C6CowoCenK6tqaiT/Tosz74QFIcFLn6HuM+ewaoDz+SU9x9Ue4pV+WQa9x3nZw==" saltValue="WyxOTwt+qvb/HwDV77Pn6A=="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61" zoomScale="55" zoomScaleNormal="55"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d8BGwnQwm5P61f/zWf8ePadhQ0H3JH54G6t6qe3UPYIME/y//hY/d1F74qzCdtwZAXZAmiB/miocg0+clqaEsQ==" saltValue="opNGKIoHh5jwXAUfKdy8TA=="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
519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520</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
521</v>
      </c>
      <c r="AP7" s="304"/>
      <c r="AQ7" s="305" t="s">
        <v>
522</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
523</v>
      </c>
      <c r="AQ8" s="311" t="s">
        <v>
524</v>
      </c>
      <c r="AR8" s="312" t="s">
        <v>
525</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
526</v>
      </c>
      <c r="AL9" s="1179"/>
      <c r="AM9" s="1179"/>
      <c r="AN9" s="1180"/>
      <c r="AO9" s="313">
        <v>
976303</v>
      </c>
      <c r="AP9" s="313">
        <v>
371359</v>
      </c>
      <c r="AQ9" s="314">
        <v>
218185</v>
      </c>
      <c r="AR9" s="315">
        <v>
70.2</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
527</v>
      </c>
      <c r="AL10" s="1179"/>
      <c r="AM10" s="1179"/>
      <c r="AN10" s="1180"/>
      <c r="AO10" s="316">
        <v>
9337</v>
      </c>
      <c r="AP10" s="316">
        <v>
3552</v>
      </c>
      <c r="AQ10" s="317">
        <v>
27381</v>
      </c>
      <c r="AR10" s="318">
        <v>
-87</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
528</v>
      </c>
      <c r="AL11" s="1179"/>
      <c r="AM11" s="1179"/>
      <c r="AN11" s="1180"/>
      <c r="AO11" s="316">
        <v>
1764</v>
      </c>
      <c r="AP11" s="316">
        <v>
671</v>
      </c>
      <c r="AQ11" s="317">
        <v>
25697</v>
      </c>
      <c r="AR11" s="318">
        <v>
-97.4</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
529</v>
      </c>
      <c r="AL12" s="1179"/>
      <c r="AM12" s="1179"/>
      <c r="AN12" s="1180"/>
      <c r="AO12" s="316" t="s">
        <v>
530</v>
      </c>
      <c r="AP12" s="316" t="s">
        <v>
530</v>
      </c>
      <c r="AQ12" s="317">
        <v>
4359</v>
      </c>
      <c r="AR12" s="318" t="s">
        <v>
530</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
531</v>
      </c>
      <c r="AL13" s="1179"/>
      <c r="AM13" s="1179"/>
      <c r="AN13" s="1180"/>
      <c r="AO13" s="316" t="s">
        <v>
530</v>
      </c>
      <c r="AP13" s="316" t="s">
        <v>
530</v>
      </c>
      <c r="AQ13" s="317" t="s">
        <v>
530</v>
      </c>
      <c r="AR13" s="318" t="s">
        <v>
530</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
532</v>
      </c>
      <c r="AL14" s="1179"/>
      <c r="AM14" s="1179"/>
      <c r="AN14" s="1180"/>
      <c r="AO14" s="316">
        <v>
29462</v>
      </c>
      <c r="AP14" s="316">
        <v>
11207</v>
      </c>
      <c r="AQ14" s="317">
        <v>
8999</v>
      </c>
      <c r="AR14" s="318">
        <v>
24.5</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
533</v>
      </c>
      <c r="AL15" s="1179"/>
      <c r="AM15" s="1179"/>
      <c r="AN15" s="1180"/>
      <c r="AO15" s="316">
        <v>
1797</v>
      </c>
      <c r="AP15" s="316">
        <v>
684</v>
      </c>
      <c r="AQ15" s="317">
        <v>
6052</v>
      </c>
      <c r="AR15" s="318">
        <v>
-88.7</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
534</v>
      </c>
      <c r="AL16" s="1182"/>
      <c r="AM16" s="1182"/>
      <c r="AN16" s="1183"/>
      <c r="AO16" s="316">
        <v>
-14598</v>
      </c>
      <c r="AP16" s="316">
        <v>
-5553</v>
      </c>
      <c r="AQ16" s="317">
        <v>
-19480</v>
      </c>
      <c r="AR16" s="318">
        <v>
-71.5</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
189</v>
      </c>
      <c r="AL17" s="1182"/>
      <c r="AM17" s="1182"/>
      <c r="AN17" s="1183"/>
      <c r="AO17" s="316">
        <v>
1004065</v>
      </c>
      <c r="AP17" s="316">
        <v>
381919</v>
      </c>
      <c r="AQ17" s="317">
        <v>
271195</v>
      </c>
      <c r="AR17" s="318">
        <v>
40.799999999999997</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535</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536</v>
      </c>
      <c r="AP20" s="324" t="s">
        <v>
537</v>
      </c>
      <c r="AQ20" s="325" t="s">
        <v>
538</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
539</v>
      </c>
      <c r="AL21" s="1174"/>
      <c r="AM21" s="1174"/>
      <c r="AN21" s="1175"/>
      <c r="AO21" s="328">
        <v>
44.12</v>
      </c>
      <c r="AP21" s="329">
        <v>
25.46</v>
      </c>
      <c r="AQ21" s="330">
        <v>
18.66</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
540</v>
      </c>
      <c r="AL22" s="1174"/>
      <c r="AM22" s="1174"/>
      <c r="AN22" s="1175"/>
      <c r="AO22" s="333">
        <v>
93.2</v>
      </c>
      <c r="AP22" s="334">
        <v>
93.7</v>
      </c>
      <c r="AQ22" s="335">
        <v>
-0.5</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
541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
542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543</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
521</v>
      </c>
      <c r="AP30" s="304"/>
      <c r="AQ30" s="305" t="s">
        <v>
522</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
523</v>
      </c>
      <c r="AQ31" s="311" t="s">
        <v>
524</v>
      </c>
      <c r="AR31" s="312" t="s">
        <v>
525</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
544</v>
      </c>
      <c r="AL32" s="1190"/>
      <c r="AM32" s="1190"/>
      <c r="AN32" s="1191"/>
      <c r="AO32" s="343">
        <v>
291118</v>
      </c>
      <c r="AP32" s="343">
        <v>
110733</v>
      </c>
      <c r="AQ32" s="344">
        <v>
157756</v>
      </c>
      <c r="AR32" s="345">
        <v>
-29.8</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
545</v>
      </c>
      <c r="AL33" s="1190"/>
      <c r="AM33" s="1190"/>
      <c r="AN33" s="1191"/>
      <c r="AO33" s="343" t="s">
        <v>
530</v>
      </c>
      <c r="AP33" s="343" t="s">
        <v>
530</v>
      </c>
      <c r="AQ33" s="344" t="s">
        <v>
530</v>
      </c>
      <c r="AR33" s="345" t="s">
        <v>
530</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
546</v>
      </c>
      <c r="AL34" s="1190"/>
      <c r="AM34" s="1190"/>
      <c r="AN34" s="1191"/>
      <c r="AO34" s="343" t="s">
        <v>
530</v>
      </c>
      <c r="AP34" s="343" t="s">
        <v>
530</v>
      </c>
      <c r="AQ34" s="344" t="s">
        <v>
530</v>
      </c>
      <c r="AR34" s="345" t="s">
        <v>
530</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
547</v>
      </c>
      <c r="AL35" s="1190"/>
      <c r="AM35" s="1190"/>
      <c r="AN35" s="1191"/>
      <c r="AO35" s="343">
        <v>
62827</v>
      </c>
      <c r="AP35" s="343">
        <v>
23898</v>
      </c>
      <c r="AQ35" s="344">
        <v>
29837</v>
      </c>
      <c r="AR35" s="345">
        <v>
-19.899999999999999</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
548</v>
      </c>
      <c r="AL36" s="1190"/>
      <c r="AM36" s="1190"/>
      <c r="AN36" s="1191"/>
      <c r="AO36" s="343" t="s">
        <v>
530</v>
      </c>
      <c r="AP36" s="343" t="s">
        <v>
530</v>
      </c>
      <c r="AQ36" s="344">
        <v>
5452</v>
      </c>
      <c r="AR36" s="345" t="s">
        <v>
530</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
549</v>
      </c>
      <c r="AL37" s="1190"/>
      <c r="AM37" s="1190"/>
      <c r="AN37" s="1191"/>
      <c r="AO37" s="343" t="s">
        <v>
530</v>
      </c>
      <c r="AP37" s="343" t="s">
        <v>
530</v>
      </c>
      <c r="AQ37" s="344">
        <v>
1300</v>
      </c>
      <c r="AR37" s="345" t="s">
        <v>
530</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
550</v>
      </c>
      <c r="AL38" s="1193"/>
      <c r="AM38" s="1193"/>
      <c r="AN38" s="1194"/>
      <c r="AO38" s="346" t="s">
        <v>
530</v>
      </c>
      <c r="AP38" s="346" t="s">
        <v>
530</v>
      </c>
      <c r="AQ38" s="347">
        <v>
36</v>
      </c>
      <c r="AR38" s="335" t="s">
        <v>
530</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
551</v>
      </c>
      <c r="AL39" s="1193"/>
      <c r="AM39" s="1193"/>
      <c r="AN39" s="1194"/>
      <c r="AO39" s="343" t="s">
        <v>
530</v>
      </c>
      <c r="AP39" s="343" t="s">
        <v>
530</v>
      </c>
      <c r="AQ39" s="344">
        <v>
-9131</v>
      </c>
      <c r="AR39" s="345" t="s">
        <v>
530</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
552</v>
      </c>
      <c r="AL40" s="1190"/>
      <c r="AM40" s="1190"/>
      <c r="AN40" s="1191"/>
      <c r="AO40" s="343">
        <v>
-266815</v>
      </c>
      <c r="AP40" s="343">
        <v>
-101489</v>
      </c>
      <c r="AQ40" s="344">
        <v>
-138994</v>
      </c>
      <c r="AR40" s="345">
        <v>
-27</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
300</v>
      </c>
      <c r="AL41" s="1196"/>
      <c r="AM41" s="1196"/>
      <c r="AN41" s="1197"/>
      <c r="AO41" s="343">
        <v>
87130</v>
      </c>
      <c r="AP41" s="343">
        <v>
33142</v>
      </c>
      <c r="AQ41" s="344">
        <v>
46254</v>
      </c>
      <c r="AR41" s="345">
        <v>
-28.3</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553</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
554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555</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
521</v>
      </c>
      <c r="AN49" s="1186" t="s">
        <v>
556</v>
      </c>
      <c r="AO49" s="1187"/>
      <c r="AP49" s="1187"/>
      <c r="AQ49" s="1187"/>
      <c r="AR49" s="1188"/>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
557</v>
      </c>
      <c r="AO50" s="360" t="s">
        <v>
558</v>
      </c>
      <c r="AP50" s="361" t="s">
        <v>
559</v>
      </c>
      <c r="AQ50" s="362" t="s">
        <v>
560</v>
      </c>
      <c r="AR50" s="363" t="s">
        <v>
561</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562</v>
      </c>
      <c r="AL51" s="356"/>
      <c r="AM51" s="364">
        <v>
554311</v>
      </c>
      <c r="AN51" s="365">
        <v>
214268</v>
      </c>
      <c r="AO51" s="366">
        <v>
44.6</v>
      </c>
      <c r="AP51" s="367">
        <v>
287914</v>
      </c>
      <c r="AQ51" s="368">
        <v>
-0.2</v>
      </c>
      <c r="AR51" s="369">
        <v>
44.8</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563</v>
      </c>
      <c r="AM52" s="372">
        <v>
433499</v>
      </c>
      <c r="AN52" s="373">
        <v>
167568</v>
      </c>
      <c r="AO52" s="374">
        <v>
74.3</v>
      </c>
      <c r="AP52" s="375">
        <v>
146531</v>
      </c>
      <c r="AQ52" s="376">
        <v>
3.5</v>
      </c>
      <c r="AR52" s="377">
        <v>
70.8</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564</v>
      </c>
      <c r="AL53" s="356"/>
      <c r="AM53" s="364">
        <v>
496642</v>
      </c>
      <c r="AN53" s="365">
        <v>
191458</v>
      </c>
      <c r="AO53" s="366">
        <v>
-10.6</v>
      </c>
      <c r="AP53" s="367">
        <v>
310300</v>
      </c>
      <c r="AQ53" s="368">
        <v>
7.8</v>
      </c>
      <c r="AR53" s="369">
        <v>
-18.399999999999999</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563</v>
      </c>
      <c r="AM54" s="372">
        <v>
357972</v>
      </c>
      <c r="AN54" s="373">
        <v>
138000</v>
      </c>
      <c r="AO54" s="374">
        <v>
-17.600000000000001</v>
      </c>
      <c r="AP54" s="375">
        <v>
157576</v>
      </c>
      <c r="AQ54" s="376">
        <v>
7.5</v>
      </c>
      <c r="AR54" s="377">
        <v>
-25.1</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565</v>
      </c>
      <c r="AL55" s="356"/>
      <c r="AM55" s="364">
        <v>
819674</v>
      </c>
      <c r="AN55" s="365">
        <v>
310365</v>
      </c>
      <c r="AO55" s="366">
        <v>
62.1</v>
      </c>
      <c r="AP55" s="367">
        <v>
317319</v>
      </c>
      <c r="AQ55" s="368">
        <v>
2.2999999999999998</v>
      </c>
      <c r="AR55" s="369">
        <v>
59.8</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563</v>
      </c>
      <c r="AM56" s="372">
        <v>
455824</v>
      </c>
      <c r="AN56" s="373">
        <v>
172595</v>
      </c>
      <c r="AO56" s="374">
        <v>
25.1</v>
      </c>
      <c r="AP56" s="375">
        <v>
164214</v>
      </c>
      <c r="AQ56" s="376">
        <v>
4.2</v>
      </c>
      <c r="AR56" s="377">
        <v>
20.9</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566</v>
      </c>
      <c r="AL57" s="356"/>
      <c r="AM57" s="364">
        <v>
747353</v>
      </c>
      <c r="AN57" s="365">
        <v>
284706</v>
      </c>
      <c r="AO57" s="366">
        <v>
-8.3000000000000007</v>
      </c>
      <c r="AP57" s="367">
        <v>
289738</v>
      </c>
      <c r="AQ57" s="368">
        <v>
-8.6999999999999993</v>
      </c>
      <c r="AR57" s="369">
        <v>
0.4</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563</v>
      </c>
      <c r="AM58" s="372">
        <v>
546387</v>
      </c>
      <c r="AN58" s="373">
        <v>
208147</v>
      </c>
      <c r="AO58" s="374">
        <v>
20.6</v>
      </c>
      <c r="AP58" s="375">
        <v>
156238</v>
      </c>
      <c r="AQ58" s="376">
        <v>
-4.9000000000000004</v>
      </c>
      <c r="AR58" s="377">
        <v>
25.5</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567</v>
      </c>
      <c r="AL59" s="356"/>
      <c r="AM59" s="364">
        <v>
742436</v>
      </c>
      <c r="AN59" s="365">
        <v>
282402</v>
      </c>
      <c r="AO59" s="366">
        <v>
-0.8</v>
      </c>
      <c r="AP59" s="367">
        <v>
316937</v>
      </c>
      <c r="AQ59" s="368">
        <v>
9.4</v>
      </c>
      <c r="AR59" s="369">
        <v>
-10.199999999999999</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563</v>
      </c>
      <c r="AM60" s="372">
        <v>
459265</v>
      </c>
      <c r="AN60" s="373">
        <v>
174692</v>
      </c>
      <c r="AO60" s="374">
        <v>
-16.100000000000001</v>
      </c>
      <c r="AP60" s="375">
        <v>
199150</v>
      </c>
      <c r="AQ60" s="376">
        <v>
27.5</v>
      </c>
      <c r="AR60" s="377">
        <v>
-43.6</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568</v>
      </c>
      <c r="AL61" s="378"/>
      <c r="AM61" s="379">
        <v>
672083</v>
      </c>
      <c r="AN61" s="380">
        <v>
256640</v>
      </c>
      <c r="AO61" s="381">
        <v>
17.399999999999999</v>
      </c>
      <c r="AP61" s="382">
        <v>
304442</v>
      </c>
      <c r="AQ61" s="383">
        <v>
2.1</v>
      </c>
      <c r="AR61" s="369">
        <v>
15.3</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563</v>
      </c>
      <c r="AM62" s="372">
        <v>
450589</v>
      </c>
      <c r="AN62" s="373">
        <v>
172200</v>
      </c>
      <c r="AO62" s="374">
        <v>
17.3</v>
      </c>
      <c r="AP62" s="375">
        <v>
164742</v>
      </c>
      <c r="AQ62" s="376">
        <v>
7.6</v>
      </c>
      <c r="AR62" s="377">
        <v>
9.6999999999999993</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sheetData>
  <sheetProtection algorithmName="SHA-512" hashValue="B1yCKBMOurkq0MA4fjiUSK9sBCAe0nbpbTfeYn/rooLNxOCJDF6oZdLXUBwhs93BMMH5ooIGkqe+DeW3kaoxbA==" saltValue="M5rwxY3B6dAi6dm7KOu/w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570</v>
      </c>
    </row>
    <row r="121" spans="125:125" ht="13.5" hidden="1" customHeight="1" x14ac:dyDescent="0.2">
      <c r="DU121" s="291"/>
    </row>
  </sheetData>
  <sheetProtection algorithmName="SHA-512" hashValue="sMSPWbpi4KVG9q3eeZ3QjFY163uvs8tHwWXbh9azzopoO1YysOWvwA1VfjtwgBQFiZTrhoSPaB2eXurjyzuzfg==" saltValue="vEeaf+4OlAM8tNhunadwY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
571</v>
      </c>
    </row>
  </sheetData>
  <sheetProtection algorithmName="SHA-512" hashValue="IhC6bFjAmKBf6ZvBrwvWbepa+BF6BcHLo9m0xS5aYBu1MzNuZNWiIgL/605P2mbwjrcFm/v4vm3AvNe5OqaZjg==" saltValue="cfgV0VAkGKAbprtF/JMTA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3">
      <c r="B46" s="4" t="s">
        <v>
1</v>
      </c>
      <c r="C46" s="5"/>
      <c r="D46" s="5"/>
      <c r="E46" s="6" t="s">
        <v>
2</v>
      </c>
      <c r="F46" s="7" t="s">
        <v>
572</v>
      </c>
      <c r="G46" s="8" t="s">
        <v>
573</v>
      </c>
      <c r="H46" s="8" t="s">
        <v>
574</v>
      </c>
      <c r="I46" s="8" t="s">
        <v>
575</v>
      </c>
      <c r="J46" s="9" t="s">
        <v>
576</v>
      </c>
    </row>
    <row r="47" spans="2:10" ht="57.75" customHeight="1" x14ac:dyDescent="0.2">
      <c r="B47" s="10"/>
      <c r="C47" s="1198" t="s">
        <v>
3</v>
      </c>
      <c r="D47" s="1198"/>
      <c r="E47" s="1199"/>
      <c r="F47" s="11">
        <v>
43.14</v>
      </c>
      <c r="G47" s="12">
        <v>
44.76</v>
      </c>
      <c r="H47" s="12">
        <v>
46.26</v>
      </c>
      <c r="I47" s="12">
        <v>
47.69</v>
      </c>
      <c r="J47" s="13">
        <v>
50.99</v>
      </c>
    </row>
    <row r="48" spans="2:10" ht="57.75" customHeight="1" x14ac:dyDescent="0.2">
      <c r="B48" s="14"/>
      <c r="C48" s="1200" t="s">
        <v>
4</v>
      </c>
      <c r="D48" s="1200"/>
      <c r="E48" s="1201"/>
      <c r="F48" s="15">
        <v>
10.38</v>
      </c>
      <c r="G48" s="16">
        <v>
9.1199999999999992</v>
      </c>
      <c r="H48" s="16">
        <v>
8.5299999999999994</v>
      </c>
      <c r="I48" s="16">
        <v>
11.53</v>
      </c>
      <c r="J48" s="17">
        <v>
12.45</v>
      </c>
    </row>
    <row r="49" spans="2:10" ht="57.75" customHeight="1" thickBot="1" x14ac:dyDescent="0.25">
      <c r="B49" s="18"/>
      <c r="C49" s="1202" t="s">
        <v>
5</v>
      </c>
      <c r="D49" s="1202"/>
      <c r="E49" s="1203"/>
      <c r="F49" s="19">
        <v>
2.35</v>
      </c>
      <c r="G49" s="20">
        <v>
1.86</v>
      </c>
      <c r="H49" s="20">
        <v>
16.68</v>
      </c>
      <c r="I49" s="20">
        <v>
2.77</v>
      </c>
      <c r="J49" s="21">
        <v>
3.63</v>
      </c>
    </row>
    <row r="50" spans="2:10" ht="13.5" customHeight="1" x14ac:dyDescent="0.2"/>
  </sheetData>
  <sheetProtection algorithmName="SHA-512" hashValue="R9TPewyK0yKs7mNe/NW89VL5nVcyN3VwCO1WGPL/tg2+LcmqAYfjWb4wMqjNQ7IQag2QSGvp+8oOuHdgjLO45g==" saltValue="Bb7UkWCdndSFdiDh8KFbI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2021-03-04T02:36:28Z</cp:lastPrinted>
  <dcterms:created xsi:type="dcterms:W3CDTF">2021-02-05T02:06:52Z</dcterms:created>
  <dcterms:modified xsi:type="dcterms:W3CDTF">2021-10-07T09:01:05Z</dcterms:modified>
  <cp:category/>
</cp:coreProperties>
</file>