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tLGZSuoPEa30XXpv4ynEJua50eGmQtA9iddIiOrUTTDbnV/wgrJdlLGVCYZFc6fz/XrwvNVuqFvbCEwhuRXKA==" workbookSaltValue="lA/N8hCGNdzxUJPQNvuG0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<sst xmlns="http://schemas.openxmlformats.org/spreadsheetml/2006/main" count="320" uniqueCount="117">
  <si>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</si>
  <si>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</si>
  <si>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</si>
  <si>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</si>
  <si>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</si>
  <si>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</si>
  <si>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</si>
  <si>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</si>
  <si>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</si>
  <si>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</si>
  <si>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</si>
  <si>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</si>
  <si>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</si>
  <si>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</si>
  <si>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</si>
  <si>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</si>
  <si>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</si>
  <si>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</si>
  <si>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</si>
  <si>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</si>
  <si>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</si>
  <si>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</si>
  <si>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</si>
  <si>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</si>
  <si>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</si>
  <si>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</si>
  <si>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</si>
  <si>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</si>
  <si>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</si>
  <si>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</si>
  <si>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</si>
  <si>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</si>
  <si>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</si>
  <si>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</si>
  <si>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</si>
  <si>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</si>
  <si>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</si>
  <si>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</si>
  <si>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</si>
  <si>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</si>
  <si>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</si>
  <si>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</si>
  <si>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</si>
  <si>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</si>
  <si>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</si>
  <si>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</si>
  <si>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</si>
  <si>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</si>
  <si>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</si>
  <si>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</si>
  <si>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</si>
  <si>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</si>
  <si>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</si>
  <si>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</si>
  <si>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</si>
  <si>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</si>
  <si>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</si>
  <si>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</si>
  <si>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</si>
  <si>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</si>
  <si>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</si>
  <si>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</si>
  <si>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</si>
  <si>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</si>
  <si>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</si>
  <si>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</si>
  <si>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</si>
  <si>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</si>
  <si>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</si>
  <si>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</si>
  <si>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</si>
  <si>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</si>
  <si>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</si>
  <si>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</si>
  <si>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</si>
  <si>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</si>
  <si>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</si>
  <si>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</si>
  <si>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</si>
  <si>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</si>
  <si>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</si>
  <si>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</si>
  <si>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</si>
  <si>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</si>
  <si>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</si>
  <si>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</si>
  <si>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</si>
  <si>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</si>
  <si>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</si>
  <si>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</si>
  <si>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</si>
  <si>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</si>
  <si>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</si>
  <si>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</si>
  <si>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</si>
  <si>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</si>
  <si>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東村山市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</si>
  <si>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</si>
  <si>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</si>
  <si>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</si>
  <si>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</si>
  <si>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</si>
  <si>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</si>
  <si>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</si>
  <si>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</si>
  <si>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</si>
  <si>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</si>
  <si>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</si>
  <si>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</si>
  <si>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</si>
  <si>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</si>
  <si>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</si>
  <si>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</si>
  <si>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</si>
  <si>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本市の公共下水道は昭和50年度から整備に着手し、令和２年度現在、全体管渠のうち約60％が30年を経過した状況となっている。　　　　　　　　　　　　今後は、老朽化が進む膨大な下水道施設を適切に維持管理し、道路陥没や機能不全等の事故を未然に防ぐとともに、持続的に安定した下水道サービスを提供するため、令和２年度に策定した「東村山市下水道ストックマネジメント計画」に基づき、計画的に点検・調査及び改築・修繕を実施し、下水道施設の長寿命化を図っていく。</t>
    <rPh sb="0" eb="2">
      <t>ホンシ</t>
    </rPh>
    <rPh sb="3" eb="7">
      <t>コウキョウゲスイ</t>
    </rPh>
    <rPh sb="7" eb="8">
      <t>ドウ</t>
    </rPh>
    <rPh sb="9" eb="11">
      <t>ショウワ</t>
    </rPh>
    <rPh sb="13" eb="14">
      <t>ネン</t>
    </rPh>
    <rPh sb="14" eb="15">
      <t>ド</t>
    </rPh>
    <rPh sb="17" eb="19">
      <t>セイビ</t>
    </rPh>
    <rPh sb="20" eb="22">
      <t>チャクシュ</t>
    </rPh>
    <rPh sb="24" eb="26">
      <t>レイワ</t>
    </rPh>
    <rPh sb="27" eb="29">
      <t>ネンド</t>
    </rPh>
    <rPh sb="28" eb="29">
      <t>ド</t>
    </rPh>
    <rPh sb="29" eb="31">
      <t>ゲンザイ</t>
    </rPh>
    <rPh sb="32" eb="36">
      <t>ゼンタイカンキョ</t>
    </rPh>
    <rPh sb="39" eb="40">
      <t>ヤク</t>
    </rPh>
    <rPh sb="46" eb="47">
      <t>ネン</t>
    </rPh>
    <rPh sb="48" eb="50">
      <t>ケイカ</t>
    </rPh>
    <rPh sb="52" eb="54">
      <t>ジョウキョウ</t>
    </rPh>
    <rPh sb="73" eb="75">
      <t>コンゴ</t>
    </rPh>
    <rPh sb="77" eb="80">
      <t>ロウキュウカ</t>
    </rPh>
    <rPh sb="81" eb="82">
      <t>スス</t>
    </rPh>
    <rPh sb="83" eb="85">
      <t>ボウダイ</t>
    </rPh>
    <phoneticPr fontId="4"/>
  </si>
  <si>
    <t>少子高齢化や節水型社会への変化などの要因により下水道使用料収入の減収が予想される一方で、老朽化した下水道施設の更新時期を迎え、下水道財政は厳しい状況となることが見込まれている。　　　　令和２年度からは公営企業会計による経営状況や資産の把握をしていき、持続的で安定した下水道サービスを提供と健全で効率的な事業運営の実施を目指していく。</t>
    <rPh sb="0" eb="5">
      <t>ショウシコウレイカ</t>
    </rPh>
    <rPh sb="6" eb="8">
      <t>セッスイ</t>
    </rPh>
    <rPh sb="8" eb="9">
      <t>ガタ</t>
    </rPh>
    <rPh sb="9" eb="11">
      <t>シャカイ</t>
    </rPh>
    <rPh sb="13" eb="15">
      <t>ヘンカ</t>
    </rPh>
    <rPh sb="18" eb="20">
      <t>ヨウイン</t>
    </rPh>
    <rPh sb="23" eb="26">
      <t>ゲスイドウ</t>
    </rPh>
    <rPh sb="26" eb="29">
      <t>シヨウリョウ</t>
    </rPh>
    <rPh sb="29" eb="31">
      <t>シュウニュウ</t>
    </rPh>
    <rPh sb="32" eb="34">
      <t>ゲンシュウ</t>
    </rPh>
    <rPh sb="35" eb="37">
      <t>ヨソウ</t>
    </rPh>
    <rPh sb="40" eb="42">
      <t>イッポウ</t>
    </rPh>
    <rPh sb="44" eb="47">
      <t>ロウキュウカ</t>
    </rPh>
    <rPh sb="49" eb="52">
      <t>ゲスイドウ</t>
    </rPh>
    <rPh sb="52" eb="54">
      <t>シセツ</t>
    </rPh>
    <rPh sb="55" eb="57">
      <t>コウシン</t>
    </rPh>
    <rPh sb="57" eb="59">
      <t>ジキ</t>
    </rPh>
    <rPh sb="60" eb="61">
      <t>ムカ</t>
    </rPh>
    <rPh sb="63" eb="66">
      <t>ゲスイドウ</t>
    </rPh>
    <rPh sb="66" eb="68">
      <t>ザイセイ</t>
    </rPh>
    <rPh sb="69" eb="70">
      <t>キビ</t>
    </rPh>
    <rPh sb="72" eb="74">
      <t>ジョウキョウ</t>
    </rPh>
    <rPh sb="80" eb="82">
      <t>ミコ</t>
    </rPh>
    <rPh sb="92" eb="94">
      <t>レイワ</t>
    </rPh>
    <rPh sb="95" eb="96">
      <t>ネン</t>
    </rPh>
    <rPh sb="96" eb="97">
      <t>ド</t>
    </rPh>
    <phoneticPr fontId="4"/>
  </si>
  <si>
    <t>令和２年度より公営企業法の適用を受けている。　経営の健全性・効率性を表す①経常収支比率は100％以上となっており、②累積欠損金比率も0％であることから、単年度の事業収支は黒字となっており、経営の健全性に問題はない。　　　　　　　　公共下水道整備時に借入した企業債の償還の影響から支出の負担が未だ大きく、一方で収益としての下水道使用料が人口や企業等の大口事業者が増加しない限り、年間有収水量の大幅な増が見込めないため、厳しい状況である。そのため、③流動比率は100％を下回る数値となっているものの、④企業債残高対事業規模比率は全国平均や類似団体平均と比較しても大きく下回っており、事業規模に対して無理のない借入による事業運営を行っていることがわかる。⑥汚水処理原価は全国平均よりも下回っており適切な数値であり、⑧水洗化率についてはほぼ100％となっているものの、⑤経費回収率が100％に届いていないことから、企業債償還終了による償還金の減少を見込みつつ、今後も汚水処理コストの削減や水洗化率100％を目指して今後も継続的に接続促進の取り組みを行っていく必要がある。</t>
    <rPh sb="0" eb="2">
      <t>レイワ</t>
    </rPh>
    <rPh sb="3" eb="4">
      <t>ネン</t>
    </rPh>
    <rPh sb="4" eb="5">
      <t>ド</t>
    </rPh>
    <rPh sb="23" eb="25">
      <t>ケイエイ</t>
    </rPh>
    <rPh sb="26" eb="29">
      <t>ケンゼンセイ</t>
    </rPh>
    <rPh sb="30" eb="33">
      <t>コウリツセイ</t>
    </rPh>
    <rPh sb="34" eb="35">
      <t>アラワ</t>
    </rPh>
    <rPh sb="37" eb="39">
      <t>ケイジョウ</t>
    </rPh>
    <rPh sb="39" eb="43">
      <t>シュウシヒリツ</t>
    </rPh>
    <rPh sb="48" eb="50">
      <t>イジョウ</t>
    </rPh>
    <rPh sb="58" eb="60">
      <t>ルイセキ</t>
    </rPh>
    <rPh sb="60" eb="62">
      <t>ケッソン</t>
    </rPh>
    <rPh sb="62" eb="63">
      <t>キン</t>
    </rPh>
    <rPh sb="63" eb="65">
      <t>ヒリツ</t>
    </rPh>
    <rPh sb="76" eb="79">
      <t>タンネンド</t>
    </rPh>
    <rPh sb="80" eb="84">
      <t>ジギョウシュウシ</t>
    </rPh>
    <rPh sb="85" eb="87">
      <t>クロジ</t>
    </rPh>
    <rPh sb="94" eb="96">
      <t>ケイエイ</t>
    </rPh>
    <rPh sb="97" eb="100">
      <t>ケンゼンセイ</t>
    </rPh>
    <rPh sb="101" eb="103">
      <t>モンダイ</t>
    </rPh>
    <rPh sb="115" eb="117">
      <t>コウキョウ</t>
    </rPh>
    <rPh sb="117" eb="120">
      <t>ゲスイドウ</t>
    </rPh>
    <rPh sb="120" eb="123">
      <t>セイビジ</t>
    </rPh>
    <rPh sb="124" eb="126">
      <t>カリイレ</t>
    </rPh>
    <rPh sb="128" eb="131">
      <t>キギョウサイ</t>
    </rPh>
    <rPh sb="132" eb="134">
      <t>ショウカン</t>
    </rPh>
    <rPh sb="135" eb="137">
      <t>エイキョウ</t>
    </rPh>
    <rPh sb="139" eb="141">
      <t>シシュツ</t>
    </rPh>
    <rPh sb="142" eb="144">
      <t>フタン</t>
    </rPh>
    <rPh sb="145" eb="146">
      <t>イマ</t>
    </rPh>
    <rPh sb="147" eb="148">
      <t>オオ</t>
    </rPh>
    <rPh sb="151" eb="153">
      <t>イッポウ</t>
    </rPh>
    <rPh sb="154" eb="156">
      <t>シュウエキ</t>
    </rPh>
    <rPh sb="223" eb="227">
      <t>リュウドウヒリツ</t>
    </rPh>
    <rPh sb="233" eb="235">
      <t>シタマワ</t>
    </rPh>
    <rPh sb="236" eb="238">
      <t>スウチ</t>
    </rPh>
    <rPh sb="249" eb="254">
      <t>キギョウサイザンダカ</t>
    </rPh>
    <rPh sb="254" eb="255">
      <t>タイ</t>
    </rPh>
    <rPh sb="255" eb="261">
      <t>ジギョウキボヒリツ</t>
    </rPh>
    <rPh sb="262" eb="264">
      <t>ゼンコク</t>
    </rPh>
    <rPh sb="264" eb="266">
      <t>ヘイキン</t>
    </rPh>
    <rPh sb="267" eb="273">
      <t>ルイジダンタイヘイキン</t>
    </rPh>
    <rPh sb="274" eb="276">
      <t>ヒカク</t>
    </rPh>
    <rPh sb="279" eb="280">
      <t>オオ</t>
    </rPh>
    <rPh sb="282" eb="284">
      <t>シタマワ</t>
    </rPh>
    <rPh sb="289" eb="293">
      <t>ジギョウキボ</t>
    </rPh>
    <rPh sb="294" eb="295">
      <t>タイ</t>
    </rPh>
    <rPh sb="297" eb="299">
      <t>ムリ</t>
    </rPh>
    <rPh sb="302" eb="304">
      <t>カリイレ</t>
    </rPh>
    <rPh sb="307" eb="311">
      <t>ジギョウウンエイ</t>
    </rPh>
    <rPh sb="312" eb="313">
      <t>オコナ</t>
    </rPh>
    <rPh sb="325" eb="331">
      <t>オスイショリゲンカ</t>
    </rPh>
    <rPh sb="332" eb="336">
      <t>ゼンコクヘイキン</t>
    </rPh>
    <rPh sb="339" eb="341">
      <t>シタマワ</t>
    </rPh>
    <rPh sb="345" eb="347">
      <t>テキセツ</t>
    </rPh>
    <rPh sb="348" eb="350">
      <t>スウチ</t>
    </rPh>
    <rPh sb="355" eb="359">
      <t>スイセンカリツ</t>
    </rPh>
    <rPh sb="381" eb="383">
      <t>ケイヒ</t>
    </rPh>
    <rPh sb="383" eb="386">
      <t>カイシュウリツ</t>
    </rPh>
    <rPh sb="392" eb="393">
      <t>トド</t>
    </rPh>
    <rPh sb="403" eb="406">
      <t>キギョウサイ</t>
    </rPh>
    <rPh sb="406" eb="408">
      <t>ショウカン</t>
    </rPh>
    <rPh sb="408" eb="410">
      <t>シュウリョウ</t>
    </rPh>
    <rPh sb="413" eb="416">
      <t>ショウカンキン</t>
    </rPh>
    <rPh sb="420" eb="422">
      <t>ミコ</t>
    </rPh>
    <rPh sb="426" eb="428">
      <t>コンゴ</t>
    </rPh>
    <rPh sb="429" eb="433">
      <t>オスイショリ</t>
    </rPh>
    <rPh sb="437" eb="439">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</si>
</sst>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66-4CA0-B6C8-6641B84232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D166-4CA0-B6C8-6641B84232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6-42C6-8B2F-0004A97282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5086-42C6-8B2F-0004A97282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99.2</c:v>
                </c:pt>
              </c:numCache>
            </c:numRef>
          </c:val>
          <c:extLst>
            <c:ext xmlns:c16="http://schemas.microsoft.com/office/drawing/2014/chart" uri="{C3380CC4-5D6E-409C-BE32-E72D297353CC}">
              <c16:uniqueId val="{00000000-8680-4604-8099-A0D40B16E4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8680-4604-8099-A0D40B16E4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106.98</c:v>
                </c:pt>
              </c:numCache>
            </c:numRef>
          </c:val>
          <c:extLst>
            <c:ext xmlns:c16="http://schemas.microsoft.com/office/drawing/2014/chart" uri="{C3380CC4-5D6E-409C-BE32-E72D297353CC}">
              <c16:uniqueId val="{00000000-350B-4E32-8E64-7AF933FEC1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350B-4E32-8E64-7AF933FEC1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4.03</c:v>
                </c:pt>
              </c:numCache>
            </c:numRef>
          </c:val>
          <c:extLst>
            <c:ext xmlns:c16="http://schemas.microsoft.com/office/drawing/2014/chart" uri="{C3380CC4-5D6E-409C-BE32-E72D297353CC}">
              <c16:uniqueId val="{00000000-B839-456A-9DB1-E10DEF9CB8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B839-456A-9DB1-E10DEF9CB8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2B-455D-AAB4-A365FF4FE5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242B-455D-AAB4-A365FF4FE5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9C-4D0E-9317-CC555C7DB4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19C-4D0E-9317-CC555C7DB4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31.93</c:v>
                </c:pt>
              </c:numCache>
            </c:numRef>
          </c:val>
          <c:extLst>
            <c:ext xmlns:c16="http://schemas.microsoft.com/office/drawing/2014/chart" uri="{C3380CC4-5D6E-409C-BE32-E72D297353CC}">
              <c16:uniqueId val="{00000000-1945-417C-A3EC-F4C4090B1A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1945-417C-A3EC-F4C4090B1A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291.29000000000002</c:v>
                </c:pt>
              </c:numCache>
            </c:numRef>
          </c:val>
          <c:extLst>
            <c:ext xmlns:c16="http://schemas.microsoft.com/office/drawing/2014/chart" uri="{C3380CC4-5D6E-409C-BE32-E72D297353CC}">
              <c16:uniqueId val="{00000000-E91E-4EF7-B204-B8BB200ADB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E91E-4EF7-B204-B8BB200ADB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107.94</c:v>
                </c:pt>
              </c:numCache>
            </c:numRef>
          </c:val>
          <c:extLst>
            <c:ext xmlns:c16="http://schemas.microsoft.com/office/drawing/2014/chart" uri="{C3380CC4-5D6E-409C-BE32-E72D297353CC}">
              <c16:uniqueId val="{00000000-5DB4-4490-B822-9E12E3F5CE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5DB4-4490-B822-9E12E3F5CE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112.21</c:v>
                </c:pt>
              </c:numCache>
            </c:numRef>
          </c:val>
          <c:extLst>
            <c:ext xmlns:c16="http://schemas.microsoft.com/office/drawing/2014/chart" uri="{C3380CC4-5D6E-409C-BE32-E72D297353CC}">
              <c16:uniqueId val="{00000000-9E42-4FEA-85DB-DAEBC1EC30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9E42-4FEA-85DB-DAEBC1EC30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東村山市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Ab</v>
      </c>
      <c r="X8" s="72"/>
      <c r="Y8" s="72"/>
      <c r="Z8" s="72"/>
      <c r="AA8" s="72"/>
      <c r="AB8" s="72"/>
      <c r="AC8" s="72"/>
      <c r="AD8" s="73" t="str">
        <f>
データ!$M$6</f>
        <v>
非設置</v>
      </c>
      <c r="AE8" s="73"/>
      <c r="AF8" s="73"/>
      <c r="AG8" s="73"/>
      <c r="AH8" s="73"/>
      <c r="AI8" s="73"/>
      <c r="AJ8" s="73"/>
      <c r="AK8" s="3"/>
      <c r="AL8" s="69">
        <f>
データ!S6</f>
        <v>
151575</v>
      </c>
      <c r="AM8" s="69"/>
      <c r="AN8" s="69"/>
      <c r="AO8" s="69"/>
      <c r="AP8" s="69"/>
      <c r="AQ8" s="69"/>
      <c r="AR8" s="69"/>
      <c r="AS8" s="69"/>
      <c r="AT8" s="68">
        <f>
データ!T6</f>
        <v>
17.14</v>
      </c>
      <c r="AU8" s="68"/>
      <c r="AV8" s="68"/>
      <c r="AW8" s="68"/>
      <c r="AX8" s="68"/>
      <c r="AY8" s="68"/>
      <c r="AZ8" s="68"/>
      <c r="BA8" s="68"/>
      <c r="BB8" s="68">
        <f>
データ!U6</f>
        <v>
8843.35</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60.01</v>
      </c>
      <c r="J10" s="68"/>
      <c r="K10" s="68"/>
      <c r="L10" s="68"/>
      <c r="M10" s="68"/>
      <c r="N10" s="68"/>
      <c r="O10" s="68"/>
      <c r="P10" s="68">
        <f>
データ!P6</f>
        <v>
100</v>
      </c>
      <c r="Q10" s="68"/>
      <c r="R10" s="68"/>
      <c r="S10" s="68"/>
      <c r="T10" s="68"/>
      <c r="U10" s="68"/>
      <c r="V10" s="68"/>
      <c r="W10" s="68">
        <f>
データ!Q6</f>
        <v>
87.68</v>
      </c>
      <c r="X10" s="68"/>
      <c r="Y10" s="68"/>
      <c r="Z10" s="68"/>
      <c r="AA10" s="68"/>
      <c r="AB10" s="68"/>
      <c r="AC10" s="68"/>
      <c r="AD10" s="69">
        <f>
データ!R6</f>
        <v>
1936</v>
      </c>
      <c r="AE10" s="69"/>
      <c r="AF10" s="69"/>
      <c r="AG10" s="69"/>
      <c r="AH10" s="69"/>
      <c r="AI10" s="69"/>
      <c r="AJ10" s="69"/>
      <c r="AK10" s="2"/>
      <c r="AL10" s="69">
        <f>
データ!V6</f>
        <v>
151259</v>
      </c>
      <c r="AM10" s="69"/>
      <c r="AN10" s="69"/>
      <c r="AO10" s="69"/>
      <c r="AP10" s="69"/>
      <c r="AQ10" s="69"/>
      <c r="AR10" s="69"/>
      <c r="AS10" s="69"/>
      <c r="AT10" s="68">
        <f>
データ!W6</f>
        <v>
16.96</v>
      </c>
      <c r="AU10" s="68"/>
      <c r="AV10" s="68"/>
      <c r="AW10" s="68"/>
      <c r="AX10" s="68"/>
      <c r="AY10" s="68"/>
      <c r="AZ10" s="68"/>
      <c r="BA10" s="68"/>
      <c r="BB10" s="68">
        <f>
データ!X6</f>
        <v>
8918.57</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ssEaXFi9pAGubTGvcloTZK5oyu3X0XjVnxKBRt/mpb2Zpi93TZscG97lYz4LAIbsutQxQxUhjGDsecfyA432gA==" saltValue="b327Abih++6Ul9YJ+xR/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132136</v>
      </c>
      <c r="D6" s="33">
        <f t="shared" si="3"/>
        <v>
46</v>
      </c>
      <c r="E6" s="33">
        <f t="shared" si="3"/>
        <v>
17</v>
      </c>
      <c r="F6" s="33">
        <f t="shared" si="3"/>
        <v>
1</v>
      </c>
      <c r="G6" s="33">
        <f t="shared" si="3"/>
        <v>
0</v>
      </c>
      <c r="H6" s="33" t="str">
        <f t="shared" si="3"/>
        <v>
東京都　東村山市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60.01</v>
      </c>
      <c r="P6" s="34">
        <f t="shared" si="3"/>
        <v>
100</v>
      </c>
      <c r="Q6" s="34">
        <f t="shared" si="3"/>
        <v>
87.68</v>
      </c>
      <c r="R6" s="34">
        <f t="shared" si="3"/>
        <v>
1936</v>
      </c>
      <c r="S6" s="34">
        <f t="shared" si="3"/>
        <v>
151575</v>
      </c>
      <c r="T6" s="34">
        <f t="shared" si="3"/>
        <v>
17.14</v>
      </c>
      <c r="U6" s="34">
        <f t="shared" si="3"/>
        <v>
8843.35</v>
      </c>
      <c r="V6" s="34">
        <f t="shared" si="3"/>
        <v>
151259</v>
      </c>
      <c r="W6" s="34">
        <f t="shared" si="3"/>
        <v>
16.96</v>
      </c>
      <c r="X6" s="34">
        <f t="shared" si="3"/>
        <v>
8918.57</v>
      </c>
      <c r="Y6" s="35" t="str">
        <f>
IF(Y7="",NA(),Y7)</f>
        <v>
-</v>
      </c>
      <c r="Z6" s="35" t="str">
        <f t="shared" ref="Z6:AH6" si="4">
IF(Z7="",NA(),Z7)</f>
        <v>
-</v>
      </c>
      <c r="AA6" s="35" t="str">
        <f t="shared" si="4"/>
        <v>
-</v>
      </c>
      <c r="AB6" s="35" t="str">
        <f t="shared" si="4"/>
        <v>
-</v>
      </c>
      <c r="AC6" s="35">
        <f t="shared" si="4"/>
        <v>
106.98</v>
      </c>
      <c r="AD6" s="35" t="str">
        <f t="shared" si="4"/>
        <v>
-</v>
      </c>
      <c r="AE6" s="35" t="str">
        <f t="shared" si="4"/>
        <v>
-</v>
      </c>
      <c r="AF6" s="35" t="str">
        <f t="shared" si="4"/>
        <v>
-</v>
      </c>
      <c r="AG6" s="35" t="str">
        <f t="shared" si="4"/>
        <v>
-</v>
      </c>
      <c r="AH6" s="35">
        <f t="shared" si="4"/>
        <v>
107.05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【3.64】</v>
      </c>
      <c r="AU6" s="35" t="str">
        <f>
IF(AU7="",NA(),AU7)</f>
        <v>
-</v>
      </c>
      <c r="AV6" s="35" t="str">
        <f t="shared" ref="AV6:BD6" si="6">
IF(AV7="",NA(),AV7)</f>
        <v>
-</v>
      </c>
      <c r="AW6" s="35" t="str">
        <f t="shared" si="6"/>
        <v>
-</v>
      </c>
      <c r="AX6" s="35" t="str">
        <f t="shared" si="6"/>
        <v>
-</v>
      </c>
      <c r="AY6" s="35">
        <f t="shared" si="6"/>
        <v>
31.93</v>
      </c>
      <c r="AZ6" s="35" t="str">
        <f t="shared" si="6"/>
        <v>
-</v>
      </c>
      <c r="BA6" s="35" t="str">
        <f t="shared" si="6"/>
        <v>
-</v>
      </c>
      <c r="BB6" s="35" t="str">
        <f t="shared" si="6"/>
        <v>
-</v>
      </c>
      <c r="BC6" s="35" t="str">
        <f t="shared" si="6"/>
        <v>
-</v>
      </c>
      <c r="BD6" s="35">
        <f t="shared" si="6"/>
        <v>
84.84</v>
      </c>
      <c r="BE6" s="34" t="str">
        <f>
IF(BE7="","",IF(BE7="-","【-】","【"&amp;SUBSTITUTE(TEXT(BE7,"#,##0.00"),"-","△")&amp;"】"))</f>
        <v>
【67.52】</v>
      </c>
      <c r="BF6" s="35" t="str">
        <f>
IF(BF7="",NA(),BF7)</f>
        <v>
-</v>
      </c>
      <c r="BG6" s="35" t="str">
        <f t="shared" ref="BG6:BO6" si="7">
IF(BG7="",NA(),BG7)</f>
        <v>
-</v>
      </c>
      <c r="BH6" s="35" t="str">
        <f t="shared" si="7"/>
        <v>
-</v>
      </c>
      <c r="BI6" s="35" t="str">
        <f t="shared" si="7"/>
        <v>
-</v>
      </c>
      <c r="BJ6" s="35">
        <f t="shared" si="7"/>
        <v>
291.29000000000002</v>
      </c>
      <c r="BK6" s="35" t="str">
        <f t="shared" si="7"/>
        <v>
-</v>
      </c>
      <c r="BL6" s="35" t="str">
        <f t="shared" si="7"/>
        <v>
-</v>
      </c>
      <c r="BM6" s="35" t="str">
        <f t="shared" si="7"/>
        <v>
-</v>
      </c>
      <c r="BN6" s="35" t="str">
        <f t="shared" si="7"/>
        <v>
-</v>
      </c>
      <c r="BO6" s="35">
        <f t="shared" si="7"/>
        <v>
565.62</v>
      </c>
      <c r="BP6" s="34" t="str">
        <f>
IF(BP7="","",IF(BP7="-","【-】","【"&amp;SUBSTITUTE(TEXT(BP7,"#,##0.00"),"-","△")&amp;"】"))</f>
        <v>
【705.21】</v>
      </c>
      <c r="BQ6" s="35" t="str">
        <f>
IF(BQ7="",NA(),BQ7)</f>
        <v>
-</v>
      </c>
      <c r="BR6" s="35" t="str">
        <f t="shared" ref="BR6:BZ6" si="8">
IF(BR7="",NA(),BR7)</f>
        <v>
-</v>
      </c>
      <c r="BS6" s="35" t="str">
        <f t="shared" si="8"/>
        <v>
-</v>
      </c>
      <c r="BT6" s="35" t="str">
        <f t="shared" si="8"/>
        <v>
-</v>
      </c>
      <c r="BU6" s="35">
        <f t="shared" si="8"/>
        <v>
107.94</v>
      </c>
      <c r="BV6" s="35" t="str">
        <f t="shared" si="8"/>
        <v>
-</v>
      </c>
      <c r="BW6" s="35" t="str">
        <f t="shared" si="8"/>
        <v>
-</v>
      </c>
      <c r="BX6" s="35" t="str">
        <f t="shared" si="8"/>
        <v>
-</v>
      </c>
      <c r="BY6" s="35" t="str">
        <f t="shared" si="8"/>
        <v>
-</v>
      </c>
      <c r="BZ6" s="35">
        <f t="shared" si="8"/>
        <v>
102.36</v>
      </c>
      <c r="CA6" s="34" t="str">
        <f>
IF(CA7="","",IF(CA7="-","【-】","【"&amp;SUBSTITUTE(TEXT(CA7,"#,##0.00"),"-","△")&amp;"】"))</f>
        <v>
【98.96】</v>
      </c>
      <c r="CB6" s="35" t="str">
        <f>
IF(CB7="",NA(),CB7)</f>
        <v>
-</v>
      </c>
      <c r="CC6" s="35" t="str">
        <f t="shared" ref="CC6:CK6" si="9">
IF(CC7="",NA(),CC7)</f>
        <v>
-</v>
      </c>
      <c r="CD6" s="35" t="str">
        <f t="shared" si="9"/>
        <v>
-</v>
      </c>
      <c r="CE6" s="35" t="str">
        <f t="shared" si="9"/>
        <v>
-</v>
      </c>
      <c r="CF6" s="35">
        <f t="shared" si="9"/>
        <v>
112.21</v>
      </c>
      <c r="CG6" s="35" t="str">
        <f t="shared" si="9"/>
        <v>
-</v>
      </c>
      <c r="CH6" s="35" t="str">
        <f t="shared" si="9"/>
        <v>
-</v>
      </c>
      <c r="CI6" s="35" t="str">
        <f t="shared" si="9"/>
        <v>
-</v>
      </c>
      <c r="CJ6" s="35" t="str">
        <f t="shared" si="9"/>
        <v>
-</v>
      </c>
      <c r="CK6" s="35">
        <f t="shared" si="9"/>
        <v>
114.01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67.709999999999994</v>
      </c>
      <c r="CW6" s="34" t="str">
        <f>
IF(CW7="","",IF(CW7="-","【-】","【"&amp;SUBSTITUTE(TEXT(CW7,"#,##0.00"),"-","△")&amp;"】"))</f>
        <v>
【59.57】</v>
      </c>
      <c r="CX6" s="35" t="str">
        <f>
IF(CX7="",NA(),CX7)</f>
        <v>
-</v>
      </c>
      <c r="CY6" s="35" t="str">
        <f t="shared" ref="CY6:DG6" si="11">
IF(CY7="",NA(),CY7)</f>
        <v>
-</v>
      </c>
      <c r="CZ6" s="35" t="str">
        <f t="shared" si="11"/>
        <v>
-</v>
      </c>
      <c r="DA6" s="35" t="str">
        <f t="shared" si="11"/>
        <v>
-</v>
      </c>
      <c r="DB6" s="35">
        <f t="shared" si="11"/>
        <v>
99.2</v>
      </c>
      <c r="DC6" s="35" t="str">
        <f t="shared" si="11"/>
        <v>
-</v>
      </c>
      <c r="DD6" s="35" t="str">
        <f t="shared" si="11"/>
        <v>
-</v>
      </c>
      <c r="DE6" s="35" t="str">
        <f t="shared" si="11"/>
        <v>
-</v>
      </c>
      <c r="DF6" s="35" t="str">
        <f t="shared" si="11"/>
        <v>
-</v>
      </c>
      <c r="DG6" s="35">
        <f t="shared" si="11"/>
        <v>
97.24</v>
      </c>
      <c r="DH6" s="34" t="str">
        <f>
IF(DH7="","",IF(DH7="-","【-】","【"&amp;SUBSTITUTE(TEXT(DH7,"#,##0.00"),"-","△")&amp;"】"))</f>
        <v>
【95.57】</v>
      </c>
      <c r="DI6" s="35" t="str">
        <f>
IF(DI7="",NA(),DI7)</f>
        <v>
-</v>
      </c>
      <c r="DJ6" s="35" t="str">
        <f t="shared" ref="DJ6:DR6" si="12">
IF(DJ7="",NA(),DJ7)</f>
        <v>
-</v>
      </c>
      <c r="DK6" s="35" t="str">
        <f t="shared" si="12"/>
        <v>
-</v>
      </c>
      <c r="DL6" s="35" t="str">
        <f t="shared" si="12"/>
        <v>
-</v>
      </c>
      <c r="DM6" s="35">
        <f t="shared" si="12"/>
        <v>
4.03</v>
      </c>
      <c r="DN6" s="35" t="str">
        <f t="shared" si="12"/>
        <v>
-</v>
      </c>
      <c r="DO6" s="35" t="str">
        <f t="shared" si="12"/>
        <v>
-</v>
      </c>
      <c r="DP6" s="35" t="str">
        <f t="shared" si="12"/>
        <v>
-</v>
      </c>
      <c r="DQ6" s="35" t="str">
        <f t="shared" si="12"/>
        <v>
-</v>
      </c>
      <c r="DR6" s="35">
        <f t="shared" si="12"/>
        <v>
27.39</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5.86</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132136</v>
      </c>
      <c r="D7" s="37">
        <v>
46</v>
      </c>
      <c r="E7" s="37">
        <v>
17</v>
      </c>
      <c r="F7" s="37">
        <v>
1</v>
      </c>
      <c r="G7" s="37">
        <v>
0</v>
      </c>
      <c r="H7" s="37" t="s">
        <v>
96</v>
      </c>
      <c r="I7" s="37" t="s">
        <v>
97</v>
      </c>
      <c r="J7" s="37" t="s">
        <v>
98</v>
      </c>
      <c r="K7" s="37" t="s">
        <v>
99</v>
      </c>
      <c r="L7" s="37" t="s">
        <v>
100</v>
      </c>
      <c r="M7" s="37" t="s">
        <v>
101</v>
      </c>
      <c r="N7" s="38" t="s">
        <v>
102</v>
      </c>
      <c r="O7" s="38">
        <v>
60.01</v>
      </c>
      <c r="P7" s="38">
        <v>
100</v>
      </c>
      <c r="Q7" s="38">
        <v>
87.68</v>
      </c>
      <c r="R7" s="38">
        <v>
1936</v>
      </c>
      <c r="S7" s="38">
        <v>
151575</v>
      </c>
      <c r="T7" s="38">
        <v>
17.14</v>
      </c>
      <c r="U7" s="38">
        <v>
8843.35</v>
      </c>
      <c r="V7" s="38">
        <v>
151259</v>
      </c>
      <c r="W7" s="38">
        <v>
16.96</v>
      </c>
      <c r="X7" s="38">
        <v>
8918.57</v>
      </c>
      <c r="Y7" s="38" t="s">
        <v>
102</v>
      </c>
      <c r="Z7" s="38" t="s">
        <v>
102</v>
      </c>
      <c r="AA7" s="38" t="s">
        <v>
102</v>
      </c>
      <c r="AB7" s="38" t="s">
        <v>
102</v>
      </c>
      <c r="AC7" s="38">
        <v>
106.98</v>
      </c>
      <c r="AD7" s="38" t="s">
        <v>
102</v>
      </c>
      <c r="AE7" s="38" t="s">
        <v>
102</v>
      </c>
      <c r="AF7" s="38" t="s">
        <v>
102</v>
      </c>
      <c r="AG7" s="38" t="s">
        <v>
102</v>
      </c>
      <c r="AH7" s="38">
        <v>
107.05</v>
      </c>
      <c r="AI7" s="38">
        <v>
106.67</v>
      </c>
      <c r="AJ7" s="38" t="s">
        <v>
102</v>
      </c>
      <c r="AK7" s="38" t="s">
        <v>
102</v>
      </c>
      <c r="AL7" s="38" t="s">
        <v>
102</v>
      </c>
      <c r="AM7" s="38" t="s">
        <v>
102</v>
      </c>
      <c r="AN7" s="38">
        <v>
0</v>
      </c>
      <c r="AO7" s="38" t="s">
        <v>
102</v>
      </c>
      <c r="AP7" s="38" t="s">
        <v>
102</v>
      </c>
      <c r="AQ7" s="38" t="s">
        <v>
102</v>
      </c>
      <c r="AR7" s="38" t="s">
        <v>
102</v>
      </c>
      <c r="AS7" s="38">
        <v>
0</v>
      </c>
      <c r="AT7" s="38">
        <v>
3.64</v>
      </c>
      <c r="AU7" s="38" t="s">
        <v>
102</v>
      </c>
      <c r="AV7" s="38" t="s">
        <v>
102</v>
      </c>
      <c r="AW7" s="38" t="s">
        <v>
102</v>
      </c>
      <c r="AX7" s="38" t="s">
        <v>
102</v>
      </c>
      <c r="AY7" s="38">
        <v>
31.93</v>
      </c>
      <c r="AZ7" s="38" t="s">
        <v>
102</v>
      </c>
      <c r="BA7" s="38" t="s">
        <v>
102</v>
      </c>
      <c r="BB7" s="38" t="s">
        <v>
102</v>
      </c>
      <c r="BC7" s="38" t="s">
        <v>
102</v>
      </c>
      <c r="BD7" s="38">
        <v>
84.84</v>
      </c>
      <c r="BE7" s="38">
        <v>
67.52</v>
      </c>
      <c r="BF7" s="38" t="s">
        <v>
102</v>
      </c>
      <c r="BG7" s="38" t="s">
        <v>
102</v>
      </c>
      <c r="BH7" s="38" t="s">
        <v>
102</v>
      </c>
      <c r="BI7" s="38" t="s">
        <v>
102</v>
      </c>
      <c r="BJ7" s="38">
        <v>
291.29000000000002</v>
      </c>
      <c r="BK7" s="38" t="s">
        <v>
102</v>
      </c>
      <c r="BL7" s="38" t="s">
        <v>
102</v>
      </c>
      <c r="BM7" s="38" t="s">
        <v>
102</v>
      </c>
      <c r="BN7" s="38" t="s">
        <v>
102</v>
      </c>
      <c r="BO7" s="38">
        <v>
565.62</v>
      </c>
      <c r="BP7" s="38">
        <v>
705.21</v>
      </c>
      <c r="BQ7" s="38" t="s">
        <v>
102</v>
      </c>
      <c r="BR7" s="38" t="s">
        <v>
102</v>
      </c>
      <c r="BS7" s="38" t="s">
        <v>
102</v>
      </c>
      <c r="BT7" s="38" t="s">
        <v>
102</v>
      </c>
      <c r="BU7" s="38">
        <v>
107.94</v>
      </c>
      <c r="BV7" s="38" t="s">
        <v>
102</v>
      </c>
      <c r="BW7" s="38" t="s">
        <v>
102</v>
      </c>
      <c r="BX7" s="38" t="s">
        <v>
102</v>
      </c>
      <c r="BY7" s="38" t="s">
        <v>
102</v>
      </c>
      <c r="BZ7" s="38">
        <v>
102.36</v>
      </c>
      <c r="CA7" s="38">
        <v>
98.96</v>
      </c>
      <c r="CB7" s="38" t="s">
        <v>
102</v>
      </c>
      <c r="CC7" s="38" t="s">
        <v>
102</v>
      </c>
      <c r="CD7" s="38" t="s">
        <v>
102</v>
      </c>
      <c r="CE7" s="38" t="s">
        <v>
102</v>
      </c>
      <c r="CF7" s="38">
        <v>
112.21</v>
      </c>
      <c r="CG7" s="38" t="s">
        <v>
102</v>
      </c>
      <c r="CH7" s="38" t="s">
        <v>
102</v>
      </c>
      <c r="CI7" s="38" t="s">
        <v>
102</v>
      </c>
      <c r="CJ7" s="38" t="s">
        <v>
102</v>
      </c>
      <c r="CK7" s="38">
        <v>
114.01</v>
      </c>
      <c r="CL7" s="38">
        <v>
134.52000000000001</v>
      </c>
      <c r="CM7" s="38" t="s">
        <v>
102</v>
      </c>
      <c r="CN7" s="38" t="s">
        <v>
102</v>
      </c>
      <c r="CO7" s="38" t="s">
        <v>
102</v>
      </c>
      <c r="CP7" s="38" t="s">
        <v>
102</v>
      </c>
      <c r="CQ7" s="38" t="s">
        <v>
102</v>
      </c>
      <c r="CR7" s="38" t="s">
        <v>
102</v>
      </c>
      <c r="CS7" s="38" t="s">
        <v>
102</v>
      </c>
      <c r="CT7" s="38" t="s">
        <v>
102</v>
      </c>
      <c r="CU7" s="38" t="s">
        <v>
102</v>
      </c>
      <c r="CV7" s="38">
        <v>
67.709999999999994</v>
      </c>
      <c r="CW7" s="38">
        <v>
59.57</v>
      </c>
      <c r="CX7" s="38" t="s">
        <v>
102</v>
      </c>
      <c r="CY7" s="38" t="s">
        <v>
102</v>
      </c>
      <c r="CZ7" s="38" t="s">
        <v>
102</v>
      </c>
      <c r="DA7" s="38" t="s">
        <v>
102</v>
      </c>
      <c r="DB7" s="38">
        <v>
99.2</v>
      </c>
      <c r="DC7" s="38" t="s">
        <v>
102</v>
      </c>
      <c r="DD7" s="38" t="s">
        <v>
102</v>
      </c>
      <c r="DE7" s="38" t="s">
        <v>
102</v>
      </c>
      <c r="DF7" s="38" t="s">
        <v>
102</v>
      </c>
      <c r="DG7" s="38">
        <v>
97.24</v>
      </c>
      <c r="DH7" s="38">
        <v>
95.57</v>
      </c>
      <c r="DI7" s="38" t="s">
        <v>
102</v>
      </c>
      <c r="DJ7" s="38" t="s">
        <v>
102</v>
      </c>
      <c r="DK7" s="38" t="s">
        <v>
102</v>
      </c>
      <c r="DL7" s="38" t="s">
        <v>
102</v>
      </c>
      <c r="DM7" s="38">
        <v>
4.03</v>
      </c>
      <c r="DN7" s="38" t="s">
        <v>
102</v>
      </c>
      <c r="DO7" s="38" t="s">
        <v>
102</v>
      </c>
      <c r="DP7" s="38" t="s">
        <v>
102</v>
      </c>
      <c r="DQ7" s="38" t="s">
        <v>
102</v>
      </c>
      <c r="DR7" s="38">
        <v>
27.39</v>
      </c>
      <c r="DS7" s="38">
        <v>
36.520000000000003</v>
      </c>
      <c r="DT7" s="38" t="s">
        <v>
102</v>
      </c>
      <c r="DU7" s="38" t="s">
        <v>
102</v>
      </c>
      <c r="DV7" s="38" t="s">
        <v>
102</v>
      </c>
      <c r="DW7" s="38" t="s">
        <v>
102</v>
      </c>
      <c r="DX7" s="38">
        <v>
0</v>
      </c>
      <c r="DY7" s="38" t="s">
        <v>
102</v>
      </c>
      <c r="DZ7" s="38" t="s">
        <v>
102</v>
      </c>
      <c r="EA7" s="38" t="s">
        <v>
102</v>
      </c>
      <c r="EB7" s="38" t="s">
        <v>
102</v>
      </c>
      <c r="EC7" s="38">
        <v>
5.86</v>
      </c>
      <c r="ED7" s="38">
        <v>
5.72</v>
      </c>
      <c r="EE7" s="38" t="s">
        <v>
102</v>
      </c>
      <c r="EF7" s="38" t="s">
        <v>
102</v>
      </c>
      <c r="EG7" s="38" t="s">
        <v>
102</v>
      </c>
      <c r="EH7" s="38" t="s">
        <v>
102</v>
      </c>
      <c r="EI7" s="38">
        <v>
0</v>
      </c>
      <c r="EJ7" s="38" t="s">
        <v>
102</v>
      </c>
      <c r="EK7" s="38" t="s">
        <v>
102</v>
      </c>
      <c r="EL7" s="38" t="s">
        <v>
102</v>
      </c>
      <c r="EM7" s="38" t="s">
        <v>
102</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110</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2022-01-25T08:45:27Z</cp:lastPrinted>
  <dcterms:created xsi:type="dcterms:W3CDTF">2021-12-03T07:10:43Z</dcterms:created>
  <dcterms:modified xsi:type="dcterms:W3CDTF">2022-02-17T02:45:54Z</dcterms:modified>
  <cp:category/>
</cp:coreProperties>
</file>