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非適用\"/>
    </mc:Choice>
  </mc:AlternateContent>
  <workbookProtection workbookAlgorithmName="SHA-512" workbookHashValue="6UGj2oRI9y24fyRtZJZkMBDqFewvYAKsodA5VcvWiXZMcBIYJjX8PUtHQXZCJChaYosnL7YSUM6c699TSfV0Tw==" workbookSaltValue="T0PtskSGhQAoB+ep8fOfjg==" workbookSpinCount="100000" lockStructure="1"/>
  <bookViews>
    <workbookView xWindow="0" yWindow="0" windowWidth="20490" windowHeight="69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W10" i="4"/>
  <c r="B10" i="4"/>
  <c r="BB8" i="4"/>
  <c r="AD8" i="4"/>
  <c r="I8" i="4"/>
  <c r="B8" i="4"/>
</calcChain>
</file>

<file path=xl/sharedStrings.xml><?xml version="1.0" encoding="utf-8"?>
<sst xmlns="http://schemas.openxmlformats.org/spreadsheetml/2006/main" count="252" uniqueCount="114">
  <si>
    <t>経営比較分析表（令和2年度決算）</t>
  </si>
  <si>
    <t>業務名</t>
  </si>
  <si>
    <t>業種名</t>
  </si>
  <si>
    <t>事業名</t>
  </si>
  <si>
    <t>類似団体区分</t>
  </si>
  <si>
    <t>管理者の情報</t>
  </si>
  <si>
    <t>人口（人）</t>
  </si>
  <si>
    <r>
      <rPr>
        <b/>
        <sz val="11"/>
        <color theme="1"/>
        <rFont val="ＭＳ ゴシック"/>
        <family val="3"/>
        <charset val="128"/>
      </rPr>
      <t>面積(km</t>
    </r>
    <r>
      <rPr>
        <b/>
        <vertAlign val="superscript"/>
        <sz val="11"/>
        <color theme="1"/>
        <rFont val="ＭＳ ゴシック"/>
        <family val="3"/>
        <charset val="128"/>
      </rPr>
      <t>2</t>
    </r>
    <r>
      <rPr>
        <b/>
        <sz val="11"/>
        <color theme="1"/>
        <rFont val="ＭＳ ゴシック"/>
        <family val="3"/>
        <charset val="128"/>
      </rPr>
      <t>)</t>
    </r>
  </si>
  <si>
    <r>
      <rPr>
        <b/>
        <sz val="11"/>
        <color theme="1"/>
        <rFont val="ＭＳ ゴシック"/>
        <family val="3"/>
        <charset val="128"/>
      </rPr>
      <t>人口密度(人/km</t>
    </r>
    <r>
      <rPr>
        <b/>
        <vertAlign val="superscript"/>
        <sz val="11"/>
        <color theme="1"/>
        <rFont val="ＭＳ ゴシック"/>
        <family val="3"/>
        <charset val="128"/>
      </rPr>
      <t>2</t>
    </r>
    <r>
      <rPr>
        <b/>
        <sz val="11"/>
        <color theme="1"/>
        <rFont val="ＭＳ ゴシック"/>
        <family val="3"/>
        <charset val="128"/>
      </rPr>
      <t>)</t>
    </r>
  </si>
  <si>
    <t>グラフ凡例</t>
  </si>
  <si>
    <t>■</t>
  </si>
  <si>
    <t>当該団体値（当該値）</t>
  </si>
  <si>
    <t>資金不足比率(％)</t>
  </si>
  <si>
    <t>自己資本構成比率(％)</t>
  </si>
  <si>
    <t>普及率(％)</t>
  </si>
  <si>
    <t>有収率(％)</t>
  </si>
  <si>
    <r>
      <rPr>
        <b/>
        <sz val="11"/>
        <color theme="1"/>
        <rFont val="ＭＳ ゴシック"/>
        <family val="3"/>
        <charset val="128"/>
      </rPr>
      <t>1か月20ｍ</t>
    </r>
    <r>
      <rPr>
        <b/>
        <vertAlign val="superscript"/>
        <sz val="12"/>
        <color theme="1"/>
        <rFont val="ＭＳ ゴシック"/>
        <family val="3"/>
        <charset val="128"/>
      </rPr>
      <t>3</t>
    </r>
    <r>
      <rPr>
        <b/>
        <sz val="11"/>
        <color theme="1"/>
        <rFont val="ＭＳ ゴシック"/>
        <family val="3"/>
        <charset val="128"/>
      </rPr>
      <t>当たり家庭料金(円)</t>
    </r>
  </si>
  <si>
    <t>処理区域内人口(人)</t>
  </si>
  <si>
    <r>
      <rPr>
        <b/>
        <sz val="11"/>
        <color theme="1"/>
        <rFont val="ＭＳ ゴシック"/>
        <family val="3"/>
        <charset val="128"/>
      </rPr>
      <t>処理区域面積(km</t>
    </r>
    <r>
      <rPr>
        <b/>
        <vertAlign val="superscript"/>
        <sz val="11"/>
        <color theme="1"/>
        <rFont val="ＭＳ ゴシック"/>
        <family val="3"/>
        <charset val="128"/>
      </rPr>
      <t>2</t>
    </r>
    <r>
      <rPr>
        <b/>
        <sz val="11"/>
        <color theme="1"/>
        <rFont val="ＭＳ ゴシック"/>
        <family val="3"/>
        <charset val="128"/>
      </rPr>
      <t>)</t>
    </r>
  </si>
  <si>
    <r>
      <rPr>
        <b/>
        <sz val="11"/>
        <color theme="1"/>
        <rFont val="ＭＳ ゴシック"/>
        <family val="3"/>
        <charset val="128"/>
      </rPr>
      <t>処理区域内人口密度(人/km</t>
    </r>
    <r>
      <rPr>
        <b/>
        <vertAlign val="superscript"/>
        <sz val="11"/>
        <color theme="1"/>
        <rFont val="ＭＳ ゴシック"/>
        <family val="3"/>
        <charset val="128"/>
      </rPr>
      <t>2</t>
    </r>
    <r>
      <rPr>
        <b/>
        <sz val="11"/>
        <color theme="1"/>
        <rFont val="ＭＳ ゴシック"/>
        <family val="3"/>
        <charset val="128"/>
      </rPr>
      <t>)</t>
    </r>
  </si>
  <si>
    <t>－</t>
  </si>
  <si>
    <t>類似団体平均値（平均値）</t>
  </si>
  <si>
    <t>【】</t>
  </si>
  <si>
    <t>令和2年度全国平均</t>
  </si>
  <si>
    <t>分析欄</t>
  </si>
  <si>
    <t>1. 経営の健全性・効率性</t>
  </si>
  <si>
    <t>1. 経営の健全性・効率性について</t>
  </si>
  <si>
    <t>2. 老朽化の状況について</t>
  </si>
  <si>
    <t>2. 老朽化の状況</t>
  </si>
  <si>
    <t>全体総括</t>
  </si>
  <si>
    <t>※　法適用企業と類似団体区分が同じため、収益的収支比率の類似団体平均等を表示していません。</t>
  </si>
  <si>
    <t>全国平均</t>
  </si>
  <si>
    <t>1①</t>
  </si>
  <si>
    <t>1②</t>
  </si>
  <si>
    <t>1③</t>
  </si>
  <si>
    <t>1④</t>
  </si>
  <si>
    <t>1⑤</t>
  </si>
  <si>
    <t>1⑥</t>
  </si>
  <si>
    <t>1⑦</t>
  </si>
  <si>
    <t>1⑧</t>
  </si>
  <si>
    <t>2①</t>
  </si>
  <si>
    <t>2②</t>
  </si>
  <si>
    <t>2③</t>
  </si>
  <si>
    <t>-</t>
  </si>
  <si>
    <t>下水道事業(法非適用)</t>
  </si>
  <si>
    <t>項番</t>
  </si>
  <si>
    <t>大項目</t>
  </si>
  <si>
    <t>年度</t>
  </si>
  <si>
    <t>団体CD</t>
  </si>
  <si>
    <t>業務CD</t>
  </si>
  <si>
    <t>業種CD</t>
  </si>
  <si>
    <t>事業CD</t>
  </si>
  <si>
    <t>施設CD</t>
  </si>
  <si>
    <t>基本情報</t>
  </si>
  <si>
    <t>中項目</t>
  </si>
  <si>
    <t>①収益的収支比率(％)</t>
  </si>
  <si>
    <t>②累積欠損金比率(％)</t>
  </si>
  <si>
    <t>③流動比率(％)</t>
  </si>
  <si>
    <t>④企業債残高対事業規模比率(％)</t>
  </si>
  <si>
    <t>⑤経費回収率(％)</t>
  </si>
  <si>
    <t>⑥汚水処理原価(円)</t>
  </si>
  <si>
    <t>⑦施設利用率(％)</t>
  </si>
  <si>
    <t>⑧水洗化率(％)</t>
  </si>
  <si>
    <t>①有形固定資産減価償却率(％)</t>
  </si>
  <si>
    <t>②管渠老朽化率(％)</t>
  </si>
  <si>
    <t>③管渠改善率(％)</t>
  </si>
  <si>
    <t>小項目</t>
  </si>
  <si>
    <t>都道府県名</t>
  </si>
  <si>
    <t>法適・法非適</t>
  </si>
  <si>
    <t>業種名称</t>
  </si>
  <si>
    <t>事業名称</t>
  </si>
  <si>
    <t>類似団体</t>
  </si>
  <si>
    <t>資金不足比率</t>
  </si>
  <si>
    <t>自己資本構成比率</t>
  </si>
  <si>
    <t>普及率</t>
  </si>
  <si>
    <t>有収率</t>
  </si>
  <si>
    <t>1ヶ月20㎥当たり家庭料金</t>
  </si>
  <si>
    <t>人口</t>
  </si>
  <si>
    <t>面積</t>
  </si>
  <si>
    <t>人口密度</t>
  </si>
  <si>
    <t>処理区域内人口</t>
  </si>
  <si>
    <t>処理区域面積</t>
  </si>
  <si>
    <t>処理区域内人口密度</t>
  </si>
  <si>
    <t>比率(N-4)</t>
  </si>
  <si>
    <t>比率(N-3)</t>
  </si>
  <si>
    <t>比率(N-2)</t>
  </si>
  <si>
    <t>比率(N-1)</t>
  </si>
  <si>
    <t>比率(N)</t>
  </si>
  <si>
    <t>類似団体平均(N-4)</t>
  </si>
  <si>
    <t>類似団体平均(N-3)</t>
  </si>
  <si>
    <t>類似団体平均(N-2)</t>
  </si>
  <si>
    <t>類似団体平均(N-1)</t>
  </si>
  <si>
    <t>類似団体平均(N)</t>
  </si>
  <si>
    <t>参照用</t>
  </si>
  <si>
    <t>東京都　奥多摩町</t>
  </si>
  <si>
    <t>法非適用</t>
  </si>
  <si>
    <t>下水道事業</t>
  </si>
  <si>
    <t>特定地域生活排水処理</t>
  </si>
  <si>
    <t>K2</t>
  </si>
  <si>
    <t>非設置</t>
  </si>
  <si>
    <t>該当数値なし</t>
  </si>
  <si>
    <t>Ｎ－４年度</t>
  </si>
  <si>
    <t>Ｎ－３年度</t>
  </si>
  <si>
    <t>Ｎ－２年度</t>
  </si>
  <si>
    <t>Ｎ－１年度</t>
  </si>
  <si>
    <t>Ｎ年度</t>
  </si>
  <si>
    <t>←年数補正</t>
  </si>
  <si>
    <t>←日数補正</t>
  </si>
  <si>
    <t>"H"yy</t>
  </si>
  <si>
    <t>"R"dd</t>
  </si>
  <si>
    <t>←書式設定</t>
  </si>
  <si>
    <t>該当なし。</t>
    <phoneticPr fontId="4"/>
  </si>
  <si>
    <t xml:space="preserve">当町の浄化槽区域は下水道区域外の生活排水対策として位置付けており、下水道区域と同様に水洗化を進めている。しかし、浄化槽区域内の世帯の多くは、高齢者あるいは単身者であり、過疎化の進む当町の中でも更にその傾向が顕著な地域である。さらに立地条件も厳しく、今後整備を予定している箇所は整備コストの面で課題が多い。このような状況を踏まえ、事業を安定的に継続するため経営戦略による計画的な投資及び財政計画を推進すると共に、令和６年４月の公営企業会計への法適用により、経営基盤と財政マネジメントの更なる向上に取り組み、浄化槽事業の健全化に努めていく。
</t>
    <rPh sb="84" eb="87">
      <t>カソカ</t>
    </rPh>
    <rPh sb="88" eb="89">
      <t>スス</t>
    </rPh>
    <rPh sb="90" eb="92">
      <t>トウチョウ</t>
    </rPh>
    <rPh sb="93" eb="94">
      <t>ナカ</t>
    </rPh>
    <rPh sb="96" eb="97">
      <t>サラ</t>
    </rPh>
    <rPh sb="100" eb="102">
      <t>ケイコウ</t>
    </rPh>
    <rPh sb="106" eb="108">
      <t>チイキ</t>
    </rPh>
    <rPh sb="124" eb="126">
      <t>コンゴ</t>
    </rPh>
    <rPh sb="126" eb="128">
      <t>セイビ</t>
    </rPh>
    <rPh sb="129" eb="131">
      <t>ヨテイ</t>
    </rPh>
    <rPh sb="135" eb="137">
      <t>カショ</t>
    </rPh>
    <rPh sb="144" eb="145">
      <t>メン</t>
    </rPh>
    <rPh sb="197" eb="199">
      <t>スイシン</t>
    </rPh>
    <rPh sb="202" eb="203">
      <t>トモ</t>
    </rPh>
    <rPh sb="205" eb="207">
      <t>レイワ</t>
    </rPh>
    <rPh sb="208" eb="209">
      <t>ネン</t>
    </rPh>
    <rPh sb="210" eb="211">
      <t>ツキ</t>
    </rPh>
    <rPh sb="212" eb="218">
      <t>コウエイキギョウカイケイ</t>
    </rPh>
    <rPh sb="220" eb="221">
      <t>ホウ</t>
    </rPh>
    <rPh sb="221" eb="223">
      <t>テキヨウ</t>
    </rPh>
    <rPh sb="241" eb="242">
      <t>サラ</t>
    </rPh>
    <rPh sb="252" eb="255">
      <t>ジョウカソウ</t>
    </rPh>
    <rPh sb="255" eb="257">
      <t>ジギョウ</t>
    </rPh>
    <rPh sb="258" eb="261">
      <t>ケンゼンカ</t>
    </rPh>
    <phoneticPr fontId="4"/>
  </si>
  <si>
    <t>①収益的収支比率の上昇の主な要因として補助金や一般会計繰入金の増額に伴い総収益が増加したことが考えられる。
④企業債残高対事業規模比率は、類似団体平均と比較して大幅に高い状態であるが、平成26年度以降新たな企業債の借り入れを行っていないため、今後は低下していくと予想される。
⑤経費回収率は、類似団体平均と比較して低い水準にある。使用料収入のみでは事業を運営できておらず一般会計繰入金に依存している経営状況である。今後は施設の老朽化から事業費の上昇が見込まれており、さらに低い水準へと推移しうるため、事業の見直しや使用料の改定について検討する必要がある。
⑥汚水処理原価は、類似団体平均と比較し低コストで事業を運営している状況である。今後、老朽化に伴う事業費の上昇が見込まれているものの、引き続き低コストで運営を続けていける見込みである。しかし、財務状況は一般会計繰入金に大きく依存していることからもコスト削減等に努めていきたい。
⑧水洗化率については、今後も殆ど横ばいの状態で推移すると想定されるが、下水道事業と同様に、適切なアプローチと問題点を整理し、更なる向上を図る。</t>
    <rPh sb="47" eb="48">
      <t>カンガ</t>
    </rPh>
    <rPh sb="207" eb="209">
      <t>コンゴ</t>
    </rPh>
    <rPh sb="210" eb="212">
      <t>シセツ</t>
    </rPh>
    <rPh sb="213" eb="216">
      <t>ロウキュウカ</t>
    </rPh>
    <rPh sb="218" eb="221">
      <t>ジギョウヒ</t>
    </rPh>
    <rPh sb="222" eb="224">
      <t>ジョウショウ</t>
    </rPh>
    <rPh sb="225" eb="227">
      <t>ミコ</t>
    </rPh>
    <rPh sb="236" eb="237">
      <t>ヒク</t>
    </rPh>
    <rPh sb="238" eb="240">
      <t>スイジュン</t>
    </rPh>
    <rPh sb="242" eb="244">
      <t>スイイ</t>
    </rPh>
    <rPh sb="253" eb="255">
      <t>ミナオ</t>
    </rPh>
    <rPh sb="257" eb="260">
      <t>シヨウリョウ</t>
    </rPh>
    <rPh sb="261" eb="263">
      <t>カイテイ</t>
    </rPh>
    <rPh sb="267" eb="269">
      <t>ケントウ</t>
    </rPh>
    <rPh sb="271" eb="273">
      <t>ヒツヨウ</t>
    </rPh>
    <rPh sb="302" eb="304">
      <t>ジギョウ</t>
    </rPh>
    <rPh sb="305" eb="307">
      <t>ウンエイ</t>
    </rPh>
    <rPh sb="317" eb="319">
      <t>コンゴ</t>
    </rPh>
    <rPh sb="320" eb="323">
      <t>ロウキュウカ</t>
    </rPh>
    <rPh sb="324" eb="325">
      <t>トモナ</t>
    </rPh>
    <rPh sb="326" eb="328">
      <t>ジギョウ</t>
    </rPh>
    <rPh sb="328" eb="329">
      <t>ヒ</t>
    </rPh>
    <rPh sb="330" eb="332">
      <t>ジョウショウ</t>
    </rPh>
    <rPh sb="333" eb="335">
      <t>ミコ</t>
    </rPh>
    <rPh sb="344" eb="345">
      <t>ヒ</t>
    </rPh>
    <rPh sb="346" eb="347">
      <t>ツヅ</t>
    </rPh>
    <rPh sb="348" eb="349">
      <t>テイ</t>
    </rPh>
    <rPh sb="353" eb="355">
      <t>ウンエイ</t>
    </rPh>
    <rPh sb="356" eb="357">
      <t>ツヅ</t>
    </rPh>
    <rPh sb="362" eb="364">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</si>
</sst>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Ｐゴシック"/>
      <family val="2"/>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633777886288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5" fillId="0" borderId="0" applyFont="0" applyFill="0" applyBorder="0" applyProtection="0"/>
    <xf numFmtId="0" fontId="15" fillId="0" borderId="0">
      <alignment vertical="center"/>
    </xf>
  </cellStyleXfs>
  <cellXfs count="90">
    <xf numFmtId="0" fontId="0" fillId="0" borderId="0" xfId="0" applyAlignment="1">
      <alignment vertical="center"/>
    </xf>
    <xf numFmtId="0" fontId="3" fillId="0" borderId="0" xfId="7" applyFont="1" applyAlignment="1">
      <alignment vertical="center"/>
    </xf>
    <xf numFmtId="0" fontId="5" fillId="0" borderId="0" xfId="7" applyFont="1" applyAlignment="1">
      <alignment vertical="center"/>
    </xf>
    <xf numFmtId="0" fontId="6" fillId="0" borderId="0" xfId="7" applyFont="1" applyAlignment="1">
      <alignment horizontal="center" vertical="center"/>
    </xf>
    <xf numFmtId="0" fontId="8" fillId="0" borderId="3" xfId="7" applyFont="1" applyBorder="1" applyAlignment="1">
      <alignment vertical="center"/>
    </xf>
    <xf numFmtId="0" fontId="8" fillId="0" borderId="4" xfId="7" applyFont="1" applyBorder="1" applyAlignment="1">
      <alignment vertical="center"/>
    </xf>
    <xf numFmtId="0" fontId="8" fillId="0" borderId="5" xfId="7" applyFont="1" applyBorder="1" applyAlignment="1">
      <alignment vertical="center"/>
    </xf>
    <xf numFmtId="0" fontId="9" fillId="0" borderId="0" xfId="7" applyFont="1" applyBorder="1" applyAlignment="1">
      <alignment horizontal="left" vertical="center"/>
    </xf>
    <xf numFmtId="0" fontId="9" fillId="0" borderId="0" xfId="7" applyFont="1" applyBorder="1" applyAlignment="1">
      <alignment vertical="center"/>
    </xf>
    <xf numFmtId="0" fontId="9" fillId="0" borderId="7" xfId="7" applyFont="1" applyBorder="1" applyAlignment="1">
      <alignment vertical="center"/>
    </xf>
    <xf numFmtId="0" fontId="11" fillId="0" borderId="0" xfId="7" applyFont="1" applyBorder="1" applyAlignment="1">
      <alignment horizontal="left" vertical="center"/>
    </xf>
    <xf numFmtId="0" fontId="11" fillId="0" borderId="0" xfId="7" applyFont="1" applyBorder="1" applyAlignment="1">
      <alignment vertical="center"/>
    </xf>
    <xf numFmtId="0" fontId="11" fillId="0" borderId="7" xfId="7" applyFont="1" applyBorder="1" applyAlignment="1">
      <alignment vertical="center"/>
    </xf>
    <xf numFmtId="0" fontId="3" fillId="0" borderId="1" xfId="7" applyFont="1" applyBorder="1" applyAlignment="1">
      <alignment horizontal="left" vertical="center"/>
    </xf>
    <xf numFmtId="0" fontId="3" fillId="0" borderId="1" xfId="7" applyFont="1" applyBorder="1" applyAlignment="1">
      <alignment vertical="center"/>
    </xf>
    <xf numFmtId="0" fontId="3" fillId="0" borderId="9" xfId="7" applyFont="1" applyBorder="1" applyAlignment="1">
      <alignment vertical="center"/>
    </xf>
    <xf numFmtId="0" fontId="5" fillId="0" borderId="6" xfId="7" applyFont="1" applyBorder="1" applyAlignment="1">
      <alignment vertical="center"/>
    </xf>
    <xf numFmtId="0" fontId="5" fillId="0" borderId="0" xfId="7" applyFont="1" applyBorder="1" applyAlignment="1">
      <alignment vertical="center"/>
    </xf>
    <xf numFmtId="0" fontId="5" fillId="0" borderId="7" xfId="7" applyFont="1" applyBorder="1" applyAlignment="1">
      <alignment vertical="center"/>
    </xf>
    <xf numFmtId="0" fontId="3" fillId="0" borderId="0" xfId="7" applyFont="1" applyBorder="1" applyAlignment="1">
      <alignment vertical="center"/>
    </xf>
    <xf numFmtId="0" fontId="13" fillId="0" borderId="0" xfId="7" applyFont="1" applyBorder="1" applyAlignment="1">
      <alignment vertical="center"/>
    </xf>
    <xf numFmtId="0" fontId="14" fillId="0" borderId="0" xfId="7" applyFont="1" applyBorder="1" applyAlignment="1">
      <alignment horizontal="center" vertical="center"/>
    </xf>
    <xf numFmtId="0" fontId="5" fillId="0" borderId="8" xfId="7" applyFont="1" applyBorder="1" applyAlignment="1">
      <alignment vertical="center"/>
    </xf>
    <xf numFmtId="0" fontId="5" fillId="0" borderId="1" xfId="7" applyFont="1" applyBorder="1" applyAlignment="1">
      <alignment vertical="center"/>
    </xf>
    <xf numFmtId="0" fontId="5" fillId="0" borderId="9" xfId="7" applyFont="1" applyBorder="1" applyAlignment="1">
      <alignment vertical="center"/>
    </xf>
    <xf numFmtId="0" fontId="3" fillId="0" borderId="0" xfId="7" applyFont="1" applyBorder="1" applyAlignment="1">
      <alignment horizontal="center" vertical="center"/>
    </xf>
    <xf numFmtId="0" fontId="2" fillId="0" borderId="0" xfId="7" applyFont="1" applyAlignment="1" applyProtection="1">
      <alignment vertical="center"/>
      <protection hidden="1"/>
    </xf>
    <xf numFmtId="0" fontId="2" fillId="0" borderId="0" xfId="7" applyFont="1" applyAlignment="1">
      <alignment vertical="center"/>
    </xf>
    <xf numFmtId="0" fontId="0" fillId="3" borderId="2" xfId="7" applyFont="1" applyFill="1" applyBorder="1" applyAlignment="1">
      <alignment vertical="center"/>
    </xf>
    <xf numFmtId="0" fontId="0" fillId="3" borderId="10" xfId="7" applyFont="1" applyFill="1" applyBorder="1" applyAlignment="1">
      <alignment vertical="center"/>
    </xf>
    <xf numFmtId="0" fontId="0" fillId="3" borderId="11" xfId="7" applyFont="1" applyFill="1" applyBorder="1" applyAlignment="1">
      <alignment vertical="center"/>
    </xf>
    <xf numFmtId="0" fontId="0" fillId="3" borderId="12" xfId="7" applyFont="1" applyFill="1" applyBorder="1" applyAlignment="1">
      <alignment vertical="center"/>
    </xf>
    <xf numFmtId="0" fontId="0" fillId="3" borderId="2" xfId="7" applyFont="1" applyFill="1" applyBorder="1" applyAlignment="1">
      <alignment vertical="center" shrinkToFit="1"/>
    </xf>
    <xf numFmtId="0" fontId="0" fillId="4" borderId="2" xfId="7" applyNumberFormat="1" applyFont="1" applyFill="1" applyBorder="1" applyAlignment="1">
      <alignment vertical="center" shrinkToFit="1"/>
    </xf>
    <xf numFmtId="177" fontId="0" fillId="4" borderId="2" xfId="6" applyNumberFormat="1" applyFont="1" applyFill="1" applyBorder="1" applyAlignment="1">
      <alignment vertical="center" shrinkToFit="1"/>
    </xf>
    <xf numFmtId="178" fontId="0" fillId="4" borderId="2" xfId="6" applyNumberFormat="1" applyFont="1" applyFill="1" applyBorder="1" applyAlignment="1">
      <alignment vertical="center" shrinkToFit="1"/>
    </xf>
    <xf numFmtId="49" fontId="0" fillId="0" borderId="0" xfId="7" applyNumberFormat="1" applyFont="1" applyAlignment="1">
      <alignment vertical="center" shrinkToFit="1"/>
    </xf>
    <xf numFmtId="0" fontId="0" fillId="0" borderId="2" xfId="7" applyNumberFormat="1" applyFont="1" applyBorder="1" applyAlignment="1">
      <alignment vertical="center" shrinkToFit="1"/>
    </xf>
    <xf numFmtId="177" fontId="0" fillId="0" borderId="2" xfId="6" applyNumberFormat="1" applyFont="1" applyBorder="1" applyAlignment="1">
      <alignment vertical="center" shrinkToFit="1"/>
    </xf>
    <xf numFmtId="179" fontId="0" fillId="0" borderId="0" xfId="7" applyNumberFormat="1" applyFont="1" applyAlignment="1">
      <alignment vertical="center"/>
    </xf>
    <xf numFmtId="0" fontId="0" fillId="5" borderId="2" xfId="7" applyFont="1" applyFill="1" applyBorder="1" applyAlignment="1">
      <alignment vertical="center"/>
    </xf>
    <xf numFmtId="180" fontId="0" fillId="0" borderId="2" xfId="7" applyNumberFormat="1" applyFont="1" applyBorder="1" applyAlignment="1">
      <alignment vertical="center"/>
    </xf>
    <xf numFmtId="181" fontId="0" fillId="0" borderId="2" xfId="7" applyNumberFormat="1" applyFont="1" applyBorder="1" applyAlignment="1">
      <alignment vertical="center"/>
    </xf>
    <xf numFmtId="0" fontId="5" fillId="0" borderId="6" xfId="7" applyFont="1" applyBorder="1" applyAlignment="1" applyProtection="1">
      <alignment horizontal="left" vertical="top" wrapText="1"/>
      <protection locked="0"/>
    </xf>
    <xf numFmtId="0" fontId="5" fillId="0" borderId="0" xfId="7" applyFont="1" applyBorder="1" applyAlignment="1" applyProtection="1">
      <alignment horizontal="left" vertical="top" wrapText="1"/>
      <protection locked="0"/>
    </xf>
    <xf numFmtId="0" fontId="5" fillId="0" borderId="7" xfId="7" applyFont="1" applyBorder="1" applyAlignment="1" applyProtection="1">
      <alignment horizontal="left" vertical="top" wrapText="1"/>
      <protection locked="0"/>
    </xf>
    <xf numFmtId="0" fontId="5" fillId="0" borderId="8" xfId="7" applyFont="1" applyBorder="1" applyAlignment="1" applyProtection="1">
      <alignment horizontal="left" vertical="top" wrapText="1"/>
      <protection locked="0"/>
    </xf>
    <xf numFmtId="0" fontId="5" fillId="0" borderId="1" xfId="7" applyFont="1" applyBorder="1" applyAlignment="1" applyProtection="1">
      <alignment horizontal="left" vertical="top" wrapText="1"/>
      <protection locked="0"/>
    </xf>
    <xf numFmtId="0" fontId="5" fillId="0" borderId="9" xfId="7" applyFont="1" applyBorder="1" applyAlignment="1" applyProtection="1">
      <alignment horizontal="left" vertical="top" wrapText="1"/>
      <protection locked="0"/>
    </xf>
    <xf numFmtId="0" fontId="8" fillId="0" borderId="6" xfId="7" applyFont="1" applyBorder="1" applyAlignment="1">
      <alignment horizontal="center" vertical="center"/>
    </xf>
    <xf numFmtId="0" fontId="8" fillId="0" borderId="0" xfId="7" applyFont="1" applyBorder="1" applyAlignment="1">
      <alignment horizontal="center" vertical="center"/>
    </xf>
    <xf numFmtId="0" fontId="8" fillId="0" borderId="7" xfId="7" applyFont="1" applyBorder="1" applyAlignment="1">
      <alignment horizontal="center" vertical="center"/>
    </xf>
    <xf numFmtId="0" fontId="12" fillId="0" borderId="3" xfId="7" applyFont="1" applyBorder="1" applyAlignment="1">
      <alignment horizontal="left" vertical="center"/>
    </xf>
    <xf numFmtId="0" fontId="12" fillId="0" borderId="4" xfId="7" applyFont="1" applyBorder="1" applyAlignment="1">
      <alignment horizontal="left" vertical="center"/>
    </xf>
    <xf numFmtId="0" fontId="12" fillId="0" borderId="5" xfId="7" applyFont="1" applyBorder="1" applyAlignment="1">
      <alignment horizontal="left" vertical="center"/>
    </xf>
    <xf numFmtId="0" fontId="12" fillId="0" borderId="6" xfId="7" applyFont="1" applyBorder="1" applyAlignment="1">
      <alignment horizontal="left" vertical="center"/>
    </xf>
    <xf numFmtId="0" fontId="12" fillId="0" borderId="0" xfId="7" applyFont="1" applyBorder="1" applyAlignment="1">
      <alignment horizontal="left" vertical="center"/>
    </xf>
    <xf numFmtId="0" fontId="12" fillId="0" borderId="7" xfId="7" applyFont="1" applyBorder="1" applyAlignment="1">
      <alignment horizontal="left" vertical="center"/>
    </xf>
    <xf numFmtId="0" fontId="3" fillId="0" borderId="8" xfId="7" applyFont="1" applyBorder="1" applyAlignment="1">
      <alignment horizontal="center" vertical="center"/>
    </xf>
    <xf numFmtId="0" fontId="3" fillId="0" borderId="1" xfId="7" applyFont="1" applyBorder="1" applyAlignment="1">
      <alignment horizontal="center" vertical="center"/>
    </xf>
    <xf numFmtId="0" fontId="8" fillId="0" borderId="0" xfId="7" applyFont="1" applyBorder="1" applyAlignment="1">
      <alignment horizontal="left"/>
    </xf>
    <xf numFmtId="0" fontId="8" fillId="0" borderId="1" xfId="7" applyFont="1" applyBorder="1" applyAlignment="1">
      <alignment horizontal="left"/>
    </xf>
    <xf numFmtId="0" fontId="8" fillId="0" borderId="3" xfId="7" applyFont="1" applyBorder="1" applyAlignment="1">
      <alignment horizontal="center" vertical="center"/>
    </xf>
    <xf numFmtId="0" fontId="8" fillId="0" borderId="4" xfId="7" applyFont="1" applyBorder="1" applyAlignment="1">
      <alignment horizontal="center" vertical="center"/>
    </xf>
    <xf numFmtId="0" fontId="8" fillId="0" borderId="5" xfId="7" applyFont="1" applyBorder="1" applyAlignment="1">
      <alignment horizontal="center" vertical="center"/>
    </xf>
    <xf numFmtId="0" fontId="3" fillId="2" borderId="2" xfId="7" applyFont="1" applyFill="1" applyBorder="1" applyAlignment="1">
      <alignment horizontal="center" vertical="center" shrinkToFit="1"/>
    </xf>
    <xf numFmtId="0" fontId="11" fillId="0" borderId="6" xfId="7" applyFont="1" applyBorder="1" applyAlignment="1">
      <alignment horizontal="center" vertical="center"/>
    </xf>
    <xf numFmtId="0" fontId="11" fillId="0" borderId="0" xfId="7" applyFont="1" applyBorder="1" applyAlignment="1">
      <alignment horizontal="center" vertical="center"/>
    </xf>
    <xf numFmtId="177" fontId="5" fillId="0" borderId="2" xfId="7" applyNumberFormat="1" applyFont="1" applyBorder="1" applyAlignment="1" applyProtection="1">
      <alignment horizontal="center" vertical="center"/>
      <protection hidden="1"/>
    </xf>
    <xf numFmtId="176" fontId="5" fillId="0" borderId="2" xfId="7" applyNumberFormat="1" applyFont="1" applyBorder="1" applyAlignment="1" applyProtection="1">
      <alignment horizontal="center" vertical="center"/>
      <protection hidden="1"/>
    </xf>
    <xf numFmtId="0" fontId="9" fillId="0" borderId="6" xfId="7" applyFont="1" applyBorder="1" applyAlignment="1">
      <alignment horizontal="center" vertical="center"/>
    </xf>
    <xf numFmtId="0" fontId="9" fillId="0" borderId="0" xfId="7" applyFont="1" applyBorder="1" applyAlignment="1">
      <alignment horizontal="center" vertical="center"/>
    </xf>
    <xf numFmtId="0" fontId="5" fillId="0" borderId="2" xfId="7" applyNumberFormat="1" applyFont="1" applyBorder="1" applyAlignment="1" applyProtection="1">
      <alignment horizontal="center" vertical="center"/>
      <protection hidden="1"/>
    </xf>
    <xf numFmtId="0" fontId="5" fillId="0" borderId="2" xfId="7" applyNumberFormat="1" applyFont="1" applyBorder="1" applyAlignment="1" applyProtection="1">
      <alignment horizontal="center" vertical="center" shrinkToFit="1"/>
      <protection hidden="1"/>
    </xf>
    <xf numFmtId="0" fontId="6" fillId="0" borderId="0" xfId="7" applyFont="1" applyAlignment="1">
      <alignment horizontal="center" vertical="center"/>
    </xf>
    <xf numFmtId="49" fontId="3" fillId="0" borderId="1" xfId="7" applyNumberFormat="1" applyFont="1" applyBorder="1" applyAlignment="1" applyProtection="1">
      <alignment horizontal="left" vertical="center"/>
      <protection hidden="1"/>
    </xf>
    <xf numFmtId="0" fontId="0" fillId="3" borderId="2" xfId="7" applyFont="1" applyFill="1" applyBorder="1" applyAlignment="1">
      <alignment horizontal="center" vertical="center"/>
    </xf>
    <xf numFmtId="0" fontId="0" fillId="3" borderId="3" xfId="7" applyFont="1" applyFill="1" applyBorder="1" applyAlignment="1">
      <alignment horizontal="center" vertical="center"/>
    </xf>
    <xf numFmtId="0" fontId="0" fillId="3" borderId="4" xfId="7" applyFont="1" applyFill="1" applyBorder="1" applyAlignment="1">
      <alignment horizontal="center" vertical="center"/>
    </xf>
    <xf numFmtId="0" fontId="0" fillId="3" borderId="5" xfId="7" applyFont="1" applyFill="1" applyBorder="1" applyAlignment="1">
      <alignment horizontal="center" vertical="center"/>
    </xf>
    <xf numFmtId="0" fontId="0" fillId="3" borderId="8" xfId="7" applyFont="1" applyFill="1" applyBorder="1" applyAlignment="1">
      <alignment horizontal="center" vertical="center"/>
    </xf>
    <xf numFmtId="0" fontId="0" fillId="3" borderId="1" xfId="7" applyFont="1" applyFill="1" applyBorder="1" applyAlignment="1">
      <alignment horizontal="center" vertical="center"/>
    </xf>
    <xf numFmtId="0" fontId="0" fillId="3" borderId="9" xfId="7" applyFont="1" applyFill="1" applyBorder="1" applyAlignment="1">
      <alignment horizontal="center" vertical="center"/>
    </xf>
    <xf numFmtId="0" fontId="0" fillId="3" borderId="2" xfId="7" applyFont="1" applyFill="1" applyBorder="1" applyAlignment="1">
      <alignment horizontal="center" vertical="center" wrapText="1"/>
    </xf>
    <xf numFmtId="0" fontId="16" fillId="0" borderId="6" xfId="7" applyFont="1" applyBorder="1" applyAlignment="1" applyProtection="1">
      <alignment horizontal="left" vertical="top" wrapText="1"/>
      <protection locked="0"/>
    </xf>
    <xf numFmtId="0" fontId="16" fillId="0" borderId="0" xfId="7" applyFont="1" applyBorder="1" applyAlignment="1" applyProtection="1">
      <alignment horizontal="left" vertical="top" wrapText="1"/>
      <protection locked="0"/>
    </xf>
    <xf numFmtId="0" fontId="16" fillId="0" borderId="7" xfId="7" applyFont="1" applyBorder="1" applyAlignment="1" applyProtection="1">
      <alignment horizontal="left" vertical="top" wrapText="1"/>
      <protection locked="0"/>
    </xf>
    <xf numFmtId="0" fontId="16" fillId="0" borderId="8" xfId="7" applyFont="1" applyBorder="1" applyAlignment="1" applyProtection="1">
      <alignment horizontal="left" vertical="top" wrapText="1"/>
      <protection locked="0"/>
    </xf>
    <xf numFmtId="0" fontId="16" fillId="0" borderId="1" xfId="7" applyFont="1" applyBorder="1" applyAlignment="1" applyProtection="1">
      <alignment horizontal="left" vertical="top" wrapText="1"/>
      <protection locked="0"/>
    </xf>
    <xf numFmtId="0" fontId="16" fillId="0" borderId="9" xfId="7" applyFont="1" applyBorder="1" applyAlignment="1" applyProtection="1">
      <alignment horizontal="left" vertical="top" wrapText="1"/>
      <protection locked="0"/>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C0-49D7-9FBE-5FD8BC048B63}"/>
            </c:ext>
          </c:extLst>
        </c:ser>
        <c:dLbls>
          <c:showLegendKey val="0"/>
          <c:showVal val="0"/>
          <c:showCatName val="0"/>
          <c:showSerName val="0"/>
          <c:showPercent val="0"/>
          <c:showBubbleSize val="0"/>
        </c:dLbls>
        <c:gapWidth val="150"/>
        <c:axId val="24692173"/>
        <c:axId val="1711376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BC0-49D7-9FBE-5FD8BC048B63}"/>
            </c:ext>
          </c:extLst>
        </c:ser>
        <c:dLbls>
          <c:showLegendKey val="0"/>
          <c:showVal val="0"/>
          <c:showCatName val="0"/>
          <c:showSerName val="0"/>
          <c:showPercent val="0"/>
          <c:showBubbleSize val="0"/>
        </c:dLbls>
        <c:marker val="1"/>
        <c:smooth val="0"/>
        <c:axId val="24692173"/>
        <c:axId val="17113762"/>
      </c:lineChart>
      <c:dateAx>
        <c:axId val="24692173"/>
        <c:scaling>
          <c:orientation val="minMax"/>
        </c:scaling>
        <c:delete val="1"/>
        <c:axPos val="b"/>
        <c:numFmt formatCode="General" sourceLinked="0"/>
        <c:majorTickMark val="none"/>
        <c:minorTickMark val="none"/>
        <c:tickLblPos val="none"/>
        <c:crossAx val="17113762"/>
        <c:crosses val="autoZero"/>
        <c:auto val="0"/>
        <c:lblOffset val="100"/>
        <c:baseTimeUnit val="years"/>
      </c:dateAx>
      <c:valAx>
        <c:axId val="17113762"/>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24692173"/>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7E-4023-84F6-300C7D16E434}"/>
            </c:ext>
          </c:extLst>
        </c:ser>
        <c:dLbls>
          <c:showLegendKey val="0"/>
          <c:showVal val="0"/>
          <c:showCatName val="0"/>
          <c:showSerName val="0"/>
          <c:showPercent val="0"/>
          <c:showBubbleSize val="0"/>
        </c:dLbls>
        <c:gapWidth val="150"/>
        <c:axId val="5593166"/>
        <c:axId val="2797497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データ!$CR$6:$CV$6</c:f>
              <c:numCache>
                <c:formatCode>#,##0.00;"△"#,##0.00;"-"</c:formatCode>
                <c:ptCount val="5"/>
                <c:pt idx="0">
                  <c:v>61.55</c:v>
                </c:pt>
                <c:pt idx="1">
                  <c:v>57.22</c:v>
                </c:pt>
                <c:pt idx="2">
                  <c:v>54.93</c:v>
                </c:pt>
                <c:pt idx="3">
                  <c:v>59.64</c:v>
                </c:pt>
                <c:pt idx="4">
                  <c:v>58.19</c:v>
                </c:pt>
              </c:numCache>
            </c:numRef>
          </c:val>
          <c:smooth val="0"/>
          <c:extLst>
            <c:ext xmlns:c16="http://schemas.microsoft.com/office/drawing/2014/chart" uri="{C3380CC4-5D6E-409C-BE32-E72D297353CC}">
              <c16:uniqueId val="{00000001-827E-4023-84F6-300C7D16E434}"/>
            </c:ext>
          </c:extLst>
        </c:ser>
        <c:dLbls>
          <c:showLegendKey val="0"/>
          <c:showVal val="0"/>
          <c:showCatName val="0"/>
          <c:showSerName val="0"/>
          <c:showPercent val="0"/>
          <c:showBubbleSize val="0"/>
        </c:dLbls>
        <c:marker val="1"/>
        <c:smooth val="0"/>
        <c:axId val="5593166"/>
        <c:axId val="27974972"/>
      </c:lineChart>
      <c:dateAx>
        <c:axId val="5593166"/>
        <c:scaling>
          <c:orientation val="minMax"/>
        </c:scaling>
        <c:delete val="1"/>
        <c:axPos val="b"/>
        <c:numFmt formatCode="General" sourceLinked="0"/>
        <c:majorTickMark val="none"/>
        <c:minorTickMark val="none"/>
        <c:tickLblPos val="none"/>
        <c:crossAx val="27974972"/>
        <c:crosses val="autoZero"/>
        <c:auto val="0"/>
        <c:lblOffset val="100"/>
        <c:baseTimeUnit val="years"/>
      </c:dateAx>
      <c:valAx>
        <c:axId val="27974972"/>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593166"/>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93.2</c:v>
                </c:pt>
                <c:pt idx="1">
                  <c:v>93.9</c:v>
                </c:pt>
                <c:pt idx="2">
                  <c:v>94.26</c:v>
                </c:pt>
                <c:pt idx="3">
                  <c:v>78.23</c:v>
                </c:pt>
                <c:pt idx="4">
                  <c:v>79</c:v>
                </c:pt>
              </c:numCache>
            </c:numRef>
          </c:val>
          <c:extLst>
            <c:ext xmlns:c16="http://schemas.microsoft.com/office/drawing/2014/chart" uri="{C3380CC4-5D6E-409C-BE32-E72D297353CC}">
              <c16:uniqueId val="{00000000-C6D8-4BCE-9626-14BCF2ADCC62}"/>
            </c:ext>
          </c:extLst>
        </c:ser>
        <c:dLbls>
          <c:showLegendKey val="0"/>
          <c:showVal val="0"/>
          <c:showCatName val="0"/>
          <c:showSerName val="0"/>
          <c:showPercent val="0"/>
          <c:showBubbleSize val="0"/>
        </c:dLbls>
        <c:gapWidth val="150"/>
        <c:axId val="5812491"/>
        <c:axId val="3170348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データ!$DC$6:$DG$6</c:f>
              <c:numCache>
                <c:formatCode>#,##0.00;"△"#,##0.00;"-"</c:formatCode>
                <c:ptCount val="5"/>
                <c:pt idx="0">
                  <c:v>67.489999999999995</c:v>
                </c:pt>
                <c:pt idx="1">
                  <c:v>67.290000000000006</c:v>
                </c:pt>
                <c:pt idx="2">
                  <c:v>65.569999999999993</c:v>
                </c:pt>
                <c:pt idx="3">
                  <c:v>90.63</c:v>
                </c:pt>
                <c:pt idx="4">
                  <c:v>87.8</c:v>
                </c:pt>
              </c:numCache>
            </c:numRef>
          </c:val>
          <c:smooth val="0"/>
          <c:extLst>
            <c:ext xmlns:c16="http://schemas.microsoft.com/office/drawing/2014/chart" uri="{C3380CC4-5D6E-409C-BE32-E72D297353CC}">
              <c16:uniqueId val="{00000001-C6D8-4BCE-9626-14BCF2ADCC62}"/>
            </c:ext>
          </c:extLst>
        </c:ser>
        <c:dLbls>
          <c:showLegendKey val="0"/>
          <c:showVal val="0"/>
          <c:showCatName val="0"/>
          <c:showSerName val="0"/>
          <c:showPercent val="0"/>
          <c:showBubbleSize val="0"/>
        </c:dLbls>
        <c:marker val="1"/>
        <c:smooth val="0"/>
        <c:axId val="5812491"/>
        <c:axId val="31703485"/>
      </c:lineChart>
      <c:dateAx>
        <c:axId val="5812491"/>
        <c:scaling>
          <c:orientation val="minMax"/>
        </c:scaling>
        <c:delete val="1"/>
        <c:axPos val="b"/>
        <c:numFmt formatCode="General" sourceLinked="0"/>
        <c:majorTickMark val="none"/>
        <c:minorTickMark val="none"/>
        <c:tickLblPos val="none"/>
        <c:crossAx val="31703485"/>
        <c:crosses val="autoZero"/>
        <c:auto val="0"/>
        <c:lblOffset val="100"/>
        <c:baseTimeUnit val="years"/>
      </c:dateAx>
      <c:valAx>
        <c:axId val="31703485"/>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812491"/>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3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74.650000000000006</c:v>
                </c:pt>
                <c:pt idx="1">
                  <c:v>69.91</c:v>
                </c:pt>
                <c:pt idx="2">
                  <c:v>72.28</c:v>
                </c:pt>
                <c:pt idx="3">
                  <c:v>73.84</c:v>
                </c:pt>
                <c:pt idx="4">
                  <c:v>78.349999999999994</c:v>
                </c:pt>
              </c:numCache>
            </c:numRef>
          </c:val>
          <c:extLst>
            <c:ext xmlns:c16="http://schemas.microsoft.com/office/drawing/2014/chart" uri="{C3380CC4-5D6E-409C-BE32-E72D297353CC}">
              <c16:uniqueId val="{00000000-C0BA-40C0-84D7-2E1E1B537475}"/>
            </c:ext>
          </c:extLst>
        </c:ser>
        <c:dLbls>
          <c:showLegendKey val="0"/>
          <c:showVal val="0"/>
          <c:showCatName val="0"/>
          <c:showSerName val="0"/>
          <c:showPercent val="0"/>
          <c:showBubbleSize val="0"/>
        </c:dLbls>
        <c:gapWidth val="150"/>
        <c:axId val="22498512"/>
        <c:axId val="4693039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BA-40C0-84D7-2E1E1B537475}"/>
            </c:ext>
          </c:extLst>
        </c:ser>
        <c:dLbls>
          <c:showLegendKey val="0"/>
          <c:showVal val="0"/>
          <c:showCatName val="0"/>
          <c:showSerName val="0"/>
          <c:showPercent val="0"/>
          <c:showBubbleSize val="0"/>
        </c:dLbls>
        <c:marker val="1"/>
        <c:smooth val="0"/>
        <c:axId val="22498512"/>
        <c:axId val="46930394"/>
      </c:lineChart>
      <c:dateAx>
        <c:axId val="22498512"/>
        <c:scaling>
          <c:orientation val="minMax"/>
        </c:scaling>
        <c:delete val="1"/>
        <c:axPos val="b"/>
        <c:numFmt formatCode="General" sourceLinked="0"/>
        <c:majorTickMark val="none"/>
        <c:minorTickMark val="none"/>
        <c:tickLblPos val="none"/>
        <c:crossAx val="46930394"/>
        <c:crosses val="autoZero"/>
        <c:auto val="0"/>
        <c:lblOffset val="100"/>
        <c:baseTimeUnit val="years"/>
      </c:dateAx>
      <c:valAx>
        <c:axId val="46930394"/>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22498512"/>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CA-4B80-83FE-B8609CC0EC65}"/>
            </c:ext>
          </c:extLst>
        </c:ser>
        <c:dLbls>
          <c:showLegendKey val="0"/>
          <c:showVal val="0"/>
          <c:showCatName val="0"/>
          <c:showSerName val="0"/>
          <c:showPercent val="0"/>
          <c:showBubbleSize val="0"/>
        </c:dLbls>
        <c:gapWidth val="150"/>
        <c:axId val="59619204"/>
        <c:axId val="6893523"/>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CA-4B80-83FE-B8609CC0EC65}"/>
            </c:ext>
          </c:extLst>
        </c:ser>
        <c:dLbls>
          <c:showLegendKey val="0"/>
          <c:showVal val="0"/>
          <c:showCatName val="0"/>
          <c:showSerName val="0"/>
          <c:showPercent val="0"/>
          <c:showBubbleSize val="0"/>
        </c:dLbls>
        <c:marker val="1"/>
        <c:smooth val="0"/>
        <c:axId val="59619204"/>
        <c:axId val="6893523"/>
      </c:lineChart>
      <c:dateAx>
        <c:axId val="59619204"/>
        <c:scaling>
          <c:orientation val="minMax"/>
        </c:scaling>
        <c:delete val="1"/>
        <c:axPos val="b"/>
        <c:numFmt formatCode="General" sourceLinked="0"/>
        <c:majorTickMark val="none"/>
        <c:minorTickMark val="none"/>
        <c:tickLblPos val="none"/>
        <c:crossAx val="6893523"/>
        <c:crosses val="autoZero"/>
        <c:auto val="0"/>
        <c:lblOffset val="100"/>
        <c:baseTimeUnit val="years"/>
      </c:dateAx>
      <c:valAx>
        <c:axId val="6893523"/>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9619204"/>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7F-4FAE-9420-DFA8793F8384}"/>
            </c:ext>
          </c:extLst>
        </c:ser>
        <c:dLbls>
          <c:showLegendKey val="0"/>
          <c:showVal val="0"/>
          <c:showCatName val="0"/>
          <c:showSerName val="0"/>
          <c:showPercent val="0"/>
          <c:showBubbleSize val="0"/>
        </c:dLbls>
        <c:gapWidth val="150"/>
        <c:axId val="50081034"/>
        <c:axId val="46071213"/>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7F-4FAE-9420-DFA8793F8384}"/>
            </c:ext>
          </c:extLst>
        </c:ser>
        <c:dLbls>
          <c:showLegendKey val="0"/>
          <c:showVal val="0"/>
          <c:showCatName val="0"/>
          <c:showSerName val="0"/>
          <c:showPercent val="0"/>
          <c:showBubbleSize val="0"/>
        </c:dLbls>
        <c:marker val="1"/>
        <c:smooth val="0"/>
        <c:axId val="50081034"/>
        <c:axId val="46071213"/>
      </c:lineChart>
      <c:dateAx>
        <c:axId val="50081034"/>
        <c:scaling>
          <c:orientation val="minMax"/>
        </c:scaling>
        <c:delete val="1"/>
        <c:axPos val="b"/>
        <c:numFmt formatCode="General" sourceLinked="0"/>
        <c:majorTickMark val="none"/>
        <c:minorTickMark val="none"/>
        <c:tickLblPos val="none"/>
        <c:crossAx val="46071213"/>
        <c:crosses val="autoZero"/>
        <c:auto val="0"/>
        <c:lblOffset val="100"/>
        <c:baseTimeUnit val="years"/>
      </c:dateAx>
      <c:valAx>
        <c:axId val="46071213"/>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0081034"/>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1C-4FFF-A796-31CFAACA11DA}"/>
            </c:ext>
          </c:extLst>
        </c:ser>
        <c:dLbls>
          <c:showLegendKey val="0"/>
          <c:showVal val="0"/>
          <c:showCatName val="0"/>
          <c:showSerName val="0"/>
          <c:showPercent val="0"/>
          <c:showBubbleSize val="0"/>
        </c:dLbls>
        <c:gapWidth val="150"/>
        <c:axId val="45013120"/>
        <c:axId val="27025543"/>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1C-4FFF-A796-31CFAACA11DA}"/>
            </c:ext>
          </c:extLst>
        </c:ser>
        <c:dLbls>
          <c:showLegendKey val="0"/>
          <c:showVal val="0"/>
          <c:showCatName val="0"/>
          <c:showSerName val="0"/>
          <c:showPercent val="0"/>
          <c:showBubbleSize val="0"/>
        </c:dLbls>
        <c:marker val="1"/>
        <c:smooth val="0"/>
        <c:axId val="45013120"/>
        <c:axId val="27025543"/>
      </c:lineChart>
      <c:dateAx>
        <c:axId val="45013120"/>
        <c:scaling>
          <c:orientation val="minMax"/>
        </c:scaling>
        <c:delete val="1"/>
        <c:axPos val="b"/>
        <c:numFmt formatCode="General" sourceLinked="0"/>
        <c:majorTickMark val="none"/>
        <c:minorTickMark val="none"/>
        <c:tickLblPos val="none"/>
        <c:crossAx val="27025543"/>
        <c:crosses val="autoZero"/>
        <c:auto val="0"/>
        <c:lblOffset val="100"/>
        <c:baseTimeUnit val="years"/>
      </c:dateAx>
      <c:valAx>
        <c:axId val="27025543"/>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45013120"/>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4E-430A-BBCD-EA79429293D4}"/>
            </c:ext>
          </c:extLst>
        </c:ser>
        <c:dLbls>
          <c:showLegendKey val="0"/>
          <c:showVal val="0"/>
          <c:showCatName val="0"/>
          <c:showSerName val="0"/>
          <c:showPercent val="0"/>
          <c:showBubbleSize val="0"/>
        </c:dLbls>
        <c:gapWidth val="150"/>
        <c:axId val="56781063"/>
        <c:axId val="25753987"/>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4E-430A-BBCD-EA79429293D4}"/>
            </c:ext>
          </c:extLst>
        </c:ser>
        <c:dLbls>
          <c:showLegendKey val="0"/>
          <c:showVal val="0"/>
          <c:showCatName val="0"/>
          <c:showSerName val="0"/>
          <c:showPercent val="0"/>
          <c:showBubbleSize val="0"/>
        </c:dLbls>
        <c:marker val="1"/>
        <c:smooth val="0"/>
        <c:axId val="56781063"/>
        <c:axId val="25753987"/>
      </c:lineChart>
      <c:dateAx>
        <c:axId val="56781063"/>
        <c:scaling>
          <c:orientation val="minMax"/>
        </c:scaling>
        <c:delete val="1"/>
        <c:axPos val="b"/>
        <c:numFmt formatCode="General" sourceLinked="0"/>
        <c:majorTickMark val="none"/>
        <c:minorTickMark val="none"/>
        <c:tickLblPos val="none"/>
        <c:crossAx val="25753987"/>
        <c:crosses val="autoZero"/>
        <c:auto val="0"/>
        <c:lblOffset val="100"/>
        <c:baseTimeUnit val="years"/>
      </c:dateAx>
      <c:valAx>
        <c:axId val="25753987"/>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6781063"/>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3642.17</c:v>
                </c:pt>
                <c:pt idx="1">
                  <c:v>4031.73</c:v>
                </c:pt>
                <c:pt idx="2">
                  <c:v>3742</c:v>
                </c:pt>
                <c:pt idx="3">
                  <c:v>3651.65</c:v>
                </c:pt>
                <c:pt idx="4">
                  <c:v>2904.8</c:v>
                </c:pt>
              </c:numCache>
            </c:numRef>
          </c:val>
          <c:extLst>
            <c:ext xmlns:c16="http://schemas.microsoft.com/office/drawing/2014/chart" uri="{C3380CC4-5D6E-409C-BE32-E72D297353CC}">
              <c16:uniqueId val="{00000000-CC21-446F-9FFB-9D069EB579B7}"/>
            </c:ext>
          </c:extLst>
        </c:ser>
        <c:dLbls>
          <c:showLegendKey val="0"/>
          <c:showVal val="0"/>
          <c:showCatName val="0"/>
          <c:showSerName val="0"/>
          <c:showPercent val="0"/>
          <c:showBubbleSize val="0"/>
        </c:dLbls>
        <c:gapWidth val="150"/>
        <c:axId val="35164608"/>
        <c:axId val="6092742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データ!$BK$6:$BO$6</c:f>
              <c:numCache>
                <c:formatCode>#,##0.00;"△"#,##0.00;"-"</c:formatCode>
                <c:ptCount val="5"/>
                <c:pt idx="0">
                  <c:v>413.5</c:v>
                </c:pt>
                <c:pt idx="1">
                  <c:v>407.42</c:v>
                </c:pt>
                <c:pt idx="2">
                  <c:v>386.46</c:v>
                </c:pt>
                <c:pt idx="3">
                  <c:v>270.57</c:v>
                </c:pt>
                <c:pt idx="4">
                  <c:v>294.27</c:v>
                </c:pt>
              </c:numCache>
            </c:numRef>
          </c:val>
          <c:smooth val="0"/>
          <c:extLst>
            <c:ext xmlns:c16="http://schemas.microsoft.com/office/drawing/2014/chart" uri="{C3380CC4-5D6E-409C-BE32-E72D297353CC}">
              <c16:uniqueId val="{00000001-CC21-446F-9FFB-9D069EB579B7}"/>
            </c:ext>
          </c:extLst>
        </c:ser>
        <c:dLbls>
          <c:showLegendKey val="0"/>
          <c:showVal val="0"/>
          <c:showCatName val="0"/>
          <c:showSerName val="0"/>
          <c:showPercent val="0"/>
          <c:showBubbleSize val="0"/>
        </c:dLbls>
        <c:marker val="1"/>
        <c:smooth val="0"/>
        <c:axId val="35164608"/>
        <c:axId val="60927424"/>
      </c:lineChart>
      <c:dateAx>
        <c:axId val="35164608"/>
        <c:scaling>
          <c:orientation val="minMax"/>
        </c:scaling>
        <c:delete val="1"/>
        <c:axPos val="b"/>
        <c:numFmt formatCode="General" sourceLinked="0"/>
        <c:majorTickMark val="none"/>
        <c:minorTickMark val="none"/>
        <c:tickLblPos val="none"/>
        <c:crossAx val="60927424"/>
        <c:crosses val="autoZero"/>
        <c:auto val="0"/>
        <c:lblOffset val="100"/>
        <c:baseTimeUnit val="years"/>
      </c:dateAx>
      <c:valAx>
        <c:axId val="60927424"/>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5164608"/>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30.8</c:v>
                </c:pt>
                <c:pt idx="1">
                  <c:v>31.01</c:v>
                </c:pt>
                <c:pt idx="2">
                  <c:v>28.87</c:v>
                </c:pt>
                <c:pt idx="3">
                  <c:v>27.71</c:v>
                </c:pt>
                <c:pt idx="4">
                  <c:v>30.18</c:v>
                </c:pt>
              </c:numCache>
            </c:numRef>
          </c:val>
          <c:extLst>
            <c:ext xmlns:c16="http://schemas.microsoft.com/office/drawing/2014/chart" uri="{C3380CC4-5D6E-409C-BE32-E72D297353CC}">
              <c16:uniqueId val="{00000000-4048-4C2C-9ADD-4C34EFC84679}"/>
            </c:ext>
          </c:extLst>
        </c:ser>
        <c:dLbls>
          <c:showLegendKey val="0"/>
          <c:showVal val="0"/>
          <c:showCatName val="0"/>
          <c:showSerName val="0"/>
          <c:showPercent val="0"/>
          <c:showBubbleSize val="0"/>
        </c:dLbls>
        <c:gapWidth val="150"/>
        <c:axId val="29133257"/>
        <c:axId val="2550332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データ!$BV$6:$BZ$6</c:f>
              <c:numCache>
                <c:formatCode>#,##0.00;"△"#,##0.00;"-"</c:formatCode>
                <c:ptCount val="5"/>
                <c:pt idx="0">
                  <c:v>55.84</c:v>
                </c:pt>
                <c:pt idx="1">
                  <c:v>57.08</c:v>
                </c:pt>
                <c:pt idx="2">
                  <c:v>55.85</c:v>
                </c:pt>
                <c:pt idx="3">
                  <c:v>62.5</c:v>
                </c:pt>
                <c:pt idx="4">
                  <c:v>60.59</c:v>
                </c:pt>
              </c:numCache>
            </c:numRef>
          </c:val>
          <c:smooth val="0"/>
          <c:extLst>
            <c:ext xmlns:c16="http://schemas.microsoft.com/office/drawing/2014/chart" uri="{C3380CC4-5D6E-409C-BE32-E72D297353CC}">
              <c16:uniqueId val="{00000001-4048-4C2C-9ADD-4C34EFC84679}"/>
            </c:ext>
          </c:extLst>
        </c:ser>
        <c:dLbls>
          <c:showLegendKey val="0"/>
          <c:showVal val="0"/>
          <c:showCatName val="0"/>
          <c:showSerName val="0"/>
          <c:showPercent val="0"/>
          <c:showBubbleSize val="0"/>
        </c:dLbls>
        <c:marker val="1"/>
        <c:smooth val="0"/>
        <c:axId val="29133257"/>
        <c:axId val="25503326"/>
      </c:lineChart>
      <c:dateAx>
        <c:axId val="29133257"/>
        <c:scaling>
          <c:orientation val="minMax"/>
        </c:scaling>
        <c:delete val="1"/>
        <c:axPos val="b"/>
        <c:numFmt formatCode="General" sourceLinked="0"/>
        <c:majorTickMark val="none"/>
        <c:minorTickMark val="none"/>
        <c:tickLblPos val="none"/>
        <c:crossAx val="25503326"/>
        <c:crosses val="autoZero"/>
        <c:auto val="0"/>
        <c:lblOffset val="100"/>
        <c:baseTimeUnit val="years"/>
      </c:dateAx>
      <c:valAx>
        <c:axId val="25503326"/>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29133257"/>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192.48</c:v>
                </c:pt>
                <c:pt idx="1">
                  <c:v>180.2</c:v>
                </c:pt>
                <c:pt idx="2">
                  <c:v>188.78</c:v>
                </c:pt>
                <c:pt idx="3">
                  <c:v>204.88</c:v>
                </c:pt>
                <c:pt idx="4">
                  <c:v>192.83</c:v>
                </c:pt>
              </c:numCache>
            </c:numRef>
          </c:val>
          <c:extLst>
            <c:ext xmlns:c16="http://schemas.microsoft.com/office/drawing/2014/chart" uri="{C3380CC4-5D6E-409C-BE32-E72D297353CC}">
              <c16:uniqueId val="{00000000-0D2E-4480-892F-C2B6BF12075C}"/>
            </c:ext>
          </c:extLst>
        </c:ser>
        <c:dLbls>
          <c:showLegendKey val="0"/>
          <c:showVal val="0"/>
          <c:showCatName val="0"/>
          <c:showSerName val="0"/>
          <c:showPercent val="0"/>
          <c:showBubbleSize val="0"/>
        </c:dLbls>
        <c:gapWidth val="150"/>
        <c:axId val="30903363"/>
        <c:axId val="5559513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データ!$CG$6:$CK$6</c:f>
              <c:numCache>
                <c:formatCode>#,##0.00;"△"#,##0.00;"-"</c:formatCode>
                <c:ptCount val="5"/>
                <c:pt idx="0">
                  <c:v>287.57</c:v>
                </c:pt>
                <c:pt idx="1">
                  <c:v>286.86</c:v>
                </c:pt>
                <c:pt idx="2">
                  <c:v>287.91000000000003</c:v>
                </c:pt>
                <c:pt idx="3">
                  <c:v>269.33</c:v>
                </c:pt>
                <c:pt idx="4">
                  <c:v>280.23</c:v>
                </c:pt>
              </c:numCache>
            </c:numRef>
          </c:val>
          <c:smooth val="0"/>
          <c:extLst>
            <c:ext xmlns:c16="http://schemas.microsoft.com/office/drawing/2014/chart" uri="{C3380CC4-5D6E-409C-BE32-E72D297353CC}">
              <c16:uniqueId val="{00000001-0D2E-4480-892F-C2B6BF12075C}"/>
            </c:ext>
          </c:extLst>
        </c:ser>
        <c:dLbls>
          <c:showLegendKey val="0"/>
          <c:showVal val="0"/>
          <c:showCatName val="0"/>
          <c:showSerName val="0"/>
          <c:showPercent val="0"/>
          <c:showBubbleSize val="0"/>
        </c:dLbls>
        <c:marker val="1"/>
        <c:smooth val="0"/>
        <c:axId val="30903363"/>
        <c:axId val="55595133"/>
      </c:lineChart>
      <c:dateAx>
        <c:axId val="30903363"/>
        <c:scaling>
          <c:orientation val="minMax"/>
        </c:scaling>
        <c:delete val="1"/>
        <c:axPos val="b"/>
        <c:numFmt formatCode="General" sourceLinked="0"/>
        <c:majorTickMark val="none"/>
        <c:minorTickMark val="none"/>
        <c:tickLblPos val="none"/>
        <c:crossAx val="55595133"/>
        <c:crosses val="autoZero"/>
        <c:auto val="0"/>
        <c:lblOffset val="100"/>
        <c:baseTimeUnit val="years"/>
      </c:dateAx>
      <c:valAx>
        <c:axId val="55595133"/>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0903363"/>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①収益的収支比率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②累積欠損金比率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③流動比率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④企業債残高対事業規模比率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⑤経費回収率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⑥汚水処理原価</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円</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⑦施設利用率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⑧水洗化率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①有形固定資産減価償却率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②管渠老朽化率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③管渠改善率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2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57FD7533-88F7-4553-815A-AB4B8296EFE1}"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5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38F1EC5F-3E46-4969-838D-EF5C7444E2E6}"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67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6A187C22-2B05-4132-B05A-3105058D8C1B}"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0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305E7E10-C733-4D95-9F24-A5A89C2ECD52}"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【314.13】</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0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8F715A57-41E0-47E9-A20C-50157C771EB6}"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【77.67】</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67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A76F585D-92F0-4751-B68B-A0430FC8593D}"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【57.83】</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5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2B8CAE48-AAD1-412A-89E1-D058DCECE179}"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【282.28】</a:t>
          </a:fld>
          <a:endParaRPr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2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D22168B3-8848-441D-ACEC-753C54D1C74C}"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【58.42】</a:t>
          </a:fld>
          <a:endParaRPr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A04AE3B7-AB0F-47B7-AC28-AD3847268FA2}"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60132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2E320B2A-9739-4404-BCD7-B44BBC7C8A38}"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E5C18E91-1BA5-4EBE-AFA9-BBF0165C9272}"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a:t>
          </a:fld>
          <a:endParaRPr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workbookViewId="0"/>
  </sheetViews>
  <sheetFormatPr defaultColWidth="2.625" defaultRowHeight="13.5" customHeight="1"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
データ!H6</f>
        <v>
東京都　奥多摩町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
1</v>
      </c>
      <c r="C7" s="65"/>
      <c r="D7" s="65"/>
      <c r="E7" s="65"/>
      <c r="F7" s="65"/>
      <c r="G7" s="65"/>
      <c r="H7" s="65"/>
      <c r="I7" s="65" t="s">
        <v>
2</v>
      </c>
      <c r="J7" s="65"/>
      <c r="K7" s="65"/>
      <c r="L7" s="65"/>
      <c r="M7" s="65"/>
      <c r="N7" s="65"/>
      <c r="O7" s="65"/>
      <c r="P7" s="65" t="s">
        <v>
3</v>
      </c>
      <c r="Q7" s="65"/>
      <c r="R7" s="65"/>
      <c r="S7" s="65"/>
      <c r="T7" s="65"/>
      <c r="U7" s="65"/>
      <c r="V7" s="65"/>
      <c r="W7" s="65" t="s">
        <v>
4</v>
      </c>
      <c r="X7" s="65"/>
      <c r="Y7" s="65"/>
      <c r="Z7" s="65"/>
      <c r="AA7" s="65"/>
      <c r="AB7" s="65"/>
      <c r="AC7" s="65"/>
      <c r="AD7" s="65" t="s">
        <v>
5</v>
      </c>
      <c r="AE7" s="65"/>
      <c r="AF7" s="65"/>
      <c r="AG7" s="65"/>
      <c r="AH7" s="65"/>
      <c r="AI7" s="65"/>
      <c r="AJ7" s="65"/>
      <c r="AK7" s="3"/>
      <c r="AL7" s="65" t="s">
        <v>
6</v>
      </c>
      <c r="AM7" s="65"/>
      <c r="AN7" s="65"/>
      <c r="AO7" s="65"/>
      <c r="AP7" s="65"/>
      <c r="AQ7" s="65"/>
      <c r="AR7" s="65"/>
      <c r="AS7" s="65"/>
      <c r="AT7" s="65" t="s">
        <v>
7</v>
      </c>
      <c r="AU7" s="65"/>
      <c r="AV7" s="65"/>
      <c r="AW7" s="65"/>
      <c r="AX7" s="65"/>
      <c r="AY7" s="65"/>
      <c r="AZ7" s="65"/>
      <c r="BA7" s="65"/>
      <c r="BB7" s="65" t="s">
        <v>
8</v>
      </c>
      <c r="BC7" s="65"/>
      <c r="BD7" s="65"/>
      <c r="BE7" s="65"/>
      <c r="BF7" s="65"/>
      <c r="BG7" s="65"/>
      <c r="BH7" s="65"/>
      <c r="BI7" s="65"/>
      <c r="BJ7" s="3"/>
      <c r="BK7" s="3"/>
      <c r="BL7" s="4" t="s">
        <v>
9</v>
      </c>
      <c r="BM7" s="5"/>
      <c r="BN7" s="5"/>
      <c r="BO7" s="5"/>
      <c r="BP7" s="5"/>
      <c r="BQ7" s="5"/>
      <c r="BR7" s="5"/>
      <c r="BS7" s="5"/>
      <c r="BT7" s="5"/>
      <c r="BU7" s="5"/>
      <c r="BV7" s="5"/>
      <c r="BW7" s="5"/>
      <c r="BX7" s="5"/>
      <c r="BY7" s="6"/>
    </row>
    <row r="8" spans="1:78" ht="18.75" customHeight="1" x14ac:dyDescent="0.15">
      <c r="A8" s="2"/>
      <c r="B8" s="72" t="str">
        <f>
データ!I6</f>
        <v>
法非適用</v>
      </c>
      <c r="C8" s="72"/>
      <c r="D8" s="72"/>
      <c r="E8" s="72"/>
      <c r="F8" s="72"/>
      <c r="G8" s="72"/>
      <c r="H8" s="72"/>
      <c r="I8" s="72" t="str">
        <f>
データ!J6</f>
        <v>
下水道事業</v>
      </c>
      <c r="J8" s="72"/>
      <c r="K8" s="72"/>
      <c r="L8" s="72"/>
      <c r="M8" s="72"/>
      <c r="N8" s="72"/>
      <c r="O8" s="72"/>
      <c r="P8" s="72" t="str">
        <f>
データ!K6</f>
        <v>
特定地域生活排水処理</v>
      </c>
      <c r="Q8" s="72"/>
      <c r="R8" s="72"/>
      <c r="S8" s="72"/>
      <c r="T8" s="72"/>
      <c r="U8" s="72"/>
      <c r="V8" s="72"/>
      <c r="W8" s="72" t="str">
        <f>
データ!L6</f>
        <v>
K2</v>
      </c>
      <c r="X8" s="72"/>
      <c r="Y8" s="72"/>
      <c r="Z8" s="72"/>
      <c r="AA8" s="72"/>
      <c r="AB8" s="72"/>
      <c r="AC8" s="72"/>
      <c r="AD8" s="73" t="str">
        <f>
データ!$M$6</f>
        <v>
非設置</v>
      </c>
      <c r="AE8" s="73"/>
      <c r="AF8" s="73"/>
      <c r="AG8" s="73"/>
      <c r="AH8" s="73"/>
      <c r="AI8" s="73"/>
      <c r="AJ8" s="73"/>
      <c r="AK8" s="3"/>
      <c r="AL8" s="69">
        <f>
データ!S6</f>
        <v>
4991</v>
      </c>
      <c r="AM8" s="69"/>
      <c r="AN8" s="69"/>
      <c r="AO8" s="69"/>
      <c r="AP8" s="69"/>
      <c r="AQ8" s="69"/>
      <c r="AR8" s="69"/>
      <c r="AS8" s="69"/>
      <c r="AT8" s="68">
        <f>
データ!T6</f>
        <v>
225.53</v>
      </c>
      <c r="AU8" s="68"/>
      <c r="AV8" s="68"/>
      <c r="AW8" s="68"/>
      <c r="AX8" s="68"/>
      <c r="AY8" s="68"/>
      <c r="AZ8" s="68"/>
      <c r="BA8" s="68"/>
      <c r="BB8" s="68">
        <f>
データ!U6</f>
        <v>
22.13</v>
      </c>
      <c r="BC8" s="68"/>
      <c r="BD8" s="68"/>
      <c r="BE8" s="68"/>
      <c r="BF8" s="68"/>
      <c r="BG8" s="68"/>
      <c r="BH8" s="68"/>
      <c r="BI8" s="68"/>
      <c r="BJ8" s="3"/>
      <c r="BK8" s="3"/>
      <c r="BL8" s="70" t="s">
        <v>
10</v>
      </c>
      <c r="BM8" s="71"/>
      <c r="BN8" s="7" t="s">
        <v>
11</v>
      </c>
      <c r="BO8" s="8"/>
      <c r="BP8" s="8"/>
      <c r="BQ8" s="8"/>
      <c r="BR8" s="8"/>
      <c r="BS8" s="8"/>
      <c r="BT8" s="8"/>
      <c r="BU8" s="8"/>
      <c r="BV8" s="8"/>
      <c r="BW8" s="8"/>
      <c r="BX8" s="8"/>
      <c r="BY8" s="9"/>
    </row>
    <row r="9" spans="1:78" ht="18.75" customHeight="1" x14ac:dyDescent="0.15">
      <c r="A9" s="2"/>
      <c r="B9" s="65" t="s">
        <v>
12</v>
      </c>
      <c r="C9" s="65"/>
      <c r="D9" s="65"/>
      <c r="E9" s="65"/>
      <c r="F9" s="65"/>
      <c r="G9" s="65"/>
      <c r="H9" s="65"/>
      <c r="I9" s="65" t="s">
        <v>
13</v>
      </c>
      <c r="J9" s="65"/>
      <c r="K9" s="65"/>
      <c r="L9" s="65"/>
      <c r="M9" s="65"/>
      <c r="N9" s="65"/>
      <c r="O9" s="65"/>
      <c r="P9" s="65" t="s">
        <v>
14</v>
      </c>
      <c r="Q9" s="65"/>
      <c r="R9" s="65"/>
      <c r="S9" s="65"/>
      <c r="T9" s="65"/>
      <c r="U9" s="65"/>
      <c r="V9" s="65"/>
      <c r="W9" s="65" t="s">
        <v>
15</v>
      </c>
      <c r="X9" s="65"/>
      <c r="Y9" s="65"/>
      <c r="Z9" s="65"/>
      <c r="AA9" s="65"/>
      <c r="AB9" s="65"/>
      <c r="AC9" s="65"/>
      <c r="AD9" s="65" t="s">
        <v>
16</v>
      </c>
      <c r="AE9" s="65"/>
      <c r="AF9" s="65"/>
      <c r="AG9" s="65"/>
      <c r="AH9" s="65"/>
      <c r="AI9" s="65"/>
      <c r="AJ9" s="65"/>
      <c r="AK9" s="3"/>
      <c r="AL9" s="65" t="s">
        <v>
17</v>
      </c>
      <c r="AM9" s="65"/>
      <c r="AN9" s="65"/>
      <c r="AO9" s="65"/>
      <c r="AP9" s="65"/>
      <c r="AQ9" s="65"/>
      <c r="AR9" s="65"/>
      <c r="AS9" s="65"/>
      <c r="AT9" s="65" t="s">
        <v>
18</v>
      </c>
      <c r="AU9" s="65"/>
      <c r="AV9" s="65"/>
      <c r="AW9" s="65"/>
      <c r="AX9" s="65"/>
      <c r="AY9" s="65"/>
      <c r="AZ9" s="65"/>
      <c r="BA9" s="65"/>
      <c r="BB9" s="65" t="s">
        <v>
19</v>
      </c>
      <c r="BC9" s="65"/>
      <c r="BD9" s="65"/>
      <c r="BE9" s="65"/>
      <c r="BF9" s="65"/>
      <c r="BG9" s="65"/>
      <c r="BH9" s="65"/>
      <c r="BI9" s="65"/>
      <c r="BJ9" s="3"/>
      <c r="BK9" s="3"/>
      <c r="BL9" s="66" t="s">
        <v>
20</v>
      </c>
      <c r="BM9" s="67"/>
      <c r="BN9" s="10" t="s">
        <v>
21</v>
      </c>
      <c r="BO9" s="11"/>
      <c r="BP9" s="11"/>
      <c r="BQ9" s="11"/>
      <c r="BR9" s="11"/>
      <c r="BS9" s="11"/>
      <c r="BT9" s="11"/>
      <c r="BU9" s="11"/>
      <c r="BV9" s="11"/>
      <c r="BW9" s="11"/>
      <c r="BX9" s="11"/>
      <c r="BY9" s="12"/>
    </row>
    <row r="10" spans="1:78" ht="18.75" customHeight="1" x14ac:dyDescent="0.15">
      <c r="A10" s="2"/>
      <c r="B10" s="68" t="str">
        <f>
データ!N6</f>
        <v>
-</v>
      </c>
      <c r="C10" s="68"/>
      <c r="D10" s="68"/>
      <c r="E10" s="68"/>
      <c r="F10" s="68"/>
      <c r="G10" s="68"/>
      <c r="H10" s="68"/>
      <c r="I10" s="68" t="str">
        <f>
データ!O6</f>
        <v>
該当数値なし</v>
      </c>
      <c r="J10" s="68"/>
      <c r="K10" s="68"/>
      <c r="L10" s="68"/>
      <c r="M10" s="68"/>
      <c r="N10" s="68"/>
      <c r="O10" s="68"/>
      <c r="P10" s="68">
        <f>
データ!P6</f>
        <v>
8.4700000000000006</v>
      </c>
      <c r="Q10" s="68"/>
      <c r="R10" s="68"/>
      <c r="S10" s="68"/>
      <c r="T10" s="68"/>
      <c r="U10" s="68"/>
      <c r="V10" s="68"/>
      <c r="W10" s="68">
        <f>
データ!Q6</f>
        <v>
100</v>
      </c>
      <c r="X10" s="68"/>
      <c r="Y10" s="68"/>
      <c r="Z10" s="68"/>
      <c r="AA10" s="68"/>
      <c r="AB10" s="68"/>
      <c r="AC10" s="68"/>
      <c r="AD10" s="69">
        <f>
データ!R6</f>
        <v>
1331</v>
      </c>
      <c r="AE10" s="69"/>
      <c r="AF10" s="69"/>
      <c r="AG10" s="69"/>
      <c r="AH10" s="69"/>
      <c r="AI10" s="69"/>
      <c r="AJ10" s="69"/>
      <c r="AK10" s="2"/>
      <c r="AL10" s="69">
        <f>
データ!V6</f>
        <v>
419</v>
      </c>
      <c r="AM10" s="69"/>
      <c r="AN10" s="69"/>
      <c r="AO10" s="69"/>
      <c r="AP10" s="69"/>
      <c r="AQ10" s="69"/>
      <c r="AR10" s="69"/>
      <c r="AS10" s="69"/>
      <c r="AT10" s="68">
        <f>
データ!W6</f>
        <v>
0.25</v>
      </c>
      <c r="AU10" s="68"/>
      <c r="AV10" s="68"/>
      <c r="AW10" s="68"/>
      <c r="AX10" s="68"/>
      <c r="AY10" s="68"/>
      <c r="AZ10" s="68"/>
      <c r="BA10" s="68"/>
      <c r="BB10" s="68">
        <f>
データ!X6</f>
        <v>
1676</v>
      </c>
      <c r="BC10" s="68"/>
      <c r="BD10" s="68"/>
      <c r="BE10" s="68"/>
      <c r="BF10" s="68"/>
      <c r="BG10" s="68"/>
      <c r="BH10" s="68"/>
      <c r="BI10" s="68"/>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
113</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111</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【314.13】</v>
      </c>
      <c r="I86" s="26" t="str">
        <f>
データ!CA6</f>
        <v>
【58.42】</v>
      </c>
      <c r="J86" s="26" t="str">
        <f>
データ!CL6</f>
        <v>
【282.28】</v>
      </c>
      <c r="K86" s="26" t="str">
        <f>
データ!CW6</f>
        <v>
【57.83】</v>
      </c>
      <c r="L86" s="26" t="str">
        <f>
データ!DH6</f>
        <v>
【77.67】</v>
      </c>
      <c r="M86" s="26" t="s">
        <v>
43</v>
      </c>
      <c r="N86" s="26" t="s">
        <v>
43</v>
      </c>
      <c r="O86" s="26" t="str">
        <f>
データ!EO6</f>
        <v>
【-】</v>
      </c>
    </row>
  </sheetData>
  <sheetProtection algorithmName="SHA-512" hashValue="/MAPspToBqzsrNOZNHrzs9aoxPf+eM7Kt/sF1IgxivmNccwnRD66fBRQiKJ5vmYfgnWCP8vwtVWjt02AdgQAmw==" saltValue="aQEnP2HF8h3k7HugCi+Rk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 right="0.196850393700787" top="0.196850393700787" bottom="0.196850393700787" header="0.196850393700787" footer="0.196850393700787"/>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customHeight="1" x14ac:dyDescent="0.15"/>
  <cols>
    <col min="2" max="144" width="11.875" customWidth="1"/>
  </cols>
  <sheetData>
    <row r="1" spans="1:145" ht="13.5" customHeight="1" x14ac:dyDescent="0.15">
      <c r="A1" t="s">
        <v>
44</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ht="13.5" customHeight="1" x14ac:dyDescent="0.15">
      <c r="A2" s="28" t="s">
        <v>
45</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ht="13.5" customHeight="1" x14ac:dyDescent="0.15">
      <c r="A3" s="28" t="s">
        <v>
46</v>
      </c>
      <c r="B3" s="29" t="s">
        <v>
47</v>
      </c>
      <c r="C3" s="29" t="s">
        <v>
48</v>
      </c>
      <c r="D3" s="29" t="s">
        <v>
49</v>
      </c>
      <c r="E3" s="29" t="s">
        <v>
50</v>
      </c>
      <c r="F3" s="29" t="s">
        <v>
51</v>
      </c>
      <c r="G3" s="29" t="s">
        <v>
52</v>
      </c>
      <c r="H3" s="77" t="s">
        <v>
53</v>
      </c>
      <c r="I3" s="78"/>
      <c r="J3" s="78"/>
      <c r="K3" s="78"/>
      <c r="L3" s="78"/>
      <c r="M3" s="78"/>
      <c r="N3" s="78"/>
      <c r="O3" s="78"/>
      <c r="P3" s="78"/>
      <c r="Q3" s="78"/>
      <c r="R3" s="78"/>
      <c r="S3" s="78"/>
      <c r="T3" s="78"/>
      <c r="U3" s="78"/>
      <c r="V3" s="78"/>
      <c r="W3" s="78"/>
      <c r="X3" s="79"/>
      <c r="Y3" s="83" t="s">
        <v>
25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ht="13.5" customHeight="1" x14ac:dyDescent="0.15">
      <c r="A4" s="28" t="s">
        <v>
54</v>
      </c>
      <c r="B4" s="30"/>
      <c r="C4" s="30"/>
      <c r="D4" s="30"/>
      <c r="E4" s="30"/>
      <c r="F4" s="30"/>
      <c r="G4" s="30"/>
      <c r="H4" s="80"/>
      <c r="I4" s="81"/>
      <c r="J4" s="81"/>
      <c r="K4" s="81"/>
      <c r="L4" s="81"/>
      <c r="M4" s="81"/>
      <c r="N4" s="81"/>
      <c r="O4" s="81"/>
      <c r="P4" s="81"/>
      <c r="Q4" s="81"/>
      <c r="R4" s="81"/>
      <c r="S4" s="81"/>
      <c r="T4" s="81"/>
      <c r="U4" s="81"/>
      <c r="V4" s="81"/>
      <c r="W4" s="81"/>
      <c r="X4" s="82"/>
      <c r="Y4" s="76" t="s">
        <v>
55</v>
      </c>
      <c r="Z4" s="76"/>
      <c r="AA4" s="76"/>
      <c r="AB4" s="76"/>
      <c r="AC4" s="76"/>
      <c r="AD4" s="76"/>
      <c r="AE4" s="76"/>
      <c r="AF4" s="76"/>
      <c r="AG4" s="76"/>
      <c r="AH4" s="76"/>
      <c r="AI4" s="76"/>
      <c r="AJ4" s="76" t="s">
        <v>
56</v>
      </c>
      <c r="AK4" s="76"/>
      <c r="AL4" s="76"/>
      <c r="AM4" s="76"/>
      <c r="AN4" s="76"/>
      <c r="AO4" s="76"/>
      <c r="AP4" s="76"/>
      <c r="AQ4" s="76"/>
      <c r="AR4" s="76"/>
      <c r="AS4" s="76"/>
      <c r="AT4" s="76"/>
      <c r="AU4" s="76" t="s">
        <v>
57</v>
      </c>
      <c r="AV4" s="76"/>
      <c r="AW4" s="76"/>
      <c r="AX4" s="76"/>
      <c r="AY4" s="76"/>
      <c r="AZ4" s="76"/>
      <c r="BA4" s="76"/>
      <c r="BB4" s="76"/>
      <c r="BC4" s="76"/>
      <c r="BD4" s="76"/>
      <c r="BE4" s="76"/>
      <c r="BF4" s="76" t="s">
        <v>
58</v>
      </c>
      <c r="BG4" s="76"/>
      <c r="BH4" s="76"/>
      <c r="BI4" s="76"/>
      <c r="BJ4" s="76"/>
      <c r="BK4" s="76"/>
      <c r="BL4" s="76"/>
      <c r="BM4" s="76"/>
      <c r="BN4" s="76"/>
      <c r="BO4" s="76"/>
      <c r="BP4" s="76"/>
      <c r="BQ4" s="76" t="s">
        <v>
59</v>
      </c>
      <c r="BR4" s="76"/>
      <c r="BS4" s="76"/>
      <c r="BT4" s="76"/>
      <c r="BU4" s="76"/>
      <c r="BV4" s="76"/>
      <c r="BW4" s="76"/>
      <c r="BX4" s="76"/>
      <c r="BY4" s="76"/>
      <c r="BZ4" s="76"/>
      <c r="CA4" s="76"/>
      <c r="CB4" s="76" t="s">
        <v>
60</v>
      </c>
      <c r="CC4" s="76"/>
      <c r="CD4" s="76"/>
      <c r="CE4" s="76"/>
      <c r="CF4" s="76"/>
      <c r="CG4" s="76"/>
      <c r="CH4" s="76"/>
      <c r="CI4" s="76"/>
      <c r="CJ4" s="76"/>
      <c r="CK4" s="76"/>
      <c r="CL4" s="76"/>
      <c r="CM4" s="76" t="s">
        <v>
61</v>
      </c>
      <c r="CN4" s="76"/>
      <c r="CO4" s="76"/>
      <c r="CP4" s="76"/>
      <c r="CQ4" s="76"/>
      <c r="CR4" s="76"/>
      <c r="CS4" s="76"/>
      <c r="CT4" s="76"/>
      <c r="CU4" s="76"/>
      <c r="CV4" s="76"/>
      <c r="CW4" s="76"/>
      <c r="CX4" s="76" t="s">
        <v>
62</v>
      </c>
      <c r="CY4" s="76"/>
      <c r="CZ4" s="76"/>
      <c r="DA4" s="76"/>
      <c r="DB4" s="76"/>
      <c r="DC4" s="76"/>
      <c r="DD4" s="76"/>
      <c r="DE4" s="76"/>
      <c r="DF4" s="76"/>
      <c r="DG4" s="76"/>
      <c r="DH4" s="76"/>
      <c r="DI4" s="76" t="s">
        <v>
63</v>
      </c>
      <c r="DJ4" s="76"/>
      <c r="DK4" s="76"/>
      <c r="DL4" s="76"/>
      <c r="DM4" s="76"/>
      <c r="DN4" s="76"/>
      <c r="DO4" s="76"/>
      <c r="DP4" s="76"/>
      <c r="DQ4" s="76"/>
      <c r="DR4" s="76"/>
      <c r="DS4" s="76"/>
      <c r="DT4" s="76" t="s">
        <v>
64</v>
      </c>
      <c r="DU4" s="76"/>
      <c r="DV4" s="76"/>
      <c r="DW4" s="76"/>
      <c r="DX4" s="76"/>
      <c r="DY4" s="76"/>
      <c r="DZ4" s="76"/>
      <c r="EA4" s="76"/>
      <c r="EB4" s="76"/>
      <c r="EC4" s="76"/>
      <c r="ED4" s="76"/>
      <c r="EE4" s="76" t="s">
        <v>
65</v>
      </c>
      <c r="EF4" s="76"/>
      <c r="EG4" s="76"/>
      <c r="EH4" s="76"/>
      <c r="EI4" s="76"/>
      <c r="EJ4" s="76"/>
      <c r="EK4" s="76"/>
      <c r="EL4" s="76"/>
      <c r="EM4" s="76"/>
      <c r="EN4" s="76"/>
      <c r="EO4" s="76"/>
    </row>
    <row r="5" spans="1:145" ht="13.5" customHeight="1" x14ac:dyDescent="0.15">
      <c r="A5" s="28" t="s">
        <v>
66</v>
      </c>
      <c r="B5" s="31"/>
      <c r="C5" s="31"/>
      <c r="D5" s="31"/>
      <c r="E5" s="31"/>
      <c r="F5" s="31"/>
      <c r="G5" s="31"/>
      <c r="H5" s="32" t="s">
        <v>
67</v>
      </c>
      <c r="I5" s="32" t="s">
        <v>
68</v>
      </c>
      <c r="J5" s="32" t="s">
        <v>
69</v>
      </c>
      <c r="K5" s="32" t="s">
        <v>
70</v>
      </c>
      <c r="L5" s="32" t="s">
        <v>
71</v>
      </c>
      <c r="M5" s="32" t="s">
        <v>
5</v>
      </c>
      <c r="N5" s="32" t="s">
        <v>
72</v>
      </c>
      <c r="O5" s="32" t="s">
        <v>
73</v>
      </c>
      <c r="P5" s="32" t="s">
        <v>
74</v>
      </c>
      <c r="Q5" s="32" t="s">
        <v>
75</v>
      </c>
      <c r="R5" s="32" t="s">
        <v>
76</v>
      </c>
      <c r="S5" s="32" t="s">
        <v>
77</v>
      </c>
      <c r="T5" s="32" t="s">
        <v>
78</v>
      </c>
      <c r="U5" s="32" t="s">
        <v>
79</v>
      </c>
      <c r="V5" s="32" t="s">
        <v>
80</v>
      </c>
      <c r="W5" s="32" t="s">
        <v>
81</v>
      </c>
      <c r="X5" s="32" t="s">
        <v>
82</v>
      </c>
      <c r="Y5" s="32" t="s">
        <v>
83</v>
      </c>
      <c r="Z5" s="32" t="s">
        <v>
84</v>
      </c>
      <c r="AA5" s="32" t="s">
        <v>
85</v>
      </c>
      <c r="AB5" s="32" t="s">
        <v>
86</v>
      </c>
      <c r="AC5" s="32" t="s">
        <v>
87</v>
      </c>
      <c r="AD5" s="32" t="s">
        <v>
88</v>
      </c>
      <c r="AE5" s="32" t="s">
        <v>
89</v>
      </c>
      <c r="AF5" s="32" t="s">
        <v>
90</v>
      </c>
      <c r="AG5" s="32" t="s">
        <v>
91</v>
      </c>
      <c r="AH5" s="32" t="s">
        <v>
92</v>
      </c>
      <c r="AI5" s="32" t="s">
        <v>
31</v>
      </c>
      <c r="AJ5" s="32" t="s">
        <v>
83</v>
      </c>
      <c r="AK5" s="32" t="s">
        <v>
84</v>
      </c>
      <c r="AL5" s="32" t="s">
        <v>
85</v>
      </c>
      <c r="AM5" s="32" t="s">
        <v>
86</v>
      </c>
      <c r="AN5" s="32" t="s">
        <v>
87</v>
      </c>
      <c r="AO5" s="32" t="s">
        <v>
88</v>
      </c>
      <c r="AP5" s="32" t="s">
        <v>
89</v>
      </c>
      <c r="AQ5" s="32" t="s">
        <v>
90</v>
      </c>
      <c r="AR5" s="32" t="s">
        <v>
91</v>
      </c>
      <c r="AS5" s="32" t="s">
        <v>
92</v>
      </c>
      <c r="AT5" s="32" t="s">
        <v>
31</v>
      </c>
      <c r="AU5" s="32" t="s">
        <v>
83</v>
      </c>
      <c r="AV5" s="32" t="s">
        <v>
84</v>
      </c>
      <c r="AW5" s="32" t="s">
        <v>
85</v>
      </c>
      <c r="AX5" s="32" t="s">
        <v>
86</v>
      </c>
      <c r="AY5" s="32" t="s">
        <v>
87</v>
      </c>
      <c r="AZ5" s="32" t="s">
        <v>
88</v>
      </c>
      <c r="BA5" s="32" t="s">
        <v>
89</v>
      </c>
      <c r="BB5" s="32" t="s">
        <v>
90</v>
      </c>
      <c r="BC5" s="32" t="s">
        <v>
91</v>
      </c>
      <c r="BD5" s="32" t="s">
        <v>
92</v>
      </c>
      <c r="BE5" s="32" t="s">
        <v>
31</v>
      </c>
      <c r="BF5" s="32" t="s">
        <v>
83</v>
      </c>
      <c r="BG5" s="32" t="s">
        <v>
84</v>
      </c>
      <c r="BH5" s="32" t="s">
        <v>
85</v>
      </c>
      <c r="BI5" s="32" t="s">
        <v>
86</v>
      </c>
      <c r="BJ5" s="32" t="s">
        <v>
87</v>
      </c>
      <c r="BK5" s="32" t="s">
        <v>
88</v>
      </c>
      <c r="BL5" s="32" t="s">
        <v>
89</v>
      </c>
      <c r="BM5" s="32" t="s">
        <v>
90</v>
      </c>
      <c r="BN5" s="32" t="s">
        <v>
91</v>
      </c>
      <c r="BO5" s="32" t="s">
        <v>
92</v>
      </c>
      <c r="BP5" s="32" t="s">
        <v>
31</v>
      </c>
      <c r="BQ5" s="32" t="s">
        <v>
83</v>
      </c>
      <c r="BR5" s="32" t="s">
        <v>
84</v>
      </c>
      <c r="BS5" s="32" t="s">
        <v>
85</v>
      </c>
      <c r="BT5" s="32" t="s">
        <v>
86</v>
      </c>
      <c r="BU5" s="32" t="s">
        <v>
87</v>
      </c>
      <c r="BV5" s="32" t="s">
        <v>
88</v>
      </c>
      <c r="BW5" s="32" t="s">
        <v>
89</v>
      </c>
      <c r="BX5" s="32" t="s">
        <v>
90</v>
      </c>
      <c r="BY5" s="32" t="s">
        <v>
91</v>
      </c>
      <c r="BZ5" s="32" t="s">
        <v>
92</v>
      </c>
      <c r="CA5" s="32" t="s">
        <v>
31</v>
      </c>
      <c r="CB5" s="32" t="s">
        <v>
83</v>
      </c>
      <c r="CC5" s="32" t="s">
        <v>
84</v>
      </c>
      <c r="CD5" s="32" t="s">
        <v>
85</v>
      </c>
      <c r="CE5" s="32" t="s">
        <v>
86</v>
      </c>
      <c r="CF5" s="32" t="s">
        <v>
87</v>
      </c>
      <c r="CG5" s="32" t="s">
        <v>
88</v>
      </c>
      <c r="CH5" s="32" t="s">
        <v>
89</v>
      </c>
      <c r="CI5" s="32" t="s">
        <v>
90</v>
      </c>
      <c r="CJ5" s="32" t="s">
        <v>
91</v>
      </c>
      <c r="CK5" s="32" t="s">
        <v>
92</v>
      </c>
      <c r="CL5" s="32" t="s">
        <v>
31</v>
      </c>
      <c r="CM5" s="32" t="s">
        <v>
83</v>
      </c>
      <c r="CN5" s="32" t="s">
        <v>
84</v>
      </c>
      <c r="CO5" s="32" t="s">
        <v>
85</v>
      </c>
      <c r="CP5" s="32" t="s">
        <v>
86</v>
      </c>
      <c r="CQ5" s="32" t="s">
        <v>
87</v>
      </c>
      <c r="CR5" s="32" t="s">
        <v>
88</v>
      </c>
      <c r="CS5" s="32" t="s">
        <v>
89</v>
      </c>
      <c r="CT5" s="32" t="s">
        <v>
90</v>
      </c>
      <c r="CU5" s="32" t="s">
        <v>
91</v>
      </c>
      <c r="CV5" s="32" t="s">
        <v>
92</v>
      </c>
      <c r="CW5" s="32" t="s">
        <v>
31</v>
      </c>
      <c r="CX5" s="32" t="s">
        <v>
83</v>
      </c>
      <c r="CY5" s="32" t="s">
        <v>
84</v>
      </c>
      <c r="CZ5" s="32" t="s">
        <v>
85</v>
      </c>
      <c r="DA5" s="32" t="s">
        <v>
86</v>
      </c>
      <c r="DB5" s="32" t="s">
        <v>
87</v>
      </c>
      <c r="DC5" s="32" t="s">
        <v>
88</v>
      </c>
      <c r="DD5" s="32" t="s">
        <v>
89</v>
      </c>
      <c r="DE5" s="32" t="s">
        <v>
90</v>
      </c>
      <c r="DF5" s="32" t="s">
        <v>
91</v>
      </c>
      <c r="DG5" s="32" t="s">
        <v>
92</v>
      </c>
      <c r="DH5" s="32" t="s">
        <v>
31</v>
      </c>
      <c r="DI5" s="32" t="s">
        <v>
83</v>
      </c>
      <c r="DJ5" s="32" t="s">
        <v>
84</v>
      </c>
      <c r="DK5" s="32" t="s">
        <v>
85</v>
      </c>
      <c r="DL5" s="32" t="s">
        <v>
86</v>
      </c>
      <c r="DM5" s="32" t="s">
        <v>
87</v>
      </c>
      <c r="DN5" s="32" t="s">
        <v>
88</v>
      </c>
      <c r="DO5" s="32" t="s">
        <v>
89</v>
      </c>
      <c r="DP5" s="32" t="s">
        <v>
90</v>
      </c>
      <c r="DQ5" s="32" t="s">
        <v>
91</v>
      </c>
      <c r="DR5" s="32" t="s">
        <v>
92</v>
      </c>
      <c r="DS5" s="32" t="s">
        <v>
31</v>
      </c>
      <c r="DT5" s="32" t="s">
        <v>
83</v>
      </c>
      <c r="DU5" s="32" t="s">
        <v>
84</v>
      </c>
      <c r="DV5" s="32" t="s">
        <v>
85</v>
      </c>
      <c r="DW5" s="32" t="s">
        <v>
86</v>
      </c>
      <c r="DX5" s="32" t="s">
        <v>
87</v>
      </c>
      <c r="DY5" s="32" t="s">
        <v>
88</v>
      </c>
      <c r="DZ5" s="32" t="s">
        <v>
89</v>
      </c>
      <c r="EA5" s="32" t="s">
        <v>
90</v>
      </c>
      <c r="EB5" s="32" t="s">
        <v>
91</v>
      </c>
      <c r="EC5" s="32" t="s">
        <v>
92</v>
      </c>
      <c r="ED5" s="32" t="s">
        <v>
31</v>
      </c>
      <c r="EE5" s="32" t="s">
        <v>
83</v>
      </c>
      <c r="EF5" s="32" t="s">
        <v>
84</v>
      </c>
      <c r="EG5" s="32" t="s">
        <v>
85</v>
      </c>
      <c r="EH5" s="32" t="s">
        <v>
86</v>
      </c>
      <c r="EI5" s="32" t="s">
        <v>
87</v>
      </c>
      <c r="EJ5" s="32" t="s">
        <v>
88</v>
      </c>
      <c r="EK5" s="32" t="s">
        <v>
89</v>
      </c>
      <c r="EL5" s="32" t="s">
        <v>
90</v>
      </c>
      <c r="EM5" s="32" t="s">
        <v>
91</v>
      </c>
      <c r="EN5" s="32" t="s">
        <v>
92</v>
      </c>
      <c r="EO5" s="32" t="s">
        <v>
31</v>
      </c>
    </row>
    <row r="6" spans="1:145" s="36" customFormat="1" ht="13.5" customHeight="1" x14ac:dyDescent="0.15">
      <c r="A6" s="28" t="s">
        <v>
93</v>
      </c>
      <c r="B6" s="33">
        <f>
B7</f>
        <v>
2020</v>
      </c>
      <c r="C6" s="33">
        <f t="shared" ref="C6:X6" si="3">
C7</f>
        <v>
133086</v>
      </c>
      <c r="D6" s="33">
        <f t="shared" si="3"/>
        <v>
47</v>
      </c>
      <c r="E6" s="33">
        <f t="shared" si="3"/>
        <v>
18</v>
      </c>
      <c r="F6" s="33">
        <f t="shared" si="3"/>
        <v>
0</v>
      </c>
      <c r="G6" s="33">
        <f t="shared" si="3"/>
        <v>
0</v>
      </c>
      <c r="H6" s="33" t="str">
        <f t="shared" si="3"/>
        <v>
東京都　奥多摩町</v>
      </c>
      <c r="I6" s="33" t="str">
        <f t="shared" si="3"/>
        <v>
法非適用</v>
      </c>
      <c r="J6" s="33" t="str">
        <f t="shared" si="3"/>
        <v>
下水道事業</v>
      </c>
      <c r="K6" s="33" t="str">
        <f t="shared" si="3"/>
        <v>
特定地域生活排水処理</v>
      </c>
      <c r="L6" s="33" t="str">
        <f t="shared" si="3"/>
        <v>
K2</v>
      </c>
      <c r="M6" s="33" t="str">
        <f t="shared" si="3"/>
        <v>
非設置</v>
      </c>
      <c r="N6" s="34" t="str">
        <f t="shared" si="3"/>
        <v>
-</v>
      </c>
      <c r="O6" s="34" t="str">
        <f t="shared" si="3"/>
        <v>
該当数値なし</v>
      </c>
      <c r="P6" s="34">
        <f t="shared" si="3"/>
        <v>
8.4700000000000006</v>
      </c>
      <c r="Q6" s="34">
        <f t="shared" si="3"/>
        <v>
100</v>
      </c>
      <c r="R6" s="34">
        <f t="shared" si="3"/>
        <v>
1331</v>
      </c>
      <c r="S6" s="34">
        <f t="shared" si="3"/>
        <v>
4991</v>
      </c>
      <c r="T6" s="34">
        <f t="shared" si="3"/>
        <v>
225.53</v>
      </c>
      <c r="U6" s="34">
        <f t="shared" si="3"/>
        <v>
22.13</v>
      </c>
      <c r="V6" s="34">
        <f t="shared" si="3"/>
        <v>
419</v>
      </c>
      <c r="W6" s="34">
        <f t="shared" si="3"/>
        <v>
0.25</v>
      </c>
      <c r="X6" s="34">
        <f t="shared" si="3"/>
        <v>
1676</v>
      </c>
      <c r="Y6" s="35">
        <f>
IF(Y7="",NA(),Y7)</f>
        <v>
74.650000000000006</v>
      </c>
      <c r="Z6" s="35">
        <f t="shared" ref="Z6:AH6" si="4">
IF(Z7="",NA(),Z7)</f>
        <v>
69.91</v>
      </c>
      <c r="AA6" s="35">
        <f t="shared" si="4"/>
        <v>
72.28</v>
      </c>
      <c r="AB6" s="35">
        <f t="shared" si="4"/>
        <v>
73.84</v>
      </c>
      <c r="AC6" s="35">
        <f t="shared" si="4"/>
        <v>
78.349999999999994</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3642.17</v>
      </c>
      <c r="BG6" s="35">
        <f t="shared" ref="BG6:BO6" si="7">
IF(BG7="",NA(),BG7)</f>
        <v>
4031.73</v>
      </c>
      <c r="BH6" s="35">
        <f t="shared" si="7"/>
        <v>
3742</v>
      </c>
      <c r="BI6" s="35">
        <f t="shared" si="7"/>
        <v>
3651.65</v>
      </c>
      <c r="BJ6" s="35">
        <f t="shared" si="7"/>
        <v>
2904.8</v>
      </c>
      <c r="BK6" s="35">
        <f t="shared" si="7"/>
        <v>
413.5</v>
      </c>
      <c r="BL6" s="35">
        <f t="shared" si="7"/>
        <v>
407.42</v>
      </c>
      <c r="BM6" s="35">
        <f t="shared" si="7"/>
        <v>
386.46</v>
      </c>
      <c r="BN6" s="35">
        <f t="shared" si="7"/>
        <v>
270.57</v>
      </c>
      <c r="BO6" s="35">
        <f t="shared" si="7"/>
        <v>
294.27</v>
      </c>
      <c r="BP6" s="34" t="str">
        <f>
IF(BP7="","",IF(BP7="-","【-】","【"&amp;SUBSTITUTE(TEXT(BP7,"#,##0.00"),"-","△")&amp;"】"))</f>
        <v>
【314.13】</v>
      </c>
      <c r="BQ6" s="35">
        <f>
IF(BQ7="",NA(),BQ7)</f>
        <v>
30.8</v>
      </c>
      <c r="BR6" s="35">
        <f t="shared" ref="BR6:BZ6" si="8">
IF(BR7="",NA(),BR7)</f>
        <v>
31.01</v>
      </c>
      <c r="BS6" s="35">
        <f t="shared" si="8"/>
        <v>
28.87</v>
      </c>
      <c r="BT6" s="35">
        <f t="shared" si="8"/>
        <v>
27.71</v>
      </c>
      <c r="BU6" s="35">
        <f t="shared" si="8"/>
        <v>
30.18</v>
      </c>
      <c r="BV6" s="35">
        <f t="shared" si="8"/>
        <v>
55.84</v>
      </c>
      <c r="BW6" s="35">
        <f t="shared" si="8"/>
        <v>
57.08</v>
      </c>
      <c r="BX6" s="35">
        <f t="shared" si="8"/>
        <v>
55.85</v>
      </c>
      <c r="BY6" s="35">
        <f t="shared" si="8"/>
        <v>
62.5</v>
      </c>
      <c r="BZ6" s="35">
        <f t="shared" si="8"/>
        <v>
60.59</v>
      </c>
      <c r="CA6" s="34" t="str">
        <f>
IF(CA7="","",IF(CA7="-","【-】","【"&amp;SUBSTITUTE(TEXT(CA7,"#,##0.00"),"-","△")&amp;"】"))</f>
        <v>
【58.42】</v>
      </c>
      <c r="CB6" s="35">
        <f>
IF(CB7="",NA(),CB7)</f>
        <v>
192.48</v>
      </c>
      <c r="CC6" s="35">
        <f t="shared" ref="CC6:CK6" si="9">
IF(CC7="",NA(),CC7)</f>
        <v>
180.2</v>
      </c>
      <c r="CD6" s="35">
        <f t="shared" si="9"/>
        <v>
188.78</v>
      </c>
      <c r="CE6" s="35">
        <f t="shared" si="9"/>
        <v>
204.88</v>
      </c>
      <c r="CF6" s="35">
        <f t="shared" si="9"/>
        <v>
192.83</v>
      </c>
      <c r="CG6" s="35">
        <f t="shared" si="9"/>
        <v>
287.57</v>
      </c>
      <c r="CH6" s="35">
        <f t="shared" si="9"/>
        <v>
286.86</v>
      </c>
      <c r="CI6" s="35">
        <f t="shared" si="9"/>
        <v>
287.91000000000003</v>
      </c>
      <c r="CJ6" s="35">
        <f t="shared" si="9"/>
        <v>
269.33</v>
      </c>
      <c r="CK6" s="35">
        <f t="shared" si="9"/>
        <v>
280.23</v>
      </c>
      <c r="CL6" s="34" t="str">
        <f>
IF(CL7="","",IF(CL7="-","【-】","【"&amp;SUBSTITUTE(TEXT(CL7,"#,##0.00"),"-","△")&amp;"】"))</f>
        <v>
【282.28】</v>
      </c>
      <c r="CM6" s="35" t="str">
        <f>
IF(CM7="",NA(),CM7)</f>
        <v>
-</v>
      </c>
      <c r="CN6" s="35" t="str">
        <f t="shared" ref="CN6:CV6" si="10">
IF(CN7="",NA(),CN7)</f>
        <v>
-</v>
      </c>
      <c r="CO6" s="35" t="str">
        <f t="shared" si="10"/>
        <v>
-</v>
      </c>
      <c r="CP6" s="35" t="str">
        <f t="shared" si="10"/>
        <v>
-</v>
      </c>
      <c r="CQ6" s="35" t="str">
        <f t="shared" si="10"/>
        <v>
-</v>
      </c>
      <c r="CR6" s="35">
        <f t="shared" si="10"/>
        <v>
61.55</v>
      </c>
      <c r="CS6" s="35">
        <f t="shared" si="10"/>
        <v>
57.22</v>
      </c>
      <c r="CT6" s="35">
        <f t="shared" si="10"/>
        <v>
54.93</v>
      </c>
      <c r="CU6" s="35">
        <f t="shared" si="10"/>
        <v>
59.64</v>
      </c>
      <c r="CV6" s="35">
        <f t="shared" si="10"/>
        <v>
58.19</v>
      </c>
      <c r="CW6" s="34" t="str">
        <f>
IF(CW7="","",IF(CW7="-","【-】","【"&amp;SUBSTITUTE(TEXT(CW7,"#,##0.00"),"-","△")&amp;"】"))</f>
        <v>
【57.83】</v>
      </c>
      <c r="CX6" s="35">
        <f>
IF(CX7="",NA(),CX7)</f>
        <v>
93.2</v>
      </c>
      <c r="CY6" s="35">
        <f t="shared" ref="CY6:DG6" si="11">
IF(CY7="",NA(),CY7)</f>
        <v>
93.9</v>
      </c>
      <c r="CZ6" s="35">
        <f t="shared" si="11"/>
        <v>
94.26</v>
      </c>
      <c r="DA6" s="35">
        <f t="shared" si="11"/>
        <v>
78.23</v>
      </c>
      <c r="DB6" s="35">
        <f t="shared" si="11"/>
        <v>
79</v>
      </c>
      <c r="DC6" s="35">
        <f t="shared" si="11"/>
        <v>
67.489999999999995</v>
      </c>
      <c r="DD6" s="35">
        <f t="shared" si="11"/>
        <v>
67.290000000000006</v>
      </c>
      <c r="DE6" s="35">
        <f t="shared" si="11"/>
        <v>
65.569999999999993</v>
      </c>
      <c r="DF6" s="35">
        <f t="shared" si="11"/>
        <v>
90.63</v>
      </c>
      <c r="DG6" s="35">
        <f t="shared" si="11"/>
        <v>
87.8</v>
      </c>
      <c r="DH6" s="34" t="str">
        <f>
IF(DH7="","",IF(DH7="-","【-】","【"&amp;SUBSTITUTE(TEXT(DH7,"#,##0.00"),"-","△")&amp;"】"))</f>
        <v>
【77.67】</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5" t="str">
        <f>
IF(EE7="",NA(),EE7)</f>
        <v>
-</v>
      </c>
      <c r="EF6" s="35" t="str">
        <f t="shared" ref="EF6:EN6" si="14">
IF(EF7="",NA(),EF7)</f>
        <v>
-</v>
      </c>
      <c r="EG6" s="35" t="str">
        <f t="shared" si="14"/>
        <v>
-</v>
      </c>
      <c r="EH6" s="35" t="str">
        <f t="shared" si="14"/>
        <v>
-</v>
      </c>
      <c r="EI6" s="35" t="str">
        <f t="shared" si="14"/>
        <v>
-</v>
      </c>
      <c r="EJ6" s="35" t="str">
        <f t="shared" si="14"/>
        <v>
-</v>
      </c>
      <c r="EK6" s="35" t="str">
        <f t="shared" si="14"/>
        <v>
-</v>
      </c>
      <c r="EL6" s="35" t="str">
        <f t="shared" si="14"/>
        <v>
-</v>
      </c>
      <c r="EM6" s="35" t="str">
        <f t="shared" si="14"/>
        <v>
-</v>
      </c>
      <c r="EN6" s="35" t="str">
        <f t="shared" si="14"/>
        <v>
-</v>
      </c>
      <c r="EO6" s="34" t="str">
        <f>
IF(EO7="","",IF(EO7="-","【-】","【"&amp;SUBSTITUTE(TEXT(EO7,"#,##0.00"),"-","△")&amp;"】"))</f>
        <v>
【-】</v>
      </c>
    </row>
    <row r="7" spans="1:145" s="36" customFormat="1" ht="13.5" customHeight="1" x14ac:dyDescent="0.15">
      <c r="A7" s="28"/>
      <c r="B7" s="37">
        <v>
2020</v>
      </c>
      <c r="C7" s="37">
        <v>
133086</v>
      </c>
      <c r="D7" s="37">
        <v>
47</v>
      </c>
      <c r="E7" s="37">
        <v>
18</v>
      </c>
      <c r="F7" s="37">
        <v>
0</v>
      </c>
      <c r="G7" s="37">
        <v>
0</v>
      </c>
      <c r="H7" s="37" t="s">
        <v>
94</v>
      </c>
      <c r="I7" s="37" t="s">
        <v>
95</v>
      </c>
      <c r="J7" s="37" t="s">
        <v>
96</v>
      </c>
      <c r="K7" s="37" t="s">
        <v>
97</v>
      </c>
      <c r="L7" s="37" t="s">
        <v>
98</v>
      </c>
      <c r="M7" s="37" t="s">
        <v>
99</v>
      </c>
      <c r="N7" s="38" t="s">
        <v>
43</v>
      </c>
      <c r="O7" s="38" t="s">
        <v>
100</v>
      </c>
      <c r="P7" s="38">
        <v>
8.4700000000000006</v>
      </c>
      <c r="Q7" s="38">
        <v>
100</v>
      </c>
      <c r="R7" s="38">
        <v>
1331</v>
      </c>
      <c r="S7" s="38">
        <v>
4991</v>
      </c>
      <c r="T7" s="38">
        <v>
225.53</v>
      </c>
      <c r="U7" s="38">
        <v>
22.13</v>
      </c>
      <c r="V7" s="38">
        <v>
419</v>
      </c>
      <c r="W7" s="38">
        <v>
0.25</v>
      </c>
      <c r="X7" s="38">
        <v>
1676</v>
      </c>
      <c r="Y7" s="38">
        <v>
74.650000000000006</v>
      </c>
      <c r="Z7" s="38">
        <v>
69.91</v>
      </c>
      <c r="AA7" s="38">
        <v>
72.28</v>
      </c>
      <c r="AB7" s="38">
        <v>
73.84</v>
      </c>
      <c r="AC7" s="38">
        <v>
78.349999999999994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3642.17</v>
      </c>
      <c r="BG7" s="38">
        <v>
4031.73</v>
      </c>
      <c r="BH7" s="38">
        <v>
3742</v>
      </c>
      <c r="BI7" s="38">
        <v>
3651.65</v>
      </c>
      <c r="BJ7" s="38">
        <v>
2904.8</v>
      </c>
      <c r="BK7" s="38">
        <v>
413.5</v>
      </c>
      <c r="BL7" s="38">
        <v>
407.42</v>
      </c>
      <c r="BM7" s="38">
        <v>
386.46</v>
      </c>
      <c r="BN7" s="38">
        <v>
270.57</v>
      </c>
      <c r="BO7" s="38">
        <v>
294.27</v>
      </c>
      <c r="BP7" s="38">
        <v>
314.13</v>
      </c>
      <c r="BQ7" s="38">
        <v>
30.8</v>
      </c>
      <c r="BR7" s="38">
        <v>
31.01</v>
      </c>
      <c r="BS7" s="38">
        <v>
28.87</v>
      </c>
      <c r="BT7" s="38">
        <v>
27.71</v>
      </c>
      <c r="BU7" s="38">
        <v>
30.18</v>
      </c>
      <c r="BV7" s="38">
        <v>
55.84</v>
      </c>
      <c r="BW7" s="38">
        <v>
57.08</v>
      </c>
      <c r="BX7" s="38">
        <v>
55.85</v>
      </c>
      <c r="BY7" s="38">
        <v>
62.5</v>
      </c>
      <c r="BZ7" s="38">
        <v>
60.59</v>
      </c>
      <c r="CA7" s="38">
        <v>
58.42</v>
      </c>
      <c r="CB7" s="38">
        <v>
192.48</v>
      </c>
      <c r="CC7" s="38">
        <v>
180.2</v>
      </c>
      <c r="CD7" s="38">
        <v>
188.78</v>
      </c>
      <c r="CE7" s="38">
        <v>
204.88</v>
      </c>
      <c r="CF7" s="38">
        <v>
192.83</v>
      </c>
      <c r="CG7" s="38">
        <v>
287.57</v>
      </c>
      <c r="CH7" s="38">
        <v>
286.86</v>
      </c>
      <c r="CI7" s="38">
        <v>
287.91000000000003</v>
      </c>
      <c r="CJ7" s="38">
        <v>
269.33</v>
      </c>
      <c r="CK7" s="38">
        <v>
280.23</v>
      </c>
      <c r="CL7" s="38">
        <v>
282.27999999999997</v>
      </c>
      <c r="CM7" s="38" t="s">
        <v>
43</v>
      </c>
      <c r="CN7" s="38" t="s">
        <v>
43</v>
      </c>
      <c r="CO7" s="38" t="s">
        <v>
43</v>
      </c>
      <c r="CP7" s="38" t="s">
        <v>
43</v>
      </c>
      <c r="CQ7" s="38" t="s">
        <v>
43</v>
      </c>
      <c r="CR7" s="38">
        <v>
61.55</v>
      </c>
      <c r="CS7" s="38">
        <v>
57.22</v>
      </c>
      <c r="CT7" s="38">
        <v>
54.93</v>
      </c>
      <c r="CU7" s="38">
        <v>
59.64</v>
      </c>
      <c r="CV7" s="38">
        <v>
58.19</v>
      </c>
      <c r="CW7" s="38">
        <v>
57.83</v>
      </c>
      <c r="CX7" s="38">
        <v>
93.2</v>
      </c>
      <c r="CY7" s="38">
        <v>
93.9</v>
      </c>
      <c r="CZ7" s="38">
        <v>
94.26</v>
      </c>
      <c r="DA7" s="38">
        <v>
78.23</v>
      </c>
      <c r="DB7" s="38">
        <v>
79</v>
      </c>
      <c r="DC7" s="38">
        <v>
67.489999999999995</v>
      </c>
      <c r="DD7" s="38">
        <v>
67.290000000000006</v>
      </c>
      <c r="DE7" s="38">
        <v>
65.569999999999993</v>
      </c>
      <c r="DF7" s="38">
        <v>
90.63</v>
      </c>
      <c r="DG7" s="38">
        <v>
87.8</v>
      </c>
      <c r="DH7" s="38">
        <v>
77.67</v>
      </c>
      <c r="DI7" s="38"/>
      <c r="DJ7" s="38"/>
      <c r="DK7" s="38"/>
      <c r="DL7" s="38"/>
      <c r="DM7" s="38"/>
      <c r="DN7" s="38"/>
      <c r="DO7" s="38"/>
      <c r="DP7" s="38"/>
      <c r="DQ7" s="38"/>
      <c r="DR7" s="38"/>
      <c r="DS7" s="38"/>
      <c r="DT7" s="38"/>
      <c r="DU7" s="38"/>
      <c r="DV7" s="38"/>
      <c r="DW7" s="38"/>
      <c r="DX7" s="38"/>
      <c r="DY7" s="38"/>
      <c r="DZ7" s="38"/>
      <c r="EA7" s="38"/>
      <c r="EB7" s="38"/>
      <c r="EC7" s="38"/>
      <c r="ED7" s="38"/>
      <c r="EE7" s="38" t="s">
        <v>
43</v>
      </c>
      <c r="EF7" s="38" t="s">
        <v>
43</v>
      </c>
      <c r="EG7" s="38" t="s">
        <v>
43</v>
      </c>
      <c r="EH7" s="38" t="s">
        <v>
43</v>
      </c>
      <c r="EI7" s="38" t="s">
        <v>
43</v>
      </c>
      <c r="EJ7" s="38" t="s">
        <v>
43</v>
      </c>
      <c r="EK7" s="38" t="s">
        <v>
43</v>
      </c>
      <c r="EL7" s="38" t="s">
        <v>
43</v>
      </c>
      <c r="EM7" s="38" t="s">
        <v>
43</v>
      </c>
      <c r="EN7" s="38" t="s">
        <v>
43</v>
      </c>
      <c r="EO7" s="38" t="s">
        <v>
43</v>
      </c>
    </row>
    <row r="8" spans="1:145" ht="13.5" customHeight="1"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ht="13.5" customHeight="1" x14ac:dyDescent="0.15">
      <c r="A9" s="40"/>
      <c r="B9" s="40" t="s">
        <v>
101</v>
      </c>
      <c r="C9" s="40" t="s">
        <v>
102</v>
      </c>
      <c r="D9" s="40" t="s">
        <v>
103</v>
      </c>
      <c r="E9" s="40" t="s">
        <v>
104</v>
      </c>
      <c r="F9" s="40" t="s">
        <v>
105</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ht="13.5" customHeight="1" x14ac:dyDescent="0.15">
      <c r="A10" s="40" t="s">
        <v>
47</v>
      </c>
      <c r="B10" s="41">
        <f t="shared" ref="B10:D10" si="15">
DATEVALUE($B7+12-B11&amp;"/1/"&amp;B12)</f>
        <v>
46753</v>
      </c>
      <c r="C10" s="41">
        <f t="shared" si="15"/>
        <v>
47119</v>
      </c>
      <c r="D10" s="41">
        <f t="shared" si="15"/>
        <v>
47484</v>
      </c>
      <c r="E10" s="42">
        <f>
DATEVALUE($B7+12-E11&amp;"/1/"&amp;E12)</f>
        <v>
47849</v>
      </c>
      <c r="F10" s="42">
        <f>
DATEVALUE($B7+12-F11&amp;"/1/"&amp;F12)</f>
        <v>
48215</v>
      </c>
    </row>
    <row r="11" spans="1:145" ht="13.5" customHeight="1" x14ac:dyDescent="0.15">
      <c r="B11">
        <v>
4</v>
      </c>
      <c r="C11">
        <v>
3</v>
      </c>
      <c r="D11">
        <v>
2</v>
      </c>
      <c r="E11">
        <v>
1</v>
      </c>
      <c r="F11">
        <v>
0</v>
      </c>
      <c r="G11" t="s">
        <v>
106</v>
      </c>
    </row>
    <row r="12" spans="1:145" ht="13.5" customHeight="1" x14ac:dyDescent="0.15">
      <c r="B12">
        <v>
1</v>
      </c>
      <c r="C12">
        <v>
1</v>
      </c>
      <c r="D12">
        <v>
1</v>
      </c>
      <c r="E12">
        <v>
1</v>
      </c>
      <c r="F12">
        <v>
2</v>
      </c>
      <c r="G12" t="s">
        <v>
107</v>
      </c>
    </row>
    <row r="13" spans="1:145" ht="13.5" customHeight="1" x14ac:dyDescent="0.15">
      <c r="B13" t="s">
        <v>
108</v>
      </c>
      <c r="C13" t="s">
        <v>
108</v>
      </c>
      <c r="D13" t="s">
        <v>
108</v>
      </c>
      <c r="E13" t="s">
        <v>
109</v>
      </c>
      <c r="F13" t="s">
        <v>
109</v>
      </c>
      <c r="G13" t="s">
        <v>
110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角田　康一郎</dc:creator>
  <cp:keywords/>
  <dc:description/>
  <cp:lastModifiedBy>東京都</cp:lastModifiedBy>
  <cp:lastPrinted>2022-02-07T00:58:02Z</cp:lastPrinted>
  <dcterms:created xsi:type="dcterms:W3CDTF">2022-02-07T01:00:43Z</dcterms:created>
  <dcterms:modified xsi:type="dcterms:W3CDTF">2022-02-17T02:53:40Z</dcterms:modified>
  <cp:category/>
  <cp:contentStatus/>
</cp:coreProperties>
</file>