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R3年度\4-共通\調査\3.1.12公営企業に係る経営比較分析表の分析等について1.29\"/>
    </mc:Choice>
  </mc:AlternateContent>
  <workbookProtection workbookAlgorithmName="SHA-512" workbookHashValue="5zv0OLEN9lEIbk0TPHyx7d8RnZJVSksx2RZlEQrHEjq5ck0yKWWd6OqtrrTpU+lKdy0s9rEbmrM6GXW6L9sH1g==" workbookSaltValue="vRB28UlypcGTE9Okk1FUCg==" workbookSpinCount="100000" lockStructure="1"/>
  <bookViews>
    <workbookView xWindow="0" yWindow="0" windowWidth="20490" windowHeight="705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K10" i="5"/>
  <c r="EY16" i="5"/>
  <c r="DK16" i="5"/>
  <c r="AZ16" i="5"/>
  <c r="FI10" i="5"/>
  <c r="DU10" i="5"/>
  <c r="BV10" i="5"/>
  <c r="EO16" i="5"/>
  <c r="CG17" i="5"/>
  <c r="AO17" i="5"/>
  <c r="EE16" i="5"/>
  <c r="BV16" i="5"/>
  <c r="EO10" i="5"/>
  <c r="DA10" i="5"/>
  <c r="AZ10" i="5"/>
  <c r="BK7" i="4"/>
  <c r="DA16" i="5"/>
  <c r="EY10" i="5"/>
  <c r="BK10" i="5"/>
  <c r="AM11" i="5"/>
  <c r="BI16" i="5"/>
  <c r="J10" i="5"/>
  <c r="BT10" i="5"/>
  <c r="DS10" i="5"/>
  <c r="FG10" i="5"/>
  <c r="AX16" i="5"/>
  <c r="DI16" i="5"/>
  <c r="EW16" i="5"/>
  <c r="DS16" i="5"/>
  <c r="L10" i="5"/>
  <c r="AX10" i="5"/>
  <c r="CY10" i="5"/>
  <c r="EM10" i="5"/>
  <c r="BT16" i="5"/>
  <c r="EC16" i="5"/>
  <c r="AM17" i="5"/>
  <c r="CE17" i="5"/>
  <c r="CE10" i="5"/>
  <c r="EC10" i="5"/>
  <c r="FG16" i="5"/>
  <c r="BA7" i="4"/>
  <c r="I10" i="5"/>
  <c r="BI10" i="5"/>
  <c r="DI10" i="5"/>
  <c r="EW10" i="5"/>
  <c r="CY16" i="5"/>
  <c r="CF17" i="5" l="1"/>
  <c r="AN17" i="5"/>
  <c r="ED16" i="5"/>
  <c r="BU16" i="5"/>
  <c r="EN10" i="5"/>
  <c r="CZ10" i="5"/>
  <c r="AY10" i="5"/>
  <c r="BF7" i="4"/>
  <c r="DJ16" i="5"/>
  <c r="FH10" i="5"/>
  <c r="FH16" i="5"/>
  <c r="DT16" i="5"/>
  <c r="BJ16" i="5"/>
  <c r="AN11" i="5"/>
  <c r="ED10" i="5"/>
  <c r="CF10" i="5"/>
  <c r="AY16" i="5"/>
  <c r="EN16" i="5"/>
  <c r="CZ16" i="5"/>
  <c r="EX10" i="5"/>
  <c r="DJ10" i="5"/>
  <c r="BJ10" i="5"/>
  <c r="EX16" i="5"/>
  <c r="DT10" i="5"/>
  <c r="BU10" i="5"/>
  <c r="EV16" i="5"/>
  <c r="DH16" i="5"/>
  <c r="AW16" i="5"/>
  <c r="FF10" i="5"/>
  <c r="DR10" i="5"/>
  <c r="BS10" i="5"/>
  <c r="CD17" i="5"/>
  <c r="BS16" i="5"/>
  <c r="AV7" i="4"/>
  <c r="EL16" i="5"/>
  <c r="CX16" i="5"/>
  <c r="EV10" i="5"/>
  <c r="DH10" i="5"/>
  <c r="BH10" i="5"/>
  <c r="EL10" i="5"/>
  <c r="CX10" i="5"/>
  <c r="AW10" i="5"/>
  <c r="FF16" i="5"/>
  <c r="DR16" i="5"/>
  <c r="BH16" i="5"/>
  <c r="AL11" i="5"/>
  <c r="EB10" i="5"/>
  <c r="CD10" i="5"/>
  <c r="AL17" i="5"/>
  <c r="EB16" i="5"/>
  <c r="FE16" i="5"/>
  <c r="DQ16" i="5"/>
  <c r="BG16" i="5"/>
  <c r="AK11" i="5"/>
  <c r="EA10" i="5"/>
  <c r="CC10" i="5"/>
  <c r="EK16" i="5"/>
  <c r="EU10" i="5"/>
  <c r="BG10" i="5"/>
  <c r="EU16" i="5"/>
  <c r="DG16" i="5"/>
  <c r="AV16" i="5"/>
  <c r="FE10" i="5"/>
  <c r="DQ10" i="5"/>
  <c r="BR10" i="5"/>
  <c r="CW16" i="5"/>
  <c r="CC17" i="5"/>
  <c r="AK17" i="5"/>
  <c r="EA16" i="5"/>
  <c r="BR16" i="5"/>
  <c r="EK10" i="5"/>
  <c r="CW10" i="5"/>
  <c r="AV10" i="5"/>
  <c r="AQ7" i="4"/>
  <c r="DG10" i="5"/>
</calcChain>
</file>

<file path=xl/sharedStrings.xml><?xml version="1.0" encoding="utf-8"?>
<sst xmlns="http://schemas.openxmlformats.org/spreadsheetml/2006/main" count="317" uniqueCount="127">
  <si>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</si>
  <si>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</si>
  <si>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</si>
  <si>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</si>
  <si>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</si>
  <si>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</si>
  <si>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</si>
  <si>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</si>
  <si>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</si>
  <si>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</si>
  <si>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</si>
  <si>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</si>
  <si>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</si>
  <si>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</si>
  <si>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</si>
  <si>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</si>
  <si>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</si>
  <si>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</si>
  <si>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</si>
  <si>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</si>
  <si>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</si>
  <si>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</si>
  <si>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</si>
  <si>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</si>
  <si>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</si>
  <si>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</si>
  <si>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</si>
  <si>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</si>
  <si>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</si>
  <si>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</si>
  <si>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</si>
  <si>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</si>
  <si>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</si>
  <si>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</si>
  <si>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</si>
  <si>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</si>
  <si>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</si>
  <si>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</si>
  <si>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</si>
  <si>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</si>
  <si>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</si>
  <si>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</si>
  <si>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</si>
  <si>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</si>
  <si>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</si>
  <si>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</si>
  <si>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</si>
  <si>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</si>
  <si>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</si>
  <si>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</si>
  <si>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</si>
  <si>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</si>
  <si>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</si>
  <si>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</si>
  <si>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</si>
  <si>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</si>
  <si>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</si>
  <si>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</si>
  <si>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</si>
  <si>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</si>
  <si>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</si>
  <si>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</si>
  <si>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</si>
  <si>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</si>
  <si>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</si>
  <si>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</si>
  <si>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</si>
  <si>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</si>
  <si>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</si>
  <si>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</si>
  <si>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</si>
  <si>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</si>
  <si>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</si>
  <si>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</si>
  <si>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</si>
  <si>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</si>
  <si>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</si>
  <si>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</si>
  <si>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</si>
  <si>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</si>
  <si>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</si>
  <si>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</si>
  <si>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</si>
  <si>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</si>
  <si>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</si>
  <si>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</si>
  <si>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</si>
  <si>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</si>
  <si>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</si>
  <si>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134015</t>
  </si>
  <si>
    <t>46</t>
  </si>
  <si>
    <t>03</t>
  </si>
  <si>
    <t>3</t>
  </si>
  <si>
    <t>000</t>
  </si>
  <si>
    <t>東京都　八丈町</t>
  </si>
  <si>
    <t>法適用</t>
  </si>
  <si>
    <t>交通事業</t>
  </si>
  <si>
    <t>自動車運送事業</t>
  </si>
  <si>
    <t>自治体職員</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</si>
  <si>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</si>
  <si>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</si>
  <si>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</si>
  <si>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</si>
  <si>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</si>
  <si>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</si>
  <si>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</si>
  <si>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</si>
  <si>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</si>
  <si>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</si>
  <si>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</si>
  <si>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</si>
  <si>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</si>
  <si>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</si>
  <si>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</si>
  <si>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</si>
  <si>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</si>
  <si>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</si>
  <si>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</si>
  <si>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</si>
  <si>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</si>
  <si>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</si>
  <si>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</si>
  <si>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</si>
  <si>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</si>
  <si>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八丈町一般旅客自動車運送事業は乗合事業と貸切事業を行っており、その両事業を合算した内容となっている。
○事業の状況
新型コロナウイルス感染症による影響で、特に貸切事業収益が大きく減少してしまい、②営業収支比率は減少した。
費用を補てんするため、一般会計から補助を受けて、①経常収支比率を増加させている。②営業収支比率の改善のために、利用者及び営業収益の増加を図る必要がある。
○独立採算の状況
新型コロナウイルス感染症による影響で利用者数が減少したため、⑥利用者１回当たり運行経費は増加となった。
また、他会計負担額が増加したことから、⑤利用者一回当たり他会計負担額、⑦他会計負担比率は増加してしまった。他会計からの補助金が収益の大きな割合を占めており、利用者及び営業収益を増加させる必要がある。
具体的には、乗合事業については、便利で手ごろな移動手段として周知を図り、貸切事業については、積極的な観光誘致活動により利用者の増加を目指す。
○資産及び負債の状況
車両更新を計画的に進めており、⑨有形固定資産減価償却率は平均値とほぼ同じ値となった。
また、車両更新を企業債に頼らず進められていることから⑧企業債残高対料金収入比率について減少傾向にある。</t>
    <rPh sb="58" eb="60">
      <t>シンガタ</t>
    </rPh>
    <rPh sb="67" eb="70">
      <t>カンセンショウ</t>
    </rPh>
    <rPh sb="73" eb="75">
      <t>エイキョウ</t>
    </rPh>
    <rPh sb="77" eb="78">
      <t>トク</t>
    </rPh>
    <rPh sb="79" eb="81">
      <t>カシキリ</t>
    </rPh>
    <rPh sb="81" eb="83">
      <t>ジギョウ</t>
    </rPh>
    <rPh sb="83" eb="85">
      <t>シュウエキ</t>
    </rPh>
    <rPh sb="86" eb="87">
      <t>オオ</t>
    </rPh>
    <rPh sb="89" eb="91">
      <t>ゲンショウ</t>
    </rPh>
    <rPh sb="98" eb="100">
      <t>エイギョウ</t>
    </rPh>
    <rPh sb="100" eb="102">
      <t>シュウシ</t>
    </rPh>
    <rPh sb="102" eb="104">
      <t>ヒリツ</t>
    </rPh>
    <rPh sb="105" eb="107">
      <t>ゲンショウ</t>
    </rPh>
    <rPh sb="197" eb="199">
      <t>シンガタ</t>
    </rPh>
    <rPh sb="206" eb="209">
      <t>カンセンショウ</t>
    </rPh>
    <rPh sb="212" eb="214">
      <t>エイキョウ</t>
    </rPh>
    <rPh sb="241" eb="243">
      <t>ゾウカ</t>
    </rPh>
    <rPh sb="330" eb="331">
      <t>オヨ</t>
    </rPh>
    <rPh sb="332" eb="334">
      <t>エイギョウ</t>
    </rPh>
    <rPh sb="334" eb="336">
      <t>シュウエキ</t>
    </rPh>
    <rPh sb="337" eb="339">
      <t>ゾウカ</t>
    </rPh>
    <rPh sb="342" eb="344">
      <t>ヒツヨウ</t>
    </rPh>
    <phoneticPr fontId="3"/>
  </si>
  <si>
    <t>経営の効率性に関する表は乗合事業のみに関する内容となっている。
②走行キロ当たりの運送原価は平均より低い値となっていることから、費用は他の事業者以上に効率的な経営を行っていると考えられる。
収入については、一般会計からの補助金等を含めた金額のため、①走行キロ当たりの収入は高いが、実際は④乗車効率が低く、乗客からの運賃による収益は少ない。
④乗車効率を上げるため、利用者が特に少ない区間の廃止及び利用者が見込める他の区間を延長することを検討している。これにより、利用者及び収入増加を目指す。</t>
    <rPh sb="103" eb="105">
      <t>イッパン</t>
    </rPh>
    <rPh sb="105" eb="107">
      <t>カイケイ</t>
    </rPh>
    <rPh sb="110" eb="113">
      <t>ホジョキン</t>
    </rPh>
    <rPh sb="113" eb="114">
      <t>トウ</t>
    </rPh>
    <rPh sb="115" eb="116">
      <t>フク</t>
    </rPh>
    <rPh sb="118" eb="120">
      <t>キンガク</t>
    </rPh>
    <rPh sb="125" eb="127">
      <t>ソウコウ</t>
    </rPh>
    <rPh sb="129" eb="130">
      <t>ア</t>
    </rPh>
    <rPh sb="133" eb="135">
      <t>シュウニュウ</t>
    </rPh>
    <rPh sb="136" eb="137">
      <t>タカ</t>
    </rPh>
    <rPh sb="140" eb="142">
      <t>ジッサイ</t>
    </rPh>
    <rPh sb="152" eb="154">
      <t>ジョウキャク</t>
    </rPh>
    <rPh sb="157" eb="159">
      <t>ウンチン</t>
    </rPh>
    <rPh sb="162" eb="164">
      <t>シュウエキ</t>
    </rPh>
    <rPh sb="165" eb="166">
      <t>スク</t>
    </rPh>
    <rPh sb="182" eb="185">
      <t>リヨウシャ</t>
    </rPh>
    <rPh sb="186" eb="187">
      <t>トク</t>
    </rPh>
    <rPh sb="188" eb="189">
      <t>スク</t>
    </rPh>
    <rPh sb="191" eb="193">
      <t>クカン</t>
    </rPh>
    <rPh sb="194" eb="196">
      <t>ハイシ</t>
    </rPh>
    <rPh sb="196" eb="197">
      <t>オヨ</t>
    </rPh>
    <rPh sb="198" eb="201">
      <t>リヨウシャ</t>
    </rPh>
    <rPh sb="202" eb="204">
      <t>ミコ</t>
    </rPh>
    <rPh sb="206" eb="207">
      <t>タ</t>
    </rPh>
    <rPh sb="208" eb="210">
      <t>クカン</t>
    </rPh>
    <rPh sb="211" eb="213">
      <t>エンチョウ</t>
    </rPh>
    <rPh sb="218" eb="220">
      <t>ケントウ</t>
    </rPh>
    <rPh sb="241" eb="243">
      <t>メザ</t>
    </rPh>
    <phoneticPr fontId="3"/>
  </si>
  <si>
    <t>乗合事業については利用者が少ない為、収入が低くなっており、費用は平均より低い値ではあるが、営業損失が大きくなっている。便利で手ごろな移動手段として周知、利用者の増加を目指す。
貸切事業については、団体での観光利用が主となっている。利用者が増加すれば、本事業の収益が増加するだけでなく、島内産業の活性化に寄与できる。積極的な観光誘致活動により、さらなる利用者増加を目指す。
新型コロナウイルス感染症による影響で令和２年度は収益が大きく減少してしまったが、経営戦略をもとに長期的な視点で事業運営を行っていく。</t>
    <rPh sb="186" eb="188">
      <t>シンガタ</t>
    </rPh>
    <rPh sb="195" eb="198">
      <t>カンセンショウ</t>
    </rPh>
    <rPh sb="201" eb="203">
      <t>エイキョウ</t>
    </rPh>
    <rPh sb="204" eb="206">
      <t>レイワ</t>
    </rPh>
    <rPh sb="207" eb="209">
      <t>ネンド</t>
    </rPh>
    <rPh sb="210" eb="212">
      <t>シュウエキ</t>
    </rPh>
    <rPh sb="213" eb="214">
      <t>オオ</t>
    </rPh>
    <rPh sb="216" eb="218">
      <t>ゲンショウ</t>
    </rPh>
    <rPh sb="238" eb="240">
      <t>シテン</t>
    </rPh>
    <rPh sb="241" eb="243">
      <t>ジギョウ</t>
    </rPh>
    <rPh sb="243" eb="245">
      <t>ウンエイ</t>
    </rPh>
    <rPh sb="246" eb="24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</si>
</sst>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97.5</c:v>
                </c:pt>
                <c:pt idx="1">
                  <c:v>99.8</c:v>
                </c:pt>
                <c:pt idx="2">
                  <c:v>95.1</c:v>
                </c:pt>
                <c:pt idx="3">
                  <c:v>96.5</c:v>
                </c:pt>
                <c:pt idx="4">
                  <c:v>100</c:v>
                </c:pt>
              </c:numCache>
            </c:numRef>
          </c:val>
          <c:extLst>
            <c:ext xmlns:c16="http://schemas.microsoft.com/office/drawing/2014/chart" uri="{C3380CC4-5D6E-409C-BE32-E72D297353CC}">
              <c16:uniqueId val="{00000000-DBE7-42C4-9FF6-38124F6766BB}"/>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DBE7-42C4-9FF6-38124F6766B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E7-42C4-9FF6-38124F6766BB}"/>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246.94</c:v>
                </c:pt>
                <c:pt idx="1">
                  <c:v>442.52</c:v>
                </c:pt>
                <c:pt idx="2">
                  <c:v>464.72</c:v>
                </c:pt>
                <c:pt idx="3">
                  <c:v>490.75</c:v>
                </c:pt>
                <c:pt idx="4">
                  <c:v>629.62</c:v>
                </c:pt>
              </c:numCache>
            </c:numRef>
          </c:val>
          <c:extLst>
            <c:ext xmlns:c16="http://schemas.microsoft.com/office/drawing/2014/chart" uri="{C3380CC4-5D6E-409C-BE32-E72D297353CC}">
              <c16:uniqueId val="{00000000-D6BA-4270-AF3C-C6F349106CE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c:ext xmlns:c16="http://schemas.microsoft.com/office/drawing/2014/chart" uri="{C3380CC4-5D6E-409C-BE32-E72D297353CC}">
              <c16:uniqueId val="{00000001-D6BA-4270-AF3C-C6F349106CE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8.8000000000000007</c:v>
                </c:pt>
                <c:pt idx="1">
                  <c:v>8.5</c:v>
                </c:pt>
                <c:pt idx="2">
                  <c:v>8.8000000000000007</c:v>
                </c:pt>
                <c:pt idx="3">
                  <c:v>9.1999999999999993</c:v>
                </c:pt>
                <c:pt idx="4">
                  <c:v>7.9</c:v>
                </c:pt>
              </c:numCache>
            </c:numRef>
          </c:val>
          <c:extLst>
            <c:ext xmlns:c16="http://schemas.microsoft.com/office/drawing/2014/chart" uri="{C3380CC4-5D6E-409C-BE32-E72D297353CC}">
              <c16:uniqueId val="{00000000-80EF-40A9-90C3-040BE0D1D67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80EF-40A9-90C3-040BE0D1D67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1.4</c:v>
                </c:pt>
                <c:pt idx="1">
                  <c:v>0.2</c:v>
                </c:pt>
                <c:pt idx="2">
                  <c:v>4.7</c:v>
                </c:pt>
                <c:pt idx="3">
                  <c:v>11</c:v>
                </c:pt>
                <c:pt idx="4">
                  <c:v>16.600000000000001</c:v>
                </c:pt>
              </c:numCache>
            </c:numRef>
          </c:val>
          <c:extLst>
            <c:ext xmlns:c16="http://schemas.microsoft.com/office/drawing/2014/chart" uri="{C3380CC4-5D6E-409C-BE32-E72D297353CC}">
              <c16:uniqueId val="{00000000-ADD6-4C2E-B2EF-91BDD06CACED}"/>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ADD6-4C2E-B2EF-91BDD06CACED}"/>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47.2</c:v>
                </c:pt>
                <c:pt idx="1">
                  <c:v>60.5</c:v>
                </c:pt>
                <c:pt idx="2">
                  <c:v>52.5</c:v>
                </c:pt>
                <c:pt idx="3">
                  <c:v>44</c:v>
                </c:pt>
                <c:pt idx="4">
                  <c:v>26.7</c:v>
                </c:pt>
              </c:numCache>
            </c:numRef>
          </c:val>
          <c:extLst>
            <c:ext xmlns:c16="http://schemas.microsoft.com/office/drawing/2014/chart" uri="{C3380CC4-5D6E-409C-BE32-E72D297353CC}">
              <c16:uniqueId val="{00000000-DC25-436A-987F-AEF9BDA7A52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DC25-436A-987F-AEF9BDA7A52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C25-436A-987F-AEF9BDA7A52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322.10000000000002</c:v>
                </c:pt>
                <c:pt idx="1">
                  <c:v>240.7</c:v>
                </c:pt>
                <c:pt idx="2">
                  <c:v>203.1</c:v>
                </c:pt>
                <c:pt idx="3">
                  <c:v>278.8</c:v>
                </c:pt>
                <c:pt idx="4">
                  <c:v>345.4</c:v>
                </c:pt>
              </c:numCache>
            </c:numRef>
          </c:val>
          <c:extLst>
            <c:ext xmlns:c16="http://schemas.microsoft.com/office/drawing/2014/chart" uri="{C3380CC4-5D6E-409C-BE32-E72D297353CC}">
              <c16:uniqueId val="{00000000-6A0D-43E8-8754-71596091D08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6A0D-43E8-8754-71596091D08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A0D-43E8-8754-71596091D08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544.6</c:v>
                </c:pt>
                <c:pt idx="1">
                  <c:v>443.5</c:v>
                </c:pt>
                <c:pt idx="2">
                  <c:v>537.20000000000005</c:v>
                </c:pt>
                <c:pt idx="3">
                  <c:v>625</c:v>
                </c:pt>
                <c:pt idx="4">
                  <c:v>1123.5999999999999</c:v>
                </c:pt>
              </c:numCache>
            </c:numRef>
          </c:val>
          <c:extLst>
            <c:ext xmlns:c16="http://schemas.microsoft.com/office/drawing/2014/chart" uri="{C3380CC4-5D6E-409C-BE32-E72D297353CC}">
              <c16:uniqueId val="{00000000-33EC-4385-9767-F837F517390D}"/>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1078.7</c:v>
                </c:pt>
                <c:pt idx="1">
                  <c:v>1151.8</c:v>
                </c:pt>
                <c:pt idx="2">
                  <c:v>1302.7</c:v>
                </c:pt>
                <c:pt idx="3">
                  <c:v>1221.5999999999999</c:v>
                </c:pt>
                <c:pt idx="4">
                  <c:v>1577.2</c:v>
                </c:pt>
              </c:numCache>
            </c:numRef>
          </c:val>
          <c:extLst>
            <c:ext xmlns:c16="http://schemas.microsoft.com/office/drawing/2014/chart" uri="{C3380CC4-5D6E-409C-BE32-E72D297353CC}">
              <c16:uniqueId val="{00000001-33EC-4385-9767-F837F517390D}"/>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33EC-4385-9767-F837F517390D}"/>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33EC-4385-9767-F837F517390D}"/>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50.5</c:v>
                </c:pt>
                <c:pt idx="1">
                  <c:v>38.5</c:v>
                </c:pt>
                <c:pt idx="2">
                  <c:v>41.2</c:v>
                </c:pt>
                <c:pt idx="3">
                  <c:v>51.2</c:v>
                </c:pt>
                <c:pt idx="4">
                  <c:v>71.2</c:v>
                </c:pt>
              </c:numCache>
            </c:numRef>
          </c:val>
          <c:extLst>
            <c:ext xmlns:c16="http://schemas.microsoft.com/office/drawing/2014/chart" uri="{C3380CC4-5D6E-409C-BE32-E72D297353CC}">
              <c16:uniqueId val="{00000000-E0E4-4C1D-83BE-FDE3F183478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E0E4-4C1D-83BE-FDE3F183478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108.3</c:v>
                </c:pt>
                <c:pt idx="1">
                  <c:v>48.8</c:v>
                </c:pt>
                <c:pt idx="2">
                  <c:v>27.6</c:v>
                </c:pt>
                <c:pt idx="3">
                  <c:v>17.399999999999999</c:v>
                </c:pt>
                <c:pt idx="4">
                  <c:v>9.6999999999999993</c:v>
                </c:pt>
              </c:numCache>
            </c:numRef>
          </c:val>
          <c:extLst>
            <c:ext xmlns:c16="http://schemas.microsoft.com/office/drawing/2014/chart" uri="{C3380CC4-5D6E-409C-BE32-E72D297353CC}">
              <c16:uniqueId val="{00000000-1E84-409E-955F-5BAFAE97E3D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1E84-409E-955F-5BAFAE97E3D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64.3</c:v>
                </c:pt>
                <c:pt idx="1">
                  <c:v>63.6</c:v>
                </c:pt>
                <c:pt idx="2">
                  <c:v>67.7</c:v>
                </c:pt>
                <c:pt idx="3">
                  <c:v>76.7</c:v>
                </c:pt>
                <c:pt idx="4">
                  <c:v>75.400000000000006</c:v>
                </c:pt>
              </c:numCache>
            </c:numRef>
          </c:val>
          <c:extLst>
            <c:ext xmlns:c16="http://schemas.microsoft.com/office/drawing/2014/chart" uri="{C3380CC4-5D6E-409C-BE32-E72D297353CC}">
              <c16:uniqueId val="{00000000-DC31-4985-95D9-8880C6833E1E}"/>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DC31-4985-95D9-8880C6833E1E}"/>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356.6</c:v>
                </c:pt>
                <c:pt idx="1">
                  <c:v>283.36</c:v>
                </c:pt>
                <c:pt idx="2">
                  <c:v>339.67</c:v>
                </c:pt>
                <c:pt idx="3">
                  <c:v>342.24</c:v>
                </c:pt>
                <c:pt idx="4">
                  <c:v>449.28</c:v>
                </c:pt>
              </c:numCache>
            </c:numRef>
          </c:val>
          <c:extLst>
            <c:ext xmlns:c16="http://schemas.microsoft.com/office/drawing/2014/chart" uri="{C3380CC4-5D6E-409C-BE32-E72D297353CC}">
              <c16:uniqueId val="{00000000-0351-4930-B9E6-B7C9E617A4A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c:ext xmlns:c16="http://schemas.microsoft.com/office/drawing/2014/chart" uri="{C3380CC4-5D6E-409C-BE32-E72D297353CC}">
              <c16:uniqueId val="{00000001-0351-4930-B9E6-B7C9E617A4A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518.47</c:v>
                </c:pt>
                <c:pt idx="1">
                  <c:v>445.22</c:v>
                </c:pt>
                <c:pt idx="2">
                  <c:v>525.63</c:v>
                </c:pt>
                <c:pt idx="3">
                  <c:v>530.91999999999996</c:v>
                </c:pt>
                <c:pt idx="4">
                  <c:v>629.53</c:v>
                </c:pt>
              </c:numCache>
            </c:numRef>
          </c:val>
          <c:extLst>
            <c:ext xmlns:c16="http://schemas.microsoft.com/office/drawing/2014/chart" uri="{C3380CC4-5D6E-409C-BE32-E72D297353CC}">
              <c16:uniqueId val="{00000000-BE44-43E5-AA9A-EC2ABF85BED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c:ext xmlns:c16="http://schemas.microsoft.com/office/drawing/2014/chart" uri="{C3380CC4-5D6E-409C-BE32-E72D297353CC}">
              <c16:uniqueId val="{00000001-BE44-43E5-AA9A-EC2ABF85BED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6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7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7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7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7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7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7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7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7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7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7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8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13" zoomScale="70" zoomScaleNormal="70" zoomScaleSheetLayoutView="100" workbookViewId="0">
      <selection activeCell="BL90" sqref="BL90"/>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データ!O6</f>
        <v>
東京都　八丈町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
1</v>
      </c>
      <c r="C7" s="87"/>
      <c r="D7" s="87"/>
      <c r="E7" s="87"/>
      <c r="F7" s="87"/>
      <c r="G7" s="87"/>
      <c r="H7" s="87"/>
      <c r="I7" s="88"/>
      <c r="J7" s="86" t="s">
        <v>
2</v>
      </c>
      <c r="K7" s="87"/>
      <c r="L7" s="87"/>
      <c r="M7" s="87"/>
      <c r="N7" s="87"/>
      <c r="O7" s="87"/>
      <c r="P7" s="87"/>
      <c r="Q7" s="88"/>
      <c r="R7" s="86" t="s">
        <v>
3</v>
      </c>
      <c r="S7" s="87"/>
      <c r="T7" s="87"/>
      <c r="U7" s="87"/>
      <c r="V7" s="87"/>
      <c r="W7" s="87"/>
      <c r="X7" s="87"/>
      <c r="Y7" s="88"/>
      <c r="Z7" s="86" t="s">
        <v>
4</v>
      </c>
      <c r="AA7" s="87"/>
      <c r="AB7" s="87"/>
      <c r="AC7" s="87"/>
      <c r="AD7" s="87"/>
      <c r="AE7" s="87"/>
      <c r="AF7" s="87"/>
      <c r="AG7" s="88"/>
      <c r="AH7" s="3"/>
      <c r="AJ7" s="89"/>
      <c r="AK7" s="90"/>
      <c r="AL7" s="90"/>
      <c r="AM7" s="90"/>
      <c r="AN7" s="90"/>
      <c r="AO7" s="90"/>
      <c r="AP7" s="91"/>
      <c r="AQ7" s="92" t="str">
        <f>
データ!I10</f>
        <v>
H28</v>
      </c>
      <c r="AR7" s="92"/>
      <c r="AS7" s="92"/>
      <c r="AT7" s="92"/>
      <c r="AU7" s="93"/>
      <c r="AV7" s="94" t="str">
        <f>
データ!J10</f>
        <v>
H29</v>
      </c>
      <c r="AW7" s="92"/>
      <c r="AX7" s="92"/>
      <c r="AY7" s="92"/>
      <c r="AZ7" s="93"/>
      <c r="BA7" s="94" t="str">
        <f>
データ!K10</f>
        <v>
H30</v>
      </c>
      <c r="BB7" s="92"/>
      <c r="BC7" s="92"/>
      <c r="BD7" s="92"/>
      <c r="BE7" s="93"/>
      <c r="BF7" s="94" t="str">
        <f>
データ!L10</f>
        <v>
R01</v>
      </c>
      <c r="BG7" s="92"/>
      <c r="BH7" s="92"/>
      <c r="BI7" s="92"/>
      <c r="BJ7" s="93"/>
      <c r="BK7" s="94" t="str">
        <f>
データ!M10</f>
        <v>
R02</v>
      </c>
      <c r="BL7" s="92"/>
      <c r="BM7" s="92"/>
      <c r="BN7" s="92"/>
      <c r="BO7" s="93"/>
      <c r="BS7" s="8"/>
      <c r="BT7" s="8"/>
      <c r="BU7" s="8"/>
      <c r="BV7" s="8"/>
      <c r="BW7" s="8"/>
      <c r="BX7" s="8"/>
      <c r="BY7" s="8"/>
    </row>
    <row r="8" spans="1:78" ht="18.75" customHeight="1" x14ac:dyDescent="0.15">
      <c r="A8" s="2"/>
      <c r="B8" s="95" t="str">
        <f>
データ!P6</f>
        <v>
法適用</v>
      </c>
      <c r="C8" s="96"/>
      <c r="D8" s="96"/>
      <c r="E8" s="96"/>
      <c r="F8" s="96"/>
      <c r="G8" s="96"/>
      <c r="H8" s="96"/>
      <c r="I8" s="97"/>
      <c r="J8" s="95" t="str">
        <f>
データ!Q6</f>
        <v>
交通事業</v>
      </c>
      <c r="K8" s="96"/>
      <c r="L8" s="96"/>
      <c r="M8" s="96"/>
      <c r="N8" s="96"/>
      <c r="O8" s="96"/>
      <c r="P8" s="96"/>
      <c r="Q8" s="97"/>
      <c r="R8" s="95" t="str">
        <f>
データ!R6</f>
        <v>
自動車運送事業</v>
      </c>
      <c r="S8" s="96"/>
      <c r="T8" s="96"/>
      <c r="U8" s="96"/>
      <c r="V8" s="96"/>
      <c r="W8" s="96"/>
      <c r="X8" s="96"/>
      <c r="Y8" s="97"/>
      <c r="Z8" s="95" t="str">
        <f>
データ!S6</f>
        <v>
自治体職員</v>
      </c>
      <c r="AA8" s="96"/>
      <c r="AB8" s="96"/>
      <c r="AC8" s="96"/>
      <c r="AD8" s="96"/>
      <c r="AE8" s="96"/>
      <c r="AF8" s="96"/>
      <c r="AG8" s="97"/>
      <c r="AH8" s="3"/>
      <c r="AJ8" s="98" t="s">
        <v>
5</v>
      </c>
      <c r="AK8" s="99"/>
      <c r="AL8" s="99"/>
      <c r="AM8" s="99"/>
      <c r="AN8" s="99"/>
      <c r="AO8" s="99"/>
      <c r="AP8" s="100"/>
      <c r="AQ8" s="101">
        <f>
データ!AB6</f>
        <v>
112</v>
      </c>
      <c r="AR8" s="101"/>
      <c r="AS8" s="101"/>
      <c r="AT8" s="101"/>
      <c r="AU8" s="102"/>
      <c r="AV8" s="103">
        <f>
データ!AC6</f>
        <v>
124</v>
      </c>
      <c r="AW8" s="101"/>
      <c r="AX8" s="101"/>
      <c r="AY8" s="101"/>
      <c r="AZ8" s="102"/>
      <c r="BA8" s="103">
        <f>
データ!AD6</f>
        <v>
121</v>
      </c>
      <c r="BB8" s="101"/>
      <c r="BC8" s="101"/>
      <c r="BD8" s="101"/>
      <c r="BE8" s="102"/>
      <c r="BF8" s="103">
        <f>
データ!AE6</f>
        <v>
120</v>
      </c>
      <c r="BG8" s="101"/>
      <c r="BH8" s="101"/>
      <c r="BI8" s="101"/>
      <c r="BJ8" s="102"/>
      <c r="BK8" s="103">
        <f>
データ!AF6</f>
        <v>
89</v>
      </c>
      <c r="BL8" s="101"/>
      <c r="BM8" s="101"/>
      <c r="BN8" s="101"/>
      <c r="BO8" s="102"/>
      <c r="BS8" s="9"/>
      <c r="BT8" s="9"/>
      <c r="BU8" s="9"/>
      <c r="BV8" s="9"/>
      <c r="BW8" s="9"/>
      <c r="BX8" s="9"/>
      <c r="BY8" s="9"/>
    </row>
    <row r="9" spans="1:78" ht="18.75" customHeight="1" x14ac:dyDescent="0.15">
      <c r="A9" s="2"/>
      <c r="B9" s="86" t="s">
        <v>
6</v>
      </c>
      <c r="C9" s="87"/>
      <c r="D9" s="87"/>
      <c r="E9" s="87"/>
      <c r="F9" s="87"/>
      <c r="G9" s="87"/>
      <c r="H9" s="87"/>
      <c r="I9" s="88"/>
      <c r="J9" s="104" t="s">
        <v>
7</v>
      </c>
      <c r="K9" s="104"/>
      <c r="L9" s="104"/>
      <c r="M9" s="104"/>
      <c r="N9" s="104"/>
      <c r="O9" s="104"/>
      <c r="P9" s="104"/>
      <c r="Q9" s="104"/>
      <c r="R9" s="104" t="s">
        <v>
8</v>
      </c>
      <c r="S9" s="104"/>
      <c r="T9" s="104"/>
      <c r="U9" s="104"/>
      <c r="V9" s="104"/>
      <c r="W9" s="104"/>
      <c r="X9" s="104"/>
      <c r="Y9" s="104"/>
      <c r="Z9" s="104" t="s">
        <v>
9</v>
      </c>
      <c r="AA9" s="104"/>
      <c r="AB9" s="104"/>
      <c r="AC9" s="104"/>
      <c r="AD9" s="104"/>
      <c r="AE9" s="104"/>
      <c r="AF9" s="104"/>
      <c r="AG9" s="104"/>
      <c r="AH9" s="3"/>
      <c r="AJ9" s="98" t="s">
        <v>
10</v>
      </c>
      <c r="AK9" s="99"/>
      <c r="AL9" s="99"/>
      <c r="AM9" s="99"/>
      <c r="AN9" s="99"/>
      <c r="AO9" s="99"/>
      <c r="AP9" s="100"/>
      <c r="AQ9" s="105">
        <f>
データ!AG6</f>
        <v>
61000</v>
      </c>
      <c r="AR9" s="106"/>
      <c r="AS9" s="106"/>
      <c r="AT9" s="106"/>
      <c r="AU9" s="106"/>
      <c r="AV9" s="107">
        <f>
データ!AH6</f>
        <v>
55000</v>
      </c>
      <c r="AW9" s="108"/>
      <c r="AX9" s="108"/>
      <c r="AY9" s="108"/>
      <c r="AZ9" s="105"/>
      <c r="BA9" s="107">
        <f>
データ!AI6</f>
        <v>
65000</v>
      </c>
      <c r="BB9" s="108"/>
      <c r="BC9" s="108"/>
      <c r="BD9" s="108"/>
      <c r="BE9" s="105"/>
      <c r="BF9" s="107">
        <f>
データ!AJ6</f>
        <v>
75000</v>
      </c>
      <c r="BG9" s="108"/>
      <c r="BH9" s="108"/>
      <c r="BI9" s="108"/>
      <c r="BJ9" s="105"/>
      <c r="BK9" s="107">
        <f>
データ!AK6</f>
        <v>
100000</v>
      </c>
      <c r="BL9" s="108"/>
      <c r="BM9" s="108"/>
      <c r="BN9" s="108"/>
      <c r="BO9" s="105"/>
      <c r="BP9" s="10"/>
      <c r="BQ9" s="10"/>
      <c r="BR9" s="10"/>
      <c r="BS9" s="10"/>
      <c r="BT9" s="10"/>
      <c r="BU9" s="10"/>
      <c r="BV9" s="10"/>
      <c r="BW9" s="10"/>
      <c r="BX9" s="10"/>
      <c r="BY9" s="10"/>
    </row>
    <row r="10" spans="1:78" ht="18.399999999999999" customHeight="1" x14ac:dyDescent="0.15">
      <c r="A10" s="2"/>
      <c r="B10" s="109" t="str">
        <f>
データ!T6</f>
        <v>
-</v>
      </c>
      <c r="C10" s="110"/>
      <c r="D10" s="110"/>
      <c r="E10" s="110"/>
      <c r="F10" s="110"/>
      <c r="G10" s="110"/>
      <c r="H10" s="110"/>
      <c r="I10" s="111"/>
      <c r="J10" s="112">
        <f>
データ!U6</f>
        <v>
71.5</v>
      </c>
      <c r="K10" s="112"/>
      <c r="L10" s="112"/>
      <c r="M10" s="112"/>
      <c r="N10" s="112"/>
      <c r="O10" s="112"/>
      <c r="P10" s="112"/>
      <c r="Q10" s="112"/>
      <c r="R10" s="106">
        <f>
データ!V6</f>
        <v>
172</v>
      </c>
      <c r="S10" s="106"/>
      <c r="T10" s="106"/>
      <c r="U10" s="106"/>
      <c r="V10" s="106"/>
      <c r="W10" s="106"/>
      <c r="X10" s="106"/>
      <c r="Y10" s="106"/>
      <c r="Z10" s="106">
        <f>
データ!W6</f>
        <v>
11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
11</v>
      </c>
      <c r="C11" s="87"/>
      <c r="D11" s="87"/>
      <c r="E11" s="87"/>
      <c r="F11" s="87"/>
      <c r="G11" s="87"/>
      <c r="H11" s="87"/>
      <c r="I11" s="88"/>
      <c r="J11" s="104" t="s">
        <v>
12</v>
      </c>
      <c r="K11" s="104"/>
      <c r="L11" s="104"/>
      <c r="M11" s="104"/>
      <c r="N11" s="104"/>
      <c r="O11" s="104"/>
      <c r="P11" s="104"/>
      <c r="Q11" s="86"/>
      <c r="R11" s="86" t="s">
        <v>
13</v>
      </c>
      <c r="S11" s="87"/>
      <c r="T11" s="87"/>
      <c r="U11" s="87"/>
      <c r="V11" s="87"/>
      <c r="W11" s="87"/>
      <c r="X11" s="87"/>
      <c r="Y11" s="88"/>
      <c r="Z11" s="104" t="s">
        <v>
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
データ!X6</f>
        <v>
16</v>
      </c>
      <c r="C12" s="108"/>
      <c r="D12" s="108"/>
      <c r="E12" s="108"/>
      <c r="F12" s="108"/>
      <c r="G12" s="108"/>
      <c r="H12" s="108"/>
      <c r="I12" s="105"/>
      <c r="J12" s="113" t="str">
        <f>
データ!Y6</f>
        <v>
-</v>
      </c>
      <c r="K12" s="113"/>
      <c r="L12" s="113"/>
      <c r="M12" s="113"/>
      <c r="N12" s="113"/>
      <c r="O12" s="113"/>
      <c r="P12" s="113"/>
      <c r="Q12" s="113"/>
      <c r="R12" s="114" t="str">
        <f>
データ!Z6</f>
        <v>
無</v>
      </c>
      <c r="S12" s="114"/>
      <c r="T12" s="114"/>
      <c r="U12" s="114"/>
      <c r="V12" s="114"/>
      <c r="W12" s="114"/>
      <c r="X12" s="114"/>
      <c r="Y12" s="114"/>
      <c r="Z12" s="114" t="str">
        <f>
データ!AA6</f>
        <v>
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
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
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
124</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
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
125</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
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
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
126</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
22</v>
      </c>
    </row>
  </sheetData>
  <sheetProtection algorithmName="SHA-512" hashValue="nppP7JPW6pxEeepZm/uIwYaMpy16WynrwGNUTOo0h28EYELlnFCvgqLS9+w+Ms0H6wVkqk+yrHvlsxshFdLLaA==" saltValue="04AgUhQeNWTYnvzNER1Yb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
23</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15">
      <c r="H2" s="42" t="s">
        <v>
24</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15">
      <c r="H3" s="42" t="s">
        <v>
25</v>
      </c>
      <c r="I3" s="43" t="s">
        <v>
26</v>
      </c>
      <c r="J3" s="43" t="s">
        <v>
27</v>
      </c>
      <c r="K3" s="43" t="s">
        <v>
28</v>
      </c>
      <c r="L3" s="43" t="s">
        <v>
29</v>
      </c>
      <c r="M3" s="43" t="s">
        <v>
30</v>
      </c>
      <c r="N3" s="43" t="s">
        <v>
31</v>
      </c>
      <c r="O3" s="44" t="s">
        <v>
32</v>
      </c>
      <c r="P3" s="45"/>
      <c r="Q3" s="45"/>
      <c r="R3" s="45"/>
      <c r="S3" s="45"/>
      <c r="T3" s="45"/>
      <c r="U3" s="45"/>
      <c r="V3" s="45"/>
      <c r="W3" s="45"/>
      <c r="X3" s="45"/>
      <c r="Y3" s="45"/>
      <c r="Z3" s="45"/>
      <c r="AA3" s="45"/>
      <c r="AB3" s="46"/>
      <c r="AC3" s="46"/>
      <c r="AD3" s="46"/>
      <c r="AE3" s="46"/>
      <c r="AF3" s="46"/>
      <c r="AG3" s="47"/>
      <c r="AH3" s="46"/>
      <c r="AI3" s="46"/>
      <c r="AJ3" s="46"/>
      <c r="AK3" s="46"/>
      <c r="AL3" s="48" t="s">
        <v>
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35</v>
      </c>
      <c r="DI3" s="46"/>
      <c r="DJ3" s="46"/>
      <c r="DK3" s="46"/>
      <c r="DL3" s="46"/>
      <c r="DM3" s="46"/>
      <c r="DN3" s="46"/>
      <c r="DO3" s="46"/>
      <c r="DP3" s="46"/>
      <c r="DQ3" s="46"/>
      <c r="DR3" s="46"/>
      <c r="DS3" s="46"/>
      <c r="DT3" s="46"/>
      <c r="DU3" s="46"/>
      <c r="DV3" s="46"/>
      <c r="DW3" s="46"/>
      <c r="DX3" s="46"/>
      <c r="DY3" s="46"/>
      <c r="DZ3" s="46"/>
      <c r="EA3" s="49"/>
      <c r="EB3" s="48" t="s">
        <v>
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
37</v>
      </c>
      <c r="I4" s="50"/>
      <c r="J4" s="50"/>
      <c r="K4" s="50"/>
      <c r="L4" s="50"/>
      <c r="M4" s="50"/>
      <c r="N4" s="50"/>
      <c r="O4" s="51"/>
      <c r="P4" s="52"/>
      <c r="Q4" s="52"/>
      <c r="R4" s="52"/>
      <c r="S4" s="52"/>
      <c r="T4" s="52"/>
      <c r="U4" s="52"/>
      <c r="V4" s="52"/>
      <c r="W4" s="52"/>
      <c r="X4" s="52"/>
      <c r="Y4" s="52"/>
      <c r="Z4" s="52"/>
      <c r="AA4" s="52"/>
      <c r="AB4" s="48" t="s">
        <v>
38</v>
      </c>
      <c r="AC4" s="46"/>
      <c r="AD4" s="46"/>
      <c r="AE4" s="46"/>
      <c r="AF4" s="49"/>
      <c r="AG4" s="48" t="s">
        <v>
39</v>
      </c>
      <c r="AH4" s="46"/>
      <c r="AI4" s="46"/>
      <c r="AJ4" s="46"/>
      <c r="AK4" s="49"/>
      <c r="AL4" s="49" t="s">
        <v>
40</v>
      </c>
      <c r="AM4" s="48"/>
      <c r="AN4" s="46"/>
      <c r="AO4" s="46"/>
      <c r="AP4" s="46"/>
      <c r="AQ4" s="49"/>
      <c r="AR4" s="48"/>
      <c r="AS4" s="46"/>
      <c r="AT4" s="46"/>
      <c r="AU4" s="46"/>
      <c r="AV4" s="49"/>
      <c r="AW4" s="48" t="s">
        <v>
41</v>
      </c>
      <c r="AX4" s="46"/>
      <c r="AY4" s="46"/>
      <c r="AZ4" s="46"/>
      <c r="BA4" s="46"/>
      <c r="BB4" s="46"/>
      <c r="BC4" s="46"/>
      <c r="BD4" s="46"/>
      <c r="BE4" s="46"/>
      <c r="BF4" s="46"/>
      <c r="BG4" s="49"/>
      <c r="BH4" s="48" t="s">
        <v>
42</v>
      </c>
      <c r="BI4" s="46"/>
      <c r="BJ4" s="46"/>
      <c r="BK4" s="46"/>
      <c r="BL4" s="46"/>
      <c r="BM4" s="46"/>
      <c r="BN4" s="46"/>
      <c r="BO4" s="46"/>
      <c r="BP4" s="46"/>
      <c r="BQ4" s="46"/>
      <c r="BR4" s="49"/>
      <c r="BS4" s="48" t="s">
        <v>
43</v>
      </c>
      <c r="BT4" s="46"/>
      <c r="BU4" s="46"/>
      <c r="BV4" s="46"/>
      <c r="BW4" s="46"/>
      <c r="BX4" s="46"/>
      <c r="BY4" s="46"/>
      <c r="BZ4" s="46"/>
      <c r="CA4" s="46"/>
      <c r="CB4" s="46"/>
      <c r="CC4" s="49"/>
      <c r="CD4" s="48" t="s">
        <v>
44</v>
      </c>
      <c r="CE4" s="46"/>
      <c r="CF4" s="46"/>
      <c r="CG4" s="46"/>
      <c r="CH4" s="46"/>
      <c r="CI4" s="46"/>
      <c r="CJ4" s="46"/>
      <c r="CK4" s="46"/>
      <c r="CL4" s="46"/>
      <c r="CM4" s="49"/>
      <c r="CN4" s="48" t="s">
        <v>
45</v>
      </c>
      <c r="CO4" s="46"/>
      <c r="CP4" s="46"/>
      <c r="CQ4" s="46"/>
      <c r="CR4" s="46"/>
      <c r="CS4" s="46"/>
      <c r="CT4" s="46"/>
      <c r="CU4" s="46"/>
      <c r="CV4" s="46"/>
      <c r="CW4" s="49"/>
      <c r="CX4" s="48" t="s">
        <v>
46</v>
      </c>
      <c r="CY4" s="46"/>
      <c r="CZ4" s="46"/>
      <c r="DA4" s="46"/>
      <c r="DB4" s="46"/>
      <c r="DC4" s="46"/>
      <c r="DD4" s="46"/>
      <c r="DE4" s="46"/>
      <c r="DF4" s="46"/>
      <c r="DG4" s="49"/>
      <c r="DH4" s="48" t="s">
        <v>
47</v>
      </c>
      <c r="DI4" s="46"/>
      <c r="DJ4" s="46"/>
      <c r="DK4" s="46"/>
      <c r="DL4" s="46"/>
      <c r="DM4" s="46"/>
      <c r="DN4" s="46"/>
      <c r="DO4" s="46"/>
      <c r="DP4" s="46"/>
      <c r="DQ4" s="49"/>
      <c r="DR4" s="48" t="s">
        <v>
48</v>
      </c>
      <c r="DS4" s="46"/>
      <c r="DT4" s="46"/>
      <c r="DU4" s="46"/>
      <c r="DV4" s="46"/>
      <c r="DW4" s="46"/>
      <c r="DX4" s="46"/>
      <c r="DY4" s="46"/>
      <c r="DZ4" s="46"/>
      <c r="EA4" s="49"/>
      <c r="EB4" s="48" t="s">
        <v>
49</v>
      </c>
      <c r="EC4" s="46"/>
      <c r="ED4" s="46"/>
      <c r="EE4" s="46"/>
      <c r="EF4" s="46"/>
      <c r="EG4" s="46"/>
      <c r="EH4" s="46"/>
      <c r="EI4" s="46"/>
      <c r="EJ4" s="46"/>
      <c r="EK4" s="49"/>
      <c r="EL4" s="48" t="s">
        <v>
50</v>
      </c>
      <c r="EM4" s="46"/>
      <c r="EN4" s="46"/>
      <c r="EO4" s="46"/>
      <c r="EP4" s="46"/>
      <c r="EQ4" s="46"/>
      <c r="ER4" s="46"/>
      <c r="ES4" s="46"/>
      <c r="ET4" s="46"/>
      <c r="EU4" s="49"/>
      <c r="EV4" s="48" t="s">
        <v>
51</v>
      </c>
      <c r="EW4" s="46"/>
      <c r="EX4" s="46"/>
      <c r="EY4" s="46"/>
      <c r="EZ4" s="46"/>
      <c r="FA4" s="46"/>
      <c r="FB4" s="46"/>
      <c r="FC4" s="46"/>
      <c r="FD4" s="46"/>
      <c r="FE4" s="49"/>
      <c r="FF4" s="48" t="s">
        <v>
52</v>
      </c>
      <c r="FG4" s="46"/>
      <c r="FH4" s="46"/>
      <c r="FI4" s="46"/>
      <c r="FJ4" s="46"/>
      <c r="FK4" s="46"/>
      <c r="FL4" s="46"/>
      <c r="FM4" s="46"/>
      <c r="FN4" s="46"/>
      <c r="FO4" s="49"/>
    </row>
    <row r="5" spans="8:171" x14ac:dyDescent="0.15">
      <c r="H5" s="42" t="s">
        <v>
53</v>
      </c>
      <c r="I5" s="53"/>
      <c r="J5" s="53"/>
      <c r="K5" s="53"/>
      <c r="L5" s="53"/>
      <c r="M5" s="53"/>
      <c r="N5" s="53"/>
      <c r="O5" s="53" t="s">
        <v>
54</v>
      </c>
      <c r="P5" s="54" t="s">
        <v>
55</v>
      </c>
      <c r="Q5" s="54" t="s">
        <v>
56</v>
      </c>
      <c r="R5" s="54" t="s">
        <v>
57</v>
      </c>
      <c r="S5" s="54" t="s">
        <v>
4</v>
      </c>
      <c r="T5" s="54" t="s">
        <v>
58</v>
      </c>
      <c r="U5" s="54" t="s">
        <v>
59</v>
      </c>
      <c r="V5" s="54" t="s">
        <v>
60</v>
      </c>
      <c r="W5" s="54" t="s">
        <v>
61</v>
      </c>
      <c r="X5" s="54" t="s">
        <v>
62</v>
      </c>
      <c r="Y5" s="54" t="s">
        <v>
63</v>
      </c>
      <c r="Z5" s="54" t="s">
        <v>
64</v>
      </c>
      <c r="AA5" s="54" t="s">
        <v>
65</v>
      </c>
      <c r="AB5" s="54" t="s">
        <v>
66</v>
      </c>
      <c r="AC5" s="54" t="s">
        <v>
67</v>
      </c>
      <c r="AD5" s="54" t="s">
        <v>
68</v>
      </c>
      <c r="AE5" s="54" t="s">
        <v>
69</v>
      </c>
      <c r="AF5" s="54" t="s">
        <v>
70</v>
      </c>
      <c r="AG5" s="54" t="s">
        <v>
66</v>
      </c>
      <c r="AH5" s="54" t="s">
        <v>
67</v>
      </c>
      <c r="AI5" s="54" t="s">
        <v>
68</v>
      </c>
      <c r="AJ5" s="54" t="s">
        <v>
69</v>
      </c>
      <c r="AK5" s="54" t="s">
        <v>
70</v>
      </c>
      <c r="AL5" s="54" t="s">
        <v>
71</v>
      </c>
      <c r="AM5" s="54" t="s">
        <v>
72</v>
      </c>
      <c r="AN5" s="54" t="s">
        <v>
73</v>
      </c>
      <c r="AO5" s="54" t="s">
        <v>
74</v>
      </c>
      <c r="AP5" s="54" t="s">
        <v>
75</v>
      </c>
      <c r="AQ5" s="54" t="s">
        <v>
76</v>
      </c>
      <c r="AR5" s="54" t="s">
        <v>
77</v>
      </c>
      <c r="AS5" s="54" t="s">
        <v>
78</v>
      </c>
      <c r="AT5" s="54" t="s">
        <v>
79</v>
      </c>
      <c r="AU5" s="54" t="s">
        <v>
80</v>
      </c>
      <c r="AV5" s="54" t="s">
        <v>
81</v>
      </c>
      <c r="AW5" s="54" t="s">
        <v>
71</v>
      </c>
      <c r="AX5" s="54" t="s">
        <v>
72</v>
      </c>
      <c r="AY5" s="54" t="s">
        <v>
73</v>
      </c>
      <c r="AZ5" s="54" t="s">
        <v>
74</v>
      </c>
      <c r="BA5" s="54" t="s">
        <v>
75</v>
      </c>
      <c r="BB5" s="54" t="s">
        <v>
76</v>
      </c>
      <c r="BC5" s="54" t="s">
        <v>
77</v>
      </c>
      <c r="BD5" s="54" t="s">
        <v>
78</v>
      </c>
      <c r="BE5" s="54" t="s">
        <v>
79</v>
      </c>
      <c r="BF5" s="54" t="s">
        <v>
80</v>
      </c>
      <c r="BG5" s="54" t="s">
        <v>
81</v>
      </c>
      <c r="BH5" s="54" t="s">
        <v>
71</v>
      </c>
      <c r="BI5" s="54" t="s">
        <v>
72</v>
      </c>
      <c r="BJ5" s="54" t="s">
        <v>
73</v>
      </c>
      <c r="BK5" s="54" t="s">
        <v>
74</v>
      </c>
      <c r="BL5" s="54" t="s">
        <v>
75</v>
      </c>
      <c r="BM5" s="54" t="s">
        <v>
76</v>
      </c>
      <c r="BN5" s="54" t="s">
        <v>
77</v>
      </c>
      <c r="BO5" s="54" t="s">
        <v>
78</v>
      </c>
      <c r="BP5" s="54" t="s">
        <v>
79</v>
      </c>
      <c r="BQ5" s="54" t="s">
        <v>
80</v>
      </c>
      <c r="BR5" s="54" t="s">
        <v>
81</v>
      </c>
      <c r="BS5" s="54" t="s">
        <v>
71</v>
      </c>
      <c r="BT5" s="54" t="s">
        <v>
72</v>
      </c>
      <c r="BU5" s="54" t="s">
        <v>
73</v>
      </c>
      <c r="BV5" s="54" t="s">
        <v>
74</v>
      </c>
      <c r="BW5" s="54" t="s">
        <v>
75</v>
      </c>
      <c r="BX5" s="54" t="s">
        <v>
76</v>
      </c>
      <c r="BY5" s="54" t="s">
        <v>
77</v>
      </c>
      <c r="BZ5" s="54" t="s">
        <v>
78</v>
      </c>
      <c r="CA5" s="54" t="s">
        <v>
79</v>
      </c>
      <c r="CB5" s="54" t="s">
        <v>
80</v>
      </c>
      <c r="CC5" s="54" t="s">
        <v>
81</v>
      </c>
      <c r="CD5" s="54" t="s">
        <v>
71</v>
      </c>
      <c r="CE5" s="54" t="s">
        <v>
72</v>
      </c>
      <c r="CF5" s="54" t="s">
        <v>
73</v>
      </c>
      <c r="CG5" s="54" t="s">
        <v>
74</v>
      </c>
      <c r="CH5" s="54" t="s">
        <v>
75</v>
      </c>
      <c r="CI5" s="54" t="s">
        <v>
76</v>
      </c>
      <c r="CJ5" s="54" t="s">
        <v>
77</v>
      </c>
      <c r="CK5" s="54" t="s">
        <v>
78</v>
      </c>
      <c r="CL5" s="54" t="s">
        <v>
79</v>
      </c>
      <c r="CM5" s="54" t="s">
        <v>
80</v>
      </c>
      <c r="CN5" s="54" t="s">
        <v>
71</v>
      </c>
      <c r="CO5" s="54" t="s">
        <v>
72</v>
      </c>
      <c r="CP5" s="54" t="s">
        <v>
73</v>
      </c>
      <c r="CQ5" s="54" t="s">
        <v>
74</v>
      </c>
      <c r="CR5" s="54" t="s">
        <v>
75</v>
      </c>
      <c r="CS5" s="54" t="s">
        <v>
76</v>
      </c>
      <c r="CT5" s="54" t="s">
        <v>
77</v>
      </c>
      <c r="CU5" s="54" t="s">
        <v>
78</v>
      </c>
      <c r="CV5" s="54" t="s">
        <v>
79</v>
      </c>
      <c r="CW5" s="54" t="s">
        <v>
80</v>
      </c>
      <c r="CX5" s="54" t="s">
        <v>
71</v>
      </c>
      <c r="CY5" s="54" t="s">
        <v>
72</v>
      </c>
      <c r="CZ5" s="54" t="s">
        <v>
73</v>
      </c>
      <c r="DA5" s="54" t="s">
        <v>
74</v>
      </c>
      <c r="DB5" s="54" t="s">
        <v>
75</v>
      </c>
      <c r="DC5" s="54" t="s">
        <v>
76</v>
      </c>
      <c r="DD5" s="54" t="s">
        <v>
77</v>
      </c>
      <c r="DE5" s="54" t="s">
        <v>
78</v>
      </c>
      <c r="DF5" s="54" t="s">
        <v>
79</v>
      </c>
      <c r="DG5" s="54" t="s">
        <v>
80</v>
      </c>
      <c r="DH5" s="54" t="s">
        <v>
71</v>
      </c>
      <c r="DI5" s="54" t="s">
        <v>
72</v>
      </c>
      <c r="DJ5" s="54" t="s">
        <v>
73</v>
      </c>
      <c r="DK5" s="54" t="s">
        <v>
74</v>
      </c>
      <c r="DL5" s="54" t="s">
        <v>
75</v>
      </c>
      <c r="DM5" s="54" t="s">
        <v>
76</v>
      </c>
      <c r="DN5" s="54" t="s">
        <v>
77</v>
      </c>
      <c r="DO5" s="54" t="s">
        <v>
78</v>
      </c>
      <c r="DP5" s="54" t="s">
        <v>
79</v>
      </c>
      <c r="DQ5" s="54" t="s">
        <v>
80</v>
      </c>
      <c r="DR5" s="54" t="s">
        <v>
71</v>
      </c>
      <c r="DS5" s="54" t="s">
        <v>
72</v>
      </c>
      <c r="DT5" s="54" t="s">
        <v>
73</v>
      </c>
      <c r="DU5" s="54" t="s">
        <v>
74</v>
      </c>
      <c r="DV5" s="54" t="s">
        <v>
75</v>
      </c>
      <c r="DW5" s="54" t="s">
        <v>
76</v>
      </c>
      <c r="DX5" s="54" t="s">
        <v>
77</v>
      </c>
      <c r="DY5" s="54" t="s">
        <v>
78</v>
      </c>
      <c r="DZ5" s="54" t="s">
        <v>
79</v>
      </c>
      <c r="EA5" s="54" t="s">
        <v>
80</v>
      </c>
      <c r="EB5" s="54" t="s">
        <v>
71</v>
      </c>
      <c r="EC5" s="54" t="s">
        <v>
72</v>
      </c>
      <c r="ED5" s="54" t="s">
        <v>
73</v>
      </c>
      <c r="EE5" s="54" t="s">
        <v>
74</v>
      </c>
      <c r="EF5" s="54" t="s">
        <v>
75</v>
      </c>
      <c r="EG5" s="54" t="s">
        <v>
82</v>
      </c>
      <c r="EH5" s="54" t="s">
        <v>
83</v>
      </c>
      <c r="EI5" s="54" t="s">
        <v>
84</v>
      </c>
      <c r="EJ5" s="54" t="s">
        <v>
85</v>
      </c>
      <c r="EK5" s="54" t="s">
        <v>
86</v>
      </c>
      <c r="EL5" s="54" t="s">
        <v>
71</v>
      </c>
      <c r="EM5" s="54" t="s">
        <v>
72</v>
      </c>
      <c r="EN5" s="54" t="s">
        <v>
73</v>
      </c>
      <c r="EO5" s="54" t="s">
        <v>
74</v>
      </c>
      <c r="EP5" s="54" t="s">
        <v>
75</v>
      </c>
      <c r="EQ5" s="54" t="s">
        <v>
82</v>
      </c>
      <c r="ER5" s="54" t="s">
        <v>
83</v>
      </c>
      <c r="ES5" s="54" t="s">
        <v>
84</v>
      </c>
      <c r="ET5" s="54" t="s">
        <v>
85</v>
      </c>
      <c r="EU5" s="54" t="s">
        <v>
86</v>
      </c>
      <c r="EV5" s="54" t="s">
        <v>
71</v>
      </c>
      <c r="EW5" s="54" t="s">
        <v>
72</v>
      </c>
      <c r="EX5" s="54" t="s">
        <v>
73</v>
      </c>
      <c r="EY5" s="54" t="s">
        <v>
74</v>
      </c>
      <c r="EZ5" s="54" t="s">
        <v>
75</v>
      </c>
      <c r="FA5" s="54" t="s">
        <v>
82</v>
      </c>
      <c r="FB5" s="54" t="s">
        <v>
83</v>
      </c>
      <c r="FC5" s="54" t="s">
        <v>
84</v>
      </c>
      <c r="FD5" s="54" t="s">
        <v>
85</v>
      </c>
      <c r="FE5" s="54" t="s">
        <v>
86</v>
      </c>
      <c r="FF5" s="54" t="s">
        <v>
71</v>
      </c>
      <c r="FG5" s="54" t="s">
        <v>
72</v>
      </c>
      <c r="FH5" s="54" t="s">
        <v>
73</v>
      </c>
      <c r="FI5" s="54" t="s">
        <v>
74</v>
      </c>
      <c r="FJ5" s="54" t="s">
        <v>
75</v>
      </c>
      <c r="FK5" s="54" t="s">
        <v>
76</v>
      </c>
      <c r="FL5" s="54" t="s">
        <v>
77</v>
      </c>
      <c r="FM5" s="54" t="s">
        <v>
78</v>
      </c>
      <c r="FN5" s="54" t="s">
        <v>
79</v>
      </c>
      <c r="FO5" s="54" t="s">
        <v>
80</v>
      </c>
    </row>
    <row r="6" spans="8:171" s="62" customFormat="1" x14ac:dyDescent="0.15">
      <c r="H6" s="42" t="s">
        <v>
87</v>
      </c>
      <c r="I6" s="55" t="str">
        <f>
I7</f>
        <v>
2020</v>
      </c>
      <c r="J6" s="55" t="str">
        <f t="shared" ref="J6:AK6" si="3">
J7</f>
        <v>
134015</v>
      </c>
      <c r="K6" s="55" t="str">
        <f t="shared" si="3"/>
        <v>
46</v>
      </c>
      <c r="L6" s="55" t="str">
        <f t="shared" si="3"/>
        <v>
03</v>
      </c>
      <c r="M6" s="56" t="str">
        <f>
M7</f>
        <v>
3</v>
      </c>
      <c r="N6" s="56" t="str">
        <f>
N7</f>
        <v>
000</v>
      </c>
      <c r="O6" s="55" t="str">
        <f t="shared" si="3"/>
        <v>
東京都　八丈町</v>
      </c>
      <c r="P6" s="55" t="str">
        <f t="shared" si="3"/>
        <v>
法適用</v>
      </c>
      <c r="Q6" s="55" t="str">
        <f t="shared" si="3"/>
        <v>
交通事業</v>
      </c>
      <c r="R6" s="55" t="str">
        <f t="shared" si="3"/>
        <v>
自動車運送事業</v>
      </c>
      <c r="S6" s="55" t="str">
        <f t="shared" si="3"/>
        <v>
自治体職員</v>
      </c>
      <c r="T6" s="57" t="str">
        <f t="shared" si="3"/>
        <v>
-</v>
      </c>
      <c r="U6" s="57">
        <f t="shared" si="3"/>
        <v>
71.5</v>
      </c>
      <c r="V6" s="58">
        <f t="shared" si="3"/>
        <v>
172</v>
      </c>
      <c r="W6" s="58">
        <f t="shared" si="3"/>
        <v>
11</v>
      </c>
      <c r="X6" s="58">
        <f t="shared" si="3"/>
        <v>
16</v>
      </c>
      <c r="Y6" s="57" t="str">
        <f>
Y7</f>
        <v>
-</v>
      </c>
      <c r="Z6" s="55" t="str">
        <f t="shared" si="3"/>
        <v>
無</v>
      </c>
      <c r="AA6" s="55" t="str">
        <f t="shared" si="3"/>
        <v>
無</v>
      </c>
      <c r="AB6" s="58">
        <f t="shared" si="3"/>
        <v>
112</v>
      </c>
      <c r="AC6" s="58">
        <f t="shared" si="3"/>
        <v>
124</v>
      </c>
      <c r="AD6" s="58">
        <f t="shared" si="3"/>
        <v>
121</v>
      </c>
      <c r="AE6" s="58">
        <f t="shared" si="3"/>
        <v>
120</v>
      </c>
      <c r="AF6" s="58">
        <f t="shared" si="3"/>
        <v>
89</v>
      </c>
      <c r="AG6" s="58">
        <f t="shared" si="3"/>
        <v>
61000</v>
      </c>
      <c r="AH6" s="58">
        <f t="shared" si="3"/>
        <v>
55000</v>
      </c>
      <c r="AI6" s="58">
        <f t="shared" si="3"/>
        <v>
65000</v>
      </c>
      <c r="AJ6" s="58">
        <f t="shared" si="3"/>
        <v>
75000</v>
      </c>
      <c r="AK6" s="58">
        <f t="shared" si="3"/>
        <v>
100000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
88</v>
      </c>
      <c r="J7" s="63" t="s">
        <v>
89</v>
      </c>
      <c r="K7" s="63" t="s">
        <v>
90</v>
      </c>
      <c r="L7" s="63" t="s">
        <v>
91</v>
      </c>
      <c r="M7" s="63" t="s">
        <v>
92</v>
      </c>
      <c r="N7" s="63" t="s">
        <v>
93</v>
      </c>
      <c r="O7" s="63" t="s">
        <v>
94</v>
      </c>
      <c r="P7" s="63" t="s">
        <v>
95</v>
      </c>
      <c r="Q7" s="63" t="s">
        <v>
96</v>
      </c>
      <c r="R7" s="63" t="s">
        <v>
97</v>
      </c>
      <c r="S7" s="63" t="s">
        <v>
98</v>
      </c>
      <c r="T7" s="64" t="s">
        <v>
99</v>
      </c>
      <c r="U7" s="64">
        <v>
71.5</v>
      </c>
      <c r="V7" s="65">
        <v>
172</v>
      </c>
      <c r="W7" s="65">
        <v>
11</v>
      </c>
      <c r="X7" s="65">
        <v>
16</v>
      </c>
      <c r="Y7" s="64" t="s">
        <v>
99</v>
      </c>
      <c r="Z7" s="63" t="s">
        <v>
100</v>
      </c>
      <c r="AA7" s="63" t="s">
        <v>
100</v>
      </c>
      <c r="AB7" s="65">
        <v>
112</v>
      </c>
      <c r="AC7" s="65">
        <v>
124</v>
      </c>
      <c r="AD7" s="65">
        <v>
121</v>
      </c>
      <c r="AE7" s="65">
        <v>
120</v>
      </c>
      <c r="AF7" s="65">
        <v>
89</v>
      </c>
      <c r="AG7" s="65">
        <v>
61000</v>
      </c>
      <c r="AH7" s="65">
        <v>
55000</v>
      </c>
      <c r="AI7" s="65">
        <v>
65000</v>
      </c>
      <c r="AJ7" s="65">
        <v>
75000</v>
      </c>
      <c r="AK7" s="65">
        <v>
100000</v>
      </c>
      <c r="AL7" s="64">
        <v>
97.5</v>
      </c>
      <c r="AM7" s="64">
        <v>
99.8</v>
      </c>
      <c r="AN7" s="64">
        <v>
95.1</v>
      </c>
      <c r="AO7" s="64">
        <v>
96.5</v>
      </c>
      <c r="AP7" s="64">
        <v>
100</v>
      </c>
      <c r="AQ7" s="64">
        <v>
103.5</v>
      </c>
      <c r="AR7" s="64">
        <v>
103.3</v>
      </c>
      <c r="AS7" s="64">
        <v>
102.4</v>
      </c>
      <c r="AT7" s="64">
        <v>
98.5</v>
      </c>
      <c r="AU7" s="64">
        <v>
83.7</v>
      </c>
      <c r="AV7" s="64">
        <v>
100</v>
      </c>
      <c r="AW7" s="64">
        <v>
47.2</v>
      </c>
      <c r="AX7" s="64">
        <v>
60.5</v>
      </c>
      <c r="AY7" s="64">
        <v>
52.5</v>
      </c>
      <c r="AZ7" s="64">
        <v>
44</v>
      </c>
      <c r="BA7" s="64">
        <v>
26.7</v>
      </c>
      <c r="BB7" s="64">
        <v>
94.2</v>
      </c>
      <c r="BC7" s="64">
        <v>
94</v>
      </c>
      <c r="BD7" s="64">
        <v>
93.2</v>
      </c>
      <c r="BE7" s="64">
        <v>
89.9</v>
      </c>
      <c r="BF7" s="64">
        <v>
71.400000000000006</v>
      </c>
      <c r="BG7" s="64">
        <v>
100</v>
      </c>
      <c r="BH7" s="64">
        <v>
322.10000000000002</v>
      </c>
      <c r="BI7" s="64">
        <v>
240.7</v>
      </c>
      <c r="BJ7" s="64">
        <v>
203.1</v>
      </c>
      <c r="BK7" s="64">
        <v>
278.8</v>
      </c>
      <c r="BL7" s="64">
        <v>
345.4</v>
      </c>
      <c r="BM7" s="64">
        <v>
100</v>
      </c>
      <c r="BN7" s="64">
        <v>
156.69999999999999</v>
      </c>
      <c r="BO7" s="64">
        <v>
155.30000000000001</v>
      </c>
      <c r="BP7" s="64">
        <v>
154.19999999999999</v>
      </c>
      <c r="BQ7" s="64">
        <v>
126.8</v>
      </c>
      <c r="BR7" s="64">
        <v>
100</v>
      </c>
      <c r="BS7" s="64">
        <v>
1.4</v>
      </c>
      <c r="BT7" s="64">
        <v>
0.2</v>
      </c>
      <c r="BU7" s="64">
        <v>
4.7</v>
      </c>
      <c r="BV7" s="64">
        <v>
11</v>
      </c>
      <c r="BW7" s="64">
        <v>
16.600000000000001</v>
      </c>
      <c r="BX7" s="64">
        <v>
86.1</v>
      </c>
      <c r="BY7" s="64">
        <v>
62.9</v>
      </c>
      <c r="BZ7" s="64">
        <v>
34.799999999999997</v>
      </c>
      <c r="CA7" s="64">
        <v>
35.1</v>
      </c>
      <c r="CB7" s="64">
        <v>
58.4</v>
      </c>
      <c r="CC7" s="64">
        <v>
0</v>
      </c>
      <c r="CD7" s="64">
        <v>
544.6</v>
      </c>
      <c r="CE7" s="64">
        <v>
443.5</v>
      </c>
      <c r="CF7" s="64">
        <v>
537.20000000000005</v>
      </c>
      <c r="CG7" s="64">
        <v>
625</v>
      </c>
      <c r="CH7" s="64">
        <v>
1123.5999999999999</v>
      </c>
      <c r="CI7" s="64">
        <v>
14.6</v>
      </c>
      <c r="CJ7" s="64">
        <v>
14.5</v>
      </c>
      <c r="CK7" s="64">
        <v>
14.7</v>
      </c>
      <c r="CL7" s="64">
        <v>
14.2</v>
      </c>
      <c r="CM7" s="64">
        <v>
23.4</v>
      </c>
      <c r="CN7" s="64">
        <v>
1078.7</v>
      </c>
      <c r="CO7" s="64">
        <v>
1151.8</v>
      </c>
      <c r="CP7" s="64">
        <v>
1302.7</v>
      </c>
      <c r="CQ7" s="64">
        <v>
1221.5999999999999</v>
      </c>
      <c r="CR7" s="64">
        <v>
1577.2</v>
      </c>
      <c r="CS7" s="64">
        <v>
180</v>
      </c>
      <c r="CT7" s="64">
        <v>
180.1</v>
      </c>
      <c r="CU7" s="64">
        <v>
182.9</v>
      </c>
      <c r="CV7" s="64">
        <v>
190.5</v>
      </c>
      <c r="CW7" s="64">
        <v>
244.7</v>
      </c>
      <c r="CX7" s="64">
        <v>
50.5</v>
      </c>
      <c r="CY7" s="64">
        <v>
38.5</v>
      </c>
      <c r="CZ7" s="64">
        <v>
41.2</v>
      </c>
      <c r="DA7" s="64">
        <v>
51.2</v>
      </c>
      <c r="DB7" s="64">
        <v>
71.2</v>
      </c>
      <c r="DC7" s="64">
        <v>
8.1</v>
      </c>
      <c r="DD7" s="64">
        <v>
8</v>
      </c>
      <c r="DE7" s="64">
        <v>
8</v>
      </c>
      <c r="DF7" s="64">
        <v>
7.5</v>
      </c>
      <c r="DG7" s="64">
        <v>
9.6</v>
      </c>
      <c r="DH7" s="64">
        <v>
108.3</v>
      </c>
      <c r="DI7" s="64">
        <v>
48.8</v>
      </c>
      <c r="DJ7" s="64">
        <v>
27.6</v>
      </c>
      <c r="DK7" s="64">
        <v>
17.399999999999999</v>
      </c>
      <c r="DL7" s="64">
        <v>
9.6999999999999993</v>
      </c>
      <c r="DM7" s="64">
        <v>
22.5</v>
      </c>
      <c r="DN7" s="64">
        <v>
21.9</v>
      </c>
      <c r="DO7" s="64">
        <v>
23.3</v>
      </c>
      <c r="DP7" s="64">
        <v>
29.5</v>
      </c>
      <c r="DQ7" s="64">
        <v>
53.2</v>
      </c>
      <c r="DR7" s="64">
        <v>
64.3</v>
      </c>
      <c r="DS7" s="64">
        <v>
63.6</v>
      </c>
      <c r="DT7" s="64">
        <v>
67.7</v>
      </c>
      <c r="DU7" s="64">
        <v>
76.7</v>
      </c>
      <c r="DV7" s="64">
        <v>
75.400000000000006</v>
      </c>
      <c r="DW7" s="64">
        <v>
78.400000000000006</v>
      </c>
      <c r="DX7" s="64">
        <v>
77.8</v>
      </c>
      <c r="DY7" s="64">
        <v>
77.400000000000006</v>
      </c>
      <c r="DZ7" s="64">
        <v>
74.900000000000006</v>
      </c>
      <c r="EA7" s="64">
        <v>
74.5</v>
      </c>
      <c r="EB7" s="66">
        <v>
246.94</v>
      </c>
      <c r="EC7" s="66">
        <v>
442.52</v>
      </c>
      <c r="ED7" s="66">
        <v>
464.72</v>
      </c>
      <c r="EE7" s="66">
        <v>
490.75</v>
      </c>
      <c r="EF7" s="66">
        <v>
629.62</v>
      </c>
      <c r="EG7" s="66">
        <v>
699.75</v>
      </c>
      <c r="EH7" s="66">
        <v>
710.2</v>
      </c>
      <c r="EI7" s="66">
        <v>
726.81</v>
      </c>
      <c r="EJ7" s="66">
        <v>
732.4</v>
      </c>
      <c r="EK7" s="66">
        <v>
597</v>
      </c>
      <c r="EL7" s="66">
        <v>
518.47</v>
      </c>
      <c r="EM7" s="66">
        <v>
445.22</v>
      </c>
      <c r="EN7" s="66">
        <v>
525.63</v>
      </c>
      <c r="EO7" s="66">
        <v>
530.91999999999996</v>
      </c>
      <c r="EP7" s="66">
        <v>
629.53</v>
      </c>
      <c r="EQ7" s="66">
        <v>
631.22</v>
      </c>
      <c r="ER7" s="66">
        <v>
646.02</v>
      </c>
      <c r="ES7" s="66">
        <v>
664.8</v>
      </c>
      <c r="ET7" s="66">
        <v>
682.89</v>
      </c>
      <c r="EU7" s="66">
        <v>
691.42</v>
      </c>
      <c r="EV7" s="66">
        <v>
356.6</v>
      </c>
      <c r="EW7" s="66">
        <v>
283.36</v>
      </c>
      <c r="EX7" s="66">
        <v>
339.67</v>
      </c>
      <c r="EY7" s="66">
        <v>
342.24</v>
      </c>
      <c r="EZ7" s="66">
        <v>
449.28</v>
      </c>
      <c r="FA7" s="66">
        <v>
384.8</v>
      </c>
      <c r="FB7" s="66">
        <v>
401.14</v>
      </c>
      <c r="FC7" s="66">
        <v>
410.24</v>
      </c>
      <c r="FD7" s="66">
        <v>
419.69</v>
      </c>
      <c r="FE7" s="66">
        <v>
432.95</v>
      </c>
      <c r="FF7" s="64">
        <v>
8.8000000000000007</v>
      </c>
      <c r="FG7" s="64">
        <v>
8.5</v>
      </c>
      <c r="FH7" s="64">
        <v>
8.8000000000000007</v>
      </c>
      <c r="FI7" s="64">
        <v>
9.1999999999999993</v>
      </c>
      <c r="FJ7" s="64">
        <v>
7.9</v>
      </c>
      <c r="FK7" s="64">
        <v>
18</v>
      </c>
      <c r="FL7" s="64">
        <v>
18.399999999999999</v>
      </c>
      <c r="FM7" s="64">
        <v>
18.3</v>
      </c>
      <c r="FN7" s="64">
        <v>
18.100000000000001</v>
      </c>
      <c r="FO7" s="64">
        <v>
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15">
      <c r="H9" s="68"/>
      <c r="I9" s="68" t="s">
        <v>
101</v>
      </c>
      <c r="J9" s="68" t="s">
        <v>
102</v>
      </c>
      <c r="K9" s="68" t="s">
        <v>
103</v>
      </c>
      <c r="L9" s="68" t="s">
        <v>
104</v>
      </c>
      <c r="M9" s="68" t="s">
        <v>
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106</v>
      </c>
      <c r="AV9" s="69"/>
      <c r="AW9" s="69"/>
      <c r="AX9" s="69"/>
      <c r="AY9" s="69"/>
      <c r="AZ9" s="69"/>
      <c r="BA9" s="67"/>
      <c r="BB9" s="67"/>
      <c r="BC9" s="2"/>
      <c r="BD9" s="2"/>
      <c r="BE9" s="2"/>
      <c r="BF9" s="67" t="s">
        <v>
106</v>
      </c>
      <c r="BG9" s="69"/>
      <c r="BH9" s="69"/>
      <c r="BI9" s="69"/>
      <c r="BJ9" s="69"/>
      <c r="BK9" s="69"/>
      <c r="BL9" s="2"/>
      <c r="BM9" s="2"/>
      <c r="BN9" s="2"/>
      <c r="BO9" s="2"/>
      <c r="BP9" s="2"/>
      <c r="BQ9" s="67" t="s">
        <v>
106</v>
      </c>
      <c r="BR9" s="69"/>
      <c r="BS9" s="69"/>
      <c r="BT9" s="69"/>
      <c r="BU9" s="69"/>
      <c r="BV9" s="69"/>
      <c r="BW9" s="2"/>
      <c r="BX9" s="2"/>
      <c r="BY9" s="2"/>
      <c r="BZ9" s="2"/>
      <c r="CA9" s="2"/>
      <c r="CB9" s="67" t="s">
        <v>
106</v>
      </c>
      <c r="CC9" s="69"/>
      <c r="CD9" s="69"/>
      <c r="CE9" s="69"/>
      <c r="CF9" s="69"/>
      <c r="CG9" s="69"/>
      <c r="CH9" s="2"/>
      <c r="CI9" s="2"/>
      <c r="CJ9" s="2"/>
      <c r="CK9" s="2"/>
      <c r="CL9" s="2"/>
      <c r="CM9" s="2"/>
      <c r="CN9" s="2"/>
      <c r="CO9" s="2"/>
      <c r="CP9" s="2"/>
      <c r="CQ9" s="2"/>
      <c r="CR9" s="2"/>
      <c r="CS9" s="2"/>
      <c r="CT9" s="2"/>
      <c r="CU9" s="2"/>
      <c r="CV9" s="67" t="s">
        <v>
106</v>
      </c>
      <c r="CW9" s="69"/>
      <c r="CX9" s="69"/>
      <c r="CY9" s="69"/>
      <c r="CZ9" s="69"/>
      <c r="DA9" s="69"/>
      <c r="DB9" s="2"/>
      <c r="DC9" s="2"/>
      <c r="DD9" s="2"/>
      <c r="DE9" s="2"/>
      <c r="DF9" s="67" t="s">
        <v>
106</v>
      </c>
      <c r="DG9" s="69"/>
      <c r="DH9" s="69"/>
      <c r="DI9" s="69"/>
      <c r="DJ9" s="69"/>
      <c r="DK9" s="69"/>
      <c r="DL9" s="2"/>
      <c r="DM9" s="2"/>
      <c r="DN9" s="2"/>
      <c r="DO9" s="2"/>
      <c r="DP9" s="67" t="s">
        <v>
106</v>
      </c>
      <c r="DQ9" s="69"/>
      <c r="DR9" s="69"/>
      <c r="DS9" s="69"/>
      <c r="DT9" s="69"/>
      <c r="DU9" s="69"/>
      <c r="DV9" s="2"/>
      <c r="DW9" s="2"/>
      <c r="DX9" s="2"/>
      <c r="DY9" s="2"/>
      <c r="DZ9" s="67" t="s">
        <v>
106</v>
      </c>
      <c r="EA9" s="69"/>
      <c r="EB9" s="69"/>
      <c r="EC9" s="69"/>
      <c r="ED9" s="69"/>
      <c r="EE9" s="69"/>
      <c r="EF9" s="2"/>
      <c r="EG9" s="2"/>
      <c r="EH9" s="2"/>
      <c r="EI9" s="2"/>
      <c r="EJ9" s="67" t="s">
        <v>
106</v>
      </c>
      <c r="EK9" s="69"/>
      <c r="EL9" s="69"/>
      <c r="EM9" s="69"/>
      <c r="EN9" s="69"/>
      <c r="EO9" s="69"/>
      <c r="EP9" s="2"/>
      <c r="EQ9" s="2"/>
      <c r="ER9" s="2"/>
      <c r="ES9" s="2"/>
      <c r="ET9" s="67" t="s">
        <v>
106</v>
      </c>
      <c r="EU9" s="69"/>
      <c r="EV9" s="69"/>
      <c r="EW9" s="69"/>
      <c r="EX9" s="69"/>
      <c r="EY9" s="69"/>
      <c r="EZ9" s="2"/>
      <c r="FA9" s="2"/>
      <c r="FB9" s="2"/>
      <c r="FC9" s="2"/>
      <c r="FD9" s="67" t="s">
        <v>
106</v>
      </c>
      <c r="FE9" s="69"/>
      <c r="FF9" s="69"/>
      <c r="FG9" s="69"/>
      <c r="FH9" s="69"/>
      <c r="FI9" s="69"/>
      <c r="FJ9" s="2"/>
      <c r="FK9" s="2"/>
      <c r="FL9" s="2"/>
      <c r="FM9" s="2"/>
    </row>
    <row r="10" spans="8:171" x14ac:dyDescent="0.15">
      <c r="H10" s="68" t="s">
        <v>
107</v>
      </c>
      <c r="I10" s="70" t="str">
        <f>
IF(VALUE($I$6)=0,"0",IF(VALUE($I$6)&gt;2022,"R"&amp;TEXT(VALUE($I$6)-2022,"00"),"H"&amp;VALUE($I$6)-1992))</f>
        <v>
H28</v>
      </c>
      <c r="J10" s="70" t="str">
        <f>
IF(VALUE($I$6)=0,"0",IF(VALUE($I$6)&gt;2021,"R"&amp;TEXT(VALUE($I$6)-2021,"00"),"H"&amp;VALUE($I$6)-1991))</f>
        <v>
H29</v>
      </c>
      <c r="K10" s="70" t="str">
        <f>
IF(VALUE($I$6)=0,"0",IF(VALUE($I$6)&gt;2020,"R"&amp;TEXT(VALUE($I$6)-2020,"00"),"H"&amp;VALUE($I$6)-1990))</f>
        <v>
H30</v>
      </c>
      <c r="L10" s="70" t="str">
        <f>
IF(VALUE($I$6)=0,"0",IF(VALUE($I$6)&gt;2019,"R"&amp;TEXT(VALUE($I$6)-2019,"00"),"H"&amp;VALUE($I$6)-1989))</f>
        <v>
R01</v>
      </c>
      <c r="M10" s="70" t="str">
        <f>
IF(VALUE($I$6)=0,"0",IF(VALUE($I$6)&gt;2018,"R"&amp;TEXT(VALUE($I$6)-2018,"00"),"H"&amp;VALUE($I$6)-1988))</f>
        <v>
R02</v>
      </c>
      <c r="N10" s="2"/>
      <c r="O10" s="2"/>
      <c r="P10" s="2"/>
      <c r="Q10" s="2"/>
      <c r="R10" s="2"/>
      <c r="S10" s="2"/>
      <c r="T10" s="2"/>
      <c r="U10" s="2"/>
      <c r="V10" s="2"/>
      <c r="W10" s="2"/>
      <c r="X10" s="2"/>
      <c r="Y10" s="2"/>
      <c r="Z10" s="2"/>
      <c r="AA10" s="2"/>
      <c r="AB10" s="2"/>
      <c r="AC10" s="2"/>
      <c r="AD10" s="2"/>
      <c r="AE10" s="2"/>
      <c r="AF10" s="2"/>
      <c r="AG10" s="2"/>
      <c r="AH10" s="2"/>
      <c r="AI10" s="2"/>
      <c r="AJ10" s="67" t="s">
        <v>
106</v>
      </c>
      <c r="AK10" s="69"/>
      <c r="AL10" s="69"/>
      <c r="AM10" s="69"/>
      <c r="AN10" s="69"/>
      <c r="AO10" s="69"/>
      <c r="AP10" s="71"/>
      <c r="AQ10" s="71"/>
      <c r="AR10" s="71"/>
      <c r="AS10" s="71"/>
      <c r="AT10" s="71"/>
      <c r="AU10" s="72"/>
      <c r="AV10" s="73" t="str">
        <f>
$I$10</f>
        <v>
H28</v>
      </c>
      <c r="AW10" s="73" t="str">
        <f>
$J$10</f>
        <v>
H29</v>
      </c>
      <c r="AX10" s="73" t="str">
        <f>
$K$10</f>
        <v>
H30</v>
      </c>
      <c r="AY10" s="73" t="str">
        <f>
$L$10</f>
        <v>
R01</v>
      </c>
      <c r="AZ10" s="73" t="str">
        <f>
$M$10</f>
        <v>
R02</v>
      </c>
      <c r="BA10" s="71"/>
      <c r="BB10" s="72"/>
      <c r="BC10" s="71"/>
      <c r="BD10" s="71"/>
      <c r="BE10" s="71"/>
      <c r="BF10" s="72"/>
      <c r="BG10" s="73" t="str">
        <f>
$I$10</f>
        <v>
H28</v>
      </c>
      <c r="BH10" s="73" t="str">
        <f>
$J$10</f>
        <v>
H29</v>
      </c>
      <c r="BI10" s="73" t="str">
        <f>
$K$10</f>
        <v>
H30</v>
      </c>
      <c r="BJ10" s="73" t="str">
        <f>
$L$10</f>
        <v>
R01</v>
      </c>
      <c r="BK10" s="73" t="str">
        <f>
$M$10</f>
        <v>
R02</v>
      </c>
      <c r="BL10" s="71"/>
      <c r="BM10" s="71"/>
      <c r="BN10" s="71"/>
      <c r="BO10" s="71"/>
      <c r="BP10" s="71"/>
      <c r="BQ10" s="72"/>
      <c r="BR10" s="73" t="str">
        <f>
$I$10</f>
        <v>
H28</v>
      </c>
      <c r="BS10" s="73" t="str">
        <f>
$J$10</f>
        <v>
H29</v>
      </c>
      <c r="BT10" s="73" t="str">
        <f>
$K$10</f>
        <v>
H30</v>
      </c>
      <c r="BU10" s="73" t="str">
        <f>
$L$10</f>
        <v>
R01</v>
      </c>
      <c r="BV10" s="73" t="str">
        <f>
$M$10</f>
        <v>
R02</v>
      </c>
      <c r="BW10" s="71"/>
      <c r="BX10" s="71"/>
      <c r="BY10" s="71"/>
      <c r="BZ10" s="71"/>
      <c r="CA10" s="71"/>
      <c r="CB10" s="72"/>
      <c r="CC10" s="73" t="str">
        <f>
$I$10</f>
        <v>
H28</v>
      </c>
      <c r="CD10" s="73" t="str">
        <f>
$J$10</f>
        <v>
H29</v>
      </c>
      <c r="CE10" s="73" t="str">
        <f>
$K$10</f>
        <v>
H30</v>
      </c>
      <c r="CF10" s="73" t="str">
        <f>
$L$10</f>
        <v>
R01</v>
      </c>
      <c r="CG10" s="73" t="str">
        <f>
$M$10</f>
        <v>
R02</v>
      </c>
      <c r="CH10" s="71"/>
      <c r="CI10" s="71"/>
      <c r="CJ10" s="71"/>
      <c r="CK10" s="71"/>
      <c r="CL10" s="71"/>
      <c r="CM10" s="71"/>
      <c r="CN10" s="71"/>
      <c r="CO10" s="71"/>
      <c r="CP10" s="71"/>
      <c r="CQ10" s="71"/>
      <c r="CR10" s="71"/>
      <c r="CS10" s="71"/>
      <c r="CT10" s="71"/>
      <c r="CU10" s="71"/>
      <c r="CV10" s="72"/>
      <c r="CW10" s="73" t="str">
        <f>
$I$10</f>
        <v>
H28</v>
      </c>
      <c r="CX10" s="73" t="str">
        <f>
$J$10</f>
        <v>
H29</v>
      </c>
      <c r="CY10" s="73" t="str">
        <f>
$K$10</f>
        <v>
H30</v>
      </c>
      <c r="CZ10" s="73" t="str">
        <f>
$L$10</f>
        <v>
R01</v>
      </c>
      <c r="DA10" s="73" t="str">
        <f>
$M$10</f>
        <v>
R02</v>
      </c>
      <c r="DB10" s="71"/>
      <c r="DC10" s="71"/>
      <c r="DD10" s="71"/>
      <c r="DE10" s="71"/>
      <c r="DF10" s="72"/>
      <c r="DG10" s="73" t="str">
        <f>
$I$10</f>
        <v>
H28</v>
      </c>
      <c r="DH10" s="73" t="str">
        <f>
$J$10</f>
        <v>
H29</v>
      </c>
      <c r="DI10" s="73" t="str">
        <f>
$K$10</f>
        <v>
H30</v>
      </c>
      <c r="DJ10" s="73" t="str">
        <f>
$L$10</f>
        <v>
R01</v>
      </c>
      <c r="DK10" s="73" t="str">
        <f>
$M$10</f>
        <v>
R02</v>
      </c>
      <c r="DL10" s="71"/>
      <c r="DM10" s="71"/>
      <c r="DN10" s="71"/>
      <c r="DO10" s="71"/>
      <c r="DP10" s="72"/>
      <c r="DQ10" s="73" t="str">
        <f>
$I$10</f>
        <v>
H28</v>
      </c>
      <c r="DR10" s="73" t="str">
        <f>
$J$10</f>
        <v>
H29</v>
      </c>
      <c r="DS10" s="73" t="str">
        <f>
$K$10</f>
        <v>
H30</v>
      </c>
      <c r="DT10" s="73" t="str">
        <f>
$L$10</f>
        <v>
R01</v>
      </c>
      <c r="DU10" s="73" t="str">
        <f>
$M$10</f>
        <v>
R02</v>
      </c>
      <c r="DV10" s="71"/>
      <c r="DW10" s="71"/>
      <c r="DX10" s="71"/>
      <c r="DY10" s="71"/>
      <c r="DZ10" s="72"/>
      <c r="EA10" s="73" t="str">
        <f>
$I$10</f>
        <v>
H28</v>
      </c>
      <c r="EB10" s="73" t="str">
        <f>
$J$10</f>
        <v>
H29</v>
      </c>
      <c r="EC10" s="73" t="str">
        <f>
$K$10</f>
        <v>
H30</v>
      </c>
      <c r="ED10" s="73" t="str">
        <f>
$L$10</f>
        <v>
R01</v>
      </c>
      <c r="EE10" s="73" t="str">
        <f>
$M$10</f>
        <v>
R02</v>
      </c>
      <c r="EF10" s="71"/>
      <c r="EG10" s="71"/>
      <c r="EH10" s="71"/>
      <c r="EI10" s="71"/>
      <c r="EJ10" s="72"/>
      <c r="EK10" s="73" t="str">
        <f>
$I$10</f>
        <v>
H28</v>
      </c>
      <c r="EL10" s="73" t="str">
        <f>
$J$10</f>
        <v>
H29</v>
      </c>
      <c r="EM10" s="73" t="str">
        <f>
$K$10</f>
        <v>
H30</v>
      </c>
      <c r="EN10" s="73" t="str">
        <f>
$L$10</f>
        <v>
R01</v>
      </c>
      <c r="EO10" s="73" t="str">
        <f>
$M$10</f>
        <v>
R02</v>
      </c>
      <c r="EP10" s="71"/>
      <c r="EQ10" s="71"/>
      <c r="ER10" s="71"/>
      <c r="ES10" s="71"/>
      <c r="ET10" s="72"/>
      <c r="EU10" s="73" t="str">
        <f>
$I$10</f>
        <v>
H28</v>
      </c>
      <c r="EV10" s="73" t="str">
        <f>
$J$10</f>
        <v>
H29</v>
      </c>
      <c r="EW10" s="73" t="str">
        <f>
$K$10</f>
        <v>
H30</v>
      </c>
      <c r="EX10" s="73" t="str">
        <f>
$L$10</f>
        <v>
R01</v>
      </c>
      <c r="EY10" s="73" t="str">
        <f>
$M$10</f>
        <v>
R02</v>
      </c>
      <c r="EZ10" s="71"/>
      <c r="FA10" s="71"/>
      <c r="FB10" s="71"/>
      <c r="FC10" s="71"/>
      <c r="FD10" s="72"/>
      <c r="FE10" s="73" t="str">
        <f>
$I$10</f>
        <v>
H28</v>
      </c>
      <c r="FF10" s="73" t="str">
        <f>
$J$10</f>
        <v>
H29</v>
      </c>
      <c r="FG10" s="73" t="str">
        <f>
$K$10</f>
        <v>
H30</v>
      </c>
      <c r="FH10" s="73" t="str">
        <f>
$L$10</f>
        <v>
R01</v>
      </c>
      <c r="FI10" s="73" t="str">
        <f>
$M$10</f>
        <v>
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
$I$10</f>
        <v>
H28</v>
      </c>
      <c r="AL11" s="73" t="str">
        <f>
$J$10</f>
        <v>
H29</v>
      </c>
      <c r="AM11" s="73" t="str">
        <f>
$K$10</f>
        <v>
H30</v>
      </c>
      <c r="AN11" s="73" t="str">
        <f>
$L$10</f>
        <v>
R01</v>
      </c>
      <c r="AO11" s="73" t="str">
        <f>
$M$10</f>
        <v>
R02</v>
      </c>
      <c r="AP11" s="71"/>
      <c r="AQ11" s="71"/>
      <c r="AR11" s="71"/>
      <c r="AS11" s="71"/>
      <c r="AT11" s="71"/>
      <c r="AU11" s="74" t="s">
        <v>
108</v>
      </c>
      <c r="AV11" s="75">
        <f>
AW7</f>
        <v>
47.2</v>
      </c>
      <c r="AW11" s="75">
        <f>
AX7</f>
        <v>
60.5</v>
      </c>
      <c r="AX11" s="75">
        <f>
AY7</f>
        <v>
52.5</v>
      </c>
      <c r="AY11" s="75">
        <f>
AZ7</f>
        <v>
44</v>
      </c>
      <c r="AZ11" s="75">
        <f>
BA7</f>
        <v>
26.7</v>
      </c>
      <c r="BA11" s="71"/>
      <c r="BB11" s="72"/>
      <c r="BC11" s="71"/>
      <c r="BD11" s="71"/>
      <c r="BE11" s="71"/>
      <c r="BF11" s="74" t="s">
        <v>
108</v>
      </c>
      <c r="BG11" s="75">
        <f>
BH7</f>
        <v>
322.10000000000002</v>
      </c>
      <c r="BH11" s="75">
        <f>
BI7</f>
        <v>
240.7</v>
      </c>
      <c r="BI11" s="75">
        <f>
BJ7</f>
        <v>
203.1</v>
      </c>
      <c r="BJ11" s="75">
        <f>
BK7</f>
        <v>
278.8</v>
      </c>
      <c r="BK11" s="75">
        <f>
BL7</f>
        <v>
345.4</v>
      </c>
      <c r="BL11" s="71"/>
      <c r="BM11" s="71"/>
      <c r="BN11" s="71"/>
      <c r="BO11" s="71"/>
      <c r="BP11" s="71"/>
      <c r="BQ11" s="74" t="s">
        <v>
108</v>
      </c>
      <c r="BR11" s="75">
        <f>
BS7</f>
        <v>
1.4</v>
      </c>
      <c r="BS11" s="75">
        <f>
BT7</f>
        <v>
0.2</v>
      </c>
      <c r="BT11" s="75">
        <f>
BU7</f>
        <v>
4.7</v>
      </c>
      <c r="BU11" s="75">
        <f>
BV7</f>
        <v>
11</v>
      </c>
      <c r="BV11" s="75">
        <f>
BW7</f>
        <v>
16.600000000000001</v>
      </c>
      <c r="BW11" s="71"/>
      <c r="BX11" s="71"/>
      <c r="BY11" s="71"/>
      <c r="BZ11" s="71"/>
      <c r="CA11" s="71"/>
      <c r="CB11" s="74" t="s">
        <v>
109</v>
      </c>
      <c r="CC11" s="75">
        <f>
CD7</f>
        <v>
544.6</v>
      </c>
      <c r="CD11" s="75">
        <f>
CE7</f>
        <v>
443.5</v>
      </c>
      <c r="CE11" s="75">
        <f>
CF7</f>
        <v>
537.20000000000005</v>
      </c>
      <c r="CF11" s="75">
        <f>
CG7</f>
        <v>
625</v>
      </c>
      <c r="CG11" s="75">
        <f>
CH7</f>
        <v>
1123.5999999999999</v>
      </c>
      <c r="CH11" s="71"/>
      <c r="CI11" s="71"/>
      <c r="CJ11" s="71"/>
      <c r="CK11" s="71"/>
      <c r="CL11" s="71"/>
      <c r="CM11" s="71"/>
      <c r="CN11" s="71"/>
      <c r="CO11" s="71"/>
      <c r="CP11" s="71"/>
      <c r="CQ11" s="71"/>
      <c r="CR11" s="71"/>
      <c r="CS11" s="71"/>
      <c r="CT11" s="71"/>
      <c r="CU11" s="71"/>
      <c r="CV11" s="74" t="s">
        <v>
110</v>
      </c>
      <c r="CW11" s="75">
        <f>
CX7</f>
        <v>
50.5</v>
      </c>
      <c r="CX11" s="75">
        <f>
CY7</f>
        <v>
38.5</v>
      </c>
      <c r="CY11" s="75">
        <f>
CZ7</f>
        <v>
41.2</v>
      </c>
      <c r="CZ11" s="75">
        <f>
DA7</f>
        <v>
51.2</v>
      </c>
      <c r="DA11" s="75">
        <f>
DB7</f>
        <v>
71.2</v>
      </c>
      <c r="DB11" s="71"/>
      <c r="DC11" s="71"/>
      <c r="DD11" s="71"/>
      <c r="DE11" s="71"/>
      <c r="DF11" s="74" t="s">
        <v>
108</v>
      </c>
      <c r="DG11" s="75">
        <f>
DH7</f>
        <v>
108.3</v>
      </c>
      <c r="DH11" s="75">
        <f>
DI7</f>
        <v>
48.8</v>
      </c>
      <c r="DI11" s="75">
        <f>
DJ7</f>
        <v>
27.6</v>
      </c>
      <c r="DJ11" s="75">
        <f>
DK7</f>
        <v>
17.399999999999999</v>
      </c>
      <c r="DK11" s="75">
        <f>
DL7</f>
        <v>
9.6999999999999993</v>
      </c>
      <c r="DL11" s="71"/>
      <c r="DM11" s="71"/>
      <c r="DN11" s="71"/>
      <c r="DO11" s="71"/>
      <c r="DP11" s="74" t="s">
        <v>
110</v>
      </c>
      <c r="DQ11" s="75">
        <f>
DR7</f>
        <v>
64.3</v>
      </c>
      <c r="DR11" s="75">
        <f>
DS7</f>
        <v>
63.6</v>
      </c>
      <c r="DS11" s="75">
        <f>
DT7</f>
        <v>
67.7</v>
      </c>
      <c r="DT11" s="75">
        <f>
DU7</f>
        <v>
76.7</v>
      </c>
      <c r="DU11" s="75">
        <f>
DV7</f>
        <v>
75.400000000000006</v>
      </c>
      <c r="DV11" s="71"/>
      <c r="DW11" s="71"/>
      <c r="DX11" s="71"/>
      <c r="DY11" s="71"/>
      <c r="DZ11" s="74" t="s">
        <v>
108</v>
      </c>
      <c r="EA11" s="76">
        <f>
EB7</f>
        <v>
246.94</v>
      </c>
      <c r="EB11" s="76">
        <f>
EC7</f>
        <v>
442.52</v>
      </c>
      <c r="EC11" s="76">
        <f>
ED7</f>
        <v>
464.72</v>
      </c>
      <c r="ED11" s="76">
        <f>
EE7</f>
        <v>
490.75</v>
      </c>
      <c r="EE11" s="76">
        <f>
EF7</f>
        <v>
629.62</v>
      </c>
      <c r="EF11" s="71"/>
      <c r="EG11" s="71"/>
      <c r="EH11" s="71"/>
      <c r="EI11" s="71"/>
      <c r="EJ11" s="74" t="s">
        <v>
108</v>
      </c>
      <c r="EK11" s="76">
        <f>
EL7</f>
        <v>
518.47</v>
      </c>
      <c r="EL11" s="76">
        <f>
EM7</f>
        <v>
445.22</v>
      </c>
      <c r="EM11" s="76">
        <f>
EN7</f>
        <v>
525.63</v>
      </c>
      <c r="EN11" s="76">
        <f>
EO7</f>
        <v>
530.91999999999996</v>
      </c>
      <c r="EO11" s="76">
        <f>
EP7</f>
        <v>
629.53</v>
      </c>
      <c r="EP11" s="71"/>
      <c r="EQ11" s="71"/>
      <c r="ER11" s="71"/>
      <c r="ES11" s="71"/>
      <c r="ET11" s="74" t="s">
        <v>
108</v>
      </c>
      <c r="EU11" s="76">
        <f>
EV7</f>
        <v>
356.6</v>
      </c>
      <c r="EV11" s="76">
        <f>
EW7</f>
        <v>
283.36</v>
      </c>
      <c r="EW11" s="76">
        <f>
EX7</f>
        <v>
339.67</v>
      </c>
      <c r="EX11" s="76">
        <f>
EY7</f>
        <v>
342.24</v>
      </c>
      <c r="EY11" s="76">
        <f>
EZ7</f>
        <v>
449.28</v>
      </c>
      <c r="EZ11" s="71"/>
      <c r="FA11" s="71"/>
      <c r="FB11" s="71"/>
      <c r="FC11" s="71"/>
      <c r="FD11" s="74" t="s">
        <v>
111</v>
      </c>
      <c r="FE11" s="75">
        <f>
FF7</f>
        <v>
8.8000000000000007</v>
      </c>
      <c r="FF11" s="75">
        <f>
FG7</f>
        <v>
8.5</v>
      </c>
      <c r="FG11" s="75">
        <f>
FH7</f>
        <v>
8.8000000000000007</v>
      </c>
      <c r="FH11" s="75">
        <f>
FI7</f>
        <v>
9.1999999999999993</v>
      </c>
      <c r="FI11" s="75">
        <f>
FJ7</f>
        <v>
7.9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111</v>
      </c>
      <c r="AK12" s="75">
        <f>
AL7</f>
        <v>
97.5</v>
      </c>
      <c r="AL12" s="75">
        <f>
AM7</f>
        <v>
99.8</v>
      </c>
      <c r="AM12" s="75">
        <f>
AN7</f>
        <v>
95.1</v>
      </c>
      <c r="AN12" s="75">
        <f>
AO7</f>
        <v>
96.5</v>
      </c>
      <c r="AO12" s="75">
        <f>
AP7</f>
        <v>
100</v>
      </c>
      <c r="AP12" s="71"/>
      <c r="AQ12" s="71"/>
      <c r="AR12" s="71"/>
      <c r="AS12" s="71"/>
      <c r="AT12" s="71"/>
      <c r="AU12" s="74" t="s">
        <v>
112</v>
      </c>
      <c r="AV12" s="75">
        <f>
BB7</f>
        <v>
94.2</v>
      </c>
      <c r="AW12" s="75">
        <f>
BC7</f>
        <v>
94</v>
      </c>
      <c r="AX12" s="75">
        <f>
BD7</f>
        <v>
93.2</v>
      </c>
      <c r="AY12" s="75">
        <f>
BE7</f>
        <v>
89.9</v>
      </c>
      <c r="AZ12" s="75">
        <f>
BF7</f>
        <v>
71.400000000000006</v>
      </c>
      <c r="BA12" s="71"/>
      <c r="BB12" s="72"/>
      <c r="BC12" s="71"/>
      <c r="BD12" s="71"/>
      <c r="BE12" s="71"/>
      <c r="BF12" s="74" t="s">
        <v>
112</v>
      </c>
      <c r="BG12" s="75">
        <f>
BM7</f>
        <v>
100</v>
      </c>
      <c r="BH12" s="75">
        <f>
BN7</f>
        <v>
156.69999999999999</v>
      </c>
      <c r="BI12" s="75">
        <f>
BO7</f>
        <v>
155.30000000000001</v>
      </c>
      <c r="BJ12" s="75">
        <f>
BP7</f>
        <v>
154.19999999999999</v>
      </c>
      <c r="BK12" s="75">
        <f>
BQ7</f>
        <v>
126.8</v>
      </c>
      <c r="BL12" s="71"/>
      <c r="BM12" s="71"/>
      <c r="BN12" s="71"/>
      <c r="BO12" s="71"/>
      <c r="BP12" s="71"/>
      <c r="BQ12" s="74" t="s">
        <v>
112</v>
      </c>
      <c r="BR12" s="75">
        <f>
BX7</f>
        <v>
86.1</v>
      </c>
      <c r="BS12" s="75">
        <f>
BY7</f>
        <v>
62.9</v>
      </c>
      <c r="BT12" s="75">
        <f>
BZ7</f>
        <v>
34.799999999999997</v>
      </c>
      <c r="BU12" s="75">
        <f>
CA7</f>
        <v>
35.1</v>
      </c>
      <c r="BV12" s="75">
        <f>
CB7</f>
        <v>
58.4</v>
      </c>
      <c r="BW12" s="71"/>
      <c r="BX12" s="71"/>
      <c r="BY12" s="71"/>
      <c r="BZ12" s="71"/>
      <c r="CA12" s="71"/>
      <c r="CB12" s="74" t="s">
        <v>
113</v>
      </c>
      <c r="CC12" s="75">
        <f>
CN7</f>
        <v>
1078.7</v>
      </c>
      <c r="CD12" s="75">
        <f>
CO7</f>
        <v>
1151.8</v>
      </c>
      <c r="CE12" s="75">
        <f>
CP7</f>
        <v>
1302.7</v>
      </c>
      <c r="CF12" s="75">
        <f>
CQ7</f>
        <v>
1221.5999999999999</v>
      </c>
      <c r="CG12" s="75">
        <f>
CR7</f>
        <v>
1577.2</v>
      </c>
      <c r="CH12" s="71"/>
      <c r="CI12" s="71"/>
      <c r="CJ12" s="71"/>
      <c r="CK12" s="71"/>
      <c r="CL12" s="71"/>
      <c r="CM12" s="71"/>
      <c r="CN12" s="71"/>
      <c r="CO12" s="71"/>
      <c r="CP12" s="71"/>
      <c r="CQ12" s="71"/>
      <c r="CR12" s="71"/>
      <c r="CS12" s="71"/>
      <c r="CT12" s="71"/>
      <c r="CU12" s="71"/>
      <c r="CV12" s="74" t="s">
        <v>
114</v>
      </c>
      <c r="CW12" s="75">
        <f>
DC7</f>
        <v>
8.1</v>
      </c>
      <c r="CX12" s="75">
        <f>
DD7</f>
        <v>
8</v>
      </c>
      <c r="CY12" s="75">
        <f>
DE7</f>
        <v>
8</v>
      </c>
      <c r="CZ12" s="75">
        <f>
DF7</f>
        <v>
7.5</v>
      </c>
      <c r="DA12" s="75">
        <f>
DG7</f>
        <v>
9.6</v>
      </c>
      <c r="DB12" s="71"/>
      <c r="DC12" s="71"/>
      <c r="DD12" s="71"/>
      <c r="DE12" s="71"/>
      <c r="DF12" s="74" t="s">
        <v>
114</v>
      </c>
      <c r="DG12" s="75">
        <f>
DM7</f>
        <v>
22.5</v>
      </c>
      <c r="DH12" s="75">
        <f>
DN7</f>
        <v>
21.9</v>
      </c>
      <c r="DI12" s="75">
        <f>
DO7</f>
        <v>
23.3</v>
      </c>
      <c r="DJ12" s="75">
        <f>
DP7</f>
        <v>
29.5</v>
      </c>
      <c r="DK12" s="75">
        <f>
DQ7</f>
        <v>
53.2</v>
      </c>
      <c r="DL12" s="71"/>
      <c r="DM12" s="71"/>
      <c r="DN12" s="71"/>
      <c r="DO12" s="71"/>
      <c r="DP12" s="74" t="s">
        <v>
112</v>
      </c>
      <c r="DQ12" s="75">
        <f>
DW7</f>
        <v>
78.400000000000006</v>
      </c>
      <c r="DR12" s="75">
        <f>
DX7</f>
        <v>
77.8</v>
      </c>
      <c r="DS12" s="75">
        <f>
DY7</f>
        <v>
77.400000000000006</v>
      </c>
      <c r="DT12" s="75">
        <f>
DZ7</f>
        <v>
74.900000000000006</v>
      </c>
      <c r="DU12" s="75">
        <f>
EA7</f>
        <v>
74.5</v>
      </c>
      <c r="DV12" s="71"/>
      <c r="DW12" s="71"/>
      <c r="DX12" s="71"/>
      <c r="DY12" s="71"/>
      <c r="DZ12" s="74" t="s">
        <v>
114</v>
      </c>
      <c r="EA12" s="76">
        <f>
EG7</f>
        <v>
699.75</v>
      </c>
      <c r="EB12" s="76">
        <f>
EH7</f>
        <v>
710.2</v>
      </c>
      <c r="EC12" s="76">
        <f>
EI7</f>
        <v>
726.81</v>
      </c>
      <c r="ED12" s="76">
        <f>
EJ7</f>
        <v>
732.4</v>
      </c>
      <c r="EE12" s="76">
        <f>
EK7</f>
        <v>
597</v>
      </c>
      <c r="EF12" s="71"/>
      <c r="EG12" s="71"/>
      <c r="EH12" s="71"/>
      <c r="EI12" s="71"/>
      <c r="EJ12" s="74" t="s">
        <v>
112</v>
      </c>
      <c r="EK12" s="76">
        <f>
EQ7</f>
        <v>
631.22</v>
      </c>
      <c r="EL12" s="76">
        <f>
ER7</f>
        <v>
646.02</v>
      </c>
      <c r="EM12" s="76">
        <f>
ES7</f>
        <v>
664.8</v>
      </c>
      <c r="EN12" s="76">
        <f>
ET7</f>
        <v>
682.89</v>
      </c>
      <c r="EO12" s="76">
        <f>
EU7</f>
        <v>
691.42</v>
      </c>
      <c r="EP12" s="71"/>
      <c r="EQ12" s="71"/>
      <c r="ER12" s="71"/>
      <c r="ES12" s="71"/>
      <c r="ET12" s="74" t="s">
        <v>
115</v>
      </c>
      <c r="EU12" s="76">
        <f>
FA7</f>
        <v>
384.8</v>
      </c>
      <c r="EV12" s="76">
        <f>
FB7</f>
        <v>
401.14</v>
      </c>
      <c r="EW12" s="76">
        <f>
FC7</f>
        <v>
410.24</v>
      </c>
      <c r="EX12" s="76">
        <f>
FD7</f>
        <v>
419.69</v>
      </c>
      <c r="EY12" s="76">
        <f>
FE7</f>
        <v>
432.95</v>
      </c>
      <c r="EZ12" s="71"/>
      <c r="FA12" s="71"/>
      <c r="FB12" s="71"/>
      <c r="FC12" s="71"/>
      <c r="FD12" s="74" t="s">
        <v>
116</v>
      </c>
      <c r="FE12" s="75">
        <f>
FK7</f>
        <v>
18</v>
      </c>
      <c r="FF12" s="75">
        <f>
FL7</f>
        <v>
18.399999999999999</v>
      </c>
      <c r="FG12" s="75">
        <f>
FM7</f>
        <v>
18.3</v>
      </c>
      <c r="FH12" s="75">
        <f>
FN7</f>
        <v>
18.100000000000001</v>
      </c>
      <c r="FI12" s="75">
        <f>
FO7</f>
        <v>
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115</v>
      </c>
      <c r="AK13" s="75">
        <f>
AQ7</f>
        <v>
103.5</v>
      </c>
      <c r="AL13" s="75">
        <f>
AR7</f>
        <v>
103.3</v>
      </c>
      <c r="AM13" s="75">
        <f>
AS7</f>
        <v>
102.4</v>
      </c>
      <c r="AN13" s="75">
        <f>
AT7</f>
        <v>
98.5</v>
      </c>
      <c r="AO13" s="75">
        <f>
AU7</f>
        <v>
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117</v>
      </c>
      <c r="CC13" s="75">
        <f>
CI7</f>
        <v>
14.6</v>
      </c>
      <c r="CD13" s="75">
        <f>
CJ7</f>
        <v>
14.5</v>
      </c>
      <c r="CE13" s="75">
        <f>
CK7</f>
        <v>
14.7</v>
      </c>
      <c r="CF13" s="75">
        <f>
CL7</f>
        <v>
14.2</v>
      </c>
      <c r="CG13" s="75">
        <f>
CM7</f>
        <v>
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118</v>
      </c>
      <c r="CC14" s="75">
        <f>
CS7</f>
        <v>
180</v>
      </c>
      <c r="CD14" s="75">
        <f>
CT7</f>
        <v>
180.1</v>
      </c>
      <c r="CE14" s="75">
        <f>
CU7</f>
        <v>
182.9</v>
      </c>
      <c r="CF14" s="75">
        <f>
CV7</f>
        <v>
190.5</v>
      </c>
      <c r="CG14" s="75">
        <f>
CW7</f>
        <v>
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119</v>
      </c>
      <c r="AV15" s="69"/>
      <c r="AW15" s="69"/>
      <c r="AX15" s="69"/>
      <c r="AY15" s="69"/>
      <c r="AZ15" s="69"/>
      <c r="BA15" s="2"/>
      <c r="BB15" s="67"/>
      <c r="BC15" s="2"/>
      <c r="BD15" s="2"/>
      <c r="BE15" s="2"/>
      <c r="BF15" s="67" t="s">
        <v>
119</v>
      </c>
      <c r="BG15" s="69"/>
      <c r="BH15" s="69"/>
      <c r="BI15" s="69"/>
      <c r="BJ15" s="69"/>
      <c r="BK15" s="69"/>
      <c r="BL15" s="2"/>
      <c r="BM15" s="2"/>
      <c r="BN15" s="2"/>
      <c r="BO15" s="2"/>
      <c r="BP15" s="2"/>
      <c r="BQ15" s="67" t="s">
        <v>
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119</v>
      </c>
      <c r="CW15" s="69"/>
      <c r="CX15" s="69"/>
      <c r="CY15" s="69"/>
      <c r="CZ15" s="69"/>
      <c r="DA15" s="69"/>
      <c r="DB15" s="2"/>
      <c r="DC15" s="2"/>
      <c r="DD15" s="2"/>
      <c r="DE15" s="2"/>
      <c r="DF15" s="67" t="s">
        <v>
119</v>
      </c>
      <c r="DG15" s="69"/>
      <c r="DH15" s="69"/>
      <c r="DI15" s="69"/>
      <c r="DJ15" s="69"/>
      <c r="DK15" s="69"/>
      <c r="DL15" s="2"/>
      <c r="DM15" s="2"/>
      <c r="DN15" s="2"/>
      <c r="DO15" s="2"/>
      <c r="DP15" s="67" t="s">
        <v>
119</v>
      </c>
      <c r="DQ15" s="69"/>
      <c r="DR15" s="69"/>
      <c r="DS15" s="69"/>
      <c r="DT15" s="69"/>
      <c r="DU15" s="69"/>
      <c r="DV15" s="2"/>
      <c r="DW15" s="2"/>
      <c r="DX15" s="2"/>
      <c r="DY15" s="2"/>
      <c r="DZ15" s="67" t="s">
        <v>
119</v>
      </c>
      <c r="EA15" s="69"/>
      <c r="EB15" s="69"/>
      <c r="EC15" s="69"/>
      <c r="ED15" s="69"/>
      <c r="EE15" s="69"/>
      <c r="EF15" s="2"/>
      <c r="EG15" s="2"/>
      <c r="EH15" s="2"/>
      <c r="EI15" s="2"/>
      <c r="EJ15" s="67" t="s">
        <v>
119</v>
      </c>
      <c r="EK15" s="69"/>
      <c r="EL15" s="69"/>
      <c r="EM15" s="69"/>
      <c r="EN15" s="69"/>
      <c r="EO15" s="69"/>
      <c r="EP15" s="2"/>
      <c r="EQ15" s="2"/>
      <c r="ER15" s="2"/>
      <c r="ES15" s="2"/>
      <c r="ET15" s="67" t="s">
        <v>
119</v>
      </c>
      <c r="EU15" s="69"/>
      <c r="EV15" s="69"/>
      <c r="EW15" s="69"/>
      <c r="EX15" s="69"/>
      <c r="EY15" s="69"/>
      <c r="EZ15" s="2"/>
      <c r="FA15" s="2"/>
      <c r="FB15" s="2"/>
      <c r="FC15" s="2"/>
      <c r="FD15" s="67" t="s">
        <v>
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119</v>
      </c>
      <c r="AK16" s="69"/>
      <c r="AL16" s="69"/>
      <c r="AM16" s="69"/>
      <c r="AN16" s="69"/>
      <c r="AO16" s="69"/>
      <c r="AP16" s="2"/>
      <c r="AQ16" s="2"/>
      <c r="AR16" s="2"/>
      <c r="AS16" s="2"/>
      <c r="AT16" s="2"/>
      <c r="AU16" s="67"/>
      <c r="AV16" s="77" t="str">
        <f>
$I$10</f>
        <v>
H28</v>
      </c>
      <c r="AW16" s="77" t="str">
        <f>
$J$10</f>
        <v>
H29</v>
      </c>
      <c r="AX16" s="77" t="str">
        <f>
$K$10</f>
        <v>
H30</v>
      </c>
      <c r="AY16" s="77" t="str">
        <f>
$L$10</f>
        <v>
R01</v>
      </c>
      <c r="AZ16" s="77" t="str">
        <f>
$M$10</f>
        <v>
R02</v>
      </c>
      <c r="BA16" s="2"/>
      <c r="BB16" s="67"/>
      <c r="BC16" s="2"/>
      <c r="BD16" s="2"/>
      <c r="BE16" s="2"/>
      <c r="BF16" s="67"/>
      <c r="BG16" s="77" t="str">
        <f>
$I$10</f>
        <v>
H28</v>
      </c>
      <c r="BH16" s="77" t="str">
        <f>
$J$10</f>
        <v>
H29</v>
      </c>
      <c r="BI16" s="77" t="str">
        <f>
$K$10</f>
        <v>
H30</v>
      </c>
      <c r="BJ16" s="77" t="str">
        <f>
$L$10</f>
        <v>
R01</v>
      </c>
      <c r="BK16" s="77" t="str">
        <f>
$M$10</f>
        <v>
R02</v>
      </c>
      <c r="BL16" s="2"/>
      <c r="BM16" s="2"/>
      <c r="BN16" s="2"/>
      <c r="BO16" s="2"/>
      <c r="BP16" s="2"/>
      <c r="BQ16" s="67"/>
      <c r="BR16" s="77" t="str">
        <f>
$I$10</f>
        <v>
H28</v>
      </c>
      <c r="BS16" s="77" t="str">
        <f>
$J$10</f>
        <v>
H29</v>
      </c>
      <c r="BT16" s="77" t="str">
        <f>
$K$10</f>
        <v>
H30</v>
      </c>
      <c r="BU16" s="77" t="str">
        <f>
$L$10</f>
        <v>
R01</v>
      </c>
      <c r="BV16" s="77" t="str">
        <f>
$M$10</f>
        <v>
R02</v>
      </c>
      <c r="BW16" s="2"/>
      <c r="BX16" s="2"/>
      <c r="BY16" s="2"/>
      <c r="BZ16" s="2"/>
      <c r="CA16" s="2"/>
      <c r="CB16" s="67" t="s">
        <v>
119</v>
      </c>
      <c r="CC16" s="69"/>
      <c r="CD16" s="69"/>
      <c r="CE16" s="69"/>
      <c r="CF16" s="69"/>
      <c r="CG16" s="69"/>
      <c r="CH16" s="2"/>
      <c r="CI16" s="2"/>
      <c r="CJ16" s="2"/>
      <c r="CK16" s="2"/>
      <c r="CL16" s="2"/>
      <c r="CM16" s="2"/>
      <c r="CN16" s="2"/>
      <c r="CO16" s="2"/>
      <c r="CP16" s="2"/>
      <c r="CQ16" s="2"/>
      <c r="CR16" s="2"/>
      <c r="CS16" s="2"/>
      <c r="CT16" s="2"/>
      <c r="CU16" s="2"/>
      <c r="CV16" s="67"/>
      <c r="CW16" s="77" t="str">
        <f>
$I$10</f>
        <v>
H28</v>
      </c>
      <c r="CX16" s="77" t="str">
        <f>
$J$10</f>
        <v>
H29</v>
      </c>
      <c r="CY16" s="77" t="str">
        <f>
$K$10</f>
        <v>
H30</v>
      </c>
      <c r="CZ16" s="77" t="str">
        <f>
$L$10</f>
        <v>
R01</v>
      </c>
      <c r="DA16" s="77" t="str">
        <f>
$M$10</f>
        <v>
R02</v>
      </c>
      <c r="DB16" s="2"/>
      <c r="DC16" s="2"/>
      <c r="DD16" s="2"/>
      <c r="DE16" s="2"/>
      <c r="DF16" s="67"/>
      <c r="DG16" s="77" t="str">
        <f>
$I$10</f>
        <v>
H28</v>
      </c>
      <c r="DH16" s="77" t="str">
        <f>
$J$10</f>
        <v>
H29</v>
      </c>
      <c r="DI16" s="77" t="str">
        <f>
$K$10</f>
        <v>
H30</v>
      </c>
      <c r="DJ16" s="77" t="str">
        <f>
$L$10</f>
        <v>
R01</v>
      </c>
      <c r="DK16" s="77" t="str">
        <f>
$M$10</f>
        <v>
R02</v>
      </c>
      <c r="DL16" s="2"/>
      <c r="DM16" s="2"/>
      <c r="DN16" s="2"/>
      <c r="DO16" s="2"/>
      <c r="DP16" s="67"/>
      <c r="DQ16" s="77" t="str">
        <f>
$I$10</f>
        <v>
H28</v>
      </c>
      <c r="DR16" s="77" t="str">
        <f>
$J$10</f>
        <v>
H29</v>
      </c>
      <c r="DS16" s="77" t="str">
        <f>
$K$10</f>
        <v>
H30</v>
      </c>
      <c r="DT16" s="77" t="str">
        <f>
$L$10</f>
        <v>
R01</v>
      </c>
      <c r="DU16" s="77" t="str">
        <f>
$M$10</f>
        <v>
R02</v>
      </c>
      <c r="DV16" s="2"/>
      <c r="DW16" s="2"/>
      <c r="DX16" s="2"/>
      <c r="DY16" s="2"/>
      <c r="DZ16" s="67"/>
      <c r="EA16" s="77" t="str">
        <f>
$I$10</f>
        <v>
H28</v>
      </c>
      <c r="EB16" s="77" t="str">
        <f>
$J$10</f>
        <v>
H29</v>
      </c>
      <c r="EC16" s="77" t="str">
        <f>
$K$10</f>
        <v>
H30</v>
      </c>
      <c r="ED16" s="77" t="str">
        <f>
$L$10</f>
        <v>
R01</v>
      </c>
      <c r="EE16" s="77" t="str">
        <f>
$M$10</f>
        <v>
R02</v>
      </c>
      <c r="EF16" s="2"/>
      <c r="EG16" s="2"/>
      <c r="EH16" s="2"/>
      <c r="EI16" s="2"/>
      <c r="EJ16" s="67"/>
      <c r="EK16" s="77" t="str">
        <f>
$I$10</f>
        <v>
H28</v>
      </c>
      <c r="EL16" s="77" t="str">
        <f>
$J$10</f>
        <v>
H29</v>
      </c>
      <c r="EM16" s="77" t="str">
        <f>
$K$10</f>
        <v>
H30</v>
      </c>
      <c r="EN16" s="77" t="str">
        <f>
$L$10</f>
        <v>
R01</v>
      </c>
      <c r="EO16" s="77" t="str">
        <f>
$M$10</f>
        <v>
R02</v>
      </c>
      <c r="EP16" s="2"/>
      <c r="EQ16" s="2"/>
      <c r="ER16" s="2"/>
      <c r="ES16" s="2"/>
      <c r="ET16" s="67"/>
      <c r="EU16" s="77" t="str">
        <f>
$I$10</f>
        <v>
H28</v>
      </c>
      <c r="EV16" s="77" t="str">
        <f>
$J$10</f>
        <v>
H29</v>
      </c>
      <c r="EW16" s="77" t="str">
        <f>
$K$10</f>
        <v>
H30</v>
      </c>
      <c r="EX16" s="77" t="str">
        <f>
$L$10</f>
        <v>
R01</v>
      </c>
      <c r="EY16" s="77" t="str">
        <f>
$M$10</f>
        <v>
R02</v>
      </c>
      <c r="EZ16" s="2"/>
      <c r="FA16" s="2"/>
      <c r="FB16" s="2"/>
      <c r="FC16" s="2"/>
      <c r="FD16" s="67"/>
      <c r="FE16" s="77" t="str">
        <f>
$I$10</f>
        <v>
H28</v>
      </c>
      <c r="FF16" s="77" t="str">
        <f>
$J$10</f>
        <v>
H29</v>
      </c>
      <c r="FG16" s="77" t="str">
        <f>
$K$10</f>
        <v>
H30</v>
      </c>
      <c r="FH16" s="77" t="str">
        <f>
$L$10</f>
        <v>
R01</v>
      </c>
      <c r="FI16" s="77" t="str">
        <f>
$M$10</f>
        <v>
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
$I$10</f>
        <v>
H28</v>
      </c>
      <c r="AL17" s="77" t="str">
        <f>
$J$10</f>
        <v>
H29</v>
      </c>
      <c r="AM17" s="77" t="str">
        <f>
$K$10</f>
        <v>
H30</v>
      </c>
      <c r="AN17" s="77" t="str">
        <f>
$L$10</f>
        <v>
R01</v>
      </c>
      <c r="AO17" s="77" t="str">
        <f>
$M$10</f>
        <v>
R02</v>
      </c>
      <c r="AP17" s="2"/>
      <c r="AQ17" s="2"/>
      <c r="AR17" s="2"/>
      <c r="AS17" s="2"/>
      <c r="AT17" s="2"/>
      <c r="AU17" s="78" t="s">
        <v>
108</v>
      </c>
      <c r="AV17" s="79">
        <f>
IF(AW7="-",NA(),AW7)</f>
        <v>
47.2</v>
      </c>
      <c r="AW17" s="79">
        <f>
IF(AX7="-",NA(),AX7)</f>
        <v>
60.5</v>
      </c>
      <c r="AX17" s="79">
        <f>
IF(AY7="-",NA(),AY7)</f>
        <v>
52.5</v>
      </c>
      <c r="AY17" s="79">
        <f>
IF(AZ7="-",NA(),AZ7)</f>
        <v>
44</v>
      </c>
      <c r="AZ17" s="79">
        <f>
IF(BA7="-",NA(),BA7)</f>
        <v>
26.7</v>
      </c>
      <c r="BA17" s="2"/>
      <c r="BB17" s="67"/>
      <c r="BC17" s="2"/>
      <c r="BD17" s="2"/>
      <c r="BE17" s="2"/>
      <c r="BF17" s="78" t="s">
        <v>
108</v>
      </c>
      <c r="BG17" s="79">
        <f>
IF(BH7="-",NA(),BH7)</f>
        <v>
322.10000000000002</v>
      </c>
      <c r="BH17" s="79">
        <f>
IF(BI7="-",NA(),BI7)</f>
        <v>
240.7</v>
      </c>
      <c r="BI17" s="79">
        <f>
IF(BJ7="-",NA(),BJ7)</f>
        <v>
203.1</v>
      </c>
      <c r="BJ17" s="79">
        <f>
IF(BK7="-",NA(),BK7)</f>
        <v>
278.8</v>
      </c>
      <c r="BK17" s="79">
        <f>
IF(BL7="-",NA(),BL7)</f>
        <v>
345.4</v>
      </c>
      <c r="BL17" s="2"/>
      <c r="BM17" s="2"/>
      <c r="BN17" s="2"/>
      <c r="BO17" s="2"/>
      <c r="BP17" s="2"/>
      <c r="BQ17" s="78" t="s">
        <v>
108</v>
      </c>
      <c r="BR17" s="79">
        <f>
IF(BS7="-",NA(),BS7)</f>
        <v>
1.4</v>
      </c>
      <c r="BS17" s="79">
        <f>
IF(BT7="-",NA(),BT7)</f>
        <v>
0.2</v>
      </c>
      <c r="BT17" s="79">
        <f>
IF(BU7="-",NA(),BU7)</f>
        <v>
4.7</v>
      </c>
      <c r="BU17" s="79">
        <f>
IF(BV7="-",NA(),BV7)</f>
        <v>
11</v>
      </c>
      <c r="BV17" s="79">
        <f>
IF(BW7="-",NA(),BW7)</f>
        <v>
16.600000000000001</v>
      </c>
      <c r="BW17" s="2"/>
      <c r="BX17" s="2"/>
      <c r="BY17" s="2"/>
      <c r="BZ17" s="2"/>
      <c r="CA17" s="2"/>
      <c r="CB17" s="67"/>
      <c r="CC17" s="77" t="str">
        <f>
$I$10</f>
        <v>
H28</v>
      </c>
      <c r="CD17" s="77" t="str">
        <f>
$J$10</f>
        <v>
H29</v>
      </c>
      <c r="CE17" s="77" t="str">
        <f>
$K$10</f>
        <v>
H30</v>
      </c>
      <c r="CF17" s="77" t="str">
        <f>
$L$10</f>
        <v>
R01</v>
      </c>
      <c r="CG17" s="77" t="str">
        <f>
$M$10</f>
        <v>
R02</v>
      </c>
      <c r="CH17" s="2"/>
      <c r="CI17" s="2"/>
      <c r="CJ17" s="2"/>
      <c r="CK17" s="2"/>
      <c r="CL17" s="2"/>
      <c r="CM17" s="2"/>
      <c r="CN17" s="2"/>
      <c r="CO17" s="2"/>
      <c r="CP17" s="2"/>
      <c r="CQ17" s="2"/>
      <c r="CR17" s="2"/>
      <c r="CS17" s="2"/>
      <c r="CT17" s="2"/>
      <c r="CU17" s="2"/>
      <c r="CV17" s="78" t="s">
        <v>
108</v>
      </c>
      <c r="CW17" s="79">
        <f>
IF(CX7="-",NA(),CX7)</f>
        <v>
50.5</v>
      </c>
      <c r="CX17" s="79">
        <f>
IF(CY7="-",NA(),CY7)</f>
        <v>
38.5</v>
      </c>
      <c r="CY17" s="79">
        <f>
IF(CZ7="-",NA(),CZ7)</f>
        <v>
41.2</v>
      </c>
      <c r="CZ17" s="79">
        <f>
IF(DA7="-",NA(),DA7)</f>
        <v>
51.2</v>
      </c>
      <c r="DA17" s="79">
        <f>
IF(DB7="-",NA(),DB7)</f>
        <v>
71.2</v>
      </c>
      <c r="DB17" s="2"/>
      <c r="DC17" s="2"/>
      <c r="DD17" s="2"/>
      <c r="DE17" s="2"/>
      <c r="DF17" s="78" t="s">
        <v>
108</v>
      </c>
      <c r="DG17" s="79">
        <f>
IF(DH7="-",NA(),DH7)</f>
        <v>
108.3</v>
      </c>
      <c r="DH17" s="79">
        <f>
IF(DI7="-",NA(),DI7)</f>
        <v>
48.8</v>
      </c>
      <c r="DI17" s="79">
        <f>
IF(DJ7="-",NA(),DJ7)</f>
        <v>
27.6</v>
      </c>
      <c r="DJ17" s="79">
        <f>
IF(DK7="-",NA(),DK7)</f>
        <v>
17.399999999999999</v>
      </c>
      <c r="DK17" s="79">
        <f>
IF(DL7="-",NA(),DL7)</f>
        <v>
9.6999999999999993</v>
      </c>
      <c r="DL17" s="2"/>
      <c r="DM17" s="2"/>
      <c r="DN17" s="2"/>
      <c r="DO17" s="2"/>
      <c r="DP17" s="78" t="s">
        <v>
108</v>
      </c>
      <c r="DQ17" s="79">
        <f>
IF(DR7="-",NA(),DR7)</f>
        <v>
64.3</v>
      </c>
      <c r="DR17" s="79">
        <f>
IF(DS7="-",NA(),DS7)</f>
        <v>
63.6</v>
      </c>
      <c r="DS17" s="79">
        <f>
IF(DT7="-",NA(),DT7)</f>
        <v>
67.7</v>
      </c>
      <c r="DT17" s="79">
        <f>
IF(DU7="-",NA(),DU7)</f>
        <v>
76.7</v>
      </c>
      <c r="DU17" s="79">
        <f>
IF(DV7="-",NA(),DV7)</f>
        <v>
75.400000000000006</v>
      </c>
      <c r="DV17" s="2"/>
      <c r="DW17" s="2"/>
      <c r="DX17" s="2"/>
      <c r="DY17" s="2"/>
      <c r="DZ17" s="78" t="s">
        <v>
108</v>
      </c>
      <c r="EA17" s="80">
        <f>
IF(EB7="-",NA(),EB7)</f>
        <v>
246.94</v>
      </c>
      <c r="EB17" s="80">
        <f>
IF(EC7="-",NA(),EC7)</f>
        <v>
442.52</v>
      </c>
      <c r="EC17" s="80">
        <f>
IF(ED7="-",NA(),ED7)</f>
        <v>
464.72</v>
      </c>
      <c r="ED17" s="80">
        <f>
IF(EE7="-",NA(),EE7)</f>
        <v>
490.75</v>
      </c>
      <c r="EE17" s="80">
        <f>
IF(EF7="-",NA(),EF7)</f>
        <v>
629.62</v>
      </c>
      <c r="EF17" s="2"/>
      <c r="EG17" s="2"/>
      <c r="EH17" s="2"/>
      <c r="EI17" s="2"/>
      <c r="EJ17" s="78" t="s">
        <v>
108</v>
      </c>
      <c r="EK17" s="80">
        <f>
IF(EL7="-",NA(),EL7)</f>
        <v>
518.47</v>
      </c>
      <c r="EL17" s="80">
        <f>
IF(EM7="-",NA(),EM7)</f>
        <v>
445.22</v>
      </c>
      <c r="EM17" s="80">
        <f>
IF(EN7="-",NA(),EN7)</f>
        <v>
525.63</v>
      </c>
      <c r="EN17" s="80">
        <f>
IF(EO7="-",NA(),EO7)</f>
        <v>
530.91999999999996</v>
      </c>
      <c r="EO17" s="80">
        <f>
IF(EP7="-",NA(),EP7)</f>
        <v>
629.53</v>
      </c>
      <c r="EP17" s="2"/>
      <c r="EQ17" s="2"/>
      <c r="ER17" s="2"/>
      <c r="ES17" s="2"/>
      <c r="ET17" s="78" t="s">
        <v>
108</v>
      </c>
      <c r="EU17" s="80">
        <f>
IF(EV7="-",NA(),EV7)</f>
        <v>
356.6</v>
      </c>
      <c r="EV17" s="80">
        <f>
IF(EW7="-",NA(),EW7)</f>
        <v>
283.36</v>
      </c>
      <c r="EW17" s="80">
        <f>
IF(EX7="-",NA(),EX7)</f>
        <v>
339.67</v>
      </c>
      <c r="EX17" s="80">
        <f>
IF(EY7="-",NA(),EY7)</f>
        <v>
342.24</v>
      </c>
      <c r="EY17" s="80">
        <f>
IF(EZ7="-",NA(),EZ7)</f>
        <v>
449.28</v>
      </c>
      <c r="EZ17" s="2"/>
      <c r="FA17" s="2"/>
      <c r="FB17" s="2"/>
      <c r="FC17" s="2"/>
      <c r="FD17" s="78" t="s">
        <v>
108</v>
      </c>
      <c r="FE17" s="79">
        <f>
IF(FF7="-",NA(),FF7)</f>
        <v>
8.8000000000000007</v>
      </c>
      <c r="FF17" s="79">
        <f>
IF(FG7="-",NA(),FG7)</f>
        <v>
8.5</v>
      </c>
      <c r="FG17" s="79">
        <f>
IF(FH7="-",NA(),FH7)</f>
        <v>
8.8000000000000007</v>
      </c>
      <c r="FH17" s="79">
        <f>
IF(FI7="-",NA(),FI7)</f>
        <v>
9.1999999999999993</v>
      </c>
      <c r="FI17" s="79">
        <f>
IF(FJ7="-",NA(),FJ7)</f>
        <v>
7.9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108</v>
      </c>
      <c r="AK18" s="79">
        <f>
IF(AL7="-",NA(),AL7)</f>
        <v>
97.5</v>
      </c>
      <c r="AL18" s="79">
        <f>
IF(AM7="-",NA(),AM7)</f>
        <v>
99.8</v>
      </c>
      <c r="AM18" s="79">
        <f>
IF(AN7="-",NA(),AN7)</f>
        <v>
95.1</v>
      </c>
      <c r="AN18" s="79">
        <f>
IF(AO7="-",NA(),AO7)</f>
        <v>
96.5</v>
      </c>
      <c r="AO18" s="79">
        <f>
IF(AP7="-",NA(),AP7)</f>
        <v>
100</v>
      </c>
      <c r="AP18" s="2"/>
      <c r="AQ18" s="2"/>
      <c r="AR18" s="2"/>
      <c r="AS18" s="2"/>
      <c r="AT18" s="2"/>
      <c r="AU18" s="78" t="s">
        <v>
112</v>
      </c>
      <c r="AV18" s="79">
        <f>
IF(BB7="-",NA(),BB7)</f>
        <v>
94.2</v>
      </c>
      <c r="AW18" s="79">
        <f>
IF(BC7="-",NA(),BC7)</f>
        <v>
94</v>
      </c>
      <c r="AX18" s="79">
        <f>
IF(BD7="-",NA(),BD7)</f>
        <v>
93.2</v>
      </c>
      <c r="AY18" s="79">
        <f>
IF(BE7="-",NA(),BE7)</f>
        <v>
89.9</v>
      </c>
      <c r="AZ18" s="79">
        <f>
IF(BF7="-",NA(),BF7)</f>
        <v>
71.400000000000006</v>
      </c>
      <c r="BA18" s="2"/>
      <c r="BB18" s="2"/>
      <c r="BC18" s="2"/>
      <c r="BD18" s="2"/>
      <c r="BE18" s="2"/>
      <c r="BF18" s="78" t="s">
        <v>
112</v>
      </c>
      <c r="BG18" s="79">
        <f>
IF(BM7="-",NA(),BM7)</f>
        <v>
100</v>
      </c>
      <c r="BH18" s="79">
        <f>
IF(BN7="-",NA(),BN7)</f>
        <v>
156.69999999999999</v>
      </c>
      <c r="BI18" s="79">
        <f>
IF(BO7="-",NA(),BO7)</f>
        <v>
155.30000000000001</v>
      </c>
      <c r="BJ18" s="79">
        <f>
IF(BP7="-",NA(),BP7)</f>
        <v>
154.19999999999999</v>
      </c>
      <c r="BK18" s="79">
        <f>
IF(BQ7="-",NA(),BQ7)</f>
        <v>
126.8</v>
      </c>
      <c r="BL18" s="2"/>
      <c r="BM18" s="2"/>
      <c r="BN18" s="2"/>
      <c r="BO18" s="2"/>
      <c r="BP18" s="2"/>
      <c r="BQ18" s="78" t="s">
        <v>
112</v>
      </c>
      <c r="BR18" s="79">
        <f>
IF(BX7="-",NA(),BX7)</f>
        <v>
86.1</v>
      </c>
      <c r="BS18" s="79">
        <f>
IF(BY7="-",NA(),BY7)</f>
        <v>
62.9</v>
      </c>
      <c r="BT18" s="79">
        <f>
IF(BZ7="-",NA(),BZ7)</f>
        <v>
34.799999999999997</v>
      </c>
      <c r="BU18" s="79">
        <f>
IF(CA7="-",NA(),CA7)</f>
        <v>
35.1</v>
      </c>
      <c r="BV18" s="79">
        <f>
IF(CB7="-",NA(),CB7)</f>
        <v>
58.4</v>
      </c>
      <c r="BW18" s="2"/>
      <c r="BX18" s="2"/>
      <c r="BY18" s="2"/>
      <c r="BZ18" s="2"/>
      <c r="CA18" s="2"/>
      <c r="CB18" s="81" t="s">
        <v>
120</v>
      </c>
      <c r="CC18" s="79">
        <f>
IF(CC11="-",NA(),CC11)</f>
        <v>
544.6</v>
      </c>
      <c r="CD18" s="79">
        <f t="shared" ref="CD18:CG18" si="4">
IF(CD11="-",NA(),CD11)</f>
        <v>
443.5</v>
      </c>
      <c r="CE18" s="79">
        <f t="shared" si="4"/>
        <v>
537.20000000000005</v>
      </c>
      <c r="CF18" s="79">
        <f t="shared" si="4"/>
        <v>
625</v>
      </c>
      <c r="CG18" s="79">
        <f t="shared" si="4"/>
        <v>
1123.5999999999999</v>
      </c>
      <c r="CH18" s="2"/>
      <c r="CI18" s="2"/>
      <c r="CJ18" s="2"/>
      <c r="CK18" s="2"/>
      <c r="CL18" s="2"/>
      <c r="CM18" s="2"/>
      <c r="CN18" s="2"/>
      <c r="CO18" s="2"/>
      <c r="CP18" s="2"/>
      <c r="CQ18" s="2"/>
      <c r="CR18" s="2"/>
      <c r="CS18" s="2"/>
      <c r="CT18" s="2"/>
      <c r="CU18" s="2"/>
      <c r="CV18" s="78" t="s">
        <v>
112</v>
      </c>
      <c r="CW18" s="79">
        <f>
IF(DC7="-",NA(),DC7)</f>
        <v>
8.1</v>
      </c>
      <c r="CX18" s="79">
        <f>
IF(DD7="-",NA(),DD7)</f>
        <v>
8</v>
      </c>
      <c r="CY18" s="79">
        <f>
IF(DE7="-",NA(),DE7)</f>
        <v>
8</v>
      </c>
      <c r="CZ18" s="79">
        <f>
IF(DF7="-",NA(),DF7)</f>
        <v>
7.5</v>
      </c>
      <c r="DA18" s="79">
        <f>
IF(DG7="-",NA(),DG7)</f>
        <v>
9.6</v>
      </c>
      <c r="DB18" s="2"/>
      <c r="DC18" s="2"/>
      <c r="DD18" s="2"/>
      <c r="DE18" s="2"/>
      <c r="DF18" s="78" t="s">
        <v>
112</v>
      </c>
      <c r="DG18" s="79">
        <f>
IF(DM7="-",NA(),DM7)</f>
        <v>
22.5</v>
      </c>
      <c r="DH18" s="79">
        <f>
IF(DN7="-",NA(),DN7)</f>
        <v>
21.9</v>
      </c>
      <c r="DI18" s="79">
        <f>
IF(DO7="-",NA(),DO7)</f>
        <v>
23.3</v>
      </c>
      <c r="DJ18" s="79">
        <f>
IF(DP7="-",NA(),DP7)</f>
        <v>
29.5</v>
      </c>
      <c r="DK18" s="79">
        <f>
IF(DQ7="-",NA(),DQ7)</f>
        <v>
53.2</v>
      </c>
      <c r="DL18" s="2"/>
      <c r="DM18" s="2"/>
      <c r="DN18" s="2"/>
      <c r="DO18" s="2"/>
      <c r="DP18" s="78" t="s">
        <v>
112</v>
      </c>
      <c r="DQ18" s="79">
        <f>
IF(DW7="-",NA(),DW7)</f>
        <v>
78.400000000000006</v>
      </c>
      <c r="DR18" s="79">
        <f>
IF(DX7="-",NA(),DX7)</f>
        <v>
77.8</v>
      </c>
      <c r="DS18" s="79">
        <f>
IF(DY7="-",NA(),DY7)</f>
        <v>
77.400000000000006</v>
      </c>
      <c r="DT18" s="79">
        <f>
IF(DZ7="-",NA(),DZ7)</f>
        <v>
74.900000000000006</v>
      </c>
      <c r="DU18" s="79">
        <f>
IF(EA7="-",NA(),EA7)</f>
        <v>
74.5</v>
      </c>
      <c r="DV18" s="2"/>
      <c r="DW18" s="2"/>
      <c r="DX18" s="2"/>
      <c r="DY18" s="2"/>
      <c r="DZ18" s="78" t="s">
        <v>
112</v>
      </c>
      <c r="EA18" s="80">
        <f>
IF(EG7="-",NA(),EG7)</f>
        <v>
699.75</v>
      </c>
      <c r="EB18" s="80">
        <f>
IF(EH7="-",NA(),EH7)</f>
        <v>
710.2</v>
      </c>
      <c r="EC18" s="80">
        <f>
IF(EI7="-",NA(),EI7)</f>
        <v>
726.81</v>
      </c>
      <c r="ED18" s="80">
        <f>
IF(EJ7="-",NA(),EJ7)</f>
        <v>
732.4</v>
      </c>
      <c r="EE18" s="80">
        <f>
IF(EK7="-",NA(),EK7)</f>
        <v>
597</v>
      </c>
      <c r="EF18" s="2"/>
      <c r="EG18" s="2"/>
      <c r="EH18" s="2"/>
      <c r="EI18" s="2"/>
      <c r="EJ18" s="78" t="s">
        <v>
112</v>
      </c>
      <c r="EK18" s="80">
        <f>
IF(EQ7="-",NA(),EQ7)</f>
        <v>
631.22</v>
      </c>
      <c r="EL18" s="80">
        <f>
IF(ER7="-",NA(),ER7)</f>
        <v>
646.02</v>
      </c>
      <c r="EM18" s="80">
        <f>
IF(ES7="-",NA(),ES7)</f>
        <v>
664.8</v>
      </c>
      <c r="EN18" s="80">
        <f>
IF(ET7="-",NA(),ET7)</f>
        <v>
682.89</v>
      </c>
      <c r="EO18" s="80">
        <f>
IF(EU7="-",NA(),EU7)</f>
        <v>
691.42</v>
      </c>
      <c r="EP18" s="2"/>
      <c r="EQ18" s="2"/>
      <c r="ER18" s="2"/>
      <c r="ES18" s="2"/>
      <c r="ET18" s="78" t="s">
        <v>
112</v>
      </c>
      <c r="EU18" s="80">
        <f>
IF(FA7="-",NA(),FA7)</f>
        <v>
384.8</v>
      </c>
      <c r="EV18" s="80">
        <f>
IF(FB7="-",NA(),FB7)</f>
        <v>
401.14</v>
      </c>
      <c r="EW18" s="80">
        <f>
IF(FC7="-",NA(),FC7)</f>
        <v>
410.24</v>
      </c>
      <c r="EX18" s="80">
        <f>
IF(FD7="-",NA(),FD7)</f>
        <v>
419.69</v>
      </c>
      <c r="EY18" s="80">
        <f>
IF(FE7="-",NA(),FE7)</f>
        <v>
432.95</v>
      </c>
      <c r="EZ18" s="2"/>
      <c r="FA18" s="2"/>
      <c r="FB18" s="2"/>
      <c r="FC18" s="2"/>
      <c r="FD18" s="78" t="s">
        <v>
112</v>
      </c>
      <c r="FE18" s="79">
        <f>
IF(FK7="-",NA(),FK7)</f>
        <v>
18</v>
      </c>
      <c r="FF18" s="79">
        <f>
IF(FL7="-",NA(),FL7)</f>
        <v>
18.399999999999999</v>
      </c>
      <c r="FG18" s="79">
        <f>
IF(FM7="-",NA(),FM7)</f>
        <v>
18.3</v>
      </c>
      <c r="FH18" s="79">
        <f>
IF(FN7="-",NA(),FN7)</f>
        <v>
18.100000000000001</v>
      </c>
      <c r="FI18" s="79">
        <f>
IF(FO7="-",NA(),FO7)</f>
        <v>
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112</v>
      </c>
      <c r="AK19" s="79">
        <f>
IF(AQ7="-",NA(),AQ7)</f>
        <v>
103.5</v>
      </c>
      <c r="AL19" s="79">
        <f>
IF(AR7="-",NA(),AR7)</f>
        <v>
103.3</v>
      </c>
      <c r="AM19" s="79">
        <f>
IF(AS7="-",NA(),AS7)</f>
        <v>
102.4</v>
      </c>
      <c r="AN19" s="79">
        <f>
IF(AT7="-",NA(),AT7)</f>
        <v>
98.5</v>
      </c>
      <c r="AO19" s="79">
        <f>
IF(AU7="-",NA(),AU7)</f>
        <v>
83.7</v>
      </c>
      <c r="AP19" s="2"/>
      <c r="AQ19" s="2"/>
      <c r="AR19" s="2"/>
      <c r="AS19" s="2"/>
      <c r="AT19" s="2"/>
      <c r="AU19" s="78" t="s">
        <v>
121</v>
      </c>
      <c r="AV19" s="82">
        <f>
$BG$7</f>
        <v>
100</v>
      </c>
      <c r="AW19" s="82">
        <f>
$BG$7</f>
        <v>
100</v>
      </c>
      <c r="AX19" s="82">
        <f>
$BG$7</f>
        <v>
100</v>
      </c>
      <c r="AY19" s="82">
        <f>
$BG$7</f>
        <v>
100</v>
      </c>
      <c r="AZ19" s="82">
        <f>
$BG$7</f>
        <v>
100</v>
      </c>
      <c r="BA19" s="2"/>
      <c r="BB19" s="2"/>
      <c r="BC19" s="2"/>
      <c r="BD19" s="2"/>
      <c r="BE19" s="2"/>
      <c r="BF19" s="78" t="s">
        <v>
121</v>
      </c>
      <c r="BG19" s="82">
        <f>
$BR$7</f>
        <v>
100</v>
      </c>
      <c r="BH19" s="82">
        <f>
$BR$7</f>
        <v>
100</v>
      </c>
      <c r="BI19" s="82">
        <f>
$BR$7</f>
        <v>
100</v>
      </c>
      <c r="BJ19" s="82">
        <f>
$BR$7</f>
        <v>
100</v>
      </c>
      <c r="BK19" s="82">
        <f>
$BR$7</f>
        <v>
100</v>
      </c>
      <c r="BL19" s="2"/>
      <c r="BM19" s="2"/>
      <c r="BN19" s="2"/>
      <c r="BO19" s="2"/>
      <c r="BP19" s="2"/>
      <c r="BQ19" s="78" t="s">
        <v>
121</v>
      </c>
      <c r="BR19" s="82">
        <f>
$CC$7</f>
        <v>
0</v>
      </c>
      <c r="BS19" s="82">
        <f>
$CC$7</f>
        <v>
0</v>
      </c>
      <c r="BT19" s="82">
        <f>
$CC$7</f>
        <v>
0</v>
      </c>
      <c r="BU19" s="82">
        <f>
$CC$7</f>
        <v>
0</v>
      </c>
      <c r="BV19" s="82">
        <f>
$CC$7</f>
        <v>
0</v>
      </c>
      <c r="BW19" s="2"/>
      <c r="BX19" s="2"/>
      <c r="BY19" s="2"/>
      <c r="BZ19" s="2"/>
      <c r="CA19" s="2"/>
      <c r="CB19" s="81" t="s">
        <v>
113</v>
      </c>
      <c r="CC19" s="79">
        <f t="shared" ref="CC19:CG21" si="5">
IF(CC12="-",NA(),CC12)</f>
        <v>
1078.7</v>
      </c>
      <c r="CD19" s="79">
        <f t="shared" si="5"/>
        <v>
1151.8</v>
      </c>
      <c r="CE19" s="79">
        <f t="shared" si="5"/>
        <v>
1302.7</v>
      </c>
      <c r="CF19" s="79">
        <f t="shared" si="5"/>
        <v>
1221.5999999999999</v>
      </c>
      <c r="CG19" s="79">
        <f t="shared" si="5"/>
        <v>
1577.2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121</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122</v>
      </c>
      <c r="BR20" s="2"/>
      <c r="BS20" s="2"/>
      <c r="BT20" s="2"/>
      <c r="BU20" s="2"/>
      <c r="BV20" s="2"/>
      <c r="BW20" s="2"/>
      <c r="BX20" s="2"/>
      <c r="BY20" s="2"/>
      <c r="BZ20" s="2"/>
      <c r="CA20" s="2"/>
      <c r="CB20" s="81" t="s">
        <v>
117</v>
      </c>
      <c r="CC20" s="79">
        <f t="shared" si="5"/>
        <v>
14.6</v>
      </c>
      <c r="CD20" s="79">
        <f t="shared" si="5"/>
        <v>
14.5</v>
      </c>
      <c r="CE20" s="79">
        <f t="shared" si="5"/>
        <v>
14.7</v>
      </c>
      <c r="CF20" s="79">
        <f t="shared" si="5"/>
        <v>
14.2</v>
      </c>
      <c r="CG20" s="79">
        <f t="shared" si="5"/>
        <v>
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123</v>
      </c>
      <c r="CC21" s="79">
        <f t="shared" si="5"/>
        <v>
180</v>
      </c>
      <c r="CD21" s="79">
        <f t="shared" si="5"/>
        <v>
180.1</v>
      </c>
      <c r="CE21" s="79">
        <f t="shared" si="5"/>
        <v>
182.9</v>
      </c>
      <c r="CF21" s="79">
        <f t="shared" si="5"/>
        <v>
190.5</v>
      </c>
      <c r="CG21" s="79">
        <f t="shared" si="5"/>
        <v>
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2022-01-20T06:49:13Z</cp:lastPrinted>
  <dcterms:created xsi:type="dcterms:W3CDTF">2021-12-07T03:55:26Z</dcterms:created>
  <dcterms:modified xsi:type="dcterms:W3CDTF">2022-01-20T07:39:06Z</dcterms:modified>
  <cp:category/>
</cp:coreProperties>
</file>