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簡易水道事業\"/>
    </mc:Choice>
  </mc:AlternateContent>
  <workbookProtection workbookAlgorithmName="SHA-512" workbookHashValue="8dZjYQr3p3k/MuxTSUiJxXwKhcYY2hWTORl5wNhhqgbBtaK2poAIkh5QLxeqV4T7mlNfbDPE0Sj9XlZBgEgRJQ==" workbookSaltValue="sHPbex6NlbCcZz4IQyEdvQ==" workbookSpinCount="100000" lockStructure="1"/>
  <bookViews>
    <workbookView xWindow="-120" yWindow="-120" windowWidth="20736" windowHeight="111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<sst xmlns="http://schemas.openxmlformats.org/spreadsheetml/2006/main" count="233" uniqueCount="111">
  <si>
    <t>経営比較分析表（令和3年度決算）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</si>
  <si>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</si>
  <si>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</si>
  <si>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</si>
  <si>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</si>
  <si>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</si>
  <si>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</si>
  <si>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</si>
  <si>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</si>
  <si>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</si>
  <si>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</si>
  <si>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</si>
  <si>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</si>
  <si>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</si>
  <si>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</si>
  <si>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</si>
  <si>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</si>
  <si>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rPr>
        <b/>
        <sz val="11"/>
        <color theme="1"/>
        <rFont val="ＭＳ ゴシック"/>
        <family val="3"/>
        <charset val="128"/>
      </rPr>
      <t>給水区域面積(km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</si>
  <si>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給水人口密度(人/km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</si>
  <si>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</si>
  <si>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</si>
  <si>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</si>
  <si>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令和3年度全国平均</t>
  </si>
  <si>
    <t>分析欄</t>
  </si>
  <si>
    <t>1. 経営の健全性・効率性</t>
  </si>
  <si>
    <t>1. 経営の健全性・効率性について</t>
  </si>
  <si>
    <t>2. 老朽化の状況について</t>
  </si>
  <si>
    <t>2. 老朽化の状況</t>
  </si>
  <si>
    <t>全体総括</t>
  </si>
  <si>
    <t>全国平均</t>
  </si>
  <si>
    <t>1①</t>
  </si>
  <si>
    <t>1②</t>
  </si>
  <si>
    <t>1③</t>
  </si>
  <si>
    <t>1④</t>
  </si>
  <si>
    <t>1⑤</t>
  </si>
  <si>
    <t>1⑥</t>
  </si>
  <si>
    <t>1⑦</t>
  </si>
  <si>
    <t>1⑧</t>
  </si>
  <si>
    <t>2①</t>
  </si>
  <si>
    <t>2②</t>
  </si>
  <si>
    <t>2③</t>
  </si>
  <si>
    <t>-</t>
  </si>
  <si>
    <t>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</si>
  <si>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</si>
  <si>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</si>
  <si>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</si>
  <si>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</si>
  <si>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</si>
  <si>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</si>
  <si>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</si>
  <si>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</si>
  <si>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</si>
  <si>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</si>
  <si>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</si>
  <si>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</si>
  <si>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</si>
  <si>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</si>
  <si>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</si>
  <si>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</si>
  <si>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</si>
  <si>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</si>
  <si>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</si>
  <si>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</si>
  <si>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</si>
  <si>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</si>
  <si>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</si>
  <si>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</si>
  <si>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</si>
  <si>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</si>
  <si>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</si>
  <si>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</si>
  <si>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</si>
  <si>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</si>
  <si>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</si>
  <si>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</si>
  <si>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</si>
  <si>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</si>
  <si>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</si>
  <si>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</si>
  <si>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</si>
  <si>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</si>
  <si>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</si>
  <si>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</si>
  <si>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</si>
  <si>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</si>
  <si>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</si>
  <si>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</si>
  <si>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</si>
  <si>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</si>
  <si>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</si>
  <si>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</si>
  <si>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東京都　檜原村</t>
  </si>
  <si>
    <t>法非適用</t>
  </si>
  <si>
    <t>水道事業</t>
  </si>
  <si>
    <t>簡易水道事業</t>
  </si>
  <si>
    <t>D4</t>
  </si>
  <si>
    <t>非設置</t>
  </si>
  <si>
    <t>該当数値なし</t>
  </si>
  <si>
    <t>Ｎ－４年度</t>
  </si>
  <si>
    <t>Ｎ－３年度</t>
  </si>
  <si>
    <t>Ｎ－２年度</t>
  </si>
  <si>
    <t>Ｎ－１年度</t>
  </si>
  <si>
    <t>Ｎ年度</t>
  </si>
  <si>
    <t>←年数補正</t>
  </si>
  <si>
    <t>←日数補正</t>
  </si>
  <si>
    <t>"H"yy</t>
  </si>
  <si>
    <t>"R"dd</t>
  </si>
  <si>
    <t>←書式設定</t>
  </si>
  <si>
    <t>檜原村簡易水道事業は、施設利用率を除き本表に示されたすべての指標で、類似団体より良好な水準にあるといえる。今後もこの状況を維持できるよう、更なる経営改善に取り組んでいく。
施設利用率については、1日の配水量が最大配水能力に迫る場合があり、当該日の水需要に応えるためには必要な配水能力を維持していると考えている。今後も水需要の動向を注視しながら、将来の浄水場を更新計画を検討していきたい。</t>
    <phoneticPr fontId="4"/>
  </si>
  <si>
    <t>①収益的収支比率は、収支が赤字であることを示しているが、近隣の状況に配慮して料金増額は行わず、更なる費用削減に努め、経営改善に取り組んでいく。
④企業債務残高対給水収益比率は、給水収益に対する企業債残高の割合であり、企業債残高の規模を示すものであるが、企業債の返済が順調に進んでいるため、5年連続で減少している。類似団体と比較しても低い水準にある。
⑤料金回収率は、5年連続で100％を下回っている。これは、給水に係る費用が給水収益以外の収入で賄われていることを意味し、料金の増額改定など適切な料金収入の確保が求められる。檜原村簡易水道事業は、近年では平成21年度と25年度に料金の増額改定を行い、現在は近隣の市町と同一となっている。近隣の状況に配慮し、当面増額改定は行わず繰出基準に適合する繰入金等を活用していく。
⑥給水原価は有収水量1㎥あたりの費用をあらわすもので、190円～260円台で推移しており、類似団体と比較しても低い水準であるといえる。
⑦施設利用率は、配水能力に対する配水量の割合であり、ほぼ50％台で推移している。類似団体と比較しても低い水準にあるが、近年、漏水により1日の配水量が最大配水能力に迫る場合があり、やむを得ないと考える。
⑧有収率は、100％に近いほど稼働状況が収益に反映されているといえるが、ほぼ70％台後半で推移している。漏水が原因であると考えられ、管路の布設替を行っているが、全箇所終了まで漏水箇所が未布設替箇所に移るため、この水準が続くと推定される。</t>
    <phoneticPr fontId="4"/>
  </si>
  <si>
    <t>③管路更新率は、当該年度に更新した管路延長の全管路延長に対する割合を表す指標で、管路の更新ペースや状況を把握することに資する指標である。数値が1％の場合、すべての管路を更新するのに100年かかる更新ペースであることになる。過去5年の更新率平均は、1.82％であり40年で全管路を更新するように予定している。また、配水管の耐用年数は50年であるため、適切に更新できるよう実施していく。
　なお、令和２年度に更新率は0％となっているが、実際は更新を実施しており、0.61%である。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</si>
</sst>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79">
    <xf numFmtId="0" fontId="0" fillId="0" borderId="0" xfId="0" applyAlignment="1">
      <alignment vertical="center"/>
    </xf>
    <xf numFmtId="0" fontId="3" fillId="0" borderId="0" xfId="7" applyFont="1">
      <alignment vertical="center"/>
    </xf>
    <xf numFmtId="0" fontId="5" fillId="0" borderId="0" xfId="7" applyFont="1">
      <alignment vertical="center"/>
    </xf>
    <xf numFmtId="0" fontId="6" fillId="0" borderId="0" xfId="7" applyFont="1" applyAlignment="1">
      <alignment horizontal="center" vertical="center"/>
    </xf>
    <xf numFmtId="0" fontId="5" fillId="0" borderId="6" xfId="7" applyFont="1" applyBorder="1">
      <alignment vertical="center"/>
    </xf>
    <xf numFmtId="0" fontId="5" fillId="0" borderId="7" xfId="7" applyFont="1" applyBorder="1">
      <alignment vertical="center"/>
    </xf>
    <xf numFmtId="0" fontId="13" fillId="0" borderId="0" xfId="7" applyFont="1">
      <alignment vertical="center"/>
    </xf>
    <xf numFmtId="0" fontId="14" fillId="0" borderId="0" xfId="7" applyFont="1" applyAlignment="1">
      <alignment horizontal="center" vertical="center"/>
    </xf>
    <xf numFmtId="0" fontId="5" fillId="0" borderId="8" xfId="7" applyFont="1" applyBorder="1">
      <alignment vertical="center"/>
    </xf>
    <xf numFmtId="0" fontId="5" fillId="0" borderId="1" xfId="7" applyFont="1" applyBorder="1">
      <alignment vertical="center"/>
    </xf>
    <xf numFmtId="0" fontId="5" fillId="0" borderId="9" xfId="7" applyFont="1" applyBorder="1">
      <alignment vertical="center"/>
    </xf>
    <xf numFmtId="0" fontId="3" fillId="0" borderId="0" xfId="7" applyFont="1" applyAlignment="1">
      <alignment horizontal="center" vertical="center"/>
    </xf>
    <xf numFmtId="0" fontId="15" fillId="0" borderId="0" xfId="7" applyFont="1">
      <alignment vertical="center"/>
    </xf>
    <xf numFmtId="0" fontId="2" fillId="0" borderId="0" xfId="7" applyFont="1" applyProtection="1">
      <alignment vertical="center"/>
      <protection hidden="1"/>
    </xf>
    <xf numFmtId="0" fontId="2" fillId="0" borderId="0" xfId="7" applyFont="1">
      <alignment vertical="center"/>
    </xf>
    <xf numFmtId="0" fontId="0" fillId="3" borderId="2" xfId="7" applyFont="1" applyFill="1" applyBorder="1">
      <alignment vertical="center"/>
    </xf>
    <xf numFmtId="0" fontId="0" fillId="3" borderId="10" xfId="7" applyFont="1" applyFill="1" applyBorder="1">
      <alignment vertical="center"/>
    </xf>
    <xf numFmtId="0" fontId="0" fillId="3" borderId="11" xfId="7" applyFont="1" applyFill="1" applyBorder="1">
      <alignment vertical="center"/>
    </xf>
    <xf numFmtId="0" fontId="0" fillId="3" borderId="12" xfId="7" applyFont="1" applyFill="1" applyBorder="1">
      <alignment vertical="center"/>
    </xf>
    <xf numFmtId="0" fontId="0" fillId="3" borderId="2" xfId="7" applyFont="1" applyFill="1" applyBorder="1" applyAlignment="1">
      <alignment vertical="center" shrinkToFit="1"/>
    </xf>
    <xf numFmtId="0" fontId="0" fillId="4" borderId="2" xfId="7" applyFont="1" applyFill="1" applyBorder="1" applyAlignment="1">
      <alignment vertical="center" shrinkToFit="1"/>
    </xf>
    <xf numFmtId="177" fontId="0" fillId="4" borderId="2" xfId="6" applyNumberFormat="1" applyFont="1" applyFill="1" applyBorder="1" applyAlignment="1">
      <alignment vertical="center" shrinkToFit="1"/>
    </xf>
    <xf numFmtId="178" fontId="0" fillId="4" borderId="2"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2" xfId="7" applyFont="1" applyBorder="1" applyAlignment="1">
      <alignment vertical="center" shrinkToFit="1"/>
    </xf>
    <xf numFmtId="177" fontId="0" fillId="0" borderId="2" xfId="6" applyNumberFormat="1" applyFont="1" applyBorder="1" applyAlignment="1">
      <alignment vertical="center" shrinkToFit="1"/>
    </xf>
    <xf numFmtId="40" fontId="0" fillId="0" borderId="0" xfId="7" applyNumberFormat="1" applyFont="1">
      <alignment vertical="center"/>
    </xf>
    <xf numFmtId="0" fontId="0" fillId="5" borderId="2" xfId="7" applyFont="1" applyFill="1" applyBorder="1">
      <alignment vertical="center"/>
    </xf>
    <xf numFmtId="179" fontId="0" fillId="0" borderId="2" xfId="7" applyNumberFormat="1" applyFont="1" applyBorder="1">
      <alignment vertical="center"/>
    </xf>
    <xf numFmtId="180" fontId="0" fillId="0" borderId="2" xfId="7" applyNumberFormat="1" applyFont="1" applyBorder="1">
      <alignment vertical="center"/>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0" fontId="3" fillId="2" borderId="2" xfId="7" applyFont="1" applyFill="1" applyBorder="1" applyAlignment="1">
      <alignment horizontal="center" vertical="center" shrinkToFit="1"/>
    </xf>
    <xf numFmtId="0" fontId="8" fillId="0" borderId="3" xfId="7" applyFont="1" applyBorder="1" applyAlignment="1">
      <alignment horizontal="left" vertical="center"/>
    </xf>
    <xf numFmtId="0" fontId="8" fillId="0" borderId="4" xfId="7" applyFont="1" applyBorder="1" applyAlignment="1">
      <alignment horizontal="left" vertical="center"/>
    </xf>
    <xf numFmtId="0" fontId="8" fillId="0" borderId="5" xfId="7" applyFont="1" applyBorder="1" applyAlignment="1">
      <alignment horizontal="left" vertical="center"/>
    </xf>
    <xf numFmtId="0" fontId="5" fillId="0" borderId="2" xfId="7" applyFont="1" applyBorder="1" applyAlignment="1" applyProtection="1">
      <alignment horizontal="center" vertical="center" shrinkToFit="1"/>
      <protection hidden="1"/>
    </xf>
    <xf numFmtId="176" fontId="5" fillId="0" borderId="2" xfId="7" applyNumberFormat="1" applyFont="1" applyBorder="1" applyAlignment="1" applyProtection="1">
      <alignment horizontal="center" vertical="center" shrinkToFit="1"/>
      <protection hidden="1"/>
    </xf>
    <xf numFmtId="177" fontId="5" fillId="0" borderId="2" xfId="7" applyNumberFormat="1" applyFont="1" applyBorder="1" applyAlignment="1" applyProtection="1">
      <alignment horizontal="center" vertical="center" shrinkToFit="1"/>
      <protection hidden="1"/>
    </xf>
    <xf numFmtId="0" fontId="9" fillId="0" borderId="6" xfId="7" applyFont="1" applyBorder="1" applyAlignment="1">
      <alignment horizontal="center" vertical="center"/>
    </xf>
    <xf numFmtId="0" fontId="9" fillId="0" borderId="0" xfId="7" applyFont="1" applyAlignment="1">
      <alignment horizontal="center" vertical="center"/>
    </xf>
    <xf numFmtId="0" fontId="9" fillId="0" borderId="0" xfId="7" applyFont="1" applyAlignment="1">
      <alignment horizontal="left" vertical="center"/>
    </xf>
    <xf numFmtId="0" fontId="9" fillId="0" borderId="7" xfId="7" applyFont="1" applyBorder="1" applyAlignment="1">
      <alignment horizontal="left" vertical="center"/>
    </xf>
    <xf numFmtId="0" fontId="11" fillId="0" borderId="6" xfId="7" applyFont="1" applyBorder="1" applyAlignment="1">
      <alignment horizontal="center" vertical="center"/>
    </xf>
    <xf numFmtId="0" fontId="11" fillId="0" borderId="0" xfId="7" applyFont="1" applyAlignment="1">
      <alignment horizontal="center" vertical="center"/>
    </xf>
    <xf numFmtId="0" fontId="11" fillId="0" borderId="0" xfId="7" applyFont="1" applyAlignment="1">
      <alignment horizontal="left" vertical="center"/>
    </xf>
    <xf numFmtId="0" fontId="11" fillId="0" borderId="7" xfId="7" applyFont="1" applyBorder="1" applyAlignment="1">
      <alignment horizontal="left" vertical="center"/>
    </xf>
    <xf numFmtId="0" fontId="17" fillId="0" borderId="6" xfId="7" applyFont="1" applyBorder="1" applyAlignment="1" applyProtection="1">
      <alignment horizontal="left" vertical="top" wrapText="1"/>
      <protection locked="0"/>
    </xf>
    <xf numFmtId="0" fontId="17" fillId="0" borderId="0" xfId="7" applyFont="1" applyAlignment="1" applyProtection="1">
      <alignment horizontal="left" vertical="top" wrapText="1"/>
      <protection locked="0"/>
    </xf>
    <xf numFmtId="0" fontId="17" fillId="0" borderId="7" xfId="7" applyFont="1" applyBorder="1" applyAlignment="1" applyProtection="1">
      <alignment horizontal="left" vertical="top" wrapText="1"/>
      <protection locked="0"/>
    </xf>
    <xf numFmtId="0" fontId="17" fillId="0" borderId="8" xfId="7" applyFont="1" applyBorder="1" applyAlignment="1" applyProtection="1">
      <alignment horizontal="left" vertical="top" wrapText="1"/>
      <protection locked="0"/>
    </xf>
    <xf numFmtId="0" fontId="17" fillId="0" borderId="1" xfId="7" applyFont="1" applyBorder="1" applyAlignment="1" applyProtection="1">
      <alignment horizontal="left" vertical="top" wrapText="1"/>
      <protection locked="0"/>
    </xf>
    <xf numFmtId="0" fontId="17" fillId="0" borderId="9" xfId="7" applyFont="1" applyBorder="1" applyAlignment="1" applyProtection="1">
      <alignment horizontal="left" vertical="top" wrapText="1"/>
      <protection locked="0"/>
    </xf>
    <xf numFmtId="0" fontId="3" fillId="0" borderId="8" xfId="7" applyFont="1" applyBorder="1" applyAlignment="1">
      <alignment horizontal="center" vertical="center"/>
    </xf>
    <xf numFmtId="0" fontId="3" fillId="0" borderId="1" xfId="7" applyFont="1" applyBorder="1" applyAlignment="1">
      <alignment horizontal="center" vertical="center"/>
    </xf>
    <xf numFmtId="0" fontId="3" fillId="0" borderId="1" xfId="7" applyFont="1" applyBorder="1" applyAlignment="1">
      <alignment horizontal="left" vertical="center"/>
    </xf>
    <xf numFmtId="0" fontId="3" fillId="0" borderId="9" xfId="7" applyFont="1" applyBorder="1" applyAlignment="1">
      <alignment horizontal="left" vertical="center"/>
    </xf>
    <xf numFmtId="0" fontId="8" fillId="0" borderId="0" xfId="7" applyFont="1" applyAlignment="1">
      <alignment horizontal="left"/>
    </xf>
    <xf numFmtId="0" fontId="8" fillId="0" borderId="1" xfId="7" applyFont="1" applyBorder="1" applyAlignment="1">
      <alignment horizontal="left"/>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8" fillId="0" borderId="6" xfId="7" applyFont="1" applyBorder="1" applyAlignment="1">
      <alignment horizontal="center" vertical="center"/>
    </xf>
    <xf numFmtId="0" fontId="8" fillId="0" borderId="0" xfId="7" applyFont="1" applyAlignment="1">
      <alignment horizontal="center" vertical="center"/>
    </xf>
    <xf numFmtId="0" fontId="8" fillId="0" borderId="7" xfId="7" applyFont="1" applyBorder="1" applyAlignment="1">
      <alignment horizontal="center" vertical="center"/>
    </xf>
    <xf numFmtId="0" fontId="12" fillId="0" borderId="3" xfId="7" applyFont="1" applyBorder="1" applyAlignment="1">
      <alignment horizontal="left" vertical="center"/>
    </xf>
    <xf numFmtId="0" fontId="12" fillId="0" borderId="4" xfId="7" applyFont="1" applyBorder="1" applyAlignment="1">
      <alignment horizontal="left" vertical="center"/>
    </xf>
    <xf numFmtId="0" fontId="12" fillId="0" borderId="5"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0" borderId="7" xfId="7" applyFont="1" applyBorder="1" applyAlignment="1">
      <alignment horizontal="left" vertical="center"/>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5"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2"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2.1800000000000002</c:v>
                </c:pt>
                <c:pt idx="1">
                  <c:v>3.66</c:v>
                </c:pt>
                <c:pt idx="2" formatCode="#,##0.00;&quot;△&quot;#,##0.00">
                  <c:v>0</c:v>
                </c:pt>
                <c:pt idx="3" formatCode="#,##0.00;&quot;△&quot;#,##0.00">
                  <c:v>0</c:v>
                </c:pt>
                <c:pt idx="4">
                  <c:v>1.1599999999999999</c:v>
                </c:pt>
              </c:numCache>
            </c:numRef>
          </c:val>
          <c:extLst>
            <c:ext xmlns:c16="http://schemas.microsoft.com/office/drawing/2014/chart" uri="{C3380CC4-5D6E-409C-BE32-E72D297353CC}">
              <c16:uniqueId val="{00000000-B3AD-458E-AF7C-D0541AB73906}"/>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0.72</c:v>
                </c:pt>
                <c:pt idx="1">
                  <c:v>0.53</c:v>
                </c:pt>
                <c:pt idx="2">
                  <c:v>0.71</c:v>
                </c:pt>
                <c:pt idx="3">
                  <c:v>0.72</c:v>
                </c:pt>
                <c:pt idx="4">
                  <c:v>0.4</c:v>
                </c:pt>
              </c:numCache>
            </c:numRef>
          </c:val>
          <c:smooth val="0"/>
          <c:extLst>
            <c:ext xmlns:c16="http://schemas.microsoft.com/office/drawing/2014/chart" uri="{C3380CC4-5D6E-409C-BE32-E72D297353CC}">
              <c16:uniqueId val="{00000001-B3AD-458E-AF7C-D0541AB73906}"/>
            </c:ext>
          </c:extLst>
        </c:ser>
        <c:dLbls>
          <c:showLegendKey val="0"/>
          <c:showVal val="0"/>
          <c:showCatName val="0"/>
          <c:showSerName val="0"/>
          <c:showPercent val="0"/>
          <c:showBubbleSize val="0"/>
        </c:dLbls>
        <c:marker val="1"/>
        <c:smooth val="0"/>
        <c:axId val="24692173"/>
        <c:axId val="17113762"/>
      </c:lineChart>
      <c:dateAx>
        <c:axId val="24692173"/>
        <c:scaling>
          <c:orientation val="minMax"/>
        </c:scaling>
        <c:delete val="1"/>
        <c:axPos val="b"/>
        <c:numFmt formatCode="General" sourceLinked="0"/>
        <c:majorTickMark val="none"/>
        <c:minorTickMark val="none"/>
        <c:tickLblPos val="none"/>
        <c:crossAx val="17113762"/>
        <c:crosses val="autoZero"/>
        <c:auto val="0"/>
        <c:lblOffset val="100"/>
        <c:baseTimeUnit val="years"/>
      </c:dateAx>
      <c:valAx>
        <c:axId val="1711376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469217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52.05</c:v>
                </c:pt>
                <c:pt idx="1">
                  <c:v>51.91</c:v>
                </c:pt>
                <c:pt idx="2">
                  <c:v>53.79</c:v>
                </c:pt>
                <c:pt idx="3">
                  <c:v>50.94</c:v>
                </c:pt>
                <c:pt idx="4">
                  <c:v>49.45</c:v>
                </c:pt>
              </c:numCache>
            </c:numRef>
          </c:val>
          <c:extLst>
            <c:ext xmlns:c16="http://schemas.microsoft.com/office/drawing/2014/chart" uri="{C3380CC4-5D6E-409C-BE32-E72D297353CC}">
              <c16:uniqueId val="{00000000-AF00-428B-A488-D585A3681859}"/>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57.3</c:v>
                </c:pt>
                <c:pt idx="1">
                  <c:v>56.76</c:v>
                </c:pt>
                <c:pt idx="2">
                  <c:v>56.04</c:v>
                </c:pt>
                <c:pt idx="3">
                  <c:v>58.52</c:v>
                </c:pt>
                <c:pt idx="4">
                  <c:v>51.46</c:v>
                </c:pt>
              </c:numCache>
            </c:numRef>
          </c:val>
          <c:smooth val="0"/>
          <c:extLst>
            <c:ext xmlns:c16="http://schemas.microsoft.com/office/drawing/2014/chart" uri="{C3380CC4-5D6E-409C-BE32-E72D297353CC}">
              <c16:uniqueId val="{00000001-AF00-428B-A488-D585A3681859}"/>
            </c:ext>
          </c:extLst>
        </c:ser>
        <c:dLbls>
          <c:showLegendKey val="0"/>
          <c:showVal val="0"/>
          <c:showCatName val="0"/>
          <c:showSerName val="0"/>
          <c:showPercent val="0"/>
          <c:showBubbleSize val="0"/>
        </c:dLbls>
        <c:marker val="1"/>
        <c:smooth val="0"/>
        <c:axId val="5593166"/>
        <c:axId val="27974972"/>
      </c:lineChart>
      <c:dateAx>
        <c:axId val="5593166"/>
        <c:scaling>
          <c:orientation val="minMax"/>
        </c:scaling>
        <c:delete val="1"/>
        <c:axPos val="b"/>
        <c:numFmt formatCode="General" sourceLinked="0"/>
        <c:majorTickMark val="none"/>
        <c:minorTickMark val="none"/>
        <c:tickLblPos val="none"/>
        <c:crossAx val="27974972"/>
        <c:crosses val="autoZero"/>
        <c:auto val="0"/>
        <c:lblOffset val="100"/>
        <c:baseTimeUnit val="years"/>
      </c:dateAx>
      <c:valAx>
        <c:axId val="2797497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9316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79.819999999999993</c:v>
                </c:pt>
                <c:pt idx="1">
                  <c:v>80.099999999999994</c:v>
                </c:pt>
                <c:pt idx="2">
                  <c:v>75</c:v>
                </c:pt>
                <c:pt idx="3">
                  <c:v>80.5</c:v>
                </c:pt>
                <c:pt idx="4">
                  <c:v>82.5</c:v>
                </c:pt>
              </c:numCache>
            </c:numRef>
          </c:val>
          <c:extLst>
            <c:ext xmlns:c16="http://schemas.microsoft.com/office/drawing/2014/chart" uri="{C3380CC4-5D6E-409C-BE32-E72D297353CC}">
              <c16:uniqueId val="{00000000-3ABA-4191-A3DC-B6EBC834666F}"/>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72.42</c:v>
                </c:pt>
                <c:pt idx="1">
                  <c:v>73.069999999999993</c:v>
                </c:pt>
                <c:pt idx="2">
                  <c:v>72.78</c:v>
                </c:pt>
                <c:pt idx="3">
                  <c:v>71.33</c:v>
                </c:pt>
                <c:pt idx="4">
                  <c:v>68.58</c:v>
                </c:pt>
              </c:numCache>
            </c:numRef>
          </c:val>
          <c:smooth val="0"/>
          <c:extLst>
            <c:ext xmlns:c16="http://schemas.microsoft.com/office/drawing/2014/chart" uri="{C3380CC4-5D6E-409C-BE32-E72D297353CC}">
              <c16:uniqueId val="{00000001-3ABA-4191-A3DC-B6EBC834666F}"/>
            </c:ext>
          </c:extLst>
        </c:ser>
        <c:dLbls>
          <c:showLegendKey val="0"/>
          <c:showVal val="0"/>
          <c:showCatName val="0"/>
          <c:showSerName val="0"/>
          <c:showPercent val="0"/>
          <c:showBubbleSize val="0"/>
        </c:dLbls>
        <c:marker val="1"/>
        <c:smooth val="0"/>
        <c:axId val="5812491"/>
        <c:axId val="31703485"/>
      </c:lineChart>
      <c:dateAx>
        <c:axId val="5812491"/>
        <c:scaling>
          <c:orientation val="minMax"/>
        </c:scaling>
        <c:delete val="1"/>
        <c:axPos val="b"/>
        <c:numFmt formatCode="General" sourceLinked="0"/>
        <c:majorTickMark val="none"/>
        <c:minorTickMark val="none"/>
        <c:tickLblPos val="none"/>
        <c:crossAx val="31703485"/>
        <c:crosses val="autoZero"/>
        <c:auto val="0"/>
        <c:lblOffset val="100"/>
        <c:baseTimeUnit val="years"/>
      </c:dateAx>
      <c:valAx>
        <c:axId val="31703485"/>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812491"/>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85.32</c:v>
                </c:pt>
                <c:pt idx="1">
                  <c:v>91.43</c:v>
                </c:pt>
                <c:pt idx="2">
                  <c:v>92.35</c:v>
                </c:pt>
                <c:pt idx="3">
                  <c:v>95.52</c:v>
                </c:pt>
                <c:pt idx="4">
                  <c:v>96.53</c:v>
                </c:pt>
              </c:numCache>
            </c:numRef>
          </c:val>
          <c:extLst>
            <c:ext xmlns:c16="http://schemas.microsoft.com/office/drawing/2014/chart" uri="{C3380CC4-5D6E-409C-BE32-E72D297353CC}">
              <c16:uniqueId val="{00000000-1EBF-4297-A422-3A1E03804151}"/>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78.510000000000005</c:v>
                </c:pt>
                <c:pt idx="1">
                  <c:v>77.91</c:v>
                </c:pt>
                <c:pt idx="2">
                  <c:v>79.099999999999994</c:v>
                </c:pt>
                <c:pt idx="3">
                  <c:v>79.33</c:v>
                </c:pt>
                <c:pt idx="4">
                  <c:v>69.05</c:v>
                </c:pt>
              </c:numCache>
            </c:numRef>
          </c:val>
          <c:smooth val="0"/>
          <c:extLst>
            <c:ext xmlns:c16="http://schemas.microsoft.com/office/drawing/2014/chart" uri="{C3380CC4-5D6E-409C-BE32-E72D297353CC}">
              <c16:uniqueId val="{00000001-1EBF-4297-A422-3A1E03804151}"/>
            </c:ext>
          </c:extLst>
        </c:ser>
        <c:dLbls>
          <c:showLegendKey val="0"/>
          <c:showVal val="0"/>
          <c:showCatName val="0"/>
          <c:showSerName val="0"/>
          <c:showPercent val="0"/>
          <c:showBubbleSize val="0"/>
        </c:dLbls>
        <c:marker val="1"/>
        <c:smooth val="0"/>
        <c:axId val="22498512"/>
        <c:axId val="46930394"/>
      </c:lineChart>
      <c:dateAx>
        <c:axId val="22498512"/>
        <c:scaling>
          <c:orientation val="minMax"/>
        </c:scaling>
        <c:delete val="1"/>
        <c:axPos val="b"/>
        <c:numFmt formatCode="General" sourceLinked="0"/>
        <c:majorTickMark val="none"/>
        <c:minorTickMark val="none"/>
        <c:tickLblPos val="none"/>
        <c:crossAx val="46930394"/>
        <c:crosses val="autoZero"/>
        <c:auto val="0"/>
        <c:lblOffset val="100"/>
        <c:baseTimeUnit val="years"/>
      </c:dateAx>
      <c:valAx>
        <c:axId val="4693039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24985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B-44C5-B5B9-4C32F82F73C5}"/>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B-44C5-B5B9-4C32F82F73C5}"/>
            </c:ext>
          </c:extLst>
        </c:ser>
        <c:dLbls>
          <c:showLegendKey val="0"/>
          <c:showVal val="0"/>
          <c:showCatName val="0"/>
          <c:showSerName val="0"/>
          <c:showPercent val="0"/>
          <c:showBubbleSize val="0"/>
        </c:dLbls>
        <c:marker val="1"/>
        <c:smooth val="0"/>
        <c:axId val="59619204"/>
        <c:axId val="6893523"/>
      </c:lineChart>
      <c:dateAx>
        <c:axId val="59619204"/>
        <c:scaling>
          <c:orientation val="minMax"/>
        </c:scaling>
        <c:delete val="1"/>
        <c:axPos val="b"/>
        <c:numFmt formatCode="General" sourceLinked="0"/>
        <c:majorTickMark val="none"/>
        <c:minorTickMark val="none"/>
        <c:tickLblPos val="none"/>
        <c:crossAx val="6893523"/>
        <c:crosses val="autoZero"/>
        <c:auto val="0"/>
        <c:lblOffset val="100"/>
        <c:baseTimeUnit val="years"/>
      </c:dateAx>
      <c:valAx>
        <c:axId val="689352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96192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E-4889-9CF3-F860B1F2B11B}"/>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E-4889-9CF3-F860B1F2B11B}"/>
            </c:ext>
          </c:extLst>
        </c:ser>
        <c:dLbls>
          <c:showLegendKey val="0"/>
          <c:showVal val="0"/>
          <c:showCatName val="0"/>
          <c:showSerName val="0"/>
          <c:showPercent val="0"/>
          <c:showBubbleSize val="0"/>
        </c:dLbls>
        <c:marker val="1"/>
        <c:smooth val="0"/>
        <c:axId val="50081034"/>
        <c:axId val="46071213"/>
      </c:lineChart>
      <c:dateAx>
        <c:axId val="50081034"/>
        <c:scaling>
          <c:orientation val="minMax"/>
        </c:scaling>
        <c:delete val="1"/>
        <c:axPos val="b"/>
        <c:numFmt formatCode="General" sourceLinked="0"/>
        <c:majorTickMark val="none"/>
        <c:minorTickMark val="none"/>
        <c:tickLblPos val="none"/>
        <c:crossAx val="46071213"/>
        <c:crosses val="autoZero"/>
        <c:auto val="0"/>
        <c:lblOffset val="100"/>
        <c:baseTimeUnit val="years"/>
      </c:dateAx>
      <c:valAx>
        <c:axId val="4607121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008103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A-4116-8492-632940C638B2}"/>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A-4116-8492-632940C638B2}"/>
            </c:ext>
          </c:extLst>
        </c:ser>
        <c:dLbls>
          <c:showLegendKey val="0"/>
          <c:showVal val="0"/>
          <c:showCatName val="0"/>
          <c:showSerName val="0"/>
          <c:showPercent val="0"/>
          <c:showBubbleSize val="0"/>
        </c:dLbls>
        <c:marker val="1"/>
        <c:smooth val="0"/>
        <c:axId val="45013120"/>
        <c:axId val="27025543"/>
      </c:lineChart>
      <c:dateAx>
        <c:axId val="45013120"/>
        <c:scaling>
          <c:orientation val="minMax"/>
        </c:scaling>
        <c:delete val="1"/>
        <c:axPos val="b"/>
        <c:numFmt formatCode="General" sourceLinked="0"/>
        <c:majorTickMark val="none"/>
        <c:minorTickMark val="none"/>
        <c:tickLblPos val="none"/>
        <c:crossAx val="27025543"/>
        <c:crosses val="autoZero"/>
        <c:auto val="0"/>
        <c:lblOffset val="100"/>
        <c:baseTimeUnit val="years"/>
      </c:dateAx>
      <c:valAx>
        <c:axId val="2702554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501312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7-4F5B-9F9A-895FB7948C90}"/>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7-4F5B-9F9A-895FB7948C90}"/>
            </c:ext>
          </c:extLst>
        </c:ser>
        <c:dLbls>
          <c:showLegendKey val="0"/>
          <c:showVal val="0"/>
          <c:showCatName val="0"/>
          <c:showSerName val="0"/>
          <c:showPercent val="0"/>
          <c:showBubbleSize val="0"/>
        </c:dLbls>
        <c:marker val="1"/>
        <c:smooth val="0"/>
        <c:axId val="56781063"/>
        <c:axId val="25753987"/>
      </c:lineChart>
      <c:dateAx>
        <c:axId val="56781063"/>
        <c:scaling>
          <c:orientation val="minMax"/>
        </c:scaling>
        <c:delete val="1"/>
        <c:axPos val="b"/>
        <c:numFmt formatCode="General" sourceLinked="0"/>
        <c:majorTickMark val="none"/>
        <c:minorTickMark val="none"/>
        <c:tickLblPos val="none"/>
        <c:crossAx val="25753987"/>
        <c:crosses val="autoZero"/>
        <c:auto val="0"/>
        <c:lblOffset val="100"/>
        <c:baseTimeUnit val="years"/>
      </c:dateAx>
      <c:valAx>
        <c:axId val="2575398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67810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109.74</c:v>
                </c:pt>
                <c:pt idx="1">
                  <c:v>92.78</c:v>
                </c:pt>
                <c:pt idx="2">
                  <c:v>86.87</c:v>
                </c:pt>
                <c:pt idx="3">
                  <c:v>81.27</c:v>
                </c:pt>
                <c:pt idx="4">
                  <c:v>79.48</c:v>
                </c:pt>
              </c:numCache>
            </c:numRef>
          </c:val>
          <c:extLst>
            <c:ext xmlns:c16="http://schemas.microsoft.com/office/drawing/2014/chart" uri="{C3380CC4-5D6E-409C-BE32-E72D297353CC}">
              <c16:uniqueId val="{00000000-E39E-428F-9DB5-DDC2497AB153}"/>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1061.58</c:v>
                </c:pt>
                <c:pt idx="1">
                  <c:v>1007.7</c:v>
                </c:pt>
                <c:pt idx="2">
                  <c:v>1018.52</c:v>
                </c:pt>
                <c:pt idx="3">
                  <c:v>949.61</c:v>
                </c:pt>
                <c:pt idx="4">
                  <c:v>1125.25</c:v>
                </c:pt>
              </c:numCache>
            </c:numRef>
          </c:val>
          <c:smooth val="0"/>
          <c:extLst>
            <c:ext xmlns:c16="http://schemas.microsoft.com/office/drawing/2014/chart" uri="{C3380CC4-5D6E-409C-BE32-E72D297353CC}">
              <c16:uniqueId val="{00000001-E39E-428F-9DB5-DDC2497AB153}"/>
            </c:ext>
          </c:extLst>
        </c:ser>
        <c:dLbls>
          <c:showLegendKey val="0"/>
          <c:showVal val="0"/>
          <c:showCatName val="0"/>
          <c:showSerName val="0"/>
          <c:showPercent val="0"/>
          <c:showBubbleSize val="0"/>
        </c:dLbls>
        <c:marker val="1"/>
        <c:smooth val="0"/>
        <c:axId val="35164608"/>
        <c:axId val="60927424"/>
      </c:lineChart>
      <c:dateAx>
        <c:axId val="35164608"/>
        <c:scaling>
          <c:orientation val="minMax"/>
        </c:scaling>
        <c:delete val="1"/>
        <c:axPos val="b"/>
        <c:numFmt formatCode="General" sourceLinked="0"/>
        <c:majorTickMark val="none"/>
        <c:minorTickMark val="none"/>
        <c:tickLblPos val="none"/>
        <c:crossAx val="60927424"/>
        <c:crosses val="autoZero"/>
        <c:auto val="0"/>
        <c:lblOffset val="100"/>
        <c:baseTimeUnit val="years"/>
      </c:dateAx>
      <c:valAx>
        <c:axId val="609274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516460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72.33</c:v>
                </c:pt>
                <c:pt idx="1">
                  <c:v>89.36</c:v>
                </c:pt>
                <c:pt idx="2">
                  <c:v>77.55</c:v>
                </c:pt>
                <c:pt idx="3">
                  <c:v>94.08</c:v>
                </c:pt>
                <c:pt idx="4">
                  <c:v>77.77</c:v>
                </c:pt>
              </c:numCache>
            </c:numRef>
          </c:val>
          <c:extLst>
            <c:ext xmlns:c16="http://schemas.microsoft.com/office/drawing/2014/chart" uri="{C3380CC4-5D6E-409C-BE32-E72D297353CC}">
              <c16:uniqueId val="{00000000-DB11-4413-B697-813B0E555D35}"/>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58.52</c:v>
                </c:pt>
                <c:pt idx="1">
                  <c:v>59.22</c:v>
                </c:pt>
                <c:pt idx="2">
                  <c:v>58.79</c:v>
                </c:pt>
                <c:pt idx="3">
                  <c:v>58.41</c:v>
                </c:pt>
                <c:pt idx="4">
                  <c:v>41.44</c:v>
                </c:pt>
              </c:numCache>
            </c:numRef>
          </c:val>
          <c:smooth val="0"/>
          <c:extLst>
            <c:ext xmlns:c16="http://schemas.microsoft.com/office/drawing/2014/chart" uri="{C3380CC4-5D6E-409C-BE32-E72D297353CC}">
              <c16:uniqueId val="{00000001-DB11-4413-B697-813B0E555D35}"/>
            </c:ext>
          </c:extLst>
        </c:ser>
        <c:dLbls>
          <c:showLegendKey val="0"/>
          <c:showVal val="0"/>
          <c:showCatName val="0"/>
          <c:showSerName val="0"/>
          <c:showPercent val="0"/>
          <c:showBubbleSize val="0"/>
        </c:dLbls>
        <c:marker val="1"/>
        <c:smooth val="0"/>
        <c:axId val="29133257"/>
        <c:axId val="25503326"/>
      </c:lineChart>
      <c:dateAx>
        <c:axId val="29133257"/>
        <c:scaling>
          <c:orientation val="minMax"/>
        </c:scaling>
        <c:delete val="1"/>
        <c:axPos val="b"/>
        <c:numFmt formatCode="General" sourceLinked="0"/>
        <c:majorTickMark val="none"/>
        <c:minorTickMark val="none"/>
        <c:tickLblPos val="none"/>
        <c:crossAx val="25503326"/>
        <c:crosses val="autoZero"/>
        <c:auto val="0"/>
        <c:lblOffset val="100"/>
        <c:baseTimeUnit val="years"/>
      </c:dateAx>
      <c:valAx>
        <c:axId val="2550332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913325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chemeClr val="bg1">
              <a:lumMod val="65000"/>
            </a:schemeClr>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252.6</c:v>
                </c:pt>
                <c:pt idx="1">
                  <c:v>204.44</c:v>
                </c:pt>
                <c:pt idx="2">
                  <c:v>232.23</c:v>
                </c:pt>
                <c:pt idx="3">
                  <c:v>190.66</c:v>
                </c:pt>
                <c:pt idx="4">
                  <c:v>224.5</c:v>
                </c:pt>
              </c:numCache>
            </c:numRef>
          </c:val>
          <c:extLst>
            <c:ext xmlns:c16="http://schemas.microsoft.com/office/drawing/2014/chart" uri="{C3380CC4-5D6E-409C-BE32-E72D297353CC}">
              <c16:uniqueId val="{00000000-D42D-4147-9A0F-BEC3A176A5E0}"/>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296.3</c:v>
                </c:pt>
                <c:pt idx="1">
                  <c:v>292.89999999999998</c:v>
                </c:pt>
                <c:pt idx="2">
                  <c:v>298.25</c:v>
                </c:pt>
                <c:pt idx="3">
                  <c:v>303.27999999999997</c:v>
                </c:pt>
                <c:pt idx="4">
                  <c:v>403.61</c:v>
                </c:pt>
              </c:numCache>
            </c:numRef>
          </c:val>
          <c:smooth val="0"/>
          <c:extLst>
            <c:ext xmlns:c16="http://schemas.microsoft.com/office/drawing/2014/chart" uri="{C3380CC4-5D6E-409C-BE32-E72D297353CC}">
              <c16:uniqueId val="{00000001-D42D-4147-9A0F-BEC3A176A5E0}"/>
            </c:ext>
          </c:extLst>
        </c:ser>
        <c:dLbls>
          <c:showLegendKey val="0"/>
          <c:showVal val="0"/>
          <c:showCatName val="0"/>
          <c:showSerName val="0"/>
          <c:showPercent val="0"/>
          <c:showBubbleSize val="0"/>
        </c:dLbls>
        <c:marker val="1"/>
        <c:smooth val="0"/>
        <c:axId val="30903363"/>
        <c:axId val="55595133"/>
      </c:lineChart>
      <c:dateAx>
        <c:axId val="30903363"/>
        <c:scaling>
          <c:orientation val="minMax"/>
        </c:scaling>
        <c:delete val="1"/>
        <c:axPos val="b"/>
        <c:numFmt formatCode="General" sourceLinked="0"/>
        <c:majorTickMark val="none"/>
        <c:minorTickMark val="none"/>
        <c:tickLblPos val="none"/>
        <c:crossAx val="55595133"/>
        <c:crosses val="autoZero"/>
        <c:auto val="0"/>
        <c:lblOffset val="100"/>
        <c:baseTimeUnit val="years"/>
      </c:dateAx>
      <c:valAx>
        <c:axId val="5559513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09033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B3D9742-58B3-4048-9A99-8A9A80D0DD9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【73.42】</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F79F5D0-BAFD-4616-B095-2F3526B4796D}"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3CAA064-9148-4B9F-AA19-17F77F912C71}"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EB0DB0F-5BF9-4CDE-856F-259238DFC18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【940.88】</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64377F4-D08B-4C6A-A6B5-985DDFD5BCF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【71.01】</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9CE1F27-67B1-4F74-AE96-33D08775148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【56.42】</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DD4D7DA-0706-4128-8761-10D8F2AA94F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【301.20】</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ACAC2D0-F656-45A5-84DA-3479DE0A9C4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【54.59】</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F02B981-01C9-4B1F-9A11-A9FABF168270}"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C2799F8-0898-4401-9AA2-02FDF6DAEF5D}"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DB2E703-72AC-4FA8-B744-F1C6952DE89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【0.58】</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640625" defaultRowHeight="13.5" customHeight="1"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
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
データ!H6</f>
        <v>
東京都　檜原村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
1</v>
      </c>
      <c r="C7" s="32"/>
      <c r="D7" s="32"/>
      <c r="E7" s="32"/>
      <c r="F7" s="32"/>
      <c r="G7" s="32"/>
      <c r="H7" s="32"/>
      <c r="I7" s="32" t="s">
        <v>
2</v>
      </c>
      <c r="J7" s="32"/>
      <c r="K7" s="32"/>
      <c r="L7" s="32"/>
      <c r="M7" s="32"/>
      <c r="N7" s="32"/>
      <c r="O7" s="32"/>
      <c r="P7" s="32" t="s">
        <v>
3</v>
      </c>
      <c r="Q7" s="32"/>
      <c r="R7" s="32"/>
      <c r="S7" s="32"/>
      <c r="T7" s="32"/>
      <c r="U7" s="32"/>
      <c r="V7" s="32"/>
      <c r="W7" s="32" t="s">
        <v>
4</v>
      </c>
      <c r="X7" s="32"/>
      <c r="Y7" s="32"/>
      <c r="Z7" s="32"/>
      <c r="AA7" s="32"/>
      <c r="AB7" s="32"/>
      <c r="AC7" s="32"/>
      <c r="AD7" s="32" t="s">
        <v>
5</v>
      </c>
      <c r="AE7" s="32"/>
      <c r="AF7" s="32"/>
      <c r="AG7" s="32"/>
      <c r="AH7" s="32"/>
      <c r="AI7" s="32"/>
      <c r="AJ7" s="32"/>
      <c r="AK7" s="2"/>
      <c r="AL7" s="32" t="s">
        <v>
6</v>
      </c>
      <c r="AM7" s="32"/>
      <c r="AN7" s="32"/>
      <c r="AO7" s="32"/>
      <c r="AP7" s="32"/>
      <c r="AQ7" s="32"/>
      <c r="AR7" s="32"/>
      <c r="AS7" s="32"/>
      <c r="AT7" s="32" t="s">
        <v>
7</v>
      </c>
      <c r="AU7" s="32"/>
      <c r="AV7" s="32"/>
      <c r="AW7" s="32"/>
      <c r="AX7" s="32"/>
      <c r="AY7" s="32"/>
      <c r="AZ7" s="32"/>
      <c r="BA7" s="32"/>
      <c r="BB7" s="32" t="s">
        <v>
8</v>
      </c>
      <c r="BC7" s="32"/>
      <c r="BD7" s="32"/>
      <c r="BE7" s="32"/>
      <c r="BF7" s="32"/>
      <c r="BG7" s="32"/>
      <c r="BH7" s="32"/>
      <c r="BI7" s="32"/>
      <c r="BJ7" s="3"/>
      <c r="BK7" s="3"/>
      <c r="BL7" s="33" t="s">
        <v>
9</v>
      </c>
      <c r="BM7" s="34"/>
      <c r="BN7" s="34"/>
      <c r="BO7" s="34"/>
      <c r="BP7" s="34"/>
      <c r="BQ7" s="34"/>
      <c r="BR7" s="34"/>
      <c r="BS7" s="34"/>
      <c r="BT7" s="34"/>
      <c r="BU7" s="34"/>
      <c r="BV7" s="34"/>
      <c r="BW7" s="34"/>
      <c r="BX7" s="34"/>
      <c r="BY7" s="35"/>
    </row>
    <row r="8" spans="1:78" ht="18.75" customHeight="1" x14ac:dyDescent="0.2">
      <c r="A8" s="2"/>
      <c r="B8" s="36" t="str">
        <f>
データ!$I$6</f>
        <v>
法非適用</v>
      </c>
      <c r="C8" s="36"/>
      <c r="D8" s="36"/>
      <c r="E8" s="36"/>
      <c r="F8" s="36"/>
      <c r="G8" s="36"/>
      <c r="H8" s="36"/>
      <c r="I8" s="36" t="str">
        <f>
データ!$J$6</f>
        <v>
水道事業</v>
      </c>
      <c r="J8" s="36"/>
      <c r="K8" s="36"/>
      <c r="L8" s="36"/>
      <c r="M8" s="36"/>
      <c r="N8" s="36"/>
      <c r="O8" s="36"/>
      <c r="P8" s="36" t="str">
        <f>
データ!$K$6</f>
        <v>
簡易水道事業</v>
      </c>
      <c r="Q8" s="36"/>
      <c r="R8" s="36"/>
      <c r="S8" s="36"/>
      <c r="T8" s="36"/>
      <c r="U8" s="36"/>
      <c r="V8" s="36"/>
      <c r="W8" s="36" t="str">
        <f>
データ!$L$6</f>
        <v>
D4</v>
      </c>
      <c r="X8" s="36"/>
      <c r="Y8" s="36"/>
      <c r="Z8" s="36"/>
      <c r="AA8" s="36"/>
      <c r="AB8" s="36"/>
      <c r="AC8" s="36"/>
      <c r="AD8" s="36" t="str">
        <f>
データ!$M$6</f>
        <v>
非設置</v>
      </c>
      <c r="AE8" s="36"/>
      <c r="AF8" s="36"/>
      <c r="AG8" s="36"/>
      <c r="AH8" s="36"/>
      <c r="AI8" s="36"/>
      <c r="AJ8" s="36"/>
      <c r="AK8" s="2"/>
      <c r="AL8" s="37">
        <f>
データ!$R$6</f>
        <v>
2069</v>
      </c>
      <c r="AM8" s="37"/>
      <c r="AN8" s="37"/>
      <c r="AO8" s="37"/>
      <c r="AP8" s="37"/>
      <c r="AQ8" s="37"/>
      <c r="AR8" s="37"/>
      <c r="AS8" s="37"/>
      <c r="AT8" s="38">
        <f>
データ!$S$6</f>
        <v>
105.41</v>
      </c>
      <c r="AU8" s="38"/>
      <c r="AV8" s="38"/>
      <c r="AW8" s="38"/>
      <c r="AX8" s="38"/>
      <c r="AY8" s="38"/>
      <c r="AZ8" s="38"/>
      <c r="BA8" s="38"/>
      <c r="BB8" s="38">
        <f>
データ!$T$6</f>
        <v>
19.63</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2" t="s">
        <v>
12</v>
      </c>
      <c r="C9" s="32"/>
      <c r="D9" s="32"/>
      <c r="E9" s="32"/>
      <c r="F9" s="32"/>
      <c r="G9" s="32"/>
      <c r="H9" s="32"/>
      <c r="I9" s="32" t="s">
        <v>
13</v>
      </c>
      <c r="J9" s="32"/>
      <c r="K9" s="32"/>
      <c r="L9" s="32"/>
      <c r="M9" s="32"/>
      <c r="N9" s="32"/>
      <c r="O9" s="32"/>
      <c r="P9" s="32" t="s">
        <v>
14</v>
      </c>
      <c r="Q9" s="32"/>
      <c r="R9" s="32"/>
      <c r="S9" s="32"/>
      <c r="T9" s="32"/>
      <c r="U9" s="32"/>
      <c r="V9" s="32"/>
      <c r="W9" s="32" t="s">
        <v>
15</v>
      </c>
      <c r="X9" s="32"/>
      <c r="Y9" s="32"/>
      <c r="Z9" s="32"/>
      <c r="AA9" s="32"/>
      <c r="AB9" s="32"/>
      <c r="AC9" s="32"/>
      <c r="AD9" s="2"/>
      <c r="AE9" s="2"/>
      <c r="AF9" s="2"/>
      <c r="AG9" s="2"/>
      <c r="AH9" s="3"/>
      <c r="AI9" s="2"/>
      <c r="AJ9" s="2"/>
      <c r="AK9" s="2"/>
      <c r="AL9" s="32" t="s">
        <v>
16</v>
      </c>
      <c r="AM9" s="32"/>
      <c r="AN9" s="32"/>
      <c r="AO9" s="32"/>
      <c r="AP9" s="32"/>
      <c r="AQ9" s="32"/>
      <c r="AR9" s="32"/>
      <c r="AS9" s="32"/>
      <c r="AT9" s="32" t="s">
        <v>
17</v>
      </c>
      <c r="AU9" s="32"/>
      <c r="AV9" s="32"/>
      <c r="AW9" s="32"/>
      <c r="AX9" s="32"/>
      <c r="AY9" s="32"/>
      <c r="AZ9" s="32"/>
      <c r="BA9" s="32"/>
      <c r="BB9" s="32" t="s">
        <v>
18</v>
      </c>
      <c r="BC9" s="32"/>
      <c r="BD9" s="32"/>
      <c r="BE9" s="32"/>
      <c r="BF9" s="32"/>
      <c r="BG9" s="32"/>
      <c r="BH9" s="32"/>
      <c r="BI9" s="32"/>
      <c r="BJ9" s="3"/>
      <c r="BK9" s="3"/>
      <c r="BL9" s="43" t="s">
        <v>
19</v>
      </c>
      <c r="BM9" s="44"/>
      <c r="BN9" s="45" t="s">
        <v>
20</v>
      </c>
      <c r="BO9" s="45"/>
      <c r="BP9" s="45"/>
      <c r="BQ9" s="45"/>
      <c r="BR9" s="45"/>
      <c r="BS9" s="45"/>
      <c r="BT9" s="45"/>
      <c r="BU9" s="45"/>
      <c r="BV9" s="45"/>
      <c r="BW9" s="45"/>
      <c r="BX9" s="45"/>
      <c r="BY9" s="46"/>
    </row>
    <row r="10" spans="1:78" ht="18.75" customHeight="1" x14ac:dyDescent="0.2">
      <c r="A10" s="2"/>
      <c r="B10" s="38" t="str">
        <f>
データ!$N$6</f>
        <v>
-</v>
      </c>
      <c r="C10" s="38"/>
      <c r="D10" s="38"/>
      <c r="E10" s="38"/>
      <c r="F10" s="38"/>
      <c r="G10" s="38"/>
      <c r="H10" s="38"/>
      <c r="I10" s="38" t="str">
        <f>
データ!$O$6</f>
        <v>
該当数値なし</v>
      </c>
      <c r="J10" s="38"/>
      <c r="K10" s="38"/>
      <c r="L10" s="38"/>
      <c r="M10" s="38"/>
      <c r="N10" s="38"/>
      <c r="O10" s="38"/>
      <c r="P10" s="38">
        <f>
データ!$P$6</f>
        <v>
95.6</v>
      </c>
      <c r="Q10" s="38"/>
      <c r="R10" s="38"/>
      <c r="S10" s="38"/>
      <c r="T10" s="38"/>
      <c r="U10" s="38"/>
      <c r="V10" s="38"/>
      <c r="W10" s="37">
        <f>
データ!$Q$6</f>
        <v>
2475</v>
      </c>
      <c r="X10" s="37"/>
      <c r="Y10" s="37"/>
      <c r="Z10" s="37"/>
      <c r="AA10" s="37"/>
      <c r="AB10" s="37"/>
      <c r="AC10" s="37"/>
      <c r="AD10" s="2"/>
      <c r="AE10" s="2"/>
      <c r="AF10" s="2"/>
      <c r="AG10" s="2"/>
      <c r="AH10" s="2"/>
      <c r="AI10" s="2"/>
      <c r="AJ10" s="2"/>
      <c r="AK10" s="2"/>
      <c r="AL10" s="37">
        <f>
データ!$U$6</f>
        <v>
1976</v>
      </c>
      <c r="AM10" s="37"/>
      <c r="AN10" s="37"/>
      <c r="AO10" s="37"/>
      <c r="AP10" s="37"/>
      <c r="AQ10" s="37"/>
      <c r="AR10" s="37"/>
      <c r="AS10" s="37"/>
      <c r="AT10" s="38">
        <f>
データ!$V$6</f>
        <v>
13.3</v>
      </c>
      <c r="AU10" s="38"/>
      <c r="AV10" s="38"/>
      <c r="AW10" s="38"/>
      <c r="AX10" s="38"/>
      <c r="AY10" s="38"/>
      <c r="AZ10" s="38"/>
      <c r="BA10" s="38"/>
      <c r="BB10" s="38">
        <f>
データ!$W$6</f>
        <v>
148.57</v>
      </c>
      <c r="BC10" s="38"/>
      <c r="BD10" s="38"/>
      <c r="BE10" s="38"/>
      <c r="BF10" s="38"/>
      <c r="BG10" s="38"/>
      <c r="BH10" s="38"/>
      <c r="BI10" s="38"/>
      <c r="BJ10" s="2"/>
      <c r="BK10" s="2"/>
      <c r="BL10" s="53" t="s">
        <v>
21</v>
      </c>
      <c r="BM10" s="54"/>
      <c r="BN10" s="55" t="s">
        <v>
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
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
109</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
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
110</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
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
108</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ht="13.2" x14ac:dyDescent="0.2">
      <c r="C83" s="12"/>
    </row>
    <row r="84" spans="1:78" ht="13.2"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t="13.2" hidden="1" x14ac:dyDescent="0.2">
      <c r="B85" s="13"/>
      <c r="C85" s="13"/>
      <c r="D85" s="13"/>
      <c r="E85" s="13" t="str">
        <f>
データ!AH6</f>
        <v>
【73.42】</v>
      </c>
      <c r="F85" s="13" t="s">
        <v>
41</v>
      </c>
      <c r="G85" s="13" t="s">
        <v>
41</v>
      </c>
      <c r="H85" s="13" t="str">
        <f>
データ!BO6</f>
        <v>
【940.88】</v>
      </c>
      <c r="I85" s="13" t="str">
        <f>
データ!BZ6</f>
        <v>
【54.59】</v>
      </c>
      <c r="J85" s="13" t="str">
        <f>
データ!CK6</f>
        <v>
【301.20】</v>
      </c>
      <c r="K85" s="13" t="str">
        <f>
データ!CV6</f>
        <v>
【56.42】</v>
      </c>
      <c r="L85" s="13" t="str">
        <f>
データ!DG6</f>
        <v>
【71.01】</v>
      </c>
      <c r="M85" s="13" t="s">
        <v>
41</v>
      </c>
      <c r="N85" s="13" t="s">
        <v>
41</v>
      </c>
      <c r="O85" s="13" t="str">
        <f>
データ!EN6</f>
        <v>
【0.58】</v>
      </c>
    </row>
  </sheetData>
  <sheetProtection algorithmName="SHA-512" hashValue="oFFSXkVz4BOGywSHOSLg8mel7SViWuRRFN8q+fmBZlX6IaiPJ0tyOX/d0x2IeWtNevmmk1E0VTXaqTtx3Juo1A==" saltValue="SiGdapQGcDZLosjaUl6y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ustomHeight="1" x14ac:dyDescent="0.2"/>
  <cols>
    <col min="2" max="144" width="11.88671875" customWidth="1"/>
  </cols>
  <sheetData>
    <row r="1" spans="1:144" ht="13.5" customHeight="1" x14ac:dyDescent="0.2">
      <c r="A1" t="s">
        <v>
42</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ht="13.5" customHeight="1" x14ac:dyDescent="0.2">
      <c r="A2" s="15" t="s">
        <v>
43</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ht="13.5" customHeight="1" x14ac:dyDescent="0.2">
      <c r="A3" s="15" t="s">
        <v>
44</v>
      </c>
      <c r="B3" s="16" t="s">
        <v>
45</v>
      </c>
      <c r="C3" s="16" t="s">
        <v>
46</v>
      </c>
      <c r="D3" s="16" t="s">
        <v>
47</v>
      </c>
      <c r="E3" s="16" t="s">
        <v>
48</v>
      </c>
      <c r="F3" s="16" t="s">
        <v>
49</v>
      </c>
      <c r="G3" s="16" t="s">
        <v>
50</v>
      </c>
      <c r="H3" s="72" t="s">
        <v>
51</v>
      </c>
      <c r="I3" s="73"/>
      <c r="J3" s="73"/>
      <c r="K3" s="73"/>
      <c r="L3" s="73"/>
      <c r="M3" s="73"/>
      <c r="N3" s="73"/>
      <c r="O3" s="73"/>
      <c r="P3" s="73"/>
      <c r="Q3" s="73"/>
      <c r="R3" s="73"/>
      <c r="S3" s="73"/>
      <c r="T3" s="73"/>
      <c r="U3" s="73"/>
      <c r="V3" s="73"/>
      <c r="W3" s="74"/>
      <c r="X3" s="78" t="s">
        <v>
24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
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ht="13.5" customHeight="1" x14ac:dyDescent="0.2">
      <c r="A4" s="15" t="s">
        <v>
52</v>
      </c>
      <c r="B4" s="17"/>
      <c r="C4" s="17"/>
      <c r="D4" s="17"/>
      <c r="E4" s="17"/>
      <c r="F4" s="17"/>
      <c r="G4" s="17"/>
      <c r="H4" s="75"/>
      <c r="I4" s="76"/>
      <c r="J4" s="76"/>
      <c r="K4" s="76"/>
      <c r="L4" s="76"/>
      <c r="M4" s="76"/>
      <c r="N4" s="76"/>
      <c r="O4" s="76"/>
      <c r="P4" s="76"/>
      <c r="Q4" s="76"/>
      <c r="R4" s="76"/>
      <c r="S4" s="76"/>
      <c r="T4" s="76"/>
      <c r="U4" s="76"/>
      <c r="V4" s="76"/>
      <c r="W4" s="77"/>
      <c r="X4" s="71" t="s">
        <v>
53</v>
      </c>
      <c r="Y4" s="71"/>
      <c r="Z4" s="71"/>
      <c r="AA4" s="71"/>
      <c r="AB4" s="71"/>
      <c r="AC4" s="71"/>
      <c r="AD4" s="71"/>
      <c r="AE4" s="71"/>
      <c r="AF4" s="71"/>
      <c r="AG4" s="71"/>
      <c r="AH4" s="71"/>
      <c r="AI4" s="71" t="s">
        <v>
54</v>
      </c>
      <c r="AJ4" s="71"/>
      <c r="AK4" s="71"/>
      <c r="AL4" s="71"/>
      <c r="AM4" s="71"/>
      <c r="AN4" s="71"/>
      <c r="AO4" s="71"/>
      <c r="AP4" s="71"/>
      <c r="AQ4" s="71"/>
      <c r="AR4" s="71"/>
      <c r="AS4" s="71"/>
      <c r="AT4" s="71" t="s">
        <v>
55</v>
      </c>
      <c r="AU4" s="71"/>
      <c r="AV4" s="71"/>
      <c r="AW4" s="71"/>
      <c r="AX4" s="71"/>
      <c r="AY4" s="71"/>
      <c r="AZ4" s="71"/>
      <c r="BA4" s="71"/>
      <c r="BB4" s="71"/>
      <c r="BC4" s="71"/>
      <c r="BD4" s="71"/>
      <c r="BE4" s="71" t="s">
        <v>
56</v>
      </c>
      <c r="BF4" s="71"/>
      <c r="BG4" s="71"/>
      <c r="BH4" s="71"/>
      <c r="BI4" s="71"/>
      <c r="BJ4" s="71"/>
      <c r="BK4" s="71"/>
      <c r="BL4" s="71"/>
      <c r="BM4" s="71"/>
      <c r="BN4" s="71"/>
      <c r="BO4" s="71"/>
      <c r="BP4" s="71" t="s">
        <v>
57</v>
      </c>
      <c r="BQ4" s="71"/>
      <c r="BR4" s="71"/>
      <c r="BS4" s="71"/>
      <c r="BT4" s="71"/>
      <c r="BU4" s="71"/>
      <c r="BV4" s="71"/>
      <c r="BW4" s="71"/>
      <c r="BX4" s="71"/>
      <c r="BY4" s="71"/>
      <c r="BZ4" s="71"/>
      <c r="CA4" s="71" t="s">
        <v>
58</v>
      </c>
      <c r="CB4" s="71"/>
      <c r="CC4" s="71"/>
      <c r="CD4" s="71"/>
      <c r="CE4" s="71"/>
      <c r="CF4" s="71"/>
      <c r="CG4" s="71"/>
      <c r="CH4" s="71"/>
      <c r="CI4" s="71"/>
      <c r="CJ4" s="71"/>
      <c r="CK4" s="71"/>
      <c r="CL4" s="71" t="s">
        <v>
59</v>
      </c>
      <c r="CM4" s="71"/>
      <c r="CN4" s="71"/>
      <c r="CO4" s="71"/>
      <c r="CP4" s="71"/>
      <c r="CQ4" s="71"/>
      <c r="CR4" s="71"/>
      <c r="CS4" s="71"/>
      <c r="CT4" s="71"/>
      <c r="CU4" s="71"/>
      <c r="CV4" s="71"/>
      <c r="CW4" s="71" t="s">
        <v>
60</v>
      </c>
      <c r="CX4" s="71"/>
      <c r="CY4" s="71"/>
      <c r="CZ4" s="71"/>
      <c r="DA4" s="71"/>
      <c r="DB4" s="71"/>
      <c r="DC4" s="71"/>
      <c r="DD4" s="71"/>
      <c r="DE4" s="71"/>
      <c r="DF4" s="71"/>
      <c r="DG4" s="71"/>
      <c r="DH4" s="71" t="s">
        <v>
61</v>
      </c>
      <c r="DI4" s="71"/>
      <c r="DJ4" s="71"/>
      <c r="DK4" s="71"/>
      <c r="DL4" s="71"/>
      <c r="DM4" s="71"/>
      <c r="DN4" s="71"/>
      <c r="DO4" s="71"/>
      <c r="DP4" s="71"/>
      <c r="DQ4" s="71"/>
      <c r="DR4" s="71"/>
      <c r="DS4" s="71" t="s">
        <v>
62</v>
      </c>
      <c r="DT4" s="71"/>
      <c r="DU4" s="71"/>
      <c r="DV4" s="71"/>
      <c r="DW4" s="71"/>
      <c r="DX4" s="71"/>
      <c r="DY4" s="71"/>
      <c r="DZ4" s="71"/>
      <c r="EA4" s="71"/>
      <c r="EB4" s="71"/>
      <c r="EC4" s="71"/>
      <c r="ED4" s="71" t="s">
        <v>
63</v>
      </c>
      <c r="EE4" s="71"/>
      <c r="EF4" s="71"/>
      <c r="EG4" s="71"/>
      <c r="EH4" s="71"/>
      <c r="EI4" s="71"/>
      <c r="EJ4" s="71"/>
      <c r="EK4" s="71"/>
      <c r="EL4" s="71"/>
      <c r="EM4" s="71"/>
      <c r="EN4" s="71"/>
    </row>
    <row r="5" spans="1:144" ht="13.5" customHeight="1" x14ac:dyDescent="0.2">
      <c r="A5" s="15" t="s">
        <v>
64</v>
      </c>
      <c r="B5" s="18"/>
      <c r="C5" s="18"/>
      <c r="D5" s="18"/>
      <c r="E5" s="18"/>
      <c r="F5" s="18"/>
      <c r="G5" s="18"/>
      <c r="H5" s="19" t="s">
        <v>
65</v>
      </c>
      <c r="I5" s="19" t="s">
        <v>
66</v>
      </c>
      <c r="J5" s="19" t="s">
        <v>
67</v>
      </c>
      <c r="K5" s="19" t="s">
        <v>
68</v>
      </c>
      <c r="L5" s="19" t="s">
        <v>
69</v>
      </c>
      <c r="M5" s="19" t="s">
        <v>
5</v>
      </c>
      <c r="N5" s="19" t="s">
        <v>
70</v>
      </c>
      <c r="O5" s="19" t="s">
        <v>
71</v>
      </c>
      <c r="P5" s="19" t="s">
        <v>
72</v>
      </c>
      <c r="Q5" s="19" t="s">
        <v>
73</v>
      </c>
      <c r="R5" s="19" t="s">
        <v>
74</v>
      </c>
      <c r="S5" s="19" t="s">
        <v>
75</v>
      </c>
      <c r="T5" s="19" t="s">
        <v>
76</v>
      </c>
      <c r="U5" s="19" t="s">
        <v>
77</v>
      </c>
      <c r="V5" s="19" t="s">
        <v>
78</v>
      </c>
      <c r="W5" s="19" t="s">
        <v>
79</v>
      </c>
      <c r="X5" s="19" t="s">
        <v>
80</v>
      </c>
      <c r="Y5" s="19" t="s">
        <v>
81</v>
      </c>
      <c r="Z5" s="19" t="s">
        <v>
82</v>
      </c>
      <c r="AA5" s="19" t="s">
        <v>
83</v>
      </c>
      <c r="AB5" s="19" t="s">
        <v>
84</v>
      </c>
      <c r="AC5" s="19" t="s">
        <v>
85</v>
      </c>
      <c r="AD5" s="19" t="s">
        <v>
86</v>
      </c>
      <c r="AE5" s="19" t="s">
        <v>
87</v>
      </c>
      <c r="AF5" s="19" t="s">
        <v>
88</v>
      </c>
      <c r="AG5" s="19" t="s">
        <v>
89</v>
      </c>
      <c r="AH5" s="19" t="s">
        <v>
29</v>
      </c>
      <c r="AI5" s="19" t="s">
        <v>
80</v>
      </c>
      <c r="AJ5" s="19" t="s">
        <v>
81</v>
      </c>
      <c r="AK5" s="19" t="s">
        <v>
82</v>
      </c>
      <c r="AL5" s="19" t="s">
        <v>
83</v>
      </c>
      <c r="AM5" s="19" t="s">
        <v>
84</v>
      </c>
      <c r="AN5" s="19" t="s">
        <v>
85</v>
      </c>
      <c r="AO5" s="19" t="s">
        <v>
86</v>
      </c>
      <c r="AP5" s="19" t="s">
        <v>
87</v>
      </c>
      <c r="AQ5" s="19" t="s">
        <v>
88</v>
      </c>
      <c r="AR5" s="19" t="s">
        <v>
89</v>
      </c>
      <c r="AS5" s="19" t="s">
        <v>
29</v>
      </c>
      <c r="AT5" s="19" t="s">
        <v>
80</v>
      </c>
      <c r="AU5" s="19" t="s">
        <v>
81</v>
      </c>
      <c r="AV5" s="19" t="s">
        <v>
82</v>
      </c>
      <c r="AW5" s="19" t="s">
        <v>
83</v>
      </c>
      <c r="AX5" s="19" t="s">
        <v>
84</v>
      </c>
      <c r="AY5" s="19" t="s">
        <v>
85</v>
      </c>
      <c r="AZ5" s="19" t="s">
        <v>
86</v>
      </c>
      <c r="BA5" s="19" t="s">
        <v>
87</v>
      </c>
      <c r="BB5" s="19" t="s">
        <v>
88</v>
      </c>
      <c r="BC5" s="19" t="s">
        <v>
89</v>
      </c>
      <c r="BD5" s="19" t="s">
        <v>
29</v>
      </c>
      <c r="BE5" s="19" t="s">
        <v>
80</v>
      </c>
      <c r="BF5" s="19" t="s">
        <v>
81</v>
      </c>
      <c r="BG5" s="19" t="s">
        <v>
82</v>
      </c>
      <c r="BH5" s="19" t="s">
        <v>
83</v>
      </c>
      <c r="BI5" s="19" t="s">
        <v>
84</v>
      </c>
      <c r="BJ5" s="19" t="s">
        <v>
85</v>
      </c>
      <c r="BK5" s="19" t="s">
        <v>
86</v>
      </c>
      <c r="BL5" s="19" t="s">
        <v>
87</v>
      </c>
      <c r="BM5" s="19" t="s">
        <v>
88</v>
      </c>
      <c r="BN5" s="19" t="s">
        <v>
89</v>
      </c>
      <c r="BO5" s="19" t="s">
        <v>
29</v>
      </c>
      <c r="BP5" s="19" t="s">
        <v>
80</v>
      </c>
      <c r="BQ5" s="19" t="s">
        <v>
81</v>
      </c>
      <c r="BR5" s="19" t="s">
        <v>
82</v>
      </c>
      <c r="BS5" s="19" t="s">
        <v>
83</v>
      </c>
      <c r="BT5" s="19" t="s">
        <v>
84</v>
      </c>
      <c r="BU5" s="19" t="s">
        <v>
85</v>
      </c>
      <c r="BV5" s="19" t="s">
        <v>
86</v>
      </c>
      <c r="BW5" s="19" t="s">
        <v>
87</v>
      </c>
      <c r="BX5" s="19" t="s">
        <v>
88</v>
      </c>
      <c r="BY5" s="19" t="s">
        <v>
89</v>
      </c>
      <c r="BZ5" s="19" t="s">
        <v>
29</v>
      </c>
      <c r="CA5" s="19" t="s">
        <v>
80</v>
      </c>
      <c r="CB5" s="19" t="s">
        <v>
81</v>
      </c>
      <c r="CC5" s="19" t="s">
        <v>
82</v>
      </c>
      <c r="CD5" s="19" t="s">
        <v>
83</v>
      </c>
      <c r="CE5" s="19" t="s">
        <v>
84</v>
      </c>
      <c r="CF5" s="19" t="s">
        <v>
85</v>
      </c>
      <c r="CG5" s="19" t="s">
        <v>
86</v>
      </c>
      <c r="CH5" s="19" t="s">
        <v>
87</v>
      </c>
      <c r="CI5" s="19" t="s">
        <v>
88</v>
      </c>
      <c r="CJ5" s="19" t="s">
        <v>
89</v>
      </c>
      <c r="CK5" s="19" t="s">
        <v>
29</v>
      </c>
      <c r="CL5" s="19" t="s">
        <v>
80</v>
      </c>
      <c r="CM5" s="19" t="s">
        <v>
81</v>
      </c>
      <c r="CN5" s="19" t="s">
        <v>
82</v>
      </c>
      <c r="CO5" s="19" t="s">
        <v>
83</v>
      </c>
      <c r="CP5" s="19" t="s">
        <v>
84</v>
      </c>
      <c r="CQ5" s="19" t="s">
        <v>
85</v>
      </c>
      <c r="CR5" s="19" t="s">
        <v>
86</v>
      </c>
      <c r="CS5" s="19" t="s">
        <v>
87</v>
      </c>
      <c r="CT5" s="19" t="s">
        <v>
88</v>
      </c>
      <c r="CU5" s="19" t="s">
        <v>
89</v>
      </c>
      <c r="CV5" s="19" t="s">
        <v>
29</v>
      </c>
      <c r="CW5" s="19" t="s">
        <v>
80</v>
      </c>
      <c r="CX5" s="19" t="s">
        <v>
81</v>
      </c>
      <c r="CY5" s="19" t="s">
        <v>
82</v>
      </c>
      <c r="CZ5" s="19" t="s">
        <v>
83</v>
      </c>
      <c r="DA5" s="19" t="s">
        <v>
84</v>
      </c>
      <c r="DB5" s="19" t="s">
        <v>
85</v>
      </c>
      <c r="DC5" s="19" t="s">
        <v>
86</v>
      </c>
      <c r="DD5" s="19" t="s">
        <v>
87</v>
      </c>
      <c r="DE5" s="19" t="s">
        <v>
88</v>
      </c>
      <c r="DF5" s="19" t="s">
        <v>
89</v>
      </c>
      <c r="DG5" s="19" t="s">
        <v>
29</v>
      </c>
      <c r="DH5" s="19" t="s">
        <v>
80</v>
      </c>
      <c r="DI5" s="19" t="s">
        <v>
81</v>
      </c>
      <c r="DJ5" s="19" t="s">
        <v>
82</v>
      </c>
      <c r="DK5" s="19" t="s">
        <v>
83</v>
      </c>
      <c r="DL5" s="19" t="s">
        <v>
84</v>
      </c>
      <c r="DM5" s="19" t="s">
        <v>
85</v>
      </c>
      <c r="DN5" s="19" t="s">
        <v>
86</v>
      </c>
      <c r="DO5" s="19" t="s">
        <v>
87</v>
      </c>
      <c r="DP5" s="19" t="s">
        <v>
88</v>
      </c>
      <c r="DQ5" s="19" t="s">
        <v>
89</v>
      </c>
      <c r="DR5" s="19" t="s">
        <v>
29</v>
      </c>
      <c r="DS5" s="19" t="s">
        <v>
80</v>
      </c>
      <c r="DT5" s="19" t="s">
        <v>
81</v>
      </c>
      <c r="DU5" s="19" t="s">
        <v>
82</v>
      </c>
      <c r="DV5" s="19" t="s">
        <v>
83</v>
      </c>
      <c r="DW5" s="19" t="s">
        <v>
84</v>
      </c>
      <c r="DX5" s="19" t="s">
        <v>
85</v>
      </c>
      <c r="DY5" s="19" t="s">
        <v>
86</v>
      </c>
      <c r="DZ5" s="19" t="s">
        <v>
87</v>
      </c>
      <c r="EA5" s="19" t="s">
        <v>
88</v>
      </c>
      <c r="EB5" s="19" t="s">
        <v>
89</v>
      </c>
      <c r="EC5" s="19" t="s">
        <v>
29</v>
      </c>
      <c r="ED5" s="19" t="s">
        <v>
80</v>
      </c>
      <c r="EE5" s="19" t="s">
        <v>
81</v>
      </c>
      <c r="EF5" s="19" t="s">
        <v>
82</v>
      </c>
      <c r="EG5" s="19" t="s">
        <v>
83</v>
      </c>
      <c r="EH5" s="19" t="s">
        <v>
84</v>
      </c>
      <c r="EI5" s="19" t="s">
        <v>
85</v>
      </c>
      <c r="EJ5" s="19" t="s">
        <v>
86</v>
      </c>
      <c r="EK5" s="19" t="s">
        <v>
87</v>
      </c>
      <c r="EL5" s="19" t="s">
        <v>
88</v>
      </c>
      <c r="EM5" s="19" t="s">
        <v>
89</v>
      </c>
      <c r="EN5" s="19" t="s">
        <v>
29</v>
      </c>
    </row>
    <row r="6" spans="1:144" s="23" customFormat="1" ht="13.5" customHeight="1" x14ac:dyDescent="0.2">
      <c r="A6" s="15" t="s">
        <v>
90</v>
      </c>
      <c r="B6" s="20">
        <f>
B7</f>
        <v>
2021</v>
      </c>
      <c r="C6" s="20">
        <f t="shared" ref="C6:W6" si="3">
C7</f>
        <v>
133078</v>
      </c>
      <c r="D6" s="20">
        <f t="shared" si="3"/>
        <v>
47</v>
      </c>
      <c r="E6" s="20">
        <f t="shared" si="3"/>
        <v>
1</v>
      </c>
      <c r="F6" s="20">
        <f t="shared" si="3"/>
        <v>
0</v>
      </c>
      <c r="G6" s="20">
        <f t="shared" si="3"/>
        <v>
0</v>
      </c>
      <c r="H6" s="20" t="str">
        <f t="shared" si="3"/>
        <v>
東京都　檜原村</v>
      </c>
      <c r="I6" s="20" t="str">
        <f t="shared" si="3"/>
        <v>
法非適用</v>
      </c>
      <c r="J6" s="20" t="str">
        <f t="shared" si="3"/>
        <v>
水道事業</v>
      </c>
      <c r="K6" s="20" t="str">
        <f t="shared" si="3"/>
        <v>
簡易水道事業</v>
      </c>
      <c r="L6" s="20" t="str">
        <f t="shared" si="3"/>
        <v>
D4</v>
      </c>
      <c r="M6" s="20" t="str">
        <f t="shared" si="3"/>
        <v>
非設置</v>
      </c>
      <c r="N6" s="21" t="str">
        <f t="shared" si="3"/>
        <v>
-</v>
      </c>
      <c r="O6" s="21" t="str">
        <f t="shared" si="3"/>
        <v>
該当数値なし</v>
      </c>
      <c r="P6" s="21">
        <f t="shared" si="3"/>
        <v>
95.6</v>
      </c>
      <c r="Q6" s="21">
        <f t="shared" si="3"/>
        <v>
2475</v>
      </c>
      <c r="R6" s="21">
        <f t="shared" si="3"/>
        <v>
2069</v>
      </c>
      <c r="S6" s="21">
        <f t="shared" si="3"/>
        <v>
105.41</v>
      </c>
      <c r="T6" s="21">
        <f t="shared" si="3"/>
        <v>
19.63</v>
      </c>
      <c r="U6" s="21">
        <f t="shared" si="3"/>
        <v>
1976</v>
      </c>
      <c r="V6" s="21">
        <f t="shared" si="3"/>
        <v>
13.3</v>
      </c>
      <c r="W6" s="21">
        <f t="shared" si="3"/>
        <v>
148.57</v>
      </c>
      <c r="X6" s="22">
        <f>
IF(X7="",NA(),X7)</f>
        <v>
85.32</v>
      </c>
      <c r="Y6" s="22">
        <f t="shared" ref="Y6:AG6" si="4">
IF(Y7="",NA(),Y7)</f>
        <v>
91.43</v>
      </c>
      <c r="Z6" s="22">
        <f t="shared" si="4"/>
        <v>
92.35</v>
      </c>
      <c r="AA6" s="22">
        <f t="shared" si="4"/>
        <v>
95.52</v>
      </c>
      <c r="AB6" s="22">
        <f t="shared" si="4"/>
        <v>
96.53</v>
      </c>
      <c r="AC6" s="22">
        <f t="shared" si="4"/>
        <v>
78.510000000000005</v>
      </c>
      <c r="AD6" s="22">
        <f t="shared" si="4"/>
        <v>
77.91</v>
      </c>
      <c r="AE6" s="22">
        <f t="shared" si="4"/>
        <v>
79.099999999999994</v>
      </c>
      <c r="AF6" s="22">
        <f t="shared" si="4"/>
        <v>
79.33</v>
      </c>
      <c r="AG6" s="22">
        <f t="shared" si="4"/>
        <v>
69.05</v>
      </c>
      <c r="AH6" s="21" t="str">
        <f>
IF(AH7="","",IF(AH7="-","【-】","【"&amp;SUBSTITUTE(TEXT(AH7,"#,##0.00"),"-","△")&amp;"】"))</f>
        <v>
【73.42】</v>
      </c>
      <c r="AI6" s="21" t="e">
        <f>
IF(AI7="",NA(),AI7)</f>
        <v>
#N/A</v>
      </c>
      <c r="AJ6" s="21" t="e">
        <f t="shared" ref="AJ6:AR6" si="5">
IF(AJ7="",NA(),AJ7)</f>
        <v>
#N/A</v>
      </c>
      <c r="AK6" s="21" t="e">
        <f t="shared" si="5"/>
        <v>
#N/A</v>
      </c>
      <c r="AL6" s="21" t="e">
        <f t="shared" si="5"/>
        <v>
#N/A</v>
      </c>
      <c r="AM6" s="21" t="e">
        <f t="shared" si="5"/>
        <v>
#N/A</v>
      </c>
      <c r="AN6" s="21" t="e">
        <f t="shared" si="5"/>
        <v>
#N/A</v>
      </c>
      <c r="AO6" s="21" t="e">
        <f t="shared" si="5"/>
        <v>
#N/A</v>
      </c>
      <c r="AP6" s="21" t="e">
        <f t="shared" si="5"/>
        <v>
#N/A</v>
      </c>
      <c r="AQ6" s="21" t="e">
        <f t="shared" si="5"/>
        <v>
#N/A</v>
      </c>
      <c r="AR6" s="21" t="e">
        <f t="shared" si="5"/>
        <v>
#N/A</v>
      </c>
      <c r="AS6" s="21" t="str">
        <f>
IF(AS7="","",IF(AS7="-","【-】","【"&amp;SUBSTITUTE(TEXT(AS7,"#,##0.00"),"-","△")&amp;"】"))</f>
        <v/>
      </c>
      <c r="AT6" s="21" t="e">
        <f>
IF(AT7="",NA(),AT7)</f>
        <v>
#N/A</v>
      </c>
      <c r="AU6" s="21" t="e">
        <f t="shared" ref="AU6:BC6" si="6">
IF(AU7="",NA(),AU7)</f>
        <v>
#N/A</v>
      </c>
      <c r="AV6" s="21" t="e">
        <f t="shared" si="6"/>
        <v>
#N/A</v>
      </c>
      <c r="AW6" s="21" t="e">
        <f t="shared" si="6"/>
        <v>
#N/A</v>
      </c>
      <c r="AX6" s="21" t="e">
        <f t="shared" si="6"/>
        <v>
#N/A</v>
      </c>
      <c r="AY6" s="21" t="e">
        <f t="shared" si="6"/>
        <v>
#N/A</v>
      </c>
      <c r="AZ6" s="21" t="e">
        <f t="shared" si="6"/>
        <v>
#N/A</v>
      </c>
      <c r="BA6" s="21" t="e">
        <f t="shared" si="6"/>
        <v>
#N/A</v>
      </c>
      <c r="BB6" s="21" t="e">
        <f t="shared" si="6"/>
        <v>
#N/A</v>
      </c>
      <c r="BC6" s="21" t="e">
        <f t="shared" si="6"/>
        <v>
#N/A</v>
      </c>
      <c r="BD6" s="21" t="str">
        <f>
IF(BD7="","",IF(BD7="-","【-】","【"&amp;SUBSTITUTE(TEXT(BD7,"#,##0.00"),"-","△")&amp;"】"))</f>
        <v/>
      </c>
      <c r="BE6" s="22">
        <f>
IF(BE7="",NA(),BE7)</f>
        <v>
109.74</v>
      </c>
      <c r="BF6" s="22">
        <f t="shared" ref="BF6:BN6" si="7">
IF(BF7="",NA(),BF7)</f>
        <v>
92.78</v>
      </c>
      <c r="BG6" s="22">
        <f t="shared" si="7"/>
        <v>
86.87</v>
      </c>
      <c r="BH6" s="22">
        <f t="shared" si="7"/>
        <v>
81.27</v>
      </c>
      <c r="BI6" s="22">
        <f t="shared" si="7"/>
        <v>
79.48</v>
      </c>
      <c r="BJ6" s="22">
        <f t="shared" si="7"/>
        <v>
1061.58</v>
      </c>
      <c r="BK6" s="22">
        <f t="shared" si="7"/>
        <v>
1007.7</v>
      </c>
      <c r="BL6" s="22">
        <f t="shared" si="7"/>
        <v>
1018.52</v>
      </c>
      <c r="BM6" s="22">
        <f t="shared" si="7"/>
        <v>
949.61</v>
      </c>
      <c r="BN6" s="22">
        <f t="shared" si="7"/>
        <v>
1125.25</v>
      </c>
      <c r="BO6" s="21" t="str">
        <f>
IF(BO7="","",IF(BO7="-","【-】","【"&amp;SUBSTITUTE(TEXT(BO7,"#,##0.00"),"-","△")&amp;"】"))</f>
        <v>
【940.88】</v>
      </c>
      <c r="BP6" s="22">
        <f>
IF(BP7="",NA(),BP7)</f>
        <v>
72.33</v>
      </c>
      <c r="BQ6" s="22">
        <f t="shared" ref="BQ6:BY6" si="8">
IF(BQ7="",NA(),BQ7)</f>
        <v>
89.36</v>
      </c>
      <c r="BR6" s="22">
        <f t="shared" si="8"/>
        <v>
77.55</v>
      </c>
      <c r="BS6" s="22">
        <f t="shared" si="8"/>
        <v>
94.08</v>
      </c>
      <c r="BT6" s="22">
        <f t="shared" si="8"/>
        <v>
77.77</v>
      </c>
      <c r="BU6" s="22">
        <f t="shared" si="8"/>
        <v>
58.52</v>
      </c>
      <c r="BV6" s="22">
        <f t="shared" si="8"/>
        <v>
59.22</v>
      </c>
      <c r="BW6" s="22">
        <f t="shared" si="8"/>
        <v>
58.79</v>
      </c>
      <c r="BX6" s="22">
        <f t="shared" si="8"/>
        <v>
58.41</v>
      </c>
      <c r="BY6" s="22">
        <f t="shared" si="8"/>
        <v>
41.44</v>
      </c>
      <c r="BZ6" s="21" t="str">
        <f>
IF(BZ7="","",IF(BZ7="-","【-】","【"&amp;SUBSTITUTE(TEXT(BZ7,"#,##0.00"),"-","△")&amp;"】"))</f>
        <v>
【54.59】</v>
      </c>
      <c r="CA6" s="22">
        <f>
IF(CA7="",NA(),CA7)</f>
        <v>
252.6</v>
      </c>
      <c r="CB6" s="22">
        <f t="shared" ref="CB6:CJ6" si="9">
IF(CB7="",NA(),CB7)</f>
        <v>
204.44</v>
      </c>
      <c r="CC6" s="22">
        <f t="shared" si="9"/>
        <v>
232.23</v>
      </c>
      <c r="CD6" s="22">
        <f t="shared" si="9"/>
        <v>
190.66</v>
      </c>
      <c r="CE6" s="22">
        <f t="shared" si="9"/>
        <v>
224.5</v>
      </c>
      <c r="CF6" s="22">
        <f t="shared" si="9"/>
        <v>
296.3</v>
      </c>
      <c r="CG6" s="22">
        <f t="shared" si="9"/>
        <v>
292.89999999999998</v>
      </c>
      <c r="CH6" s="22">
        <f t="shared" si="9"/>
        <v>
298.25</v>
      </c>
      <c r="CI6" s="22">
        <f t="shared" si="9"/>
        <v>
303.27999999999997</v>
      </c>
      <c r="CJ6" s="22">
        <f t="shared" si="9"/>
        <v>
403.61</v>
      </c>
      <c r="CK6" s="21" t="str">
        <f>
IF(CK7="","",IF(CK7="-","【-】","【"&amp;SUBSTITUTE(TEXT(CK7,"#,##0.00"),"-","△")&amp;"】"))</f>
        <v>
【301.20】</v>
      </c>
      <c r="CL6" s="22">
        <f>
IF(CL7="",NA(),CL7)</f>
        <v>
52.05</v>
      </c>
      <c r="CM6" s="22">
        <f t="shared" ref="CM6:CU6" si="10">
IF(CM7="",NA(),CM7)</f>
        <v>
51.91</v>
      </c>
      <c r="CN6" s="22">
        <f t="shared" si="10"/>
        <v>
53.79</v>
      </c>
      <c r="CO6" s="22">
        <f t="shared" si="10"/>
        <v>
50.94</v>
      </c>
      <c r="CP6" s="22">
        <f t="shared" si="10"/>
        <v>
49.45</v>
      </c>
      <c r="CQ6" s="22">
        <f t="shared" si="10"/>
        <v>
57.3</v>
      </c>
      <c r="CR6" s="22">
        <f t="shared" si="10"/>
        <v>
56.76</v>
      </c>
      <c r="CS6" s="22">
        <f t="shared" si="10"/>
        <v>
56.04</v>
      </c>
      <c r="CT6" s="22">
        <f t="shared" si="10"/>
        <v>
58.52</v>
      </c>
      <c r="CU6" s="22">
        <f t="shared" si="10"/>
        <v>
51.46</v>
      </c>
      <c r="CV6" s="21" t="str">
        <f>
IF(CV7="","",IF(CV7="-","【-】","【"&amp;SUBSTITUTE(TEXT(CV7,"#,##0.00"),"-","△")&amp;"】"))</f>
        <v>
【56.42】</v>
      </c>
      <c r="CW6" s="22">
        <f>
IF(CW7="",NA(),CW7)</f>
        <v>
79.819999999999993</v>
      </c>
      <c r="CX6" s="22">
        <f t="shared" ref="CX6:DF6" si="11">
IF(CX7="",NA(),CX7)</f>
        <v>
80.099999999999994</v>
      </c>
      <c r="CY6" s="22">
        <f t="shared" si="11"/>
        <v>
75</v>
      </c>
      <c r="CZ6" s="22">
        <f t="shared" si="11"/>
        <v>
80.5</v>
      </c>
      <c r="DA6" s="22">
        <f t="shared" si="11"/>
        <v>
82.5</v>
      </c>
      <c r="DB6" s="22">
        <f t="shared" si="11"/>
        <v>
72.42</v>
      </c>
      <c r="DC6" s="22">
        <f t="shared" si="11"/>
        <v>
73.069999999999993</v>
      </c>
      <c r="DD6" s="22">
        <f t="shared" si="11"/>
        <v>
72.78</v>
      </c>
      <c r="DE6" s="22">
        <f t="shared" si="11"/>
        <v>
71.33</v>
      </c>
      <c r="DF6" s="22">
        <f t="shared" si="11"/>
        <v>
68.58</v>
      </c>
      <c r="DG6" s="21" t="str">
        <f>
IF(DG7="","",IF(DG7="-","【-】","【"&amp;SUBSTITUTE(TEXT(DG7,"#,##0.00"),"-","△")&amp;"】"))</f>
        <v>
【71.01】</v>
      </c>
      <c r="DH6" s="21" t="e">
        <f>
IF(DH7="",NA(),DH7)</f>
        <v>
#N/A</v>
      </c>
      <c r="DI6" s="21" t="e">
        <f t="shared" ref="DI6:DQ6" si="12">
IF(DI7="",NA(),DI7)</f>
        <v>
#N/A</v>
      </c>
      <c r="DJ6" s="21" t="e">
        <f t="shared" si="12"/>
        <v>
#N/A</v>
      </c>
      <c r="DK6" s="21" t="e">
        <f t="shared" si="12"/>
        <v>
#N/A</v>
      </c>
      <c r="DL6" s="21" t="e">
        <f t="shared" si="12"/>
        <v>
#N/A</v>
      </c>
      <c r="DM6" s="21" t="e">
        <f t="shared" si="12"/>
        <v>
#N/A</v>
      </c>
      <c r="DN6" s="21" t="e">
        <f t="shared" si="12"/>
        <v>
#N/A</v>
      </c>
      <c r="DO6" s="21" t="e">
        <f t="shared" si="12"/>
        <v>
#N/A</v>
      </c>
      <c r="DP6" s="21" t="e">
        <f t="shared" si="12"/>
        <v>
#N/A</v>
      </c>
      <c r="DQ6" s="21" t="e">
        <f t="shared" si="12"/>
        <v>
#N/A</v>
      </c>
      <c r="DR6" s="21" t="str">
        <f>
IF(DR7="","",IF(DR7="-","【-】","【"&amp;SUBSTITUTE(TEXT(DR7,"#,##0.00"),"-","△")&amp;"】"))</f>
        <v/>
      </c>
      <c r="DS6" s="21" t="e">
        <f>
IF(DS7="",NA(),DS7)</f>
        <v>
#N/A</v>
      </c>
      <c r="DT6" s="21" t="e">
        <f t="shared" ref="DT6:EB6" si="13">
IF(DT7="",NA(),DT7)</f>
        <v>
#N/A</v>
      </c>
      <c r="DU6" s="21" t="e">
        <f t="shared" si="13"/>
        <v>
#N/A</v>
      </c>
      <c r="DV6" s="21" t="e">
        <f t="shared" si="13"/>
        <v>
#N/A</v>
      </c>
      <c r="DW6" s="21" t="e">
        <f t="shared" si="13"/>
        <v>
#N/A</v>
      </c>
      <c r="DX6" s="21" t="e">
        <f t="shared" si="13"/>
        <v>
#N/A</v>
      </c>
      <c r="DY6" s="21" t="e">
        <f t="shared" si="13"/>
        <v>
#N/A</v>
      </c>
      <c r="DZ6" s="21" t="e">
        <f t="shared" si="13"/>
        <v>
#N/A</v>
      </c>
      <c r="EA6" s="21" t="e">
        <f t="shared" si="13"/>
        <v>
#N/A</v>
      </c>
      <c r="EB6" s="21" t="e">
        <f t="shared" si="13"/>
        <v>
#N/A</v>
      </c>
      <c r="EC6" s="21" t="str">
        <f>
IF(EC7="","",IF(EC7="-","【-】","【"&amp;SUBSTITUTE(TEXT(EC7,"#,##0.00"),"-","△")&amp;"】"))</f>
        <v/>
      </c>
      <c r="ED6" s="22">
        <f>
IF(ED7="",NA(),ED7)</f>
        <v>
2.1800000000000002</v>
      </c>
      <c r="EE6" s="22">
        <f t="shared" ref="EE6:EM6" si="14">
IF(EE7="",NA(),EE7)</f>
        <v>
3.66</v>
      </c>
      <c r="EF6" s="21">
        <f t="shared" si="14"/>
        <v>
0</v>
      </c>
      <c r="EG6" s="21">
        <f t="shared" si="14"/>
        <v>
0</v>
      </c>
      <c r="EH6" s="22">
        <f t="shared" si="14"/>
        <v>
1.1599999999999999</v>
      </c>
      <c r="EI6" s="22">
        <f t="shared" si="14"/>
        <v>
0.72</v>
      </c>
      <c r="EJ6" s="22">
        <f t="shared" si="14"/>
        <v>
0.53</v>
      </c>
      <c r="EK6" s="22">
        <f t="shared" si="14"/>
        <v>
0.71</v>
      </c>
      <c r="EL6" s="22">
        <f t="shared" si="14"/>
        <v>
0.72</v>
      </c>
      <c r="EM6" s="22">
        <f t="shared" si="14"/>
        <v>
0.4</v>
      </c>
      <c r="EN6" s="21" t="str">
        <f>
IF(EN7="","",IF(EN7="-","【-】","【"&amp;SUBSTITUTE(TEXT(EN7,"#,##0.00"),"-","△")&amp;"】"))</f>
        <v>
【0.58】</v>
      </c>
    </row>
    <row r="7" spans="1:144" s="23" customFormat="1" ht="13.5" customHeight="1" x14ac:dyDescent="0.2">
      <c r="A7" s="15"/>
      <c r="B7" s="24">
        <v>
2021</v>
      </c>
      <c r="C7" s="24">
        <v>
133078</v>
      </c>
      <c r="D7" s="24">
        <v>
47</v>
      </c>
      <c r="E7" s="24">
        <v>
1</v>
      </c>
      <c r="F7" s="24">
        <v>
0</v>
      </c>
      <c r="G7" s="24">
        <v>
0</v>
      </c>
      <c r="H7" s="24" t="s">
        <v>
91</v>
      </c>
      <c r="I7" s="24" t="s">
        <v>
92</v>
      </c>
      <c r="J7" s="24" t="s">
        <v>
93</v>
      </c>
      <c r="K7" s="24" t="s">
        <v>
94</v>
      </c>
      <c r="L7" s="24" t="s">
        <v>
95</v>
      </c>
      <c r="M7" s="24" t="s">
        <v>
96</v>
      </c>
      <c r="N7" s="25" t="s">
        <v>
41</v>
      </c>
      <c r="O7" s="25" t="s">
        <v>
97</v>
      </c>
      <c r="P7" s="25">
        <v>
95.6</v>
      </c>
      <c r="Q7" s="25">
        <v>
2475</v>
      </c>
      <c r="R7" s="25">
        <v>
2069</v>
      </c>
      <c r="S7" s="25">
        <v>
105.41</v>
      </c>
      <c r="T7" s="25">
        <v>
19.63</v>
      </c>
      <c r="U7" s="25">
        <v>
1976</v>
      </c>
      <c r="V7" s="25">
        <v>
13.3</v>
      </c>
      <c r="W7" s="25">
        <v>
148.57</v>
      </c>
      <c r="X7" s="25">
        <v>
85.32</v>
      </c>
      <c r="Y7" s="25">
        <v>
91.43</v>
      </c>
      <c r="Z7" s="25">
        <v>
92.35</v>
      </c>
      <c r="AA7" s="25">
        <v>
95.52</v>
      </c>
      <c r="AB7" s="25">
        <v>
96.53</v>
      </c>
      <c r="AC7" s="25">
        <v>
78.510000000000005</v>
      </c>
      <c r="AD7" s="25">
        <v>
77.91</v>
      </c>
      <c r="AE7" s="25">
        <v>
79.099999999999994</v>
      </c>
      <c r="AF7" s="25">
        <v>
79.33</v>
      </c>
      <c r="AG7" s="25">
        <v>
69.05</v>
      </c>
      <c r="AH7" s="25">
        <v>
73.42</v>
      </c>
      <c r="AI7" s="25"/>
      <c r="AJ7" s="25"/>
      <c r="AK7" s="25"/>
      <c r="AL7" s="25"/>
      <c r="AM7" s="25"/>
      <c r="AN7" s="25"/>
      <c r="AO7" s="25"/>
      <c r="AP7" s="25"/>
      <c r="AQ7" s="25"/>
      <c r="AR7" s="25"/>
      <c r="AS7" s="25"/>
      <c r="AT7" s="25"/>
      <c r="AU7" s="25"/>
      <c r="AV7" s="25"/>
      <c r="AW7" s="25"/>
      <c r="AX7" s="25"/>
      <c r="AY7" s="25"/>
      <c r="AZ7" s="25"/>
      <c r="BA7" s="25"/>
      <c r="BB7" s="25"/>
      <c r="BC7" s="25"/>
      <c r="BD7" s="25"/>
      <c r="BE7" s="25">
        <v>
109.74</v>
      </c>
      <c r="BF7" s="25">
        <v>
92.78</v>
      </c>
      <c r="BG7" s="25">
        <v>
86.87</v>
      </c>
      <c r="BH7" s="25">
        <v>
81.27</v>
      </c>
      <c r="BI7" s="25">
        <v>
79.48</v>
      </c>
      <c r="BJ7" s="25">
        <v>
1061.58</v>
      </c>
      <c r="BK7" s="25">
        <v>
1007.7</v>
      </c>
      <c r="BL7" s="25">
        <v>
1018.52</v>
      </c>
      <c r="BM7" s="25">
        <v>
949.61</v>
      </c>
      <c r="BN7" s="25">
        <v>
1125.25</v>
      </c>
      <c r="BO7" s="25">
        <v>
940.88</v>
      </c>
      <c r="BP7" s="25">
        <v>
72.33</v>
      </c>
      <c r="BQ7" s="25">
        <v>
89.36</v>
      </c>
      <c r="BR7" s="25">
        <v>
77.55</v>
      </c>
      <c r="BS7" s="25">
        <v>
94.08</v>
      </c>
      <c r="BT7" s="25">
        <v>
77.77</v>
      </c>
      <c r="BU7" s="25">
        <v>
58.52</v>
      </c>
      <c r="BV7" s="25">
        <v>
59.22</v>
      </c>
      <c r="BW7" s="25">
        <v>
58.79</v>
      </c>
      <c r="BX7" s="25">
        <v>
58.41</v>
      </c>
      <c r="BY7" s="25">
        <v>
41.44</v>
      </c>
      <c r="BZ7" s="25">
        <v>
54.59</v>
      </c>
      <c r="CA7" s="25">
        <v>
252.6</v>
      </c>
      <c r="CB7" s="25">
        <v>
204.44</v>
      </c>
      <c r="CC7" s="25">
        <v>
232.23</v>
      </c>
      <c r="CD7" s="25">
        <v>
190.66</v>
      </c>
      <c r="CE7" s="25">
        <v>
224.5</v>
      </c>
      <c r="CF7" s="25">
        <v>
296.3</v>
      </c>
      <c r="CG7" s="25">
        <v>
292.89999999999998</v>
      </c>
      <c r="CH7" s="25">
        <v>
298.25</v>
      </c>
      <c r="CI7" s="25">
        <v>
303.27999999999997</v>
      </c>
      <c r="CJ7" s="25">
        <v>
403.61</v>
      </c>
      <c r="CK7" s="25">
        <v>
301.2</v>
      </c>
      <c r="CL7" s="25">
        <v>
52.05</v>
      </c>
      <c r="CM7" s="25">
        <v>
51.91</v>
      </c>
      <c r="CN7" s="25">
        <v>
53.79</v>
      </c>
      <c r="CO7" s="25">
        <v>
50.94</v>
      </c>
      <c r="CP7" s="25">
        <v>
49.45</v>
      </c>
      <c r="CQ7" s="25">
        <v>
57.3</v>
      </c>
      <c r="CR7" s="25">
        <v>
56.76</v>
      </c>
      <c r="CS7" s="25">
        <v>
56.04</v>
      </c>
      <c r="CT7" s="25">
        <v>
58.52</v>
      </c>
      <c r="CU7" s="25">
        <v>
51.46</v>
      </c>
      <c r="CV7" s="25">
        <v>
56.42</v>
      </c>
      <c r="CW7" s="25">
        <v>
79.819999999999993</v>
      </c>
      <c r="CX7" s="25">
        <v>
80.099999999999994</v>
      </c>
      <c r="CY7" s="25">
        <v>
75</v>
      </c>
      <c r="CZ7" s="25">
        <v>
80.5</v>
      </c>
      <c r="DA7" s="25">
        <v>
82.5</v>
      </c>
      <c r="DB7" s="25">
        <v>
72.42</v>
      </c>
      <c r="DC7" s="25">
        <v>
73.069999999999993</v>
      </c>
      <c r="DD7" s="25">
        <v>
72.78</v>
      </c>
      <c r="DE7" s="25">
        <v>
71.33</v>
      </c>
      <c r="DF7" s="25">
        <v>
68.58</v>
      </c>
      <c r="DG7" s="25">
        <v>
71.010000000000005</v>
      </c>
      <c r="DH7" s="25"/>
      <c r="DI7" s="25"/>
      <c r="DJ7" s="25"/>
      <c r="DK7" s="25"/>
      <c r="DL7" s="25"/>
      <c r="DM7" s="25"/>
      <c r="DN7" s="25"/>
      <c r="DO7" s="25"/>
      <c r="DP7" s="25"/>
      <c r="DQ7" s="25"/>
      <c r="DR7" s="25"/>
      <c r="DS7" s="25"/>
      <c r="DT7" s="25"/>
      <c r="DU7" s="25"/>
      <c r="DV7" s="25"/>
      <c r="DW7" s="25"/>
      <c r="DX7" s="25"/>
      <c r="DY7" s="25"/>
      <c r="DZ7" s="25"/>
      <c r="EA7" s="25"/>
      <c r="EB7" s="25"/>
      <c r="EC7" s="25"/>
      <c r="ED7" s="25">
        <v>
2.1800000000000002</v>
      </c>
      <c r="EE7" s="25">
        <v>
3.66</v>
      </c>
      <c r="EF7" s="25">
        <v>
0</v>
      </c>
      <c r="EG7" s="25">
        <v>
0</v>
      </c>
      <c r="EH7" s="25">
        <v>
1.1599999999999999</v>
      </c>
      <c r="EI7" s="25">
        <v>
0.72</v>
      </c>
      <c r="EJ7" s="25">
        <v>
0.53</v>
      </c>
      <c r="EK7" s="25">
        <v>
0.71</v>
      </c>
      <c r="EL7" s="25">
        <v>
0.72</v>
      </c>
      <c r="EM7" s="25">
        <v>
0.4</v>
      </c>
      <c r="EN7" s="25">
        <v>
0.57999999999999996</v>
      </c>
    </row>
    <row r="8" spans="1:144" ht="13.5" customHeight="1"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ht="13.5" customHeight="1" x14ac:dyDescent="0.2">
      <c r="A9" s="27"/>
      <c r="B9" s="27" t="s">
        <v>
98</v>
      </c>
      <c r="C9" s="27" t="s">
        <v>
99</v>
      </c>
      <c r="D9" s="27" t="s">
        <v>
100</v>
      </c>
      <c r="E9" s="27" t="s">
        <v>
101</v>
      </c>
      <c r="F9" s="27" t="s">
        <v>
102</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ht="13.5" customHeight="1" x14ac:dyDescent="0.2">
      <c r="A10" s="27" t="s">
        <v>
45</v>
      </c>
      <c r="B10" s="28">
        <f t="shared" ref="B10:C10" si="15">
DATEVALUE($B7+12-B11&amp;"/1/"&amp;B12)</f>
        <v>
47119</v>
      </c>
      <c r="C10" s="28">
        <f t="shared" si="15"/>
        <v>
47484</v>
      </c>
      <c r="D10" s="29">
        <f>
DATEVALUE($B7+12-D11&amp;"/1/"&amp;D12)</f>
        <v>
47849</v>
      </c>
      <c r="E10" s="29">
        <f>
DATEVALUE($B7+12-E11&amp;"/1/"&amp;E12)</f>
        <v>
48215</v>
      </c>
      <c r="F10" s="29">
        <f>
DATEVALUE($B7+12-F11&amp;"/1/"&amp;F12)</f>
        <v>
48582</v>
      </c>
    </row>
    <row r="11" spans="1:144" ht="13.5" customHeight="1" x14ac:dyDescent="0.2">
      <c r="B11">
        <v>
4</v>
      </c>
      <c r="C11">
        <v>
3</v>
      </c>
      <c r="D11">
        <v>
2</v>
      </c>
      <c r="E11">
        <v>
1</v>
      </c>
      <c r="F11">
        <v>
0</v>
      </c>
      <c r="G11" t="s">
        <v>
103</v>
      </c>
    </row>
    <row r="12" spans="1:144" ht="13.5" customHeight="1" x14ac:dyDescent="0.2">
      <c r="B12">
        <v>
1</v>
      </c>
      <c r="C12">
        <v>
1</v>
      </c>
      <c r="D12">
        <v>
1</v>
      </c>
      <c r="E12">
        <v>
2</v>
      </c>
      <c r="F12">
        <v>
3</v>
      </c>
      <c r="G12" t="s">
        <v>
104</v>
      </c>
    </row>
    <row r="13" spans="1:144" ht="13.5" customHeight="1" x14ac:dyDescent="0.2">
      <c r="B13" t="s">
        <v>
105</v>
      </c>
      <c r="C13" t="s">
        <v>
105</v>
      </c>
      <c r="D13" t="s">
        <v>
106</v>
      </c>
      <c r="E13" t="s">
        <v>
106</v>
      </c>
      <c r="F13" t="s">
        <v>
106</v>
      </c>
      <c r="G13" t="s">
        <v>
107</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dcterms:modified xsi:type="dcterms:W3CDTF">2023-02-09T09:16:15Z</dcterms:modified>
  <cp:category/>
  <cp:contentStatus/>
</cp:coreProperties>
</file>