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3年度\33_財政状況資料集の作成\04-2_完成版(公表版)\※完成版元資料\福生市(H30~R2)\"/>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CR102" i="12"/>
  <c r="AU88" i="12"/>
  <c r="AP88" i="12"/>
  <c r="AF88" i="12"/>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<sst xmlns="http://schemas.openxmlformats.org/spreadsheetml/2006/main" count="1123" uniqueCount="617">
  <si>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</si>
  <si>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</si>
  <si>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</si>
  <si>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</si>
  <si>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</si>
  <si>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</si>
  <si>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</si>
  <si>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</si>
  <si>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</si>
  <si>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</si>
  <si>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</si>
  <si>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</si>
  <si>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</si>
  <si>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</si>
  <si>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</si>
  <si>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</si>
  <si>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</si>
  <si>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</si>
  <si>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</si>
  <si>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</si>
  <si>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</si>
  <si>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</si>
  <si>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</si>
  <si>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</si>
  <si>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</si>
  <si>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</si>
  <si>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</si>
  <si>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</si>
  <si>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</si>
  <si>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</si>
  <si>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</si>
  <si>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</si>
  <si>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</si>
  <si>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</si>
  <si>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</si>
  <si>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</si>
  <si>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</si>
  <si>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</si>
  <si>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</si>
  <si>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</si>
  <si>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</si>
  <si>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</si>
  <si>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</si>
  <si>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</si>
  <si>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</si>
  <si>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</si>
  <si>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</si>
  <si>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</si>
  <si>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</si>
  <si>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</si>
  <si>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</si>
  <si>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</si>
  <si>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</si>
  <si>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</si>
  <si>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</si>
  <si>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</si>
  <si>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</si>
  <si>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</si>
  <si>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</si>
  <si>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</si>
  <si>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</si>
  <si>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</si>
  <si>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</si>
  <si>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</si>
  <si>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</si>
  <si>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</si>
  <si>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</si>
  <si>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</si>
  <si>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</si>
  <si>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</si>
  <si>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</si>
  <si>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</si>
  <si>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</si>
  <si>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</si>
  <si>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</si>
  <si>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</si>
  <si>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</si>
  <si>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</si>
  <si>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</si>
  <si>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</si>
  <si>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</si>
  <si>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</si>
  <si>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</si>
  <si>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</si>
  <si>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</si>
  <si>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</si>
  <si>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</si>
  <si>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</si>
  <si>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</si>
  <si>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</si>
  <si>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</si>
  <si>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</si>
  <si>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</si>
  <si>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</si>
  <si>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</si>
  <si>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</si>
  <si>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</si>
  <si>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福生市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</si>
  <si>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</si>
  <si>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</si>
  <si>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</si>
  <si>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</si>
  <si>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</si>
  <si>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</si>
  <si>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</si>
  <si>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</si>
  <si>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</si>
  <si>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</si>
  <si>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</si>
  <si>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</si>
  <si>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</si>
  <si>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</si>
  <si>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</si>
  <si>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</si>
  <si>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</si>
  <si>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</si>
  <si>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</si>
  <si>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</si>
  <si>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</si>
  <si>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</si>
  <si>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</si>
  <si>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</si>
  <si>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</si>
  <si>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</si>
  <si>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</si>
  <si>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</si>
  <si>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</si>
  <si>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</si>
  <si>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</si>
  <si>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</si>
  <si>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</si>
  <si>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</si>
  <si>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</si>
  <si>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</si>
  <si>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</si>
  <si>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</si>
  <si>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</si>
  <si>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</si>
  <si>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</si>
  <si>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</si>
  <si>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</si>
  <si>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</si>
  <si>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</si>
  <si>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</si>
  <si>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</si>
  <si>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</si>
  <si>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</si>
  <si>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</si>
  <si>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</si>
  <si>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</si>
  <si>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</si>
  <si>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</si>
  <si>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</si>
  <si>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</si>
  <si>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</si>
  <si>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</si>
  <si>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</si>
  <si>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</si>
  <si>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</si>
  <si>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</si>
  <si>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</si>
  <si>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</si>
  <si>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</si>
  <si>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</si>
  <si>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</si>
  <si>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</si>
  <si>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</si>
  <si>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</si>
  <si>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</si>
  <si>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</si>
  <si>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</si>
  <si>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</si>
  <si>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</si>
  <si>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</si>
  <si>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</si>
  <si>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</si>
  <si>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</si>
  <si>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</si>
  <si>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</si>
  <si>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</si>
  <si>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</si>
  <si>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</si>
  <si>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</si>
  <si>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</si>
  <si>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</si>
  <si>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</si>
  <si>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</si>
  <si>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</si>
  <si>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</si>
  <si>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</si>
  <si>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</si>
  <si>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</si>
  <si>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</si>
  <si>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</si>
  <si>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</si>
  <si>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</si>
  <si>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</si>
  <si>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</si>
  <si>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</si>
  <si>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</si>
  <si>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</si>
  <si>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</si>
  <si>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</si>
  <si>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</si>
  <si>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</si>
  <si>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</si>
  <si>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</si>
  <si>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</si>
  <si>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</si>
  <si>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</si>
  <si>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</si>
  <si>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</si>
  <si>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</si>
  <si>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</si>
  <si>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東京都福生市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</si>
  <si>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</si>
  <si>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</si>
  <si>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</si>
  <si>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</si>
  <si>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</si>
  <si>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</si>
  <si>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</si>
  <si>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</si>
  <si>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</si>
  <si>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</si>
  <si>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</si>
  <si>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</si>
  <si>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</si>
  <si>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</si>
  <si>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</si>
  <si>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</si>
  <si>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</si>
  <si>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</si>
  <si>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</si>
  <si>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</si>
  <si>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</si>
  <si>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</si>
  <si>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</si>
  <si>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</si>
  <si>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</si>
  <si>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</si>
  <si>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</si>
  <si>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</si>
  <si>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</si>
  <si>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</si>
  <si>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</si>
  <si>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</si>
  <si>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</si>
  <si>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</si>
  <si>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</si>
  <si>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</si>
  <si>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</si>
  <si>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</si>
  <si>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</si>
  <si>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</si>
  <si>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</si>
  <si>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</si>
  <si>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</si>
  <si>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</si>
  <si>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</si>
  <si>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</si>
  <si>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</si>
  <si>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</si>
  <si>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</si>
  <si>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</si>
  <si>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</si>
  <si>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</si>
  <si>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</si>
  <si>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</si>
  <si>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</si>
  <si>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</si>
  <si>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</si>
  <si>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</si>
  <si>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</si>
  <si>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</si>
  <si>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</si>
  <si>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</si>
  <si>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</si>
  <si>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</si>
  <si>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</si>
  <si>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</si>
  <si>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</si>
  <si>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</si>
  <si>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</si>
  <si>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</si>
  <si>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</si>
  <si>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</si>
  <si>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</si>
  <si>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</si>
  <si>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</si>
  <si>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</si>
  <si>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</si>
  <si>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</si>
  <si>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</si>
  <si>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</si>
  <si>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</si>
  <si>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</si>
  <si>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</si>
  <si>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</si>
  <si>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</si>
  <si>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</si>
  <si>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</si>
  <si>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</si>
  <si>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</si>
  <si>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</si>
  <si>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</si>
  <si>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</si>
  <si>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</si>
  <si>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</si>
  <si>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</si>
  <si>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</si>
  <si>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</si>
  <si>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</si>
  <si>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</si>
  <si>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</si>
  <si>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</si>
  <si>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</si>
  <si>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</si>
  <si>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</si>
  <si>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</si>
  <si>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</si>
  <si>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</si>
  <si>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</si>
  <si>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</si>
  <si>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</si>
  <si>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</si>
  <si>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</si>
  <si>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</si>
  <si>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</si>
  <si>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</si>
  <si>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</si>
  <si>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</si>
  <si>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</si>
  <si>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</si>
  <si>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</si>
  <si>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</si>
  <si>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</si>
  <si>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</si>
  <si>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</si>
  <si>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</si>
  <si>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</si>
  <si>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</si>
  <si>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</si>
  <si>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</si>
  <si>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</si>
  <si>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</si>
  <si>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</si>
  <si>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</si>
  <si>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</si>
  <si>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</si>
  <si>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</si>
  <si>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</si>
  <si>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</si>
  <si>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</si>
  <si>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</si>
  <si>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</si>
  <si>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</si>
  <si>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</si>
  <si>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</si>
  <si>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</si>
  <si>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</si>
  <si>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</si>
  <si>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</si>
  <si>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</si>
  <si>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</si>
  <si>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平成30年度</t>
  </si>
  <si>
    <t>東京都福生市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</si>
  <si>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</si>
  <si>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</si>
  <si>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</si>
  <si>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</si>
  <si>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</si>
  <si>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</si>
  <si>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</si>
  <si>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</si>
  <si>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</si>
  <si>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</si>
  <si>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</si>
  <si>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</si>
  <si>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</si>
  <si>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</si>
  <si>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</si>
  <si>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</si>
  <si>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</si>
  <si>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</si>
  <si>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</si>
  <si>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</si>
  <si>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</si>
  <si>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</si>
  <si>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</si>
  <si>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</si>
  <si>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</si>
  <si>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</si>
  <si>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</si>
  <si>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</si>
  <si>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</si>
  <si>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</si>
  <si>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</si>
  <si>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</si>
  <si>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</si>
  <si>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</si>
  <si>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福生市国民健康保険特別会計</t>
    <phoneticPr fontId="5"/>
  </si>
  <si>
    <t>福生市介護保険特別会計</t>
    <phoneticPr fontId="5"/>
  </si>
  <si>
    <t>福生市後期高齢者医療特別会計</t>
    <phoneticPr fontId="5"/>
  </si>
  <si>
    <t>福生市下水道事業会計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</si>
  <si>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</si>
  <si>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</si>
  <si>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</si>
  <si>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</si>
  <si>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</si>
  <si>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</si>
  <si>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</si>
  <si>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</si>
  <si>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</si>
  <si>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</si>
  <si>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</si>
  <si>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</si>
  <si>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</si>
  <si>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</si>
  <si>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</si>
  <si>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</si>
  <si>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</si>
  <si>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</si>
  <si>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</si>
  <si>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</si>
  <si>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</si>
  <si>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</si>
  <si>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</si>
  <si>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</si>
  <si>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</si>
  <si>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</si>
  <si>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</si>
  <si>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</si>
  <si>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</si>
  <si>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</si>
  <si>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</si>
  <si>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</si>
  <si>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</si>
  <si>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</si>
  <si>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</si>
  <si>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</si>
  <si>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</si>
  <si>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</si>
  <si>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</si>
  <si>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</si>
  <si>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</si>
  <si>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</si>
  <si>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</si>
  <si>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</si>
  <si>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</si>
  <si>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</si>
  <si>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</si>
  <si>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</si>
  <si>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</si>
  <si>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</si>
  <si>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</si>
  <si>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</si>
  <si>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</si>
  <si>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</si>
  <si>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</si>
  <si>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</si>
  <si>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</si>
  <si>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</si>
  <si>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</si>
  <si>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</si>
  <si>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</si>
  <si>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</si>
  <si>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</si>
  <si>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</si>
  <si>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福生市下水道事業会計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</si>
  <si>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</si>
  <si>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</si>
  <si>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</si>
  <si>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福生市後期高齢者医療特別会計</t>
    <phoneticPr fontId="5"/>
  </si>
  <si>
    <t>(Ｆ)</t>
    <phoneticPr fontId="5"/>
  </si>
  <si>
    <t>福生市国民健康保険特別会計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</si>
  <si>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</si>
  <si>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</si>
  <si>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</si>
  <si>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</si>
  <si>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</si>
  <si>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</si>
  <si>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</si>
  <si>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</si>
  <si>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</si>
  <si>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</si>
  <si>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</si>
  <si>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</si>
  <si>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</si>
  <si>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</si>
  <si>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</si>
  <si>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</si>
  <si>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</si>
  <si>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</si>
  <si>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</si>
  <si>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</si>
  <si>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</si>
  <si>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</si>
  <si>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</si>
  <si>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</si>
  <si>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</si>
  <si>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</si>
  <si>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</si>
  <si>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</si>
  <si>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</si>
  <si>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</si>
  <si>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</si>
  <si>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</si>
  <si>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</si>
  <si>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</si>
  <si>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</si>
  <si>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</si>
  <si>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</si>
  <si>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</si>
  <si>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</si>
  <si>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</si>
  <si>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</si>
  <si>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</si>
  <si>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</si>
  <si>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</si>
  <si>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</si>
  <si>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</si>
  <si>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</si>
  <si>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</si>
  <si>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</si>
  <si>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</si>
  <si>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</si>
  <si>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</si>
  <si>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</si>
  <si>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</si>
  <si>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</si>
  <si>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</si>
  <si>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</si>
  <si>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</si>
  <si>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</si>
  <si>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</si>
  <si>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</si>
  <si>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</si>
  <si>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</si>
  <si>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</si>
  <si>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</si>
  <si>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</si>
  <si>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</si>
  <si>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</si>
  <si>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</si>
  <si>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</si>
  <si>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</si>
  <si>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</si>
  <si>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</si>
  <si>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</si>
  <si>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</si>
  <si>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</si>
  <si>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</si>
  <si>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</si>
  <si>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</si>
  <si>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</si>
  <si>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</si>
  <si>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</si>
  <si>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</si>
  <si>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</si>
  <si>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</si>
  <si>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4.82</t>
  </si>
  <si>
    <t>▲ 2.70</t>
  </si>
  <si>
    <t>一般会計</t>
  </si>
  <si>
    <t>福生市下水道事業会計</t>
  </si>
  <si>
    <t>福生市国民健康保険特別会計</t>
  </si>
  <si>
    <t>福生市介護保険特別会計</t>
  </si>
  <si>
    <t>福生市後期高齢者医療特別会計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</si>
  <si>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</si>
  <si>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</si>
  <si>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</si>
  <si>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</si>
  <si>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</si>
  <si>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</si>
  <si>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</si>
  <si>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</si>
  <si>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福生病院組合</t>
    <rPh sb="0" eb="2">
      <t>フッサ</t>
    </rPh>
    <rPh sb="2" eb="4">
      <t>ビョウイン</t>
    </rPh>
    <rPh sb="4" eb="6">
      <t>クミアイ</t>
    </rPh>
    <phoneticPr fontId="2"/>
  </si>
  <si>
    <t>東京たま広域資源循環組合</t>
    <rPh sb="0" eb="2">
      <t>トウキョウ</t>
    </rPh>
    <rPh sb="4" eb="12">
      <t>コウイキシゲンジュンカンクミアイ</t>
    </rPh>
    <phoneticPr fontId="2"/>
  </si>
  <si>
    <t>西多摩衛生組合</t>
    <rPh sb="0" eb="7">
      <t>ニシタマエイセイクミアイ</t>
    </rPh>
    <phoneticPr fontId="2"/>
  </si>
  <si>
    <t>瑞穂斎場組合</t>
    <rPh sb="0" eb="6">
      <t>ミズホサイジョウクミアイ</t>
    </rPh>
    <phoneticPr fontId="2"/>
  </si>
  <si>
    <t>東京都市町村職員退職手当組合</t>
    <rPh sb="0" eb="3">
      <t>トウキョウト</t>
    </rPh>
    <rPh sb="3" eb="6">
      <t>シチョウソン</t>
    </rPh>
    <rPh sb="6" eb="8">
      <t>ショクイン</t>
    </rPh>
    <rPh sb="8" eb="10">
      <t>タイショク</t>
    </rPh>
    <rPh sb="10" eb="12">
      <t>テアテ</t>
    </rPh>
    <rPh sb="12" eb="14">
      <t>クミアイ</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</si>
  <si>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</si>
  <si>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</si>
  <si>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東京市町村総合事務組合（東京都市町村民交通災害共済事業特別会計）</t>
    <rPh sb="0" eb="2">
      <t>トウキョウ</t>
    </rPh>
    <rPh sb="2" eb="5">
      <t>シチョウソン</t>
    </rPh>
    <rPh sb="5" eb="7">
      <t>ソウゴウ</t>
    </rPh>
    <rPh sb="7" eb="9">
      <t>ジム</t>
    </rPh>
    <rPh sb="9" eb="11">
      <t>クミアイ</t>
    </rPh>
    <rPh sb="12" eb="15">
      <t>トウキョウト</t>
    </rPh>
    <rPh sb="15" eb="18">
      <t>シチョウソン</t>
    </rPh>
    <rPh sb="18" eb="19">
      <t>ミン</t>
    </rPh>
    <rPh sb="19" eb="21">
      <t>コウツウ</t>
    </rPh>
    <rPh sb="21" eb="23">
      <t>サイガイ</t>
    </rPh>
    <rPh sb="23" eb="25">
      <t>キョウサイ</t>
    </rPh>
    <rPh sb="25" eb="27">
      <t>ジギョウ</t>
    </rPh>
    <rPh sb="27" eb="29">
      <t>トクベツ</t>
    </rPh>
    <rPh sb="29" eb="31">
      <t>カイケイ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</si>
  <si>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</si>
  <si>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東京都後期高齢者医療広域連合（後期高齢者事業会計）</t>
    <rPh sb="0" eb="14">
      <t>トウキョウトコウキコウレイシャイリョウコウイキレンゴウ</t>
    </rPh>
    <rPh sb="15" eb="17">
      <t>コウキ</t>
    </rPh>
    <rPh sb="17" eb="20">
      <t>コウレイシャ</t>
    </rPh>
    <rPh sb="20" eb="22">
      <t>ジギョウ</t>
    </rPh>
    <rPh sb="22" eb="24">
      <t>カイケイ</t>
    </rPh>
    <phoneticPr fontId="2"/>
  </si>
  <si>
    <t>福生市土地開発公社</t>
    <rPh sb="0" eb="3">
      <t>フッサシ</t>
    </rPh>
    <rPh sb="3" eb="5">
      <t>トチ</t>
    </rPh>
    <rPh sb="5" eb="7">
      <t>カイハツ</t>
    </rPh>
    <rPh sb="7" eb="9">
      <t>コウシャ</t>
    </rPh>
    <phoneticPr fontId="2"/>
  </si>
  <si>
    <t>〇</t>
    <phoneticPr fontId="2"/>
  </si>
  <si>
    <t>-</t>
    <phoneticPr fontId="2"/>
  </si>
  <si>
    <t>-</t>
    <phoneticPr fontId="2"/>
  </si>
  <si>
    <t>-</t>
    <phoneticPr fontId="2"/>
  </si>
  <si>
    <t>-</t>
    <phoneticPr fontId="2"/>
  </si>
  <si>
    <t>都市施設整備基金</t>
    <phoneticPr fontId="18"/>
  </si>
  <si>
    <t>学校施設整備基金</t>
    <phoneticPr fontId="18"/>
  </si>
  <si>
    <t>防衛施設周辺整備調整交付金事業基金</t>
    <phoneticPr fontId="18"/>
  </si>
  <si>
    <t>ふるさと人づくりまちづくり基金</t>
    <rPh sb="4" eb="5">
      <t>ヒト</t>
    </rPh>
    <rPh sb="13" eb="15">
      <t>キキン</t>
    </rPh>
    <phoneticPr fontId="2"/>
  </si>
  <si>
    <t>市営住宅等管理基金</t>
    <rPh sb="0" eb="2">
      <t>シエイ</t>
    </rPh>
    <rPh sb="2" eb="4">
      <t>ジュウタク</t>
    </rPh>
    <rPh sb="4" eb="5">
      <t>トウ</t>
    </rPh>
    <rPh sb="5" eb="7">
      <t>カンリ</t>
    </rPh>
    <rPh sb="7" eb="9">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</si>
  <si>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</si>
  <si>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</si>
  <si>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</si>
  <si>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</si>
  <si>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</si>
  <si>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昨年度に引き続き将来負担比率は０％を下回っており、有形固定資産減価償却率については、前年度対比±０ポイントとなる60.1％となった。
しかし、有形固定資産減価償却率は依然として60％を超えており、昭和40年代から50年代にかけて集中的に整備された公共施設の老朽化問題は喫緊の課題である。平成28年度に策定した公共施設等総合管理計画において公共施設の総延床面積を概ね40年間で20％削減することを目標に掲げており、その計画をもとに今後施設ごとに個別計画を策定予定である。総量抑制を原則として複合化・集約化等の検討を進めつつ、必要な公共施設に対して計画的な更新、管理に取り組んでいく。</t>
    <rPh sb="18" eb="20">
      <t>シタマワ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</si>
  <si>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</si>
  <si>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</si>
  <si>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</si>
  <si>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</si>
  <si>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</si>
  <si>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</si>
  <si>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</si>
  <si>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</si>
  <si>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起債を極力抑制した財政運営により、将来負担比率・実質公債費比率ともに類似団体を大きく下回っている。今後も世代間の負担の公平化等も考慮しつつ、将来負担の健全化に努めていく。</t>
    <rPh sb="42" eb="44">
      <t>シタマワ</t>
    </rPh>
    <phoneticPr fontId="5"/>
  </si>
  <si>
    <t>実質公債費比率</t>
    <phoneticPr fontId="5"/>
  </si>
  <si>
    <t>類似団体内平均値</t>
    <phoneticPr fontId="5"/>
  </si>
  <si>
    <t>将来負担比率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</si>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</sst>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5D21-44BB-A096-8B3F47C304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20368</c:v>
                </c:pt>
                <c:pt idx="1">
                  <c:v>29120</c:v>
                </c:pt>
                <c:pt idx="2">
                  <c:v>57216</c:v>
                </c:pt>
                <c:pt idx="3">
                  <c:v>54694</c:v>
                </c:pt>
                <c:pt idx="4">
                  <c:v>39464</c:v>
                </c:pt>
              </c:numCache>
            </c:numRef>
          </c:val>
          <c:smooth val="0"/>
          <c:extLst>
            <c:ext xmlns:c16="http://schemas.microsoft.com/office/drawing/2014/chart" uri="{C3380CC4-5D6E-409C-BE32-E72D297353CC}">
              <c16:uniqueId val="{00000001-5D21-44BB-A096-8B3F47C3046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9.7899999999999991</c:v>
                </c:pt>
                <c:pt idx="1">
                  <c:v>13.26</c:v>
                </c:pt>
                <c:pt idx="2">
                  <c:v>9.6199999999999992</c:v>
                </c:pt>
                <c:pt idx="3">
                  <c:v>4.6399999999999997</c:v>
                </c:pt>
                <c:pt idx="4">
                  <c:v>3.79</c:v>
                </c:pt>
              </c:numCache>
            </c:numRef>
          </c:val>
          <c:extLst>
            <c:ext xmlns:c16="http://schemas.microsoft.com/office/drawing/2014/chart" uri="{C3380CC4-5D6E-409C-BE32-E72D297353CC}">
              <c16:uniqueId val="{00000000-218F-4F32-9BB6-640ED00386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20.82</c:v>
                </c:pt>
                <c:pt idx="1">
                  <c:v>18.91</c:v>
                </c:pt>
                <c:pt idx="2">
                  <c:v>23.36</c:v>
                </c:pt>
                <c:pt idx="3">
                  <c:v>23.49</c:v>
                </c:pt>
                <c:pt idx="4">
                  <c:v>21.33</c:v>
                </c:pt>
              </c:numCache>
            </c:numRef>
          </c:val>
          <c:extLst>
            <c:ext xmlns:c16="http://schemas.microsoft.com/office/drawing/2014/chart" uri="{C3380CC4-5D6E-409C-BE32-E72D297353CC}">
              <c16:uniqueId val="{00000001-218F-4F32-9BB6-640ED003868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3.83</c:v>
                </c:pt>
                <c:pt idx="1">
                  <c:v>2.0299999999999998</c:v>
                </c:pt>
                <c:pt idx="2">
                  <c:v>0.73</c:v>
                </c:pt>
                <c:pt idx="3">
                  <c:v>-4.82</c:v>
                </c:pt>
                <c:pt idx="4">
                  <c:v>-2.7</c:v>
                </c:pt>
              </c:numCache>
            </c:numRef>
          </c:val>
          <c:smooth val="0"/>
          <c:extLst>
            <c:ext xmlns:c16="http://schemas.microsoft.com/office/drawing/2014/chart" uri="{C3380CC4-5D6E-409C-BE32-E72D297353CC}">
              <c16:uniqueId val="{00000002-218F-4F32-9BB6-640ED003868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1C0-4A7B-A511-E601A409137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1C0-4A7B-A511-E601A409137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1C0-4A7B-A511-E601A409137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1C0-4A7B-A511-E601A409137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1C0-4A7B-A511-E601A4091371}"/>
            </c:ext>
          </c:extLst>
        </c:ser>
        <c:ser>
          <c:idx val="5"/>
          <c:order val="5"/>
          <c:tx>
            <c:strRef>
              <c:f>データシート!$A$32</c:f>
              <c:strCache>
                <c:ptCount val="1"/>
                <c:pt idx="0">
                  <c:v>福生市後期高齢者医療特別会計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0.24</c:v>
                </c:pt>
                <c:pt idx="2">
                  <c:v>#N/A</c:v>
                </c:pt>
                <c:pt idx="3">
                  <c:v>0.17</c:v>
                </c:pt>
                <c:pt idx="4">
                  <c:v>#N/A</c:v>
                </c:pt>
                <c:pt idx="5">
                  <c:v>0.14000000000000001</c:v>
                </c:pt>
                <c:pt idx="6">
                  <c:v>#N/A</c:v>
                </c:pt>
                <c:pt idx="7">
                  <c:v>0.1</c:v>
                </c:pt>
                <c:pt idx="8">
                  <c:v>#N/A</c:v>
                </c:pt>
                <c:pt idx="9">
                  <c:v>0.11</c:v>
                </c:pt>
              </c:numCache>
            </c:numRef>
          </c:val>
          <c:extLst>
            <c:ext xmlns:c16="http://schemas.microsoft.com/office/drawing/2014/chart" uri="{C3380CC4-5D6E-409C-BE32-E72D297353CC}">
              <c16:uniqueId val="{00000005-41C0-4A7B-A511-E601A4091371}"/>
            </c:ext>
          </c:extLst>
        </c:ser>
        <c:ser>
          <c:idx val="6"/>
          <c:order val="6"/>
          <c:tx>
            <c:strRef>
              <c:f>データシート!$A$33</c:f>
              <c:strCache>
                <c:ptCount val="1"/>
                <c:pt idx="0">
                  <c:v>福生市介護保険特別会計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1.21</c:v>
                </c:pt>
                <c:pt idx="2">
                  <c:v>#N/A</c:v>
                </c:pt>
                <c:pt idx="3">
                  <c:v>1.38</c:v>
                </c:pt>
                <c:pt idx="4">
                  <c:v>#N/A</c:v>
                </c:pt>
                <c:pt idx="5">
                  <c:v>1.57</c:v>
                </c:pt>
                <c:pt idx="6">
                  <c:v>#N/A</c:v>
                </c:pt>
                <c:pt idx="7">
                  <c:v>2.0699999999999998</c:v>
                </c:pt>
                <c:pt idx="8">
                  <c:v>#N/A</c:v>
                </c:pt>
                <c:pt idx="9">
                  <c:v>1.64</c:v>
                </c:pt>
              </c:numCache>
            </c:numRef>
          </c:val>
          <c:extLst>
            <c:ext xmlns:c16="http://schemas.microsoft.com/office/drawing/2014/chart" uri="{C3380CC4-5D6E-409C-BE32-E72D297353CC}">
              <c16:uniqueId val="{00000006-41C0-4A7B-A511-E601A4091371}"/>
            </c:ext>
          </c:extLst>
        </c:ser>
        <c:ser>
          <c:idx val="7"/>
          <c:order val="7"/>
          <c:tx>
            <c:strRef>
              <c:f>データシート!$A$34</c:f>
              <c:strCache>
                <c:ptCount val="1"/>
                <c:pt idx="0">
                  <c:v>福生市国民健康保険特別会計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2.94</c:v>
                </c:pt>
                <c:pt idx="2">
                  <c:v>#N/A</c:v>
                </c:pt>
                <c:pt idx="3">
                  <c:v>2.52</c:v>
                </c:pt>
                <c:pt idx="4">
                  <c:v>#N/A</c:v>
                </c:pt>
                <c:pt idx="5">
                  <c:v>4.2300000000000004</c:v>
                </c:pt>
                <c:pt idx="6">
                  <c:v>#N/A</c:v>
                </c:pt>
                <c:pt idx="7">
                  <c:v>3.64</c:v>
                </c:pt>
                <c:pt idx="8">
                  <c:v>#N/A</c:v>
                </c:pt>
                <c:pt idx="9">
                  <c:v>2.37</c:v>
                </c:pt>
              </c:numCache>
            </c:numRef>
          </c:val>
          <c:extLst>
            <c:ext xmlns:c16="http://schemas.microsoft.com/office/drawing/2014/chart" uri="{C3380CC4-5D6E-409C-BE32-E72D297353CC}">
              <c16:uniqueId val="{00000007-41C0-4A7B-A511-E601A4091371}"/>
            </c:ext>
          </c:extLst>
        </c:ser>
        <c:ser>
          <c:idx val="8"/>
          <c:order val="8"/>
          <c:tx>
            <c:strRef>
              <c:f>データシート!$A$35</c:f>
              <c:strCache>
                <c:ptCount val="1"/>
                <c:pt idx="0">
                  <c:v>福生市下水道事業会計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0.81</c:v>
                </c:pt>
                <c:pt idx="2">
                  <c:v>#N/A</c:v>
                </c:pt>
                <c:pt idx="3">
                  <c:v>1.94</c:v>
                </c:pt>
                <c:pt idx="4">
                  <c:v>#N/A</c:v>
                </c:pt>
                <c:pt idx="5">
                  <c:v>1.7</c:v>
                </c:pt>
                <c:pt idx="6">
                  <c:v>#N/A</c:v>
                </c:pt>
                <c:pt idx="7">
                  <c:v>1.58</c:v>
                </c:pt>
                <c:pt idx="8">
                  <c:v>#N/A</c:v>
                </c:pt>
                <c:pt idx="9">
                  <c:v>3.62</c:v>
                </c:pt>
              </c:numCache>
            </c:numRef>
          </c:val>
          <c:extLst>
            <c:ext xmlns:c16="http://schemas.microsoft.com/office/drawing/2014/chart" uri="{C3380CC4-5D6E-409C-BE32-E72D297353CC}">
              <c16:uniqueId val="{00000008-41C0-4A7B-A511-E601A409137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9.7799999999999994</c:v>
                </c:pt>
                <c:pt idx="2">
                  <c:v>#N/A</c:v>
                </c:pt>
                <c:pt idx="3">
                  <c:v>13.25</c:v>
                </c:pt>
                <c:pt idx="4">
                  <c:v>#N/A</c:v>
                </c:pt>
                <c:pt idx="5">
                  <c:v>9.6199999999999992</c:v>
                </c:pt>
                <c:pt idx="6">
                  <c:v>#N/A</c:v>
                </c:pt>
                <c:pt idx="7">
                  <c:v>4.63</c:v>
                </c:pt>
                <c:pt idx="8">
                  <c:v>#N/A</c:v>
                </c:pt>
                <c:pt idx="9">
                  <c:v>3.78</c:v>
                </c:pt>
              </c:numCache>
            </c:numRef>
          </c:val>
          <c:extLst>
            <c:ext xmlns:c16="http://schemas.microsoft.com/office/drawing/2014/chart" uri="{C3380CC4-5D6E-409C-BE32-E72D297353CC}">
              <c16:uniqueId val="{00000009-41C0-4A7B-A511-E601A409137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1744</c:v>
                </c:pt>
                <c:pt idx="5">
                  <c:v>1650</c:v>
                </c:pt>
                <c:pt idx="8">
                  <c:v>1730</c:v>
                </c:pt>
                <c:pt idx="11">
                  <c:v>1690</c:v>
                </c:pt>
                <c:pt idx="14">
                  <c:v>1661</c:v>
                </c:pt>
              </c:numCache>
            </c:numRef>
          </c:val>
          <c:extLst>
            <c:ext xmlns:c16="http://schemas.microsoft.com/office/drawing/2014/chart" uri="{C3380CC4-5D6E-409C-BE32-E72D297353CC}">
              <c16:uniqueId val="{00000000-1E1D-4ED1-ADEA-07489CD9D5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E1D-4ED1-ADEA-07489CD9D5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65</c:v>
                </c:pt>
                <c:pt idx="3">
                  <c:v>64</c:v>
                </c:pt>
                <c:pt idx="6">
                  <c:v>12</c:v>
                </c:pt>
                <c:pt idx="9">
                  <c:v>22</c:v>
                </c:pt>
                <c:pt idx="12">
                  <c:v>12</c:v>
                </c:pt>
              </c:numCache>
            </c:numRef>
          </c:val>
          <c:extLst>
            <c:ext xmlns:c16="http://schemas.microsoft.com/office/drawing/2014/chart" uri="{C3380CC4-5D6E-409C-BE32-E72D297353CC}">
              <c16:uniqueId val="{00000002-1E1D-4ED1-ADEA-07489CD9D5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225</c:v>
                </c:pt>
                <c:pt idx="3">
                  <c:v>228</c:v>
                </c:pt>
                <c:pt idx="6">
                  <c:v>241</c:v>
                </c:pt>
                <c:pt idx="9">
                  <c:v>238</c:v>
                </c:pt>
                <c:pt idx="12">
                  <c:v>241</c:v>
                </c:pt>
              </c:numCache>
            </c:numRef>
          </c:val>
          <c:extLst>
            <c:ext xmlns:c16="http://schemas.microsoft.com/office/drawing/2014/chart" uri="{C3380CC4-5D6E-409C-BE32-E72D297353CC}">
              <c16:uniqueId val="{00000003-1E1D-4ED1-ADEA-07489CD9D5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228</c:v>
                </c:pt>
                <c:pt idx="3">
                  <c:v>256</c:v>
                </c:pt>
                <c:pt idx="6">
                  <c:v>333</c:v>
                </c:pt>
                <c:pt idx="9">
                  <c:v>326</c:v>
                </c:pt>
                <c:pt idx="12">
                  <c:v>316</c:v>
                </c:pt>
              </c:numCache>
            </c:numRef>
          </c:val>
          <c:extLst>
            <c:ext xmlns:c16="http://schemas.microsoft.com/office/drawing/2014/chart" uri="{C3380CC4-5D6E-409C-BE32-E72D297353CC}">
              <c16:uniqueId val="{00000004-1E1D-4ED1-ADEA-07489CD9D5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1D-4ED1-ADEA-07489CD9D5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E1D-4ED1-ADEA-07489CD9D5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1013</c:v>
                </c:pt>
                <c:pt idx="3">
                  <c:v>811</c:v>
                </c:pt>
                <c:pt idx="6">
                  <c:v>795</c:v>
                </c:pt>
                <c:pt idx="9">
                  <c:v>779</c:v>
                </c:pt>
                <c:pt idx="12">
                  <c:v>763</c:v>
                </c:pt>
              </c:numCache>
            </c:numRef>
          </c:val>
          <c:extLst>
            <c:ext xmlns:c16="http://schemas.microsoft.com/office/drawing/2014/chart" uri="{C3380CC4-5D6E-409C-BE32-E72D297353CC}">
              <c16:uniqueId val="{00000007-1E1D-4ED1-ADEA-07489CD9D5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-213</c:v>
                </c:pt>
                <c:pt idx="2">
                  <c:v>#N/A</c:v>
                </c:pt>
                <c:pt idx="3">
                  <c:v>#N/A</c:v>
                </c:pt>
                <c:pt idx="4">
                  <c:v>-291</c:v>
                </c:pt>
                <c:pt idx="5">
                  <c:v>#N/A</c:v>
                </c:pt>
                <c:pt idx="6">
                  <c:v>#N/A</c:v>
                </c:pt>
                <c:pt idx="7">
                  <c:v>-349</c:v>
                </c:pt>
                <c:pt idx="8">
                  <c:v>#N/A</c:v>
                </c:pt>
                <c:pt idx="9">
                  <c:v>#N/A</c:v>
                </c:pt>
                <c:pt idx="10">
                  <c:v>-325</c:v>
                </c:pt>
                <c:pt idx="11">
                  <c:v>#N/A</c:v>
                </c:pt>
                <c:pt idx="12">
                  <c:v>#N/A</c:v>
                </c:pt>
                <c:pt idx="13">
                  <c:v>-329</c:v>
                </c:pt>
                <c:pt idx="14">
                  <c:v>#N/A</c:v>
                </c:pt>
              </c:numCache>
            </c:numRef>
          </c:val>
          <c:smooth val="0"/>
          <c:extLst>
            <c:ext xmlns:c16="http://schemas.microsoft.com/office/drawing/2014/chart" uri="{C3380CC4-5D6E-409C-BE32-E72D297353CC}">
              <c16:uniqueId val="{00000008-1E1D-4ED1-ADEA-07489CD9D5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13657</c:v>
                </c:pt>
                <c:pt idx="5">
                  <c:v>13754</c:v>
                </c:pt>
                <c:pt idx="8">
                  <c:v>13511</c:v>
                </c:pt>
                <c:pt idx="11">
                  <c:v>13359</c:v>
                </c:pt>
                <c:pt idx="14">
                  <c:v>13314</c:v>
                </c:pt>
              </c:numCache>
            </c:numRef>
          </c:val>
          <c:extLst>
            <c:ext xmlns:c16="http://schemas.microsoft.com/office/drawing/2014/chart" uri="{C3380CC4-5D6E-409C-BE32-E72D297353CC}">
              <c16:uniqueId val="{00000000-39B3-45BF-BD5D-E34928A116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3638</c:v>
                </c:pt>
                <c:pt idx="5">
                  <c:v>3550</c:v>
                </c:pt>
                <c:pt idx="8">
                  <c:v>3611</c:v>
                </c:pt>
                <c:pt idx="11">
                  <c:v>2969</c:v>
                </c:pt>
                <c:pt idx="14">
                  <c:v>2850</c:v>
                </c:pt>
              </c:numCache>
            </c:numRef>
          </c:val>
          <c:extLst>
            <c:ext xmlns:c16="http://schemas.microsoft.com/office/drawing/2014/chart" uri="{C3380CC4-5D6E-409C-BE32-E72D297353CC}">
              <c16:uniqueId val="{00000001-39B3-45BF-BD5D-E34928A116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5247</c:v>
                </c:pt>
                <c:pt idx="5">
                  <c:v>5361</c:v>
                </c:pt>
                <c:pt idx="8">
                  <c:v>6018</c:v>
                </c:pt>
                <c:pt idx="11">
                  <c:v>6971</c:v>
                </c:pt>
                <c:pt idx="14">
                  <c:v>6963</c:v>
                </c:pt>
              </c:numCache>
            </c:numRef>
          </c:val>
          <c:extLst>
            <c:ext xmlns:c16="http://schemas.microsoft.com/office/drawing/2014/chart" uri="{C3380CC4-5D6E-409C-BE32-E72D297353CC}">
              <c16:uniqueId val="{00000002-39B3-45BF-BD5D-E34928A116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B3-45BF-BD5D-E34928A116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9B3-45BF-BD5D-E34928A116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9B3-45BF-BD5D-E34928A116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3608</c:v>
                </c:pt>
                <c:pt idx="3">
                  <c:v>3549</c:v>
                </c:pt>
                <c:pt idx="6">
                  <c:v>3529</c:v>
                </c:pt>
                <c:pt idx="9">
                  <c:v>3411</c:v>
                </c:pt>
                <c:pt idx="12">
                  <c:v>3365</c:v>
                </c:pt>
              </c:numCache>
            </c:numRef>
          </c:val>
          <c:extLst>
            <c:ext xmlns:c16="http://schemas.microsoft.com/office/drawing/2014/chart" uri="{C3380CC4-5D6E-409C-BE32-E72D297353CC}">
              <c16:uniqueId val="{00000006-39B3-45BF-BD5D-E34928A116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3357</c:v>
                </c:pt>
                <c:pt idx="3">
                  <c:v>3396</c:v>
                </c:pt>
                <c:pt idx="6">
                  <c:v>3217</c:v>
                </c:pt>
                <c:pt idx="9">
                  <c:v>2836</c:v>
                </c:pt>
                <c:pt idx="12">
                  <c:v>2462</c:v>
                </c:pt>
              </c:numCache>
            </c:numRef>
          </c:val>
          <c:extLst>
            <c:ext xmlns:c16="http://schemas.microsoft.com/office/drawing/2014/chart" uri="{C3380CC4-5D6E-409C-BE32-E72D297353CC}">
              <c16:uniqueId val="{00000007-39B3-45BF-BD5D-E34928A116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1352</c:v>
                </c:pt>
                <c:pt idx="3">
                  <c:v>1710</c:v>
                </c:pt>
                <c:pt idx="6">
                  <c:v>2059</c:v>
                </c:pt>
                <c:pt idx="9">
                  <c:v>2171</c:v>
                </c:pt>
                <c:pt idx="12">
                  <c:v>2288</c:v>
                </c:pt>
              </c:numCache>
            </c:numRef>
          </c:val>
          <c:extLst>
            <c:ext xmlns:c16="http://schemas.microsoft.com/office/drawing/2014/chart" uri="{C3380CC4-5D6E-409C-BE32-E72D297353CC}">
              <c16:uniqueId val="{00000008-39B3-45BF-BD5D-E34928A116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1160</c:v>
                </c:pt>
                <c:pt idx="3">
                  <c:v>1096</c:v>
                </c:pt>
                <c:pt idx="6">
                  <c:v>1075</c:v>
                </c:pt>
                <c:pt idx="9">
                  <c:v>979</c:v>
                </c:pt>
                <c:pt idx="12">
                  <c:v>967</c:v>
                </c:pt>
              </c:numCache>
            </c:numRef>
          </c:val>
          <c:extLst>
            <c:ext xmlns:c16="http://schemas.microsoft.com/office/drawing/2014/chart" uri="{C3380CC4-5D6E-409C-BE32-E72D297353CC}">
              <c16:uniqueId val="{00000009-39B3-45BF-BD5D-E34928A116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7751</c:v>
                </c:pt>
                <c:pt idx="3">
                  <c:v>7612</c:v>
                </c:pt>
                <c:pt idx="6">
                  <c:v>7258</c:v>
                </c:pt>
                <c:pt idx="9">
                  <c:v>7149</c:v>
                </c:pt>
                <c:pt idx="12">
                  <c:v>7047</c:v>
                </c:pt>
              </c:numCache>
            </c:numRef>
          </c:val>
          <c:extLst>
            <c:ext xmlns:c16="http://schemas.microsoft.com/office/drawing/2014/chart" uri="{C3380CC4-5D6E-409C-BE32-E72D297353CC}">
              <c16:uniqueId val="{0000000A-39B3-45BF-BD5D-E34928A1164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9B3-45BF-BD5D-E34928A1164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2700</c:v>
                </c:pt>
                <c:pt idx="1">
                  <c:v>2717</c:v>
                </c:pt>
                <c:pt idx="2">
                  <c:v>2495</c:v>
                </c:pt>
              </c:numCache>
            </c:numRef>
          </c:val>
          <c:extLst>
            <c:ext xmlns:c16="http://schemas.microsoft.com/office/drawing/2014/chart" uri="{C3380CC4-5D6E-409C-BE32-E72D297353CC}">
              <c16:uniqueId val="{00000000-5E09-43F2-A50C-7C58F8084E1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5E09-43F2-A50C-7C58F8084E1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5305</c:v>
                </c:pt>
                <c:pt idx="1">
                  <c:v>5594</c:v>
                </c:pt>
                <c:pt idx="2">
                  <c:v>5884</c:v>
                </c:pt>
              </c:numCache>
            </c:numRef>
          </c:val>
          <c:extLst>
            <c:ext xmlns:c16="http://schemas.microsoft.com/office/drawing/2014/chart" uri="{C3380CC4-5D6E-409C-BE32-E72D297353CC}">
              <c16:uniqueId val="{00000002-5E09-43F2-A50C-7C58F8084E1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{22619E5C-80E4-4414-A072-976D30E7390C}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ED8-4789-A5F9-1B8A663001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{FEA10EA6-855F-4F58-BEB7-B6BD93D787F6}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D8-4789-A5F9-1B8A663001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{2572C6FC-3C0A-4969-8203-077DA669B36D}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D8-4789-A5F9-1B8A663001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{84A7B059-2B19-43F9-9954-15776FB92C17}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D8-4789-A5F9-1B8A663001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{256D4230-F6BA-4BFF-BB40-14EFFBE125C5}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D8-4789-A5F9-1B8A6630019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{96751856-6AAF-4381-BBFE-7E7759B565F5}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ED8-4789-A5F9-1B8A6630019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{0BD060EE-F5F7-4B25-B86B-C76DCBFA1BFF}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ED8-4789-A5F9-1B8A6630019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{72FB69E3-4535-4E0C-BCBA-27FB7C36CEA2}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ED8-4789-A5F9-1B8A6630019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{E383D528-D369-4FF9-8C65-960F0B320D29}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ED8-4789-A5F9-1B8A663001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62.7</c:v>
                </c:pt>
                <c:pt idx="16">
                  <c:v>62.7</c:v>
                </c:pt>
                <c:pt idx="24">
                  <c:v>60.1</c:v>
                </c:pt>
                <c:pt idx="32">
                  <c:v>60.1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ED8-4789-A5F9-1B8A6630019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{C5907DA1-9D92-4892-9195-4B9025A13476}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ED8-4789-A5F9-1B8A6630019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{3E4A9B9F-5EA5-404B-B7C3-238DB2A43408}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D8-4789-A5F9-1B8A663001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{43564F14-2D6F-4F92-93FB-FB0922B59B60}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D8-4789-A5F9-1B8A663001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{7916EBB1-784B-4717-BB2A-CABE08609BF0}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D8-4789-A5F9-1B8A663001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{857286B7-7D60-46B5-B761-D2EF0FF70935}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D8-4789-A5F9-1B8A6630019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{70EEB50C-E213-460C-924F-00E6956C528A}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ED8-4789-A5F9-1B8A6630019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{F8F16235-08C3-4697-86E6-D6116FDF7BCE}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ED8-4789-A5F9-1B8A6630019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{8AFAFF51-D636-4423-BCB9-302917E86C4C}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ED8-4789-A5F9-1B8A6630019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{743D6455-0D73-40C5-89B4-106351CCE521}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ED8-4789-A5F9-1B8A663001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60.4</c:v>
                </c:pt>
                <c:pt idx="24">
                  <c:v>59.3</c:v>
                </c:pt>
                <c:pt idx="32">
                  <c:v>59.8</c:v>
                </c:pt>
              </c:numCache>
            </c:numRef>
          </c:xVal>
          <c:yVal>
            <c:numRef>
              <c:f>公会計指標分析・財政指標組合せ分析表!$BP$55:$DC$55</c:f>
              <c:numCache>
                <c:formatCode>#,##0.0;"▲ "#,##0.0</c:formatCode>
                <c:ptCount val="40"/>
                <c:pt idx="8">
                  <c:v>33.6</c:v>
                </c:pt>
                <c:pt idx="16">
                  <c:v>35.299999999999997</c:v>
                </c:pt>
                <c:pt idx="24">
                  <c:v>31.9</c:v>
                </c:pt>
                <c:pt idx="32">
                  <c:v>24.2</c:v>
                </c:pt>
              </c:numCache>
            </c:numRef>
          </c:yVal>
          <c:smooth val="0"/>
          <c:extLst>
            <c:ext xmlns:c16="http://schemas.microsoft.com/office/drawing/2014/chart" uri="{C3380CC4-5D6E-409C-BE32-E72D297353CC}">
              <c16:uniqueId val="{00000013-6ED8-4789-A5F9-1B8A66300194}"/>
            </c:ext>
          </c:extLst>
        </c:ser>
        <c:dLbls>
          <c:showLegendKey val="0"/>
          <c:showVal val="1"/>
          <c:showCatName val="0"/>
          <c:showSerName val="0"/>
          <c:showPercent val="0"/>
          <c:showBubbleSize val="0"/>
        </c:dLbls>
        <c:axId val="46179840"/>
        <c:axId val="46181760"/>
      </c:scatterChart>
      <c:valAx>
        <c:axId val="46179840"/>
        <c:scaling>
          <c:orientation val="minMax"/>
          <c:max val="60.7"/>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{E6EF30DF-2904-4A53-9FD5-EFC0D6E8BBEF}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645-4936-9D15-2E9E8D99C5D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{DA43B2AE-7172-4637-B937-663D879D6F15}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45-4936-9D15-2E9E8D99C5D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{1F591A81-6D0A-4A5C-8F46-8E8B67B91491}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45-4936-9D15-2E9E8D99C5D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{C6BCB873-22D7-4A50-AD29-A2382DE0EE50}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45-4936-9D15-2E9E8D99C5D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{B514D85D-70DA-4C70-86FC-FCA166112D7E}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45-4936-9D15-2E9E8D99C5D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{387E24A7-5EAD-4932-962F-227479873D86}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645-4936-9D15-2E9E8D99C5D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{56A51EC8-67AD-40C3-A29A-1A23F871B504}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645-4936-9D15-2E9E8D99C5D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{C5ECF31B-2080-4908-BABC-07D709CB63D9}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645-4936-9D15-2E9E8D99C5D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{041EAF92-3D02-41E5-8FBE-652646F9EAE8}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645-4936-9D15-2E9E8D99C5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-0.6</c:v>
                </c:pt>
                <c:pt idx="8">
                  <c:v>-1.7</c:v>
                </c:pt>
                <c:pt idx="16">
                  <c:v>-2.7</c:v>
                </c:pt>
                <c:pt idx="24">
                  <c:v>-3</c:v>
                </c:pt>
                <c:pt idx="32">
                  <c:v>-3.2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645-4936-9D15-2E9E8D99C5D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{1CF38971-39AB-4A2A-B795-D07B33C4718F}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645-4936-9D15-2E9E8D99C5D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{E9E8CB1B-9C9E-4B79-AB51-F96A95CE1314}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45-4936-9D15-2E9E8D99C5D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{D96CEFE6-1796-4629-BA34-5CCD7BF4DE8B}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45-4936-9D15-2E9E8D99C5D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{B073BDF8-6E9A-4D62-8B0E-BEF79B3F2499}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45-4936-9D15-2E9E8D99C5D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{E942B6BE-C7E2-4F90-A117-163ED68790B5}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45-4936-9D15-2E9E8D99C5D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{B90A3E00-4950-416B-834A-CFA5CCA8ED1C}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645-4936-9D15-2E9E8D99C5D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{DC6891FA-C471-4EDA-95FA-5BE6F2BDAAA7}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645-4936-9D15-2E9E8D99C5D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{F7E74968-08E6-4CC1-8839-1A41BE78A5EA}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645-4936-9D15-2E9E8D99C5D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{0D5D8244-8C50-41AC-AE9C-7E351F46BBF7}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645-4936-9D15-2E9E8D99C5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1645-4936-9D15-2E9E8D99C5D3}"/>
            </c:ext>
          </c:extLst>
        </c:ser>
        <c:dLbls>
          <c:showLegendKey val="0"/>
          <c:showVal val="1"/>
          <c:showCatName val="0"/>
          <c:showSerName val="0"/>
          <c:showPercent val="0"/>
          <c:showBubbleSize val="0"/>
        </c:dLbls>
        <c:axId val="84219776"/>
        <c:axId val="84234240"/>
      </c:scatterChart>
      <c:valAx>
        <c:axId val="84219776"/>
        <c:scaling>
          <c:orientation val="minMax"/>
          <c:max val="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0"/>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地方債残高は減少し</a:t>
          </a:r>
          <a:r>
            <a:rPr kumimoji="1" lang="ja-JP" altLang="en-US" sz="1100" b="0" i="0" baseline="0">
              <a:solidFill>
                <a:schemeClr val="dk1"/>
              </a:solidFill>
              <a:effectLst/>
              <a:latin typeface="+mn-lt"/>
              <a:ea typeface="+mn-ea"/>
              <a:cs typeface="+mn-cs"/>
            </a:rPr>
            <a:t>ており、元利償還費等も減少している。</a:t>
          </a:r>
          <a:r>
            <a:rPr kumimoji="1" lang="ja-JP" altLang="ja-JP" sz="1100" b="0" i="0" baseline="0">
              <a:solidFill>
                <a:schemeClr val="dk1"/>
              </a:solidFill>
              <a:effectLst/>
              <a:latin typeface="+mn-lt"/>
              <a:ea typeface="+mn-ea"/>
              <a:cs typeface="+mn-cs"/>
            </a:rPr>
            <a:t>臨時財政対策債の発行を抑えている為、算入公債費等が元利償還金より大幅に大き</a:t>
          </a:r>
          <a:r>
            <a:rPr kumimoji="1" lang="ja-JP" altLang="en-US" sz="1100" b="0" i="0" baseline="0">
              <a:solidFill>
                <a:schemeClr val="dk1"/>
              </a:solidFill>
              <a:effectLst/>
              <a:latin typeface="+mn-lt"/>
              <a:ea typeface="+mn-ea"/>
              <a:cs typeface="+mn-cs"/>
            </a:rPr>
            <a:t>く、</a:t>
          </a:r>
          <a:r>
            <a:rPr kumimoji="1" lang="ja-JP" altLang="ja-JP" sz="1100" b="0" i="0" baseline="0">
              <a:solidFill>
                <a:schemeClr val="dk1"/>
              </a:solidFill>
              <a:effectLst/>
              <a:latin typeface="+mn-lt"/>
              <a:ea typeface="+mn-ea"/>
              <a:cs typeface="+mn-cs"/>
            </a:rPr>
            <a:t>実質公債費比率の分子はマイナスとなっており、健全な財政運営が進められている。今後も、臨時財政対策債をはじめとする地方債に依存しない適正な財政運営に努める。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分子要因の一つである地方債残高は順調に減少している。公営企業債等繰入見込額については、ここ数年の下水道事業会計への繰出金の増に伴い将来負担額が増加したが、組合等負担見込額は福生病院組合の負担見込額</a:t>
          </a:r>
          <a:r>
            <a:rPr kumimoji="1" lang="en-US" altLang="ja-JP" sz="1100" b="0" i="0" baseline="0">
              <a:solidFill>
                <a:schemeClr val="dk1"/>
              </a:solidFill>
              <a:effectLst/>
              <a:latin typeface="+mn-lt"/>
              <a:ea typeface="+mn-ea"/>
              <a:cs typeface="+mn-cs"/>
            </a:rPr>
            <a:t>321</a:t>
          </a:r>
          <a:r>
            <a:rPr kumimoji="1" lang="ja-JP" altLang="ja-JP" sz="1100" b="0" i="0" baseline="0">
              <a:solidFill>
                <a:schemeClr val="dk1"/>
              </a:solidFill>
              <a:effectLst/>
              <a:latin typeface="+mn-lt"/>
              <a:ea typeface="+mn-ea"/>
              <a:cs typeface="+mn-cs"/>
            </a:rPr>
            <a:t>百万円減少など大きく減少し、将来負担額全体としては</a:t>
          </a:r>
          <a:r>
            <a:rPr kumimoji="1" lang="en-US" altLang="ja-JP" sz="1100" b="0" i="0" baseline="0">
              <a:solidFill>
                <a:schemeClr val="dk1"/>
              </a:solidFill>
              <a:effectLst/>
              <a:latin typeface="+mn-lt"/>
              <a:ea typeface="+mn-ea"/>
              <a:cs typeface="+mn-cs"/>
            </a:rPr>
            <a:t>417</a:t>
          </a:r>
          <a:r>
            <a:rPr kumimoji="1" lang="ja-JP" altLang="ja-JP" sz="1100" b="0" i="0" baseline="0">
              <a:solidFill>
                <a:schemeClr val="dk1"/>
              </a:solidFill>
              <a:effectLst/>
              <a:latin typeface="+mn-lt"/>
              <a:ea typeface="+mn-ea"/>
              <a:cs typeface="+mn-cs"/>
            </a:rPr>
            <a:t>百万円の減となった。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充当可能</a:t>
          </a:r>
          <a:r>
            <a:rPr kumimoji="1" lang="ja-JP" altLang="ja-JP" sz="1100" b="0" i="0" baseline="0">
              <a:solidFill>
                <a:schemeClr val="dk1"/>
              </a:solidFill>
              <a:effectLst/>
              <a:latin typeface="+mn-lt"/>
              <a:ea typeface="+mn-ea"/>
              <a:cs typeface="+mn-cs"/>
            </a:rPr>
            <a:t>基金をはじめとした</a:t>
          </a:r>
          <a:r>
            <a:rPr kumimoji="1" lang="ja-JP" altLang="en-US" sz="1100" b="0" i="0" baseline="0">
              <a:solidFill>
                <a:schemeClr val="dk1"/>
              </a:solidFill>
              <a:effectLst/>
              <a:latin typeface="+mn-lt"/>
              <a:ea typeface="+mn-ea"/>
              <a:cs typeface="+mn-cs"/>
            </a:rPr>
            <a:t>充当可能財源等も減少したものの将来負担額の減少が大きく</a:t>
          </a:r>
          <a:r>
            <a:rPr kumimoji="1" lang="ja-JP" altLang="ja-JP" sz="1100" b="0" i="0" baseline="0">
              <a:solidFill>
                <a:schemeClr val="dk1"/>
              </a:solidFill>
              <a:effectLst/>
              <a:latin typeface="+mn-lt"/>
              <a:ea typeface="+mn-ea"/>
              <a:cs typeface="+mn-cs"/>
            </a:rPr>
            <a:t>、分子の構造全体としては前年比</a:t>
          </a:r>
          <a:r>
            <a:rPr kumimoji="1" lang="en-US" altLang="ja-JP" sz="1100" b="0" i="0" baseline="0">
              <a:solidFill>
                <a:schemeClr val="dk1"/>
              </a:solidFill>
              <a:effectLst/>
              <a:latin typeface="+mn-lt"/>
              <a:ea typeface="+mn-ea"/>
              <a:cs typeface="+mn-cs"/>
            </a:rPr>
            <a:t>244</a:t>
          </a:r>
          <a:r>
            <a:rPr kumimoji="1" lang="ja-JP" altLang="ja-JP" sz="1100" b="0" i="0" baseline="0">
              <a:solidFill>
                <a:schemeClr val="dk1"/>
              </a:solidFill>
              <a:effectLst/>
              <a:latin typeface="+mn-lt"/>
              <a:ea typeface="+mn-ea"/>
              <a:cs typeface="+mn-cs"/>
            </a:rPr>
            <a:t>百万円の減となった。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継続的な起債抑制と充当可能財源の確保により、将来世代への負担軽減と健全な財政運営を図っていく。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東京都福生市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都市施設整備基金を福生病院組合負担金へ</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億円、防衛施設周辺整備調整交付金事業基金積立金を福祉センター設備改良事業等へ約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千万円、市民会館管理運営事業に約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千万円など取り崩しを行ったが、都市施設整備基金については今後の施設更新等に備え約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千万円、防衛施設周辺整備調整交付金事業基金へ約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億円の積み立てを行ったことから、全体では約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財政調整基金は将来へ備え標準財政規模の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％となるよう努めるが、特定目的基金については、現時点では個別施設計画が未策定のため、目標年度及び目標金額は設定できない。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都市施設整備基金：市の都市施設整備事業の資金に充当し、又は事業に供する土地をあらかじめ取得することにより事業の円滑な執行を図る</a:t>
          </a:r>
          <a:endParaRPr lang="ja-JP" altLang="ja-JP" sz="1400">
            <a:effectLst/>
          </a:endParaRPr>
        </a:p>
        <a:p>
          <a:r>
            <a:rPr kumimoji="1" lang="ja-JP" altLang="ja-JP" sz="1100">
              <a:solidFill>
                <a:schemeClr val="dk1"/>
              </a:solidFill>
              <a:effectLst/>
              <a:latin typeface="+mn-lt"/>
              <a:ea typeface="+mn-ea"/>
              <a:cs typeface="+mn-cs"/>
            </a:rPr>
            <a:t>学校施設等整備基金：福生市立小学校及び中学校の施設等の整備に要する資金に充当するもの</a:t>
          </a:r>
          <a:endParaRPr lang="ja-JP" altLang="ja-JP" sz="1400">
            <a:effectLst/>
          </a:endParaRPr>
        </a:p>
        <a:p>
          <a:r>
            <a:rPr kumimoji="1" lang="ja-JP" altLang="ja-JP" sz="1100">
              <a:solidFill>
                <a:schemeClr val="dk1"/>
              </a:solidFill>
              <a:effectLst/>
              <a:latin typeface="+mn-lt"/>
              <a:ea typeface="+mn-ea"/>
              <a:cs typeface="+mn-cs"/>
            </a:rPr>
            <a:t>防衛施設周辺整備調整交付金事業基金：防衛施設周辺の生活環境の整備等に関する法律（昭和</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年法律第</a:t>
          </a:r>
          <a:r>
            <a:rPr kumimoji="1" lang="en-US" altLang="ja-JP" sz="1100">
              <a:solidFill>
                <a:schemeClr val="dk1"/>
              </a:solidFill>
              <a:effectLst/>
              <a:latin typeface="+mn-lt"/>
              <a:ea typeface="+mn-ea"/>
              <a:cs typeface="+mn-cs"/>
            </a:rPr>
            <a:t>101</a:t>
          </a:r>
          <a:r>
            <a:rPr kumimoji="1" lang="ja-JP" altLang="ja-JP" sz="1100">
              <a:solidFill>
                <a:schemeClr val="dk1"/>
              </a:solidFill>
              <a:effectLst/>
              <a:latin typeface="+mn-lt"/>
              <a:ea typeface="+mn-ea"/>
              <a:cs typeface="+mn-cs"/>
            </a:rPr>
            <a:t>号）第９条第２項に規定する公共用の施設の整備又はその他の生活環境の改善若しくは開発の円滑な実施に寄与する事業を行うために要する経費に充当するもの</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都市施設整備基金：福生病院組合負担金へ充てるために取り崩しを行ったが、一方で地方財政法第７条の規定に基づき、前年度繰越金の２分の１を下回らない額を積み立てたことにより、増額となった。</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防衛施設周辺整備調整交付金事業基金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福祉センター設備改良事業等へ約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千万円、市民会館管理運営事業に約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千万円など取り崩しを行ったが</a:t>
          </a:r>
          <a:r>
            <a:rPr kumimoji="1" lang="ja-JP" altLang="en-US" sz="1100">
              <a:solidFill>
                <a:schemeClr val="dk1"/>
              </a:solidFill>
              <a:effectLst/>
              <a:latin typeface="+mn-lt"/>
              <a:ea typeface="+mn-ea"/>
              <a:cs typeface="+mn-cs"/>
            </a:rPr>
            <a:t>、特定</a:t>
          </a:r>
          <a:r>
            <a:rPr kumimoji="1" lang="ja-JP" altLang="ja-JP" sz="1100">
              <a:solidFill>
                <a:schemeClr val="dk1"/>
              </a:solidFill>
              <a:effectLst/>
              <a:latin typeface="+mn-lt"/>
              <a:ea typeface="+mn-ea"/>
              <a:cs typeface="+mn-cs"/>
            </a:rPr>
            <a:t>防衛施設周辺整備調整交付金</a:t>
          </a:r>
          <a:r>
            <a:rPr kumimoji="1" lang="ja-JP" altLang="en-US" sz="1100">
              <a:solidFill>
                <a:schemeClr val="dk1"/>
              </a:solidFill>
              <a:effectLst/>
              <a:latin typeface="+mn-lt"/>
              <a:ea typeface="+mn-ea"/>
              <a:cs typeface="+mn-cs"/>
            </a:rPr>
            <a:t>を約</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憶円積み立てたことにより、増額となった。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施設の老朽化が進んでおり、</a:t>
          </a:r>
          <a:r>
            <a:rPr kumimoji="1" lang="ja-JP" altLang="en-US" sz="1100">
              <a:solidFill>
                <a:schemeClr val="dk1"/>
              </a:solidFill>
              <a:effectLst/>
              <a:latin typeface="+mn-lt"/>
              <a:ea typeface="+mn-ea"/>
              <a:cs typeface="+mn-cs"/>
            </a:rPr>
            <a:t>令和２</a:t>
          </a:r>
          <a:r>
            <a:rPr kumimoji="1" lang="ja-JP" altLang="ja-JP" sz="1100">
              <a:solidFill>
                <a:schemeClr val="dk1"/>
              </a:solidFill>
              <a:effectLst/>
              <a:latin typeface="+mn-lt"/>
              <a:ea typeface="+mn-ea"/>
              <a:cs typeface="+mn-cs"/>
            </a:rPr>
            <a:t>年度策定予定の個別施設計画をみすえ、今後について検討していく。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東日本大震災復興に係る地方税法の改正に伴う住民税均等割の平成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年度増税分を積み立て、</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億４千万円の</a:t>
          </a:r>
          <a:r>
            <a:rPr kumimoji="1" lang="ja-JP" altLang="ja-JP" sz="1100">
              <a:solidFill>
                <a:schemeClr val="dk1"/>
              </a:solidFill>
              <a:effectLst/>
              <a:latin typeface="+mn-lt"/>
              <a:ea typeface="+mn-ea"/>
              <a:cs typeface="+mn-cs"/>
            </a:rPr>
            <a:t>取り崩しを行なったため</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千万円の減</a:t>
          </a:r>
          <a:r>
            <a:rPr kumimoji="1" lang="ja-JP" altLang="ja-JP" sz="1100">
              <a:solidFill>
                <a:schemeClr val="dk1"/>
              </a:solidFill>
              <a:effectLst/>
              <a:latin typeface="+mn-lt"/>
              <a:ea typeface="+mn-ea"/>
              <a:cs typeface="+mn-cs"/>
            </a:rPr>
            <a:t>となった。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財政調整基金の残高は、目標額の設定はないが公共施設等の老朽化対策等に係る経費の増大、災害に備えるため、概ね標準財政規模の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％となるように努めている。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利用していない。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利用していない。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24110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37064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50018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62972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11156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24110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37064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50018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62972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58,243
54,427
10.16
24,950,685
24,503,727
443,064
11,695,951
7,046,765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有形固定資産減価償却率は前年度対比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となる</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60.1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減価償却率は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全国平均を若干ではあるが下回っているものの、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東京都平均と比較するとまだ高い水準にある。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総合管理計画を基本方針として今後、施設ごとの個別計画策定を予定しており、引き続き公共施設の計画的な更新・管理に向けて取り組みを進めていく。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098550" y="680357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75185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098550" y="649514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75185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098550" y="6186714"/>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75185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098550" y="5878286"/>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75185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098550" y="556985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75185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098550" y="526142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75185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75" name="直線コネクタ 74"/>
        <xdr:cNvCxnSpPr/>
      </xdr:nvCxnSpPr>
      <xdr:spPr>
        <a:xfrm flipV="1">
          <a:off x="40747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6" name="有形固定資産減価償却率最小値テキスト"/>
        <xdr:cNvSpPr txBox="1"/>
      </xdr:nvSpPr>
      <xdr:spPr>
        <a:xfrm>
          <a:off x="41275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7" name="直線コネクタ 76"/>
        <xdr:cNvCxnSpPr/>
      </xdr:nvCxnSpPr>
      <xdr:spPr>
        <a:xfrm>
          <a:off x="3987800" y="66370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78" name="有形固定資産減価償却率最大値テキスト"/>
        <xdr:cNvSpPr txBox="1"/>
      </xdr:nvSpPr>
      <xdr:spPr>
        <a:xfrm>
          <a:off x="41275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9" name="直線コネクタ 78"/>
        <xdr:cNvCxnSpPr/>
      </xdr:nvCxnSpPr>
      <xdr:spPr>
        <a:xfrm>
          <a:off x="3987800" y="531386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80" name="有形固定資産減価償却率平均値テキスト"/>
        <xdr:cNvSpPr txBox="1"/>
      </xdr:nvSpPr>
      <xdr:spPr>
        <a:xfrm>
          <a:off x="41275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81" name="フローチャート: 判断 80"/>
        <xdr:cNvSpPr/>
      </xdr:nvSpPr>
      <xdr:spPr>
        <a:xfrm>
          <a:off x="40259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82" name="フローチャート: 判断 81"/>
        <xdr:cNvSpPr/>
      </xdr:nvSpPr>
      <xdr:spPr>
        <a:xfrm>
          <a:off x="3429000" y="58490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83" name="フローチャート: 判断 82"/>
        <xdr:cNvSpPr/>
      </xdr:nvSpPr>
      <xdr:spPr>
        <a:xfrm>
          <a:off x="2781300" y="581514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84" name="フローチャート: 判断 83"/>
        <xdr:cNvSpPr/>
      </xdr:nvSpPr>
      <xdr:spPr>
        <a:xfrm>
          <a:off x="2133600" y="592618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80826</xdr:rowOff>
    </xdr:from>
    <xdr:to>
      <xdr:col>23</xdr:col>
      <xdr:colOff>136525</xdr:colOff>
      <xdr:row>30</xdr:row>
      <xdr:rowOff>10976</xdr:rowOff>
    </xdr:to>
    <xdr:sp macro="" textlink="">
      <xdr:nvSpPr>
        <xdr:cNvPr id="90" name="楕円 89"/>
        <xdr:cNvSpPr/>
      </xdr:nvSpPr>
      <xdr:spPr>
        <a:xfrm>
          <a:off x="4025900" y="58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103703</xdr:rowOff>
    </xdr:from>
    <xdr:ext cx="405111" cy="259045"/>
    <xdr:sp macro="" textlink="">
      <xdr:nvSpPr>
        <xdr:cNvPr id="91" name="有形固定資産減価償却率該当値テキスト"/>
        <xdr:cNvSpPr txBox="1"/>
      </xdr:nvSpPr>
      <xdr:spPr>
        <a:xfrm>
          <a:off x="4127500" y="5675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80826</xdr:rowOff>
    </xdr:from>
    <xdr:to>
      <xdr:col>19</xdr:col>
      <xdr:colOff>187325</xdr:colOff>
      <xdr:row>30</xdr:row>
      <xdr:rowOff>10976</xdr:rowOff>
    </xdr:to>
    <xdr:sp macro="" textlink="">
      <xdr:nvSpPr>
        <xdr:cNvPr id="92" name="楕円 91"/>
        <xdr:cNvSpPr/>
      </xdr:nvSpPr>
      <xdr:spPr>
        <a:xfrm>
          <a:off x="3429000" y="582440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131626</xdr:rowOff>
    </xdr:from>
    <xdr:to>
      <xdr:col>23</xdr:col>
      <xdr:colOff>85725</xdr:colOff>
      <xdr:row>29</xdr:row>
      <xdr:rowOff>131626</xdr:rowOff>
    </xdr:to>
    <xdr:cxnSp macro="">
      <xdr:nvCxnSpPr>
        <xdr:cNvPr id="93" name="直線コネクタ 92"/>
        <xdr:cNvCxnSpPr/>
      </xdr:nvCxnSpPr>
      <xdr:spPr>
        <a:xfrm>
          <a:off x="3479800" y="5875201"/>
          <a:ext cx="596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635</xdr:rowOff>
    </xdr:from>
    <xdr:to>
      <xdr:col>15</xdr:col>
      <xdr:colOff>187325</xdr:colOff>
      <xdr:row>29</xdr:row>
      <xdr:rowOff>102235</xdr:rowOff>
    </xdr:to>
    <xdr:sp macro="" textlink="">
      <xdr:nvSpPr>
        <xdr:cNvPr id="94" name="楕円 93"/>
        <xdr:cNvSpPr/>
      </xdr:nvSpPr>
      <xdr:spPr>
        <a:xfrm>
          <a:off x="2781300" y="57442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51435</xdr:rowOff>
    </xdr:from>
    <xdr:to>
      <xdr:col>19</xdr:col>
      <xdr:colOff>136525</xdr:colOff>
      <xdr:row>29</xdr:row>
      <xdr:rowOff>131626</xdr:rowOff>
    </xdr:to>
    <xdr:cxnSp macro="">
      <xdr:nvCxnSpPr>
        <xdr:cNvPr id="95" name="直線コネクタ 94"/>
        <xdr:cNvCxnSpPr/>
      </xdr:nvCxnSpPr>
      <xdr:spPr>
        <a:xfrm>
          <a:off x="2832100" y="5795010"/>
          <a:ext cx="647700" cy="8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635</xdr:rowOff>
    </xdr:from>
    <xdr:to>
      <xdr:col>11</xdr:col>
      <xdr:colOff>187325</xdr:colOff>
      <xdr:row>29</xdr:row>
      <xdr:rowOff>102235</xdr:rowOff>
    </xdr:to>
    <xdr:sp macro="" textlink="">
      <xdr:nvSpPr>
        <xdr:cNvPr id="96" name="楕円 95"/>
        <xdr:cNvSpPr/>
      </xdr:nvSpPr>
      <xdr:spPr>
        <a:xfrm>
          <a:off x="2133600" y="57442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51435</xdr:rowOff>
    </xdr:from>
    <xdr:to>
      <xdr:col>15</xdr:col>
      <xdr:colOff>136525</xdr:colOff>
      <xdr:row>29</xdr:row>
      <xdr:rowOff>51435</xdr:rowOff>
    </xdr:to>
    <xdr:cxnSp macro="">
      <xdr:nvCxnSpPr>
        <xdr:cNvPr id="97" name="直線コネクタ 96"/>
        <xdr:cNvCxnSpPr/>
      </xdr:nvCxnSpPr>
      <xdr:spPr>
        <a:xfrm>
          <a:off x="2184400" y="5795010"/>
          <a:ext cx="647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26778</xdr:rowOff>
    </xdr:from>
    <xdr:ext cx="405111" cy="259045"/>
    <xdr:sp macro="" textlink="">
      <xdr:nvSpPr>
        <xdr:cNvPr id="98" name="n_1aveValue有形固定資産減価償却率"/>
        <xdr:cNvSpPr txBox="1"/>
      </xdr:nvSpPr>
      <xdr:spPr>
        <a:xfrm>
          <a:off x="3293119"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164301</xdr:rowOff>
    </xdr:from>
    <xdr:ext cx="405111" cy="259045"/>
    <xdr:sp macro="" textlink="">
      <xdr:nvSpPr>
        <xdr:cNvPr id="99" name="n_2aveValue有形固定資産減価償却率"/>
        <xdr:cNvSpPr txBox="1"/>
      </xdr:nvSpPr>
      <xdr:spPr>
        <a:xfrm>
          <a:off x="2658119"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103885</xdr:rowOff>
    </xdr:from>
    <xdr:ext cx="405111" cy="259045"/>
    <xdr:sp macro="" textlink="">
      <xdr:nvSpPr>
        <xdr:cNvPr id="100" name="n_3aveValue有形固定資産減価償却率"/>
        <xdr:cNvSpPr txBox="1"/>
      </xdr:nvSpPr>
      <xdr:spPr>
        <a:xfrm>
          <a:off x="2010419" y="6018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27503</xdr:rowOff>
    </xdr:from>
    <xdr:ext cx="405111" cy="259045"/>
    <xdr:sp macro="" textlink="">
      <xdr:nvSpPr>
        <xdr:cNvPr id="101" name="n_1mainValue有形固定資産減価償却率"/>
        <xdr:cNvSpPr txBox="1"/>
      </xdr:nvSpPr>
      <xdr:spPr>
        <a:xfrm>
          <a:off x="3293119"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118762</xdr:rowOff>
    </xdr:from>
    <xdr:ext cx="405111" cy="259045"/>
    <xdr:sp macro="" textlink="">
      <xdr:nvSpPr>
        <xdr:cNvPr id="102" name="n_2mainValue有形固定資産減価償却率"/>
        <xdr:cNvSpPr txBox="1"/>
      </xdr:nvSpPr>
      <xdr:spPr>
        <a:xfrm>
          <a:off x="2658119"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118762</xdr:rowOff>
    </xdr:from>
    <xdr:ext cx="405111" cy="259045"/>
    <xdr:sp macro="" textlink="">
      <xdr:nvSpPr>
        <xdr:cNvPr id="103" name="n_3mainValue有形固定資産減価償却率"/>
        <xdr:cNvSpPr txBox="1"/>
      </xdr:nvSpPr>
      <xdr:spPr>
        <a:xfrm>
          <a:off x="2010419"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地方債は返す以上には借りない、との方針のもと地方債の発行を抑制してきた結果が表れており、類似団体平均や全国平均と比較しても数値は下回っている。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しかし、今後は公共施設の老朽化対策等で地方債を借りる場面が増えることが想定され、より一層先を見通した計画的な財政運営に取り組む必要がある。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xdr:cNvSpPr txBox="1"/>
      </xdr:nvSpPr>
      <xdr:spPr>
        <a:xfrm>
          <a:off x="93312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92286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92286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92286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xdr:cNvSpPr txBox="1"/>
      </xdr:nvSpPr>
      <xdr:spPr>
        <a:xfrm>
          <a:off x="917552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917552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32" name="直線コネクタ 131"/>
        <xdr:cNvCxnSpPr/>
      </xdr:nvCxnSpPr>
      <xdr:spPr>
        <a:xfrm flipV="1">
          <a:off x="12593320"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xdr:cNvSpPr txBox="1"/>
      </xdr:nvSpPr>
      <xdr:spPr>
        <a:xfrm>
          <a:off x="12646025"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xdr:cNvCxnSpPr/>
      </xdr:nvCxnSpPr>
      <xdr:spPr>
        <a:xfrm>
          <a:off x="12534900" y="67521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35" name="債務償還比率最大値テキスト"/>
        <xdr:cNvSpPr txBox="1"/>
      </xdr:nvSpPr>
      <xdr:spPr>
        <a:xfrm>
          <a:off x="12646025"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36" name="直線コネクタ 135"/>
        <xdr:cNvCxnSpPr/>
      </xdr:nvCxnSpPr>
      <xdr:spPr>
        <a:xfrm>
          <a:off x="12534900" y="532530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37256</xdr:rowOff>
    </xdr:from>
    <xdr:ext cx="469744" cy="259045"/>
    <xdr:sp macro="" textlink="">
      <xdr:nvSpPr>
        <xdr:cNvPr id="137" name="債務償還比率平均値テキスト"/>
        <xdr:cNvSpPr txBox="1"/>
      </xdr:nvSpPr>
      <xdr:spPr>
        <a:xfrm>
          <a:off x="12646025" y="5780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38" name="フローチャート: 判断 137"/>
        <xdr:cNvSpPr/>
      </xdr:nvSpPr>
      <xdr:spPr>
        <a:xfrm>
          <a:off x="12573000" y="59294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9" name="フローチャート: 判断 138"/>
        <xdr:cNvSpPr/>
      </xdr:nvSpPr>
      <xdr:spPr>
        <a:xfrm>
          <a:off x="11947525"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153176</xdr:rowOff>
    </xdr:from>
    <xdr:to>
      <xdr:col>76</xdr:col>
      <xdr:colOff>73025</xdr:colOff>
      <xdr:row>33</xdr:row>
      <xdr:rowOff>83326</xdr:rowOff>
    </xdr:to>
    <xdr:sp macro="" textlink="">
      <xdr:nvSpPr>
        <xdr:cNvPr id="145" name="楕円 144"/>
        <xdr:cNvSpPr/>
      </xdr:nvSpPr>
      <xdr:spPr>
        <a:xfrm>
          <a:off x="12573000" y="641110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131603</xdr:rowOff>
    </xdr:from>
    <xdr:ext cx="469744" cy="259045"/>
    <xdr:sp macro="" textlink="">
      <xdr:nvSpPr>
        <xdr:cNvPr id="146" name="債務償還比率該当値テキスト"/>
        <xdr:cNvSpPr txBox="1"/>
      </xdr:nvSpPr>
      <xdr:spPr>
        <a:xfrm>
          <a:off x="12646025" y="638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317</xdr:rowOff>
    </xdr:from>
    <xdr:to>
      <xdr:col>72</xdr:col>
      <xdr:colOff>123825</xdr:colOff>
      <xdr:row>33</xdr:row>
      <xdr:rowOff>101918</xdr:rowOff>
    </xdr:to>
    <xdr:sp macro="" textlink="">
      <xdr:nvSpPr>
        <xdr:cNvPr id="147" name="楕円 146"/>
        <xdr:cNvSpPr/>
      </xdr:nvSpPr>
      <xdr:spPr>
        <a:xfrm>
          <a:off x="11947525" y="64296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32526</xdr:rowOff>
    </xdr:from>
    <xdr:to>
      <xdr:col>76</xdr:col>
      <xdr:colOff>22225</xdr:colOff>
      <xdr:row>33</xdr:row>
      <xdr:rowOff>51117</xdr:rowOff>
    </xdr:to>
    <xdr:cxnSp macro="">
      <xdr:nvCxnSpPr>
        <xdr:cNvPr id="148" name="直線コネクタ 147"/>
        <xdr:cNvCxnSpPr/>
      </xdr:nvCxnSpPr>
      <xdr:spPr>
        <a:xfrm flipV="1">
          <a:off x="11998325" y="6461901"/>
          <a:ext cx="596900" cy="1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89206</xdr:rowOff>
    </xdr:from>
    <xdr:ext cx="469744" cy="259045"/>
    <xdr:sp macro="" textlink="">
      <xdr:nvSpPr>
        <xdr:cNvPr id="149" name="n_1aveValue債務償還比率"/>
        <xdr:cNvSpPr txBox="1"/>
      </xdr:nvSpPr>
      <xdr:spPr>
        <a:xfrm>
          <a:off x="11779327" y="566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93045</xdr:rowOff>
    </xdr:from>
    <xdr:ext cx="469744" cy="259045"/>
    <xdr:sp macro="" textlink="">
      <xdr:nvSpPr>
        <xdr:cNvPr id="150" name="n_1mainValue債務償還比率"/>
        <xdr:cNvSpPr txBox="1"/>
      </xdr:nvSpPr>
      <xdr:spPr>
        <a:xfrm>
          <a:off x="11779327" y="652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58,243
54,427
10.16
24,950,685
24,503,727
443,064
11,695,951
7,046,765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659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662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39490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39878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388937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39878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3889375" y="56883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47914</xdr:rowOff>
    </xdr:from>
    <xdr:ext cx="405111" cy="259045"/>
    <xdr:sp macro="" textlink="">
      <xdr:nvSpPr>
        <xdr:cNvPr id="62" name="【道路】&#10;有形固定資産減価償却率平均値テキスト"/>
        <xdr:cNvSpPr txBox="1"/>
      </xdr:nvSpPr>
      <xdr:spPr>
        <a:xfrm>
          <a:off x="3987800" y="622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38989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203575" y="626454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428875"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xdr:cNvSpPr/>
      </xdr:nvSpPr>
      <xdr:spPr>
        <a:xfrm>
          <a:off x="168275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105410</xdr:rowOff>
    </xdr:from>
    <xdr:to>
      <xdr:col>24</xdr:col>
      <xdr:colOff>114300</xdr:colOff>
      <xdr:row>36</xdr:row>
      <xdr:rowOff>35560</xdr:rowOff>
    </xdr:to>
    <xdr:sp macro="" textlink="">
      <xdr:nvSpPr>
        <xdr:cNvPr id="72" name="楕円 71"/>
        <xdr:cNvSpPr/>
      </xdr:nvSpPr>
      <xdr:spPr>
        <a:xfrm>
          <a:off x="38989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128287</xdr:rowOff>
    </xdr:from>
    <xdr:ext cx="405111" cy="259045"/>
    <xdr:sp macro="" textlink="">
      <xdr:nvSpPr>
        <xdr:cNvPr id="73" name="【道路】&#10;有形固定資産減価償却率該当値テキスト"/>
        <xdr:cNvSpPr txBox="1"/>
      </xdr:nvSpPr>
      <xdr:spPr>
        <a:xfrm>
          <a:off x="3987800"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134801</xdr:rowOff>
    </xdr:from>
    <xdr:to>
      <xdr:col>20</xdr:col>
      <xdr:colOff>38100</xdr:colOff>
      <xdr:row>36</xdr:row>
      <xdr:rowOff>64951</xdr:rowOff>
    </xdr:to>
    <xdr:sp macro="" textlink="">
      <xdr:nvSpPr>
        <xdr:cNvPr id="74" name="楕円 73"/>
        <xdr:cNvSpPr/>
      </xdr:nvSpPr>
      <xdr:spPr>
        <a:xfrm>
          <a:off x="3203575" y="613555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156210</xdr:rowOff>
    </xdr:from>
    <xdr:to>
      <xdr:col>24</xdr:col>
      <xdr:colOff>63500</xdr:colOff>
      <xdr:row>36</xdr:row>
      <xdr:rowOff>14151</xdr:rowOff>
    </xdr:to>
    <xdr:cxnSp macro="">
      <xdr:nvCxnSpPr>
        <xdr:cNvPr id="75" name="直線コネクタ 74"/>
        <xdr:cNvCxnSpPr/>
      </xdr:nvCxnSpPr>
      <xdr:spPr>
        <a:xfrm flipV="1">
          <a:off x="3235325" y="6156960"/>
          <a:ext cx="714375"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157661</xdr:rowOff>
    </xdr:from>
    <xdr:to>
      <xdr:col>15</xdr:col>
      <xdr:colOff>101600</xdr:colOff>
      <xdr:row>36</xdr:row>
      <xdr:rowOff>87811</xdr:rowOff>
    </xdr:to>
    <xdr:sp macro="" textlink="">
      <xdr:nvSpPr>
        <xdr:cNvPr id="76" name="楕円 75"/>
        <xdr:cNvSpPr/>
      </xdr:nvSpPr>
      <xdr:spPr>
        <a:xfrm>
          <a:off x="2428875"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14151</xdr:rowOff>
    </xdr:from>
    <xdr:to>
      <xdr:col>19</xdr:col>
      <xdr:colOff>177800</xdr:colOff>
      <xdr:row>36</xdr:row>
      <xdr:rowOff>37011</xdr:rowOff>
    </xdr:to>
    <xdr:cxnSp macro="">
      <xdr:nvCxnSpPr>
        <xdr:cNvPr id="77" name="直線コネクタ 76"/>
        <xdr:cNvCxnSpPr/>
      </xdr:nvCxnSpPr>
      <xdr:spPr>
        <a:xfrm flipV="1">
          <a:off x="2479675" y="6186351"/>
          <a:ext cx="7556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22134</xdr:rowOff>
    </xdr:from>
    <xdr:to>
      <xdr:col>10</xdr:col>
      <xdr:colOff>165100</xdr:colOff>
      <xdr:row>36</xdr:row>
      <xdr:rowOff>123734</xdr:rowOff>
    </xdr:to>
    <xdr:sp macro="" textlink="">
      <xdr:nvSpPr>
        <xdr:cNvPr id="78" name="楕円 77"/>
        <xdr:cNvSpPr/>
      </xdr:nvSpPr>
      <xdr:spPr>
        <a:xfrm>
          <a:off x="168275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37011</xdr:rowOff>
    </xdr:from>
    <xdr:to>
      <xdr:col>15</xdr:col>
      <xdr:colOff>50800</xdr:colOff>
      <xdr:row>36</xdr:row>
      <xdr:rowOff>72934</xdr:rowOff>
    </xdr:to>
    <xdr:cxnSp macro="">
      <xdr:nvCxnSpPr>
        <xdr:cNvPr id="79" name="直線コネクタ 78"/>
        <xdr:cNvCxnSpPr/>
      </xdr:nvCxnSpPr>
      <xdr:spPr>
        <a:xfrm flipV="1">
          <a:off x="1733550" y="6209211"/>
          <a:ext cx="74612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80" name="n_1aveValue【道路】&#10;有形固定資産減価償却率"/>
        <xdr:cNvSpPr txBox="1"/>
      </xdr:nvSpPr>
      <xdr:spPr>
        <a:xfrm>
          <a:off x="306769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81" name="n_2aveValue【道路】&#10;有形固定資産減価償却率"/>
        <xdr:cNvSpPr txBox="1"/>
      </xdr:nvSpPr>
      <xdr:spPr>
        <a:xfrm>
          <a:off x="230569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38117</xdr:rowOff>
    </xdr:from>
    <xdr:ext cx="405111" cy="259045"/>
    <xdr:sp macro="" textlink="">
      <xdr:nvSpPr>
        <xdr:cNvPr id="82" name="n_3aveValue【道路】&#10;有形固定資産減価償却率"/>
        <xdr:cNvSpPr txBox="1"/>
      </xdr:nvSpPr>
      <xdr:spPr>
        <a:xfrm>
          <a:off x="1559569"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81478</xdr:rowOff>
    </xdr:from>
    <xdr:ext cx="405111" cy="259045"/>
    <xdr:sp macro="" textlink="">
      <xdr:nvSpPr>
        <xdr:cNvPr id="83" name="n_1mainValue【道路】&#10;有形固定資産減価償却率"/>
        <xdr:cNvSpPr txBox="1"/>
      </xdr:nvSpPr>
      <xdr:spPr>
        <a:xfrm>
          <a:off x="3067694"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104338</xdr:rowOff>
    </xdr:from>
    <xdr:ext cx="405111" cy="259045"/>
    <xdr:sp macro="" textlink="">
      <xdr:nvSpPr>
        <xdr:cNvPr id="84" name="n_2mainValue【道路】&#10;有形固定資産減価償却率"/>
        <xdr:cNvSpPr txBox="1"/>
      </xdr:nvSpPr>
      <xdr:spPr>
        <a:xfrm>
          <a:off x="2305694" y="59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140261</xdr:rowOff>
    </xdr:from>
    <xdr:ext cx="405111" cy="259045"/>
    <xdr:sp macro="" textlink="">
      <xdr:nvSpPr>
        <xdr:cNvPr id="85" name="n_3mainValue【道路】&#10;有形固定資産減価償却率"/>
        <xdr:cNvSpPr txBox="1"/>
      </xdr:nvSpPr>
      <xdr:spPr>
        <a:xfrm>
          <a:off x="1559569"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517735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517735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517735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5122756"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9" name="直線コネクタ 108"/>
        <xdr:cNvCxnSpPr/>
      </xdr:nvCxnSpPr>
      <xdr:spPr>
        <a:xfrm flipV="1">
          <a:off x="8905240"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10" name="【道路】&#10;一人当たり延長最小値テキスト"/>
        <xdr:cNvSpPr txBox="1"/>
      </xdr:nvSpPr>
      <xdr:spPr>
        <a:xfrm>
          <a:off x="8943975"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11" name="直線コネクタ 110"/>
        <xdr:cNvCxnSpPr/>
      </xdr:nvCxnSpPr>
      <xdr:spPr>
        <a:xfrm>
          <a:off x="8845550" y="72147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12" name="【道路】&#10;一人当たり延長最大値テキスト"/>
        <xdr:cNvSpPr txBox="1"/>
      </xdr:nvSpPr>
      <xdr:spPr>
        <a:xfrm>
          <a:off x="8943975"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xdr:cNvCxnSpPr/>
      </xdr:nvCxnSpPr>
      <xdr:spPr>
        <a:xfrm>
          <a:off x="8845550" y="57696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4" name="【道路】&#10;一人当たり延長平均値テキスト"/>
        <xdr:cNvSpPr txBox="1"/>
      </xdr:nvSpPr>
      <xdr:spPr>
        <a:xfrm>
          <a:off x="8943975" y="692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5" name="フローチャート: 判断 114"/>
        <xdr:cNvSpPr/>
      </xdr:nvSpPr>
      <xdr:spPr>
        <a:xfrm>
          <a:off x="8883650" y="70727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6" name="フローチャート: 判断 115"/>
        <xdr:cNvSpPr/>
      </xdr:nvSpPr>
      <xdr:spPr>
        <a:xfrm>
          <a:off x="815975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7" name="フローチャート: 判断 116"/>
        <xdr:cNvSpPr/>
      </xdr:nvSpPr>
      <xdr:spPr>
        <a:xfrm>
          <a:off x="7413625" y="70815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8" name="フローチャート: 判断 117"/>
        <xdr:cNvSpPr/>
      </xdr:nvSpPr>
      <xdr:spPr>
        <a:xfrm>
          <a:off x="6638925"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130454</xdr:rowOff>
    </xdr:from>
    <xdr:to>
      <xdr:col>55</xdr:col>
      <xdr:colOff>50800</xdr:colOff>
      <xdr:row>42</xdr:row>
      <xdr:rowOff>60604</xdr:rowOff>
    </xdr:to>
    <xdr:sp macro="" textlink="">
      <xdr:nvSpPr>
        <xdr:cNvPr id="124" name="楕円 123"/>
        <xdr:cNvSpPr/>
      </xdr:nvSpPr>
      <xdr:spPr>
        <a:xfrm>
          <a:off x="8883650" y="715990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45381</xdr:rowOff>
    </xdr:from>
    <xdr:ext cx="469744" cy="259045"/>
    <xdr:sp macro="" textlink="">
      <xdr:nvSpPr>
        <xdr:cNvPr id="125" name="【道路】&#10;一人当たり延長該当値テキスト"/>
        <xdr:cNvSpPr txBox="1"/>
      </xdr:nvSpPr>
      <xdr:spPr>
        <a:xfrm>
          <a:off x="8943975" y="707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130607</xdr:rowOff>
    </xdr:from>
    <xdr:to>
      <xdr:col>50</xdr:col>
      <xdr:colOff>165100</xdr:colOff>
      <xdr:row>42</xdr:row>
      <xdr:rowOff>60757</xdr:rowOff>
    </xdr:to>
    <xdr:sp macro="" textlink="">
      <xdr:nvSpPr>
        <xdr:cNvPr id="126" name="楕円 125"/>
        <xdr:cNvSpPr/>
      </xdr:nvSpPr>
      <xdr:spPr>
        <a:xfrm>
          <a:off x="8159750" y="716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9804</xdr:rowOff>
    </xdr:from>
    <xdr:to>
      <xdr:col>55</xdr:col>
      <xdr:colOff>0</xdr:colOff>
      <xdr:row>42</xdr:row>
      <xdr:rowOff>9957</xdr:rowOff>
    </xdr:to>
    <xdr:cxnSp macro="">
      <xdr:nvCxnSpPr>
        <xdr:cNvPr id="127" name="直線コネクタ 126"/>
        <xdr:cNvCxnSpPr/>
      </xdr:nvCxnSpPr>
      <xdr:spPr>
        <a:xfrm flipV="1">
          <a:off x="8210550" y="7210704"/>
          <a:ext cx="695325"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130683</xdr:rowOff>
    </xdr:from>
    <xdr:to>
      <xdr:col>46</xdr:col>
      <xdr:colOff>38100</xdr:colOff>
      <xdr:row>42</xdr:row>
      <xdr:rowOff>60833</xdr:rowOff>
    </xdr:to>
    <xdr:sp macro="" textlink="">
      <xdr:nvSpPr>
        <xdr:cNvPr id="128" name="楕円 127"/>
        <xdr:cNvSpPr/>
      </xdr:nvSpPr>
      <xdr:spPr>
        <a:xfrm>
          <a:off x="7413625" y="716013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9957</xdr:rowOff>
    </xdr:from>
    <xdr:to>
      <xdr:col>50</xdr:col>
      <xdr:colOff>114300</xdr:colOff>
      <xdr:row>42</xdr:row>
      <xdr:rowOff>10033</xdr:rowOff>
    </xdr:to>
    <xdr:cxnSp macro="">
      <xdr:nvCxnSpPr>
        <xdr:cNvPr id="129" name="直線コネクタ 128"/>
        <xdr:cNvCxnSpPr/>
      </xdr:nvCxnSpPr>
      <xdr:spPr>
        <a:xfrm flipV="1">
          <a:off x="7445375" y="7210857"/>
          <a:ext cx="765175"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131953</xdr:rowOff>
    </xdr:from>
    <xdr:to>
      <xdr:col>41</xdr:col>
      <xdr:colOff>101600</xdr:colOff>
      <xdr:row>42</xdr:row>
      <xdr:rowOff>62103</xdr:rowOff>
    </xdr:to>
    <xdr:sp macro="" textlink="">
      <xdr:nvSpPr>
        <xdr:cNvPr id="130" name="楕円 129"/>
        <xdr:cNvSpPr/>
      </xdr:nvSpPr>
      <xdr:spPr>
        <a:xfrm>
          <a:off x="6638925" y="71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10033</xdr:rowOff>
    </xdr:from>
    <xdr:to>
      <xdr:col>45</xdr:col>
      <xdr:colOff>177800</xdr:colOff>
      <xdr:row>42</xdr:row>
      <xdr:rowOff>11303</xdr:rowOff>
    </xdr:to>
    <xdr:cxnSp macro="">
      <xdr:nvCxnSpPr>
        <xdr:cNvPr id="131" name="直線コネクタ 130"/>
        <xdr:cNvCxnSpPr/>
      </xdr:nvCxnSpPr>
      <xdr:spPr>
        <a:xfrm flipV="1">
          <a:off x="6689725" y="7210933"/>
          <a:ext cx="75565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32" name="n_1aveValue【道路】&#10;一人当たり延長"/>
        <xdr:cNvSpPr txBox="1"/>
      </xdr:nvSpPr>
      <xdr:spPr>
        <a:xfrm>
          <a:off x="7991552"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33" name="n_2aveValue【道路】&#10;一人当たり延長"/>
        <xdr:cNvSpPr txBox="1"/>
      </xdr:nvSpPr>
      <xdr:spPr>
        <a:xfrm>
          <a:off x="7258127" y="68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17022</xdr:rowOff>
    </xdr:from>
    <xdr:ext cx="469744" cy="259045"/>
    <xdr:sp macro="" textlink="">
      <xdr:nvSpPr>
        <xdr:cNvPr id="134" name="n_3aveValue【道路】&#10;一人当たり延長"/>
        <xdr:cNvSpPr txBox="1"/>
      </xdr:nvSpPr>
      <xdr:spPr>
        <a:xfrm>
          <a:off x="6483427" y="687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51884</xdr:rowOff>
    </xdr:from>
    <xdr:ext cx="469744" cy="259045"/>
    <xdr:sp macro="" textlink="">
      <xdr:nvSpPr>
        <xdr:cNvPr id="135" name="n_1mainValue【道路】&#10;一人当たり延長"/>
        <xdr:cNvSpPr txBox="1"/>
      </xdr:nvSpPr>
      <xdr:spPr>
        <a:xfrm>
          <a:off x="7991552" y="725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51960</xdr:rowOff>
    </xdr:from>
    <xdr:ext cx="469744" cy="259045"/>
    <xdr:sp macro="" textlink="">
      <xdr:nvSpPr>
        <xdr:cNvPr id="136" name="n_2mainValue【道路】&#10;一人当たり延長"/>
        <xdr:cNvSpPr txBox="1"/>
      </xdr:nvSpPr>
      <xdr:spPr>
        <a:xfrm>
          <a:off x="7258127" y="725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53230</xdr:rowOff>
    </xdr:from>
    <xdr:ext cx="469744" cy="259045"/>
    <xdr:sp macro="" textlink="">
      <xdr:nvSpPr>
        <xdr:cNvPr id="137" name="n_3mainValue【道路】&#10;一人当たり延長"/>
        <xdr:cNvSpPr txBox="1"/>
      </xdr:nvSpPr>
      <xdr:spPr>
        <a:xfrm>
          <a:off x="6483427" y="725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63" name="直線コネクタ 162"/>
        <xdr:cNvCxnSpPr/>
      </xdr:nvCxnSpPr>
      <xdr:spPr>
        <a:xfrm flipV="1">
          <a:off x="39490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64" name="【橋りょう・トンネル】&#10;有形固定資産減価償却率最小値テキスト"/>
        <xdr:cNvSpPr txBox="1"/>
      </xdr:nvSpPr>
      <xdr:spPr>
        <a:xfrm>
          <a:off x="39878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xdr:cNvCxnSpPr/>
      </xdr:nvCxnSpPr>
      <xdr:spPr>
        <a:xfrm>
          <a:off x="3889375" y="109564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6" name="【橋りょう・トンネル】&#10;有形固定資産減価償却率最大値テキスト"/>
        <xdr:cNvSpPr txBox="1"/>
      </xdr:nvSpPr>
      <xdr:spPr>
        <a:xfrm>
          <a:off x="39878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7" name="直線コネクタ 166"/>
        <xdr:cNvCxnSpPr/>
      </xdr:nvCxnSpPr>
      <xdr:spPr>
        <a:xfrm>
          <a:off x="3889375" y="968774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159493</xdr:rowOff>
    </xdr:from>
    <xdr:ext cx="405111" cy="259045"/>
    <xdr:sp macro="" textlink="">
      <xdr:nvSpPr>
        <xdr:cNvPr id="168" name="【橋りょう・トンネル】&#10;有形固定資産減価償却率平均値テキスト"/>
        <xdr:cNvSpPr txBox="1"/>
      </xdr:nvSpPr>
      <xdr:spPr>
        <a:xfrm>
          <a:off x="3987800"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9" name="フローチャート: 判断 168"/>
        <xdr:cNvSpPr/>
      </xdr:nvSpPr>
      <xdr:spPr>
        <a:xfrm>
          <a:off x="38989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70" name="フローチャート: 判断 169"/>
        <xdr:cNvSpPr/>
      </xdr:nvSpPr>
      <xdr:spPr>
        <a:xfrm>
          <a:off x="3203575" y="1014965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71" name="フローチャート: 判断 170"/>
        <xdr:cNvSpPr/>
      </xdr:nvSpPr>
      <xdr:spPr>
        <a:xfrm>
          <a:off x="2428875"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72" name="フローチャート: 判断 171"/>
        <xdr:cNvSpPr/>
      </xdr:nvSpPr>
      <xdr:spPr>
        <a:xfrm>
          <a:off x="168275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70031</xdr:rowOff>
    </xdr:from>
    <xdr:to>
      <xdr:col>24</xdr:col>
      <xdr:colOff>114300</xdr:colOff>
      <xdr:row>58</xdr:row>
      <xdr:rowOff>181</xdr:rowOff>
    </xdr:to>
    <xdr:sp macro="" textlink="">
      <xdr:nvSpPr>
        <xdr:cNvPr id="178" name="楕円 177"/>
        <xdr:cNvSpPr/>
      </xdr:nvSpPr>
      <xdr:spPr>
        <a:xfrm>
          <a:off x="3898900" y="984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92908</xdr:rowOff>
    </xdr:from>
    <xdr:ext cx="405111" cy="259045"/>
    <xdr:sp macro="" textlink="">
      <xdr:nvSpPr>
        <xdr:cNvPr id="179" name="【橋りょう・トンネル】&#10;有形固定資産減価償却率該当値テキスト"/>
        <xdr:cNvSpPr txBox="1"/>
      </xdr:nvSpPr>
      <xdr:spPr>
        <a:xfrm>
          <a:off x="3987800" y="969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91259</xdr:rowOff>
    </xdr:from>
    <xdr:to>
      <xdr:col>20</xdr:col>
      <xdr:colOff>38100</xdr:colOff>
      <xdr:row>58</xdr:row>
      <xdr:rowOff>21409</xdr:rowOff>
    </xdr:to>
    <xdr:sp macro="" textlink="">
      <xdr:nvSpPr>
        <xdr:cNvPr id="180" name="楕円 179"/>
        <xdr:cNvSpPr/>
      </xdr:nvSpPr>
      <xdr:spPr>
        <a:xfrm>
          <a:off x="3203575" y="986390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120831</xdr:rowOff>
    </xdr:from>
    <xdr:to>
      <xdr:col>24</xdr:col>
      <xdr:colOff>63500</xdr:colOff>
      <xdr:row>57</xdr:row>
      <xdr:rowOff>142059</xdr:rowOff>
    </xdr:to>
    <xdr:cxnSp macro="">
      <xdr:nvCxnSpPr>
        <xdr:cNvPr id="181" name="直線コネクタ 180"/>
        <xdr:cNvCxnSpPr/>
      </xdr:nvCxnSpPr>
      <xdr:spPr>
        <a:xfrm flipV="1">
          <a:off x="3235325" y="9893481"/>
          <a:ext cx="714375"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9616</xdr:rowOff>
    </xdr:from>
    <xdr:to>
      <xdr:col>15</xdr:col>
      <xdr:colOff>101600</xdr:colOff>
      <xdr:row>57</xdr:row>
      <xdr:rowOff>111216</xdr:rowOff>
    </xdr:to>
    <xdr:sp macro="" textlink="">
      <xdr:nvSpPr>
        <xdr:cNvPr id="182" name="楕円 181"/>
        <xdr:cNvSpPr/>
      </xdr:nvSpPr>
      <xdr:spPr>
        <a:xfrm>
          <a:off x="2428875" y="97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60416</xdr:rowOff>
    </xdr:from>
    <xdr:to>
      <xdr:col>19</xdr:col>
      <xdr:colOff>177800</xdr:colOff>
      <xdr:row>57</xdr:row>
      <xdr:rowOff>142059</xdr:rowOff>
    </xdr:to>
    <xdr:cxnSp macro="">
      <xdr:nvCxnSpPr>
        <xdr:cNvPr id="183" name="直線コネクタ 182"/>
        <xdr:cNvCxnSpPr/>
      </xdr:nvCxnSpPr>
      <xdr:spPr>
        <a:xfrm>
          <a:off x="2479675" y="9833066"/>
          <a:ext cx="75565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114119</xdr:rowOff>
    </xdr:from>
    <xdr:to>
      <xdr:col>10</xdr:col>
      <xdr:colOff>165100</xdr:colOff>
      <xdr:row>57</xdr:row>
      <xdr:rowOff>44269</xdr:rowOff>
    </xdr:to>
    <xdr:sp macro="" textlink="">
      <xdr:nvSpPr>
        <xdr:cNvPr id="184" name="楕円 183"/>
        <xdr:cNvSpPr/>
      </xdr:nvSpPr>
      <xdr:spPr>
        <a:xfrm>
          <a:off x="1682750" y="97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164919</xdr:rowOff>
    </xdr:from>
    <xdr:to>
      <xdr:col>15</xdr:col>
      <xdr:colOff>50800</xdr:colOff>
      <xdr:row>57</xdr:row>
      <xdr:rowOff>60416</xdr:rowOff>
    </xdr:to>
    <xdr:cxnSp macro="">
      <xdr:nvCxnSpPr>
        <xdr:cNvPr id="185" name="直線コネクタ 184"/>
        <xdr:cNvCxnSpPr/>
      </xdr:nvCxnSpPr>
      <xdr:spPr>
        <a:xfrm>
          <a:off x="1733550" y="9766119"/>
          <a:ext cx="746125"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126836</xdr:rowOff>
    </xdr:from>
    <xdr:ext cx="405111" cy="259045"/>
    <xdr:sp macro="" textlink="">
      <xdr:nvSpPr>
        <xdr:cNvPr id="186" name="n_1aveValue【橋りょう・トンネル】&#10;有形固定資産減価償却率"/>
        <xdr:cNvSpPr txBox="1"/>
      </xdr:nvSpPr>
      <xdr:spPr>
        <a:xfrm>
          <a:off x="3067694" y="1024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139899</xdr:rowOff>
    </xdr:from>
    <xdr:ext cx="405111" cy="259045"/>
    <xdr:sp macro="" textlink="">
      <xdr:nvSpPr>
        <xdr:cNvPr id="187" name="n_2aveValue【橋りょう・トンネル】&#10;有形固定資産減価償却率"/>
        <xdr:cNvSpPr txBox="1"/>
      </xdr:nvSpPr>
      <xdr:spPr>
        <a:xfrm>
          <a:off x="230569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35396</xdr:rowOff>
    </xdr:from>
    <xdr:ext cx="405111" cy="259045"/>
    <xdr:sp macro="" textlink="">
      <xdr:nvSpPr>
        <xdr:cNvPr id="188" name="n_3aveValue【橋りょう・トンネル】&#10;有形固定資産減価償却率"/>
        <xdr:cNvSpPr txBox="1"/>
      </xdr:nvSpPr>
      <xdr:spPr>
        <a:xfrm>
          <a:off x="1559569"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37936</xdr:rowOff>
    </xdr:from>
    <xdr:ext cx="405111" cy="259045"/>
    <xdr:sp macro="" textlink="">
      <xdr:nvSpPr>
        <xdr:cNvPr id="189" name="n_1mainValue【橋りょう・トンネル】&#10;有形固定資産減価償却率"/>
        <xdr:cNvSpPr txBox="1"/>
      </xdr:nvSpPr>
      <xdr:spPr>
        <a:xfrm>
          <a:off x="3067694" y="963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127743</xdr:rowOff>
    </xdr:from>
    <xdr:ext cx="405111" cy="259045"/>
    <xdr:sp macro="" textlink="">
      <xdr:nvSpPr>
        <xdr:cNvPr id="190" name="n_2mainValue【橋りょう・トンネル】&#10;有形固定資産減価償却率"/>
        <xdr:cNvSpPr txBox="1"/>
      </xdr:nvSpPr>
      <xdr:spPr>
        <a:xfrm>
          <a:off x="2305694" y="955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60796</xdr:rowOff>
    </xdr:from>
    <xdr:ext cx="405111" cy="259045"/>
    <xdr:sp macro="" textlink="">
      <xdr:nvSpPr>
        <xdr:cNvPr id="191" name="n_3mainValue【橋りょう・トンネル】&#10;有形固定資産減価償却率"/>
        <xdr:cNvSpPr txBox="1"/>
      </xdr:nvSpPr>
      <xdr:spPr>
        <a:xfrm>
          <a:off x="1559569" y="949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512275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5122756"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5122756"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xdr:cNvSpPr txBox="1"/>
      </xdr:nvSpPr>
      <xdr:spPr>
        <a:xfrm>
          <a:off x="503260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15" name="直線コネクタ 214"/>
        <xdr:cNvCxnSpPr/>
      </xdr:nvCxnSpPr>
      <xdr:spPr>
        <a:xfrm flipV="1">
          <a:off x="8905240"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16" name="【橋りょう・トンネル】&#10;一人当たり有形固定資産（償却資産）額最小値テキスト"/>
        <xdr:cNvSpPr txBox="1"/>
      </xdr:nvSpPr>
      <xdr:spPr>
        <a:xfrm>
          <a:off x="8943975"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17" name="直線コネクタ 216"/>
        <xdr:cNvCxnSpPr/>
      </xdr:nvCxnSpPr>
      <xdr:spPr>
        <a:xfrm>
          <a:off x="8845550" y="110455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18" name="【橋りょう・トンネル】&#10;一人当たり有形固定資産（償却資産）額最大値テキスト"/>
        <xdr:cNvSpPr txBox="1"/>
      </xdr:nvSpPr>
      <xdr:spPr>
        <a:xfrm>
          <a:off x="8943975"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9" name="直線コネクタ 218"/>
        <xdr:cNvCxnSpPr/>
      </xdr:nvCxnSpPr>
      <xdr:spPr>
        <a:xfrm>
          <a:off x="8845550" y="97104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20" name="【橋りょう・トンネル】&#10;一人当たり有形固定資産（償却資産）額平均値テキスト"/>
        <xdr:cNvSpPr txBox="1"/>
      </xdr:nvSpPr>
      <xdr:spPr>
        <a:xfrm>
          <a:off x="8943975" y="10716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21" name="フローチャート: 判断 220"/>
        <xdr:cNvSpPr/>
      </xdr:nvSpPr>
      <xdr:spPr>
        <a:xfrm>
          <a:off x="8883650" y="108647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22" name="フローチャート: 判断 221"/>
        <xdr:cNvSpPr/>
      </xdr:nvSpPr>
      <xdr:spPr>
        <a:xfrm>
          <a:off x="815975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23" name="フローチャート: 判断 222"/>
        <xdr:cNvSpPr/>
      </xdr:nvSpPr>
      <xdr:spPr>
        <a:xfrm>
          <a:off x="7413625" y="1086415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24" name="フローチャート: 判断 223"/>
        <xdr:cNvSpPr/>
      </xdr:nvSpPr>
      <xdr:spPr>
        <a:xfrm>
          <a:off x="6638925"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10264</xdr:rowOff>
    </xdr:from>
    <xdr:to>
      <xdr:col>55</xdr:col>
      <xdr:colOff>50800</xdr:colOff>
      <xdr:row>64</xdr:row>
      <xdr:rowOff>111864</xdr:rowOff>
    </xdr:to>
    <xdr:sp macro="" textlink="">
      <xdr:nvSpPr>
        <xdr:cNvPr id="230" name="楕円 229"/>
        <xdr:cNvSpPr/>
      </xdr:nvSpPr>
      <xdr:spPr>
        <a:xfrm>
          <a:off x="8883650" y="109830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96641</xdr:rowOff>
    </xdr:from>
    <xdr:ext cx="534377" cy="259045"/>
    <xdr:sp macro="" textlink="">
      <xdr:nvSpPr>
        <xdr:cNvPr id="231" name="【橋りょう・トンネル】&#10;一人当たり有形固定資産（償却資産）額該当値テキスト"/>
        <xdr:cNvSpPr txBox="1"/>
      </xdr:nvSpPr>
      <xdr:spPr>
        <a:xfrm>
          <a:off x="8943975" y="1089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10301</xdr:rowOff>
    </xdr:from>
    <xdr:to>
      <xdr:col>50</xdr:col>
      <xdr:colOff>165100</xdr:colOff>
      <xdr:row>64</xdr:row>
      <xdr:rowOff>111901</xdr:rowOff>
    </xdr:to>
    <xdr:sp macro="" textlink="">
      <xdr:nvSpPr>
        <xdr:cNvPr id="232" name="楕円 231"/>
        <xdr:cNvSpPr/>
      </xdr:nvSpPr>
      <xdr:spPr>
        <a:xfrm>
          <a:off x="8159750" y="109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61064</xdr:rowOff>
    </xdr:from>
    <xdr:to>
      <xdr:col>55</xdr:col>
      <xdr:colOff>0</xdr:colOff>
      <xdr:row>64</xdr:row>
      <xdr:rowOff>61101</xdr:rowOff>
    </xdr:to>
    <xdr:cxnSp macro="">
      <xdr:nvCxnSpPr>
        <xdr:cNvPr id="233" name="直線コネクタ 232"/>
        <xdr:cNvCxnSpPr/>
      </xdr:nvCxnSpPr>
      <xdr:spPr>
        <a:xfrm flipV="1">
          <a:off x="8210550" y="11033864"/>
          <a:ext cx="695325"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11550</xdr:rowOff>
    </xdr:from>
    <xdr:to>
      <xdr:col>46</xdr:col>
      <xdr:colOff>38100</xdr:colOff>
      <xdr:row>64</xdr:row>
      <xdr:rowOff>113150</xdr:rowOff>
    </xdr:to>
    <xdr:sp macro="" textlink="">
      <xdr:nvSpPr>
        <xdr:cNvPr id="234" name="楕円 233"/>
        <xdr:cNvSpPr/>
      </xdr:nvSpPr>
      <xdr:spPr>
        <a:xfrm>
          <a:off x="7413625" y="109843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61101</xdr:rowOff>
    </xdr:from>
    <xdr:to>
      <xdr:col>50</xdr:col>
      <xdr:colOff>114300</xdr:colOff>
      <xdr:row>64</xdr:row>
      <xdr:rowOff>62350</xdr:rowOff>
    </xdr:to>
    <xdr:cxnSp macro="">
      <xdr:nvCxnSpPr>
        <xdr:cNvPr id="235" name="直線コネクタ 234"/>
        <xdr:cNvCxnSpPr/>
      </xdr:nvCxnSpPr>
      <xdr:spPr>
        <a:xfrm flipV="1">
          <a:off x="7445375" y="11033901"/>
          <a:ext cx="765175" cy="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12453</xdr:rowOff>
    </xdr:from>
    <xdr:to>
      <xdr:col>41</xdr:col>
      <xdr:colOff>101600</xdr:colOff>
      <xdr:row>64</xdr:row>
      <xdr:rowOff>114053</xdr:rowOff>
    </xdr:to>
    <xdr:sp macro="" textlink="">
      <xdr:nvSpPr>
        <xdr:cNvPr id="236" name="楕円 235"/>
        <xdr:cNvSpPr/>
      </xdr:nvSpPr>
      <xdr:spPr>
        <a:xfrm>
          <a:off x="6638925" y="1098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62350</xdr:rowOff>
    </xdr:from>
    <xdr:to>
      <xdr:col>45</xdr:col>
      <xdr:colOff>177800</xdr:colOff>
      <xdr:row>64</xdr:row>
      <xdr:rowOff>63253</xdr:rowOff>
    </xdr:to>
    <xdr:cxnSp macro="">
      <xdr:nvCxnSpPr>
        <xdr:cNvPr id="237" name="直線コネクタ 236"/>
        <xdr:cNvCxnSpPr/>
      </xdr:nvCxnSpPr>
      <xdr:spPr>
        <a:xfrm flipV="1">
          <a:off x="6689725" y="11035150"/>
          <a:ext cx="75565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38" name="n_1aveValue【橋りょう・トンネル】&#10;一人当たり有形固定資産（償却資産）額"/>
        <xdr:cNvSpPr txBox="1"/>
      </xdr:nvSpPr>
      <xdr:spPr>
        <a:xfrm>
          <a:off x="793644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39" name="n_2aveValue【橋りょう・トンネル】&#10;一人当たり有形固定資産（償却資産）額"/>
        <xdr:cNvSpPr txBox="1"/>
      </xdr:nvSpPr>
      <xdr:spPr>
        <a:xfrm>
          <a:off x="71934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40" name="n_3aveValue【橋りょう・トンネル】&#10;一人当たり有形固定資産（償却資産）額"/>
        <xdr:cNvSpPr txBox="1"/>
      </xdr:nvSpPr>
      <xdr:spPr>
        <a:xfrm>
          <a:off x="6447370"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103028</xdr:rowOff>
    </xdr:from>
    <xdr:ext cx="534377" cy="259045"/>
    <xdr:sp macro="" textlink="">
      <xdr:nvSpPr>
        <xdr:cNvPr id="241" name="n_1mainValue【橋りょう・トンネル】&#10;一人当たり有形固定資産（償却資産）額"/>
        <xdr:cNvSpPr txBox="1"/>
      </xdr:nvSpPr>
      <xdr:spPr>
        <a:xfrm>
          <a:off x="7959236" y="110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104277</xdr:rowOff>
    </xdr:from>
    <xdr:ext cx="534377" cy="259045"/>
    <xdr:sp macro="" textlink="">
      <xdr:nvSpPr>
        <xdr:cNvPr id="242" name="n_2mainValue【橋りょう・トンネル】&#10;一人当たり有形固定資産（償却資産）額"/>
        <xdr:cNvSpPr txBox="1"/>
      </xdr:nvSpPr>
      <xdr:spPr>
        <a:xfrm>
          <a:off x="7225811" y="1107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105180</xdr:rowOff>
    </xdr:from>
    <xdr:ext cx="534377" cy="259045"/>
    <xdr:sp macro="" textlink="">
      <xdr:nvSpPr>
        <xdr:cNvPr id="243" name="n_3mainValue【橋りょう・トンネル】&#10;一人当たり有形固定資産（償却資産）額"/>
        <xdr:cNvSpPr txBox="1"/>
      </xdr:nvSpPr>
      <xdr:spPr>
        <a:xfrm>
          <a:off x="6479686" y="1107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68" name="直線コネクタ 267"/>
        <xdr:cNvCxnSpPr/>
      </xdr:nvCxnSpPr>
      <xdr:spPr>
        <a:xfrm flipV="1">
          <a:off x="39490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69" name="【公営住宅】&#10;有形固定資産減価償却率最小値テキスト"/>
        <xdr:cNvSpPr txBox="1"/>
      </xdr:nvSpPr>
      <xdr:spPr>
        <a:xfrm>
          <a:off x="39878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70" name="直線コネクタ 269"/>
        <xdr:cNvCxnSpPr/>
      </xdr:nvCxnSpPr>
      <xdr:spPr>
        <a:xfrm>
          <a:off x="3889375" y="148990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xdr:cNvSpPr txBox="1"/>
      </xdr:nvSpPr>
      <xdr:spPr>
        <a:xfrm>
          <a:off x="39878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xdr:cNvCxnSpPr/>
      </xdr:nvCxnSpPr>
      <xdr:spPr>
        <a:xfrm>
          <a:off x="388937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50182</xdr:rowOff>
    </xdr:from>
    <xdr:ext cx="405111" cy="259045"/>
    <xdr:sp macro="" textlink="">
      <xdr:nvSpPr>
        <xdr:cNvPr id="273" name="【公営住宅】&#10;有形固定資産減価償却率平均値テキスト"/>
        <xdr:cNvSpPr txBox="1"/>
      </xdr:nvSpPr>
      <xdr:spPr>
        <a:xfrm>
          <a:off x="3987800" y="1393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74" name="フローチャート: 判断 273"/>
        <xdr:cNvSpPr/>
      </xdr:nvSpPr>
      <xdr:spPr>
        <a:xfrm>
          <a:off x="38989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75" name="フローチャート: 判断 274"/>
        <xdr:cNvSpPr/>
      </xdr:nvSpPr>
      <xdr:spPr>
        <a:xfrm>
          <a:off x="3203575" y="140252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76" name="フローチャート: 判断 275"/>
        <xdr:cNvSpPr/>
      </xdr:nvSpPr>
      <xdr:spPr>
        <a:xfrm>
          <a:off x="2428875"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77" name="フローチャート: 判断 276"/>
        <xdr:cNvSpPr/>
      </xdr:nvSpPr>
      <xdr:spPr>
        <a:xfrm>
          <a:off x="168275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166370</xdr:rowOff>
    </xdr:from>
    <xdr:to>
      <xdr:col>24</xdr:col>
      <xdr:colOff>114300</xdr:colOff>
      <xdr:row>83</xdr:row>
      <xdr:rowOff>96520</xdr:rowOff>
    </xdr:to>
    <xdr:sp macro="" textlink="">
      <xdr:nvSpPr>
        <xdr:cNvPr id="283" name="楕円 282"/>
        <xdr:cNvSpPr/>
      </xdr:nvSpPr>
      <xdr:spPr>
        <a:xfrm>
          <a:off x="38989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144797</xdr:rowOff>
    </xdr:from>
    <xdr:ext cx="405111" cy="259045"/>
    <xdr:sp macro="" textlink="">
      <xdr:nvSpPr>
        <xdr:cNvPr id="284" name="【公営住宅】&#10;有形固定資産減価償却率該当値テキスト"/>
        <xdr:cNvSpPr txBox="1"/>
      </xdr:nvSpPr>
      <xdr:spPr>
        <a:xfrm>
          <a:off x="3987800"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33020</xdr:rowOff>
    </xdr:from>
    <xdr:to>
      <xdr:col>20</xdr:col>
      <xdr:colOff>38100</xdr:colOff>
      <xdr:row>83</xdr:row>
      <xdr:rowOff>134620</xdr:rowOff>
    </xdr:to>
    <xdr:sp macro="" textlink="">
      <xdr:nvSpPr>
        <xdr:cNvPr id="285" name="楕円 284"/>
        <xdr:cNvSpPr/>
      </xdr:nvSpPr>
      <xdr:spPr>
        <a:xfrm>
          <a:off x="3203575" y="142633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45720</xdr:rowOff>
    </xdr:from>
    <xdr:to>
      <xdr:col>24</xdr:col>
      <xdr:colOff>63500</xdr:colOff>
      <xdr:row>83</xdr:row>
      <xdr:rowOff>83820</xdr:rowOff>
    </xdr:to>
    <xdr:cxnSp macro="">
      <xdr:nvCxnSpPr>
        <xdr:cNvPr id="286" name="直線コネクタ 285"/>
        <xdr:cNvCxnSpPr/>
      </xdr:nvCxnSpPr>
      <xdr:spPr>
        <a:xfrm flipV="1">
          <a:off x="3235325" y="14276070"/>
          <a:ext cx="7143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76836</xdr:rowOff>
    </xdr:from>
    <xdr:to>
      <xdr:col>15</xdr:col>
      <xdr:colOff>101600</xdr:colOff>
      <xdr:row>84</xdr:row>
      <xdr:rowOff>6986</xdr:rowOff>
    </xdr:to>
    <xdr:sp macro="" textlink="">
      <xdr:nvSpPr>
        <xdr:cNvPr id="287" name="楕円 286"/>
        <xdr:cNvSpPr/>
      </xdr:nvSpPr>
      <xdr:spPr>
        <a:xfrm>
          <a:off x="2428875"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83820</xdr:rowOff>
    </xdr:from>
    <xdr:to>
      <xdr:col>19</xdr:col>
      <xdr:colOff>177800</xdr:colOff>
      <xdr:row>83</xdr:row>
      <xdr:rowOff>127636</xdr:rowOff>
    </xdr:to>
    <xdr:cxnSp macro="">
      <xdr:nvCxnSpPr>
        <xdr:cNvPr id="288" name="直線コネクタ 287"/>
        <xdr:cNvCxnSpPr/>
      </xdr:nvCxnSpPr>
      <xdr:spPr>
        <a:xfrm flipV="1">
          <a:off x="2479675" y="14314170"/>
          <a:ext cx="75565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90170</xdr:rowOff>
    </xdr:from>
    <xdr:to>
      <xdr:col>10</xdr:col>
      <xdr:colOff>165100</xdr:colOff>
      <xdr:row>84</xdr:row>
      <xdr:rowOff>20320</xdr:rowOff>
    </xdr:to>
    <xdr:sp macro="" textlink="">
      <xdr:nvSpPr>
        <xdr:cNvPr id="289" name="楕円 288"/>
        <xdr:cNvSpPr/>
      </xdr:nvSpPr>
      <xdr:spPr>
        <a:xfrm>
          <a:off x="168275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127636</xdr:rowOff>
    </xdr:from>
    <xdr:to>
      <xdr:col>15</xdr:col>
      <xdr:colOff>50800</xdr:colOff>
      <xdr:row>83</xdr:row>
      <xdr:rowOff>140970</xdr:rowOff>
    </xdr:to>
    <xdr:cxnSp macro="">
      <xdr:nvCxnSpPr>
        <xdr:cNvPr id="290" name="直線コネクタ 289"/>
        <xdr:cNvCxnSpPr/>
      </xdr:nvCxnSpPr>
      <xdr:spPr>
        <a:xfrm flipV="1">
          <a:off x="1733550" y="14357986"/>
          <a:ext cx="746125"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91" name="n_1aveValue【公営住宅】&#10;有形固定資産減価償却率"/>
        <xdr:cNvSpPr txBox="1"/>
      </xdr:nvSpPr>
      <xdr:spPr>
        <a:xfrm>
          <a:off x="306769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107332</xdr:rowOff>
    </xdr:from>
    <xdr:ext cx="405111" cy="259045"/>
    <xdr:sp macro="" textlink="">
      <xdr:nvSpPr>
        <xdr:cNvPr id="292" name="n_2aveValue【公営住宅】&#10;有形固定資産減価償却率"/>
        <xdr:cNvSpPr txBox="1"/>
      </xdr:nvSpPr>
      <xdr:spPr>
        <a:xfrm>
          <a:off x="230569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293" name="n_3aveValue【公営住宅】&#10;有形固定資産減価償却率"/>
        <xdr:cNvSpPr txBox="1"/>
      </xdr:nvSpPr>
      <xdr:spPr>
        <a:xfrm>
          <a:off x="1559569"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125747</xdr:rowOff>
    </xdr:from>
    <xdr:ext cx="405111" cy="259045"/>
    <xdr:sp macro="" textlink="">
      <xdr:nvSpPr>
        <xdr:cNvPr id="294" name="n_1mainValue【公営住宅】&#10;有形固定資産減価償却率"/>
        <xdr:cNvSpPr txBox="1"/>
      </xdr:nvSpPr>
      <xdr:spPr>
        <a:xfrm>
          <a:off x="306769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169563</xdr:rowOff>
    </xdr:from>
    <xdr:ext cx="405111" cy="259045"/>
    <xdr:sp macro="" textlink="">
      <xdr:nvSpPr>
        <xdr:cNvPr id="295" name="n_2mainValue【公営住宅】&#10;有形固定資産減価償却率"/>
        <xdr:cNvSpPr txBox="1"/>
      </xdr:nvSpPr>
      <xdr:spPr>
        <a:xfrm>
          <a:off x="230569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11447</xdr:rowOff>
    </xdr:from>
    <xdr:ext cx="405111" cy="259045"/>
    <xdr:sp macro="" textlink="">
      <xdr:nvSpPr>
        <xdr:cNvPr id="296" name="n_3mainValue【公営住宅】&#10;有形固定資産減価償却率"/>
        <xdr:cNvSpPr txBox="1"/>
      </xdr:nvSpPr>
      <xdr:spPr>
        <a:xfrm>
          <a:off x="1559569"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20" name="直線コネクタ 319"/>
        <xdr:cNvCxnSpPr/>
      </xdr:nvCxnSpPr>
      <xdr:spPr>
        <a:xfrm flipV="1">
          <a:off x="8905240"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xdr:cNvSpPr txBox="1"/>
      </xdr:nvSpPr>
      <xdr:spPr>
        <a:xfrm>
          <a:off x="8943975"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xdr:cNvCxnSpPr/>
      </xdr:nvCxnSpPr>
      <xdr:spPr>
        <a:xfrm>
          <a:off x="8845550" y="148559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23" name="【公営住宅】&#10;一人当たり面積最大値テキスト"/>
        <xdr:cNvSpPr txBox="1"/>
      </xdr:nvSpPr>
      <xdr:spPr>
        <a:xfrm>
          <a:off x="8943975"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24" name="直線コネクタ 323"/>
        <xdr:cNvCxnSpPr/>
      </xdr:nvCxnSpPr>
      <xdr:spPr>
        <a:xfrm>
          <a:off x="8845550" y="1350035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71899</xdr:rowOff>
    </xdr:from>
    <xdr:ext cx="469744" cy="259045"/>
    <xdr:sp macro="" textlink="">
      <xdr:nvSpPr>
        <xdr:cNvPr id="325" name="【公営住宅】&#10;一人当たり面積平均値テキスト"/>
        <xdr:cNvSpPr txBox="1"/>
      </xdr:nvSpPr>
      <xdr:spPr>
        <a:xfrm>
          <a:off x="8943975"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26" name="フローチャート: 判断 325"/>
        <xdr:cNvSpPr/>
      </xdr:nvSpPr>
      <xdr:spPr>
        <a:xfrm>
          <a:off x="8883650" y="1445082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27" name="フローチャート: 判断 326"/>
        <xdr:cNvSpPr/>
      </xdr:nvSpPr>
      <xdr:spPr>
        <a:xfrm>
          <a:off x="815975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28" name="フローチャート: 判断 327"/>
        <xdr:cNvSpPr/>
      </xdr:nvSpPr>
      <xdr:spPr>
        <a:xfrm>
          <a:off x="7413625" y="144241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29" name="フローチャート: 判断 328"/>
        <xdr:cNvSpPr/>
      </xdr:nvSpPr>
      <xdr:spPr>
        <a:xfrm>
          <a:off x="6638925"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145796</xdr:rowOff>
    </xdr:from>
    <xdr:to>
      <xdr:col>55</xdr:col>
      <xdr:colOff>50800</xdr:colOff>
      <xdr:row>85</xdr:row>
      <xdr:rowOff>75946</xdr:rowOff>
    </xdr:to>
    <xdr:sp macro="" textlink="">
      <xdr:nvSpPr>
        <xdr:cNvPr id="335" name="楕円 334"/>
        <xdr:cNvSpPr/>
      </xdr:nvSpPr>
      <xdr:spPr>
        <a:xfrm>
          <a:off x="8883650" y="1454759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124223</xdr:rowOff>
    </xdr:from>
    <xdr:ext cx="469744" cy="259045"/>
    <xdr:sp macro="" textlink="">
      <xdr:nvSpPr>
        <xdr:cNvPr id="336" name="【公営住宅】&#10;一人当たり面積該当値テキスト"/>
        <xdr:cNvSpPr txBox="1"/>
      </xdr:nvSpPr>
      <xdr:spPr>
        <a:xfrm>
          <a:off x="8943975" y="1452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145796</xdr:rowOff>
    </xdr:from>
    <xdr:to>
      <xdr:col>50</xdr:col>
      <xdr:colOff>165100</xdr:colOff>
      <xdr:row>85</xdr:row>
      <xdr:rowOff>75946</xdr:rowOff>
    </xdr:to>
    <xdr:sp macro="" textlink="">
      <xdr:nvSpPr>
        <xdr:cNvPr id="337" name="楕円 336"/>
        <xdr:cNvSpPr/>
      </xdr:nvSpPr>
      <xdr:spPr>
        <a:xfrm>
          <a:off x="8159750" y="1454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25146</xdr:rowOff>
    </xdr:from>
    <xdr:to>
      <xdr:col>55</xdr:col>
      <xdr:colOff>0</xdr:colOff>
      <xdr:row>85</xdr:row>
      <xdr:rowOff>25146</xdr:rowOff>
    </xdr:to>
    <xdr:cxnSp macro="">
      <xdr:nvCxnSpPr>
        <xdr:cNvPr id="338" name="直線コネクタ 337"/>
        <xdr:cNvCxnSpPr/>
      </xdr:nvCxnSpPr>
      <xdr:spPr>
        <a:xfrm>
          <a:off x="8210550" y="14598396"/>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145796</xdr:rowOff>
    </xdr:from>
    <xdr:to>
      <xdr:col>46</xdr:col>
      <xdr:colOff>38100</xdr:colOff>
      <xdr:row>85</xdr:row>
      <xdr:rowOff>75946</xdr:rowOff>
    </xdr:to>
    <xdr:sp macro="" textlink="">
      <xdr:nvSpPr>
        <xdr:cNvPr id="339" name="楕円 338"/>
        <xdr:cNvSpPr/>
      </xdr:nvSpPr>
      <xdr:spPr>
        <a:xfrm>
          <a:off x="7413625" y="1454759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25146</xdr:rowOff>
    </xdr:from>
    <xdr:to>
      <xdr:col>50</xdr:col>
      <xdr:colOff>114300</xdr:colOff>
      <xdr:row>85</xdr:row>
      <xdr:rowOff>25146</xdr:rowOff>
    </xdr:to>
    <xdr:cxnSp macro="">
      <xdr:nvCxnSpPr>
        <xdr:cNvPr id="340" name="直線コネクタ 339"/>
        <xdr:cNvCxnSpPr/>
      </xdr:nvCxnSpPr>
      <xdr:spPr>
        <a:xfrm>
          <a:off x="7445375" y="14598396"/>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146558</xdr:rowOff>
    </xdr:from>
    <xdr:to>
      <xdr:col>41</xdr:col>
      <xdr:colOff>101600</xdr:colOff>
      <xdr:row>85</xdr:row>
      <xdr:rowOff>76708</xdr:rowOff>
    </xdr:to>
    <xdr:sp macro="" textlink="">
      <xdr:nvSpPr>
        <xdr:cNvPr id="341" name="楕円 340"/>
        <xdr:cNvSpPr/>
      </xdr:nvSpPr>
      <xdr:spPr>
        <a:xfrm>
          <a:off x="6638925" y="1454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25146</xdr:rowOff>
    </xdr:from>
    <xdr:to>
      <xdr:col>45</xdr:col>
      <xdr:colOff>177800</xdr:colOff>
      <xdr:row>85</xdr:row>
      <xdr:rowOff>25908</xdr:rowOff>
    </xdr:to>
    <xdr:cxnSp macro="">
      <xdr:nvCxnSpPr>
        <xdr:cNvPr id="342" name="直線コネクタ 341"/>
        <xdr:cNvCxnSpPr/>
      </xdr:nvCxnSpPr>
      <xdr:spPr>
        <a:xfrm flipV="1">
          <a:off x="6689725" y="14598396"/>
          <a:ext cx="7556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148862</xdr:rowOff>
    </xdr:from>
    <xdr:ext cx="469744" cy="259045"/>
    <xdr:sp macro="" textlink="">
      <xdr:nvSpPr>
        <xdr:cNvPr id="343" name="n_1aveValue【公営住宅】&#10;一人当たり面積"/>
        <xdr:cNvSpPr txBox="1"/>
      </xdr:nvSpPr>
      <xdr:spPr>
        <a:xfrm>
          <a:off x="7991552"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44" name="n_2aveValue【公営住宅】&#10;一人当たり面積"/>
        <xdr:cNvSpPr txBox="1"/>
      </xdr:nvSpPr>
      <xdr:spPr>
        <a:xfrm>
          <a:off x="72581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45" name="n_3aveValue【公営住宅】&#10;一人当たり面積"/>
        <xdr:cNvSpPr txBox="1"/>
      </xdr:nvSpPr>
      <xdr:spPr>
        <a:xfrm>
          <a:off x="6483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67073</xdr:rowOff>
    </xdr:from>
    <xdr:ext cx="469744" cy="259045"/>
    <xdr:sp macro="" textlink="">
      <xdr:nvSpPr>
        <xdr:cNvPr id="346" name="n_1mainValue【公営住宅】&#10;一人当たり面積"/>
        <xdr:cNvSpPr txBox="1"/>
      </xdr:nvSpPr>
      <xdr:spPr>
        <a:xfrm>
          <a:off x="7991552" y="1464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67073</xdr:rowOff>
    </xdr:from>
    <xdr:ext cx="469744" cy="259045"/>
    <xdr:sp macro="" textlink="">
      <xdr:nvSpPr>
        <xdr:cNvPr id="347" name="n_2mainValue【公営住宅】&#10;一人当たり面積"/>
        <xdr:cNvSpPr txBox="1"/>
      </xdr:nvSpPr>
      <xdr:spPr>
        <a:xfrm>
          <a:off x="7258127" y="1464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67835</xdr:rowOff>
    </xdr:from>
    <xdr:ext cx="469744" cy="259045"/>
    <xdr:sp macro="" textlink="">
      <xdr:nvSpPr>
        <xdr:cNvPr id="348" name="n_3mainValue【公営住宅】&#10;一人当たり面積"/>
        <xdr:cNvSpPr txBox="1"/>
      </xdr:nvSpPr>
      <xdr:spPr>
        <a:xfrm>
          <a:off x="6483427" y="1464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5" name="テキスト ボックス 374"/>
        <xdr:cNvSpPr txBox="1"/>
      </xdr:nvSpPr>
      <xdr:spPr>
        <a:xfrm>
          <a:off x="1030683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7" name="テキスト ボックス 376"/>
        <xdr:cNvSpPr txBox="1"/>
      </xdr:nvSpPr>
      <xdr:spPr>
        <a:xfrm>
          <a:off x="102427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5" name="テキスト ボックス 384"/>
        <xdr:cNvSpPr txBox="1"/>
      </xdr:nvSpPr>
      <xdr:spPr>
        <a:xfrm>
          <a:off x="101976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89" name="直線コネクタ 388"/>
        <xdr:cNvCxnSpPr/>
      </xdr:nvCxnSpPr>
      <xdr:spPr>
        <a:xfrm flipV="1">
          <a:off x="13889989"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90" name="【認定こども園・幼稚園・保育所】&#10;有形固定資産減価償却率最小値テキスト"/>
        <xdr:cNvSpPr txBox="1"/>
      </xdr:nvSpPr>
      <xdr:spPr>
        <a:xfrm>
          <a:off x="13928725"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91" name="直線コネクタ 390"/>
        <xdr:cNvCxnSpPr/>
      </xdr:nvCxnSpPr>
      <xdr:spPr>
        <a:xfrm>
          <a:off x="13801725" y="71647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92" name="【認定こども園・幼稚園・保育所】&#10;有形固定資産減価償却率最大値テキスト"/>
        <xdr:cNvSpPr txBox="1"/>
      </xdr:nvSpPr>
      <xdr:spPr>
        <a:xfrm>
          <a:off x="13928725"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93" name="直線コネクタ 392"/>
        <xdr:cNvCxnSpPr/>
      </xdr:nvCxnSpPr>
      <xdr:spPr>
        <a:xfrm>
          <a:off x="13801725" y="57759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147337</xdr:rowOff>
    </xdr:from>
    <xdr:ext cx="405111" cy="259045"/>
    <xdr:sp macro="" textlink="">
      <xdr:nvSpPr>
        <xdr:cNvPr id="394" name="【認定こども園・幼稚園・保育所】&#10;有形固定資産減価償却率平均値テキスト"/>
        <xdr:cNvSpPr txBox="1"/>
      </xdr:nvSpPr>
      <xdr:spPr>
        <a:xfrm>
          <a:off x="13928725" y="6319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95" name="フローチャート: 判断 394"/>
        <xdr:cNvSpPr/>
      </xdr:nvSpPr>
      <xdr:spPr>
        <a:xfrm>
          <a:off x="13839825" y="64681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96" name="フローチャート: 判断 395"/>
        <xdr:cNvSpPr/>
      </xdr:nvSpPr>
      <xdr:spPr>
        <a:xfrm>
          <a:off x="13115925"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97" name="フローチャート: 判断 396"/>
        <xdr:cNvSpPr/>
      </xdr:nvSpPr>
      <xdr:spPr>
        <a:xfrm>
          <a:off x="123698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98" name="フローチャート: 判断 397"/>
        <xdr:cNvSpPr/>
      </xdr:nvSpPr>
      <xdr:spPr>
        <a:xfrm>
          <a:off x="11623675" y="65881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404" name="楕円 403"/>
        <xdr:cNvSpPr/>
      </xdr:nvSpPr>
      <xdr:spPr>
        <a:xfrm>
          <a:off x="13839825" y="64795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114317</xdr:rowOff>
    </xdr:from>
    <xdr:ext cx="405111" cy="259045"/>
    <xdr:sp macro="" textlink="">
      <xdr:nvSpPr>
        <xdr:cNvPr id="405" name="【認定こども園・幼稚園・保育所】&#10;有形固定資産減価償却率該当値テキスト"/>
        <xdr:cNvSpPr txBox="1"/>
      </xdr:nvSpPr>
      <xdr:spPr>
        <a:xfrm>
          <a:off x="13928725"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6350</xdr:rowOff>
    </xdr:from>
    <xdr:to>
      <xdr:col>81</xdr:col>
      <xdr:colOff>101600</xdr:colOff>
      <xdr:row>38</xdr:row>
      <xdr:rowOff>107950</xdr:rowOff>
    </xdr:to>
    <xdr:sp macro="" textlink="">
      <xdr:nvSpPr>
        <xdr:cNvPr id="406" name="楕円 405"/>
        <xdr:cNvSpPr/>
      </xdr:nvSpPr>
      <xdr:spPr>
        <a:xfrm>
          <a:off x="13115925"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15240</xdr:rowOff>
    </xdr:from>
    <xdr:to>
      <xdr:col>85</xdr:col>
      <xdr:colOff>127000</xdr:colOff>
      <xdr:row>38</xdr:row>
      <xdr:rowOff>57150</xdr:rowOff>
    </xdr:to>
    <xdr:cxnSp macro="">
      <xdr:nvCxnSpPr>
        <xdr:cNvPr id="407" name="直線コネクタ 406"/>
        <xdr:cNvCxnSpPr/>
      </xdr:nvCxnSpPr>
      <xdr:spPr>
        <a:xfrm flipV="1">
          <a:off x="13166725" y="6530340"/>
          <a:ext cx="7239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08" name="楕円 407"/>
        <xdr:cNvSpPr/>
      </xdr:nvSpPr>
      <xdr:spPr>
        <a:xfrm>
          <a:off x="123698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57150</xdr:rowOff>
    </xdr:from>
    <xdr:to>
      <xdr:col>81</xdr:col>
      <xdr:colOff>50800</xdr:colOff>
      <xdr:row>38</xdr:row>
      <xdr:rowOff>99060</xdr:rowOff>
    </xdr:to>
    <xdr:cxnSp macro="">
      <xdr:nvCxnSpPr>
        <xdr:cNvPr id="409" name="直線コネクタ 408"/>
        <xdr:cNvCxnSpPr/>
      </xdr:nvCxnSpPr>
      <xdr:spPr>
        <a:xfrm flipV="1">
          <a:off x="12420600" y="6572250"/>
          <a:ext cx="74612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168275</xdr:rowOff>
    </xdr:from>
    <xdr:to>
      <xdr:col>72</xdr:col>
      <xdr:colOff>38100</xdr:colOff>
      <xdr:row>39</xdr:row>
      <xdr:rowOff>98425</xdr:rowOff>
    </xdr:to>
    <xdr:sp macro="" textlink="">
      <xdr:nvSpPr>
        <xdr:cNvPr id="410" name="楕円 409"/>
        <xdr:cNvSpPr/>
      </xdr:nvSpPr>
      <xdr:spPr>
        <a:xfrm>
          <a:off x="11623675" y="66833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99060</xdr:rowOff>
    </xdr:from>
    <xdr:to>
      <xdr:col>76</xdr:col>
      <xdr:colOff>114300</xdr:colOff>
      <xdr:row>39</xdr:row>
      <xdr:rowOff>47625</xdr:rowOff>
    </xdr:to>
    <xdr:cxnSp macro="">
      <xdr:nvCxnSpPr>
        <xdr:cNvPr id="411" name="直線コネクタ 410"/>
        <xdr:cNvCxnSpPr/>
      </xdr:nvCxnSpPr>
      <xdr:spPr>
        <a:xfrm flipV="1">
          <a:off x="11655425" y="6614160"/>
          <a:ext cx="765175"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92092</xdr:rowOff>
    </xdr:from>
    <xdr:ext cx="405111" cy="259045"/>
    <xdr:sp macro="" textlink="">
      <xdr:nvSpPr>
        <xdr:cNvPr id="412" name="n_1aveValue【認定こども園・幼稚園・保育所】&#10;有形固定資産減価償却率"/>
        <xdr:cNvSpPr txBox="1"/>
      </xdr:nvSpPr>
      <xdr:spPr>
        <a:xfrm>
          <a:off x="129800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103522</xdr:rowOff>
    </xdr:from>
    <xdr:ext cx="405111" cy="259045"/>
    <xdr:sp macro="" textlink="">
      <xdr:nvSpPr>
        <xdr:cNvPr id="413" name="n_2aveValue【認定こども園・幼稚園・保育所】&#10;有形固定資産減価償却率"/>
        <xdr:cNvSpPr txBox="1"/>
      </xdr:nvSpPr>
      <xdr:spPr>
        <a:xfrm>
          <a:off x="12246619"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19702</xdr:rowOff>
    </xdr:from>
    <xdr:ext cx="405111" cy="259045"/>
    <xdr:sp macro="" textlink="">
      <xdr:nvSpPr>
        <xdr:cNvPr id="414" name="n_3aveValue【認定こども園・幼稚園・保育所】&#10;有形固定資産減価償却率"/>
        <xdr:cNvSpPr txBox="1"/>
      </xdr:nvSpPr>
      <xdr:spPr>
        <a:xfrm>
          <a:off x="1150049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99077</xdr:rowOff>
    </xdr:from>
    <xdr:ext cx="405111" cy="259045"/>
    <xdr:sp macro="" textlink="">
      <xdr:nvSpPr>
        <xdr:cNvPr id="415" name="n_1mainValue【認定こども園・幼稚園・保育所】&#10;有形固定資産減価償却率"/>
        <xdr:cNvSpPr txBox="1"/>
      </xdr:nvSpPr>
      <xdr:spPr>
        <a:xfrm>
          <a:off x="12980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416" name="n_2mainValue【認定こども園・幼稚園・保育所】&#10;有形固定資産減価償却率"/>
        <xdr:cNvSpPr txBox="1"/>
      </xdr:nvSpPr>
      <xdr:spPr>
        <a:xfrm>
          <a:off x="12246619"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89552</xdr:rowOff>
    </xdr:from>
    <xdr:ext cx="405111" cy="259045"/>
    <xdr:sp macro="" textlink="">
      <xdr:nvSpPr>
        <xdr:cNvPr id="417" name="n_3mainValue【認定こども園・幼稚園・保育所】&#10;有形固定資産減価償却率"/>
        <xdr:cNvSpPr txBox="1"/>
      </xdr:nvSpPr>
      <xdr:spPr>
        <a:xfrm>
          <a:off x="11500494"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9" name="テキスト ボックス 428"/>
        <xdr:cNvSpPr txBox="1"/>
      </xdr:nvSpPr>
      <xdr:spPr>
        <a:xfrm>
          <a:off x="1516334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1" name="テキスト ボックス 430"/>
        <xdr:cNvSpPr txBox="1"/>
      </xdr:nvSpPr>
      <xdr:spPr>
        <a:xfrm>
          <a:off x="1516334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3" name="テキスト ボックス 432"/>
        <xdr:cNvSpPr txBox="1"/>
      </xdr:nvSpPr>
      <xdr:spPr>
        <a:xfrm>
          <a:off x="1516334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5" name="テキスト ボックス 434"/>
        <xdr:cNvSpPr txBox="1"/>
      </xdr:nvSpPr>
      <xdr:spPr>
        <a:xfrm>
          <a:off x="1516334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39" name="直線コネクタ 438"/>
        <xdr:cNvCxnSpPr/>
      </xdr:nvCxnSpPr>
      <xdr:spPr>
        <a:xfrm flipV="1">
          <a:off x="188461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40" name="【認定こども園・幼稚園・保育所】&#10;一人当たり面積最小値テキスト"/>
        <xdr:cNvSpPr txBox="1"/>
      </xdr:nvSpPr>
      <xdr:spPr>
        <a:xfrm>
          <a:off x="188849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41" name="直線コネクタ 440"/>
        <xdr:cNvCxnSpPr/>
      </xdr:nvCxnSpPr>
      <xdr:spPr>
        <a:xfrm>
          <a:off x="18786475" y="71445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42" name="【認定こども園・幼稚園・保育所】&#10;一人当たり面積最大値テキスト"/>
        <xdr:cNvSpPr txBox="1"/>
      </xdr:nvSpPr>
      <xdr:spPr>
        <a:xfrm>
          <a:off x="188849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43" name="直線コネクタ 442"/>
        <xdr:cNvCxnSpPr/>
      </xdr:nvCxnSpPr>
      <xdr:spPr>
        <a:xfrm>
          <a:off x="18786475" y="58734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55135</xdr:rowOff>
    </xdr:from>
    <xdr:ext cx="469744" cy="259045"/>
    <xdr:sp macro="" textlink="">
      <xdr:nvSpPr>
        <xdr:cNvPr id="444" name="【認定こども園・幼稚園・保育所】&#10;一人当たり面積平均値テキスト"/>
        <xdr:cNvSpPr txBox="1"/>
      </xdr:nvSpPr>
      <xdr:spPr>
        <a:xfrm>
          <a:off x="18884900" y="657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45" name="フローチャート: 判断 444"/>
        <xdr:cNvSpPr/>
      </xdr:nvSpPr>
      <xdr:spPr>
        <a:xfrm>
          <a:off x="187960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46" name="フローチャート: 判断 445"/>
        <xdr:cNvSpPr/>
      </xdr:nvSpPr>
      <xdr:spPr>
        <a:xfrm>
          <a:off x="18100675" y="67188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7" name="フローチャート: 判断 446"/>
        <xdr:cNvSpPr/>
      </xdr:nvSpPr>
      <xdr:spPr>
        <a:xfrm>
          <a:off x="17325975"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48" name="フローチャート: 判断 447"/>
        <xdr:cNvSpPr/>
      </xdr:nvSpPr>
      <xdr:spPr>
        <a:xfrm>
          <a:off x="1657985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23114</xdr:rowOff>
    </xdr:from>
    <xdr:to>
      <xdr:col>116</xdr:col>
      <xdr:colOff>114300</xdr:colOff>
      <xdr:row>41</xdr:row>
      <xdr:rowOff>124714</xdr:rowOff>
    </xdr:to>
    <xdr:sp macro="" textlink="">
      <xdr:nvSpPr>
        <xdr:cNvPr id="454" name="楕円 453"/>
        <xdr:cNvSpPr/>
      </xdr:nvSpPr>
      <xdr:spPr>
        <a:xfrm>
          <a:off x="187960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109491</xdr:rowOff>
    </xdr:from>
    <xdr:ext cx="469744" cy="259045"/>
    <xdr:sp macro="" textlink="">
      <xdr:nvSpPr>
        <xdr:cNvPr id="455" name="【認定こども園・幼稚園・保育所】&#10;一人当たり面積該当値テキスト"/>
        <xdr:cNvSpPr txBox="1"/>
      </xdr:nvSpPr>
      <xdr:spPr>
        <a:xfrm>
          <a:off x="18884900" y="696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23114</xdr:rowOff>
    </xdr:from>
    <xdr:to>
      <xdr:col>112</xdr:col>
      <xdr:colOff>38100</xdr:colOff>
      <xdr:row>41</xdr:row>
      <xdr:rowOff>124714</xdr:rowOff>
    </xdr:to>
    <xdr:sp macro="" textlink="">
      <xdr:nvSpPr>
        <xdr:cNvPr id="456" name="楕円 455"/>
        <xdr:cNvSpPr/>
      </xdr:nvSpPr>
      <xdr:spPr>
        <a:xfrm>
          <a:off x="18100675" y="70525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73914</xdr:rowOff>
    </xdr:from>
    <xdr:to>
      <xdr:col>116</xdr:col>
      <xdr:colOff>63500</xdr:colOff>
      <xdr:row>41</xdr:row>
      <xdr:rowOff>73914</xdr:rowOff>
    </xdr:to>
    <xdr:cxnSp macro="">
      <xdr:nvCxnSpPr>
        <xdr:cNvPr id="457" name="直線コネクタ 456"/>
        <xdr:cNvCxnSpPr/>
      </xdr:nvCxnSpPr>
      <xdr:spPr>
        <a:xfrm>
          <a:off x="18132425" y="7103364"/>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23114</xdr:rowOff>
    </xdr:from>
    <xdr:to>
      <xdr:col>107</xdr:col>
      <xdr:colOff>101600</xdr:colOff>
      <xdr:row>41</xdr:row>
      <xdr:rowOff>124714</xdr:rowOff>
    </xdr:to>
    <xdr:sp macro="" textlink="">
      <xdr:nvSpPr>
        <xdr:cNvPr id="458" name="楕円 457"/>
        <xdr:cNvSpPr/>
      </xdr:nvSpPr>
      <xdr:spPr>
        <a:xfrm>
          <a:off x="17325975"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73914</xdr:rowOff>
    </xdr:from>
    <xdr:to>
      <xdr:col>111</xdr:col>
      <xdr:colOff>177800</xdr:colOff>
      <xdr:row>41</xdr:row>
      <xdr:rowOff>73914</xdr:rowOff>
    </xdr:to>
    <xdr:cxnSp macro="">
      <xdr:nvCxnSpPr>
        <xdr:cNvPr id="459" name="直線コネクタ 458"/>
        <xdr:cNvCxnSpPr/>
      </xdr:nvCxnSpPr>
      <xdr:spPr>
        <a:xfrm>
          <a:off x="17376775" y="7103364"/>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23114</xdr:rowOff>
    </xdr:from>
    <xdr:to>
      <xdr:col>102</xdr:col>
      <xdr:colOff>165100</xdr:colOff>
      <xdr:row>41</xdr:row>
      <xdr:rowOff>124714</xdr:rowOff>
    </xdr:to>
    <xdr:sp macro="" textlink="">
      <xdr:nvSpPr>
        <xdr:cNvPr id="460" name="楕円 459"/>
        <xdr:cNvSpPr/>
      </xdr:nvSpPr>
      <xdr:spPr>
        <a:xfrm>
          <a:off x="1657985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73914</xdr:rowOff>
    </xdr:from>
    <xdr:to>
      <xdr:col>107</xdr:col>
      <xdr:colOff>50800</xdr:colOff>
      <xdr:row>41</xdr:row>
      <xdr:rowOff>73914</xdr:rowOff>
    </xdr:to>
    <xdr:cxnSp macro="">
      <xdr:nvCxnSpPr>
        <xdr:cNvPr id="461" name="直線コネクタ 460"/>
        <xdr:cNvCxnSpPr/>
      </xdr:nvCxnSpPr>
      <xdr:spPr>
        <a:xfrm>
          <a:off x="16630650" y="7103364"/>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150385</xdr:rowOff>
    </xdr:from>
    <xdr:ext cx="469744" cy="259045"/>
    <xdr:sp macro="" textlink="">
      <xdr:nvSpPr>
        <xdr:cNvPr id="462" name="n_1aveValue【認定こども園・幼稚園・保育所】&#10;一人当たり面積"/>
        <xdr:cNvSpPr txBox="1"/>
      </xdr:nvSpPr>
      <xdr:spPr>
        <a:xfrm>
          <a:off x="1793247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63" name="n_2aveValue【認定こども園・幼稚園・保育所】&#10;一人当たり面積"/>
        <xdr:cNvSpPr txBox="1"/>
      </xdr:nvSpPr>
      <xdr:spPr>
        <a:xfrm>
          <a:off x="1717047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464" name="n_3aveValue【認定こども園・幼稚園・保育所】&#10;一人当たり面積"/>
        <xdr:cNvSpPr txBox="1"/>
      </xdr:nvSpPr>
      <xdr:spPr>
        <a:xfrm>
          <a:off x="16424352"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115841</xdr:rowOff>
    </xdr:from>
    <xdr:ext cx="469744" cy="259045"/>
    <xdr:sp macro="" textlink="">
      <xdr:nvSpPr>
        <xdr:cNvPr id="465" name="n_1mainValue【認定こども園・幼稚園・保育所】&#10;一人当たり面積"/>
        <xdr:cNvSpPr txBox="1"/>
      </xdr:nvSpPr>
      <xdr:spPr>
        <a:xfrm>
          <a:off x="1793247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115841</xdr:rowOff>
    </xdr:from>
    <xdr:ext cx="469744" cy="259045"/>
    <xdr:sp macro="" textlink="">
      <xdr:nvSpPr>
        <xdr:cNvPr id="466" name="n_2mainValue【認定こども園・幼稚園・保育所】&#10;一人当たり面積"/>
        <xdr:cNvSpPr txBox="1"/>
      </xdr:nvSpPr>
      <xdr:spPr>
        <a:xfrm>
          <a:off x="1717047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115841</xdr:rowOff>
    </xdr:from>
    <xdr:ext cx="469744" cy="259045"/>
    <xdr:sp macro="" textlink="">
      <xdr:nvSpPr>
        <xdr:cNvPr id="467" name="n_3mainValue【認定こども園・幼稚園・保育所】&#10;一人当たり面積"/>
        <xdr:cNvSpPr txBox="1"/>
      </xdr:nvSpPr>
      <xdr:spPr>
        <a:xfrm>
          <a:off x="16424352"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8" name="テキスト ボックス 477"/>
        <xdr:cNvSpPr txBox="1"/>
      </xdr:nvSpPr>
      <xdr:spPr>
        <a:xfrm>
          <a:off x="1024271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9" name="直線コネクタ 478"/>
        <xdr:cNvCxnSpPr/>
      </xdr:nvCxnSpPr>
      <xdr:spPr>
        <a:xfrm>
          <a:off x="10588625" y="1097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0" name="テキスト ボックス 479"/>
        <xdr:cNvSpPr txBox="1"/>
      </xdr:nvSpPr>
      <xdr:spPr>
        <a:xfrm>
          <a:off x="10242716"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1" name="直線コネクタ 480"/>
        <xdr:cNvCxnSpPr/>
      </xdr:nvCxnSpPr>
      <xdr:spPr>
        <a:xfrm>
          <a:off x="10588625" y="1051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2" name="テキスト ボックス 481"/>
        <xdr:cNvSpPr txBox="1"/>
      </xdr:nvSpPr>
      <xdr:spPr>
        <a:xfrm>
          <a:off x="10242716"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3" name="直線コネクタ 482"/>
        <xdr:cNvCxnSpPr/>
      </xdr:nvCxnSpPr>
      <xdr:spPr>
        <a:xfrm>
          <a:off x="10588625" y="1005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4" name="テキスト ボックス 483"/>
        <xdr:cNvSpPr txBox="1"/>
      </xdr:nvSpPr>
      <xdr:spPr>
        <a:xfrm>
          <a:off x="10242716"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5" name="直線コネクタ 484"/>
        <xdr:cNvCxnSpPr/>
      </xdr:nvCxnSpPr>
      <xdr:spPr>
        <a:xfrm>
          <a:off x="10588625" y="960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86" name="テキスト ボックス 485"/>
        <xdr:cNvSpPr txBox="1"/>
      </xdr:nvSpPr>
      <xdr:spPr>
        <a:xfrm>
          <a:off x="101976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8" name="テキスト ボックス 487"/>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90" name="直線コネクタ 489"/>
        <xdr:cNvCxnSpPr/>
      </xdr:nvCxnSpPr>
      <xdr:spPr>
        <a:xfrm flipV="1">
          <a:off x="13889989"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91" name="【学校施設】&#10;有形固定資産減価償却率最小値テキスト"/>
        <xdr:cNvSpPr txBox="1"/>
      </xdr:nvSpPr>
      <xdr:spPr>
        <a:xfrm>
          <a:off x="13928725"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92" name="直線コネクタ 491"/>
        <xdr:cNvCxnSpPr/>
      </xdr:nvCxnSpPr>
      <xdr:spPr>
        <a:xfrm>
          <a:off x="13801725" y="110733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93" name="【学校施設】&#10;有形固定資産減価償却率最大値テキスト"/>
        <xdr:cNvSpPr txBox="1"/>
      </xdr:nvSpPr>
      <xdr:spPr>
        <a:xfrm>
          <a:off x="13928725"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94" name="直線コネクタ 493"/>
        <xdr:cNvCxnSpPr/>
      </xdr:nvCxnSpPr>
      <xdr:spPr>
        <a:xfrm>
          <a:off x="13801725" y="98229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495" name="【学校施設】&#10;有形固定資産減価償却率平均値テキスト"/>
        <xdr:cNvSpPr txBox="1"/>
      </xdr:nvSpPr>
      <xdr:spPr>
        <a:xfrm>
          <a:off x="13928725" y="1033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96" name="フローチャート: 判断 495"/>
        <xdr:cNvSpPr/>
      </xdr:nvSpPr>
      <xdr:spPr>
        <a:xfrm>
          <a:off x="13839825" y="103550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97" name="フローチャート: 判断 496"/>
        <xdr:cNvSpPr/>
      </xdr:nvSpPr>
      <xdr:spPr>
        <a:xfrm>
          <a:off x="13115925"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98" name="フローチャート: 判断 497"/>
        <xdr:cNvSpPr/>
      </xdr:nvSpPr>
      <xdr:spPr>
        <a:xfrm>
          <a:off x="123698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99" name="フローチャート: 判断 498"/>
        <xdr:cNvSpPr/>
      </xdr:nvSpPr>
      <xdr:spPr>
        <a:xfrm>
          <a:off x="11623675" y="104053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54356</xdr:rowOff>
    </xdr:from>
    <xdr:to>
      <xdr:col>85</xdr:col>
      <xdr:colOff>177800</xdr:colOff>
      <xdr:row>59</xdr:row>
      <xdr:rowOff>155956</xdr:rowOff>
    </xdr:to>
    <xdr:sp macro="" textlink="">
      <xdr:nvSpPr>
        <xdr:cNvPr id="505" name="楕円 504"/>
        <xdr:cNvSpPr/>
      </xdr:nvSpPr>
      <xdr:spPr>
        <a:xfrm>
          <a:off x="13839825" y="101699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77233</xdr:rowOff>
    </xdr:from>
    <xdr:ext cx="405111" cy="259045"/>
    <xdr:sp macro="" textlink="">
      <xdr:nvSpPr>
        <xdr:cNvPr id="506" name="【学校施設】&#10;有形固定資産減価償却率該当値テキスト"/>
        <xdr:cNvSpPr txBox="1"/>
      </xdr:nvSpPr>
      <xdr:spPr>
        <a:xfrm>
          <a:off x="13928725" y="1002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168656</xdr:rowOff>
    </xdr:from>
    <xdr:to>
      <xdr:col>81</xdr:col>
      <xdr:colOff>101600</xdr:colOff>
      <xdr:row>59</xdr:row>
      <xdr:rowOff>98806</xdr:rowOff>
    </xdr:to>
    <xdr:sp macro="" textlink="">
      <xdr:nvSpPr>
        <xdr:cNvPr id="507" name="楕円 506"/>
        <xdr:cNvSpPr/>
      </xdr:nvSpPr>
      <xdr:spPr>
        <a:xfrm>
          <a:off x="13115925"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48006</xdr:rowOff>
    </xdr:from>
    <xdr:to>
      <xdr:col>85</xdr:col>
      <xdr:colOff>127000</xdr:colOff>
      <xdr:row>59</xdr:row>
      <xdr:rowOff>105156</xdr:rowOff>
    </xdr:to>
    <xdr:cxnSp macro="">
      <xdr:nvCxnSpPr>
        <xdr:cNvPr id="508" name="直線コネクタ 507"/>
        <xdr:cNvCxnSpPr/>
      </xdr:nvCxnSpPr>
      <xdr:spPr>
        <a:xfrm>
          <a:off x="13166725" y="10163556"/>
          <a:ext cx="7239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127508</xdr:rowOff>
    </xdr:from>
    <xdr:to>
      <xdr:col>76</xdr:col>
      <xdr:colOff>165100</xdr:colOff>
      <xdr:row>59</xdr:row>
      <xdr:rowOff>57658</xdr:rowOff>
    </xdr:to>
    <xdr:sp macro="" textlink="">
      <xdr:nvSpPr>
        <xdr:cNvPr id="509" name="楕円 508"/>
        <xdr:cNvSpPr/>
      </xdr:nvSpPr>
      <xdr:spPr>
        <a:xfrm>
          <a:off x="123698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6858</xdr:rowOff>
    </xdr:from>
    <xdr:to>
      <xdr:col>81</xdr:col>
      <xdr:colOff>50800</xdr:colOff>
      <xdr:row>59</xdr:row>
      <xdr:rowOff>48006</xdr:rowOff>
    </xdr:to>
    <xdr:cxnSp macro="">
      <xdr:nvCxnSpPr>
        <xdr:cNvPr id="510" name="直線コネクタ 509"/>
        <xdr:cNvCxnSpPr/>
      </xdr:nvCxnSpPr>
      <xdr:spPr>
        <a:xfrm>
          <a:off x="12420600" y="10122408"/>
          <a:ext cx="746125"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58928</xdr:rowOff>
    </xdr:from>
    <xdr:to>
      <xdr:col>72</xdr:col>
      <xdr:colOff>38100</xdr:colOff>
      <xdr:row>58</xdr:row>
      <xdr:rowOff>160528</xdr:rowOff>
    </xdr:to>
    <xdr:sp macro="" textlink="">
      <xdr:nvSpPr>
        <xdr:cNvPr id="511" name="楕円 510"/>
        <xdr:cNvSpPr/>
      </xdr:nvSpPr>
      <xdr:spPr>
        <a:xfrm>
          <a:off x="11623675" y="100030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109728</xdr:rowOff>
    </xdr:from>
    <xdr:to>
      <xdr:col>76</xdr:col>
      <xdr:colOff>114300</xdr:colOff>
      <xdr:row>59</xdr:row>
      <xdr:rowOff>6858</xdr:rowOff>
    </xdr:to>
    <xdr:cxnSp macro="">
      <xdr:nvCxnSpPr>
        <xdr:cNvPr id="512" name="直線コネクタ 511"/>
        <xdr:cNvCxnSpPr/>
      </xdr:nvCxnSpPr>
      <xdr:spPr>
        <a:xfrm>
          <a:off x="11655425" y="10053828"/>
          <a:ext cx="765175"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5351</xdr:rowOff>
    </xdr:from>
    <xdr:ext cx="405111" cy="259045"/>
    <xdr:sp macro="" textlink="">
      <xdr:nvSpPr>
        <xdr:cNvPr id="513" name="n_1aveValue【学校施設】&#10;有形固定資産減価償却率"/>
        <xdr:cNvSpPr txBox="1"/>
      </xdr:nvSpPr>
      <xdr:spPr>
        <a:xfrm>
          <a:off x="12980044"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514" name="n_2aveValue【学校施設】&#10;有形固定資産減価償却率"/>
        <xdr:cNvSpPr txBox="1"/>
      </xdr:nvSpPr>
      <xdr:spPr>
        <a:xfrm>
          <a:off x="12246619"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39641</xdr:rowOff>
    </xdr:from>
    <xdr:ext cx="405111" cy="259045"/>
    <xdr:sp macro="" textlink="">
      <xdr:nvSpPr>
        <xdr:cNvPr id="515" name="n_3aveValue【学校施設】&#10;有形固定資産減価償却率"/>
        <xdr:cNvSpPr txBox="1"/>
      </xdr:nvSpPr>
      <xdr:spPr>
        <a:xfrm>
          <a:off x="11500494" y="1049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115333</xdr:rowOff>
    </xdr:from>
    <xdr:ext cx="405111" cy="259045"/>
    <xdr:sp macro="" textlink="">
      <xdr:nvSpPr>
        <xdr:cNvPr id="516" name="n_1mainValue【学校施設】&#10;有形固定資産減価償却率"/>
        <xdr:cNvSpPr txBox="1"/>
      </xdr:nvSpPr>
      <xdr:spPr>
        <a:xfrm>
          <a:off x="12980044" y="988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74185</xdr:rowOff>
    </xdr:from>
    <xdr:ext cx="405111" cy="259045"/>
    <xdr:sp macro="" textlink="">
      <xdr:nvSpPr>
        <xdr:cNvPr id="517" name="n_2mainValue【学校施設】&#10;有形固定資産減価償却率"/>
        <xdr:cNvSpPr txBox="1"/>
      </xdr:nvSpPr>
      <xdr:spPr>
        <a:xfrm>
          <a:off x="12246619" y="984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5605</xdr:rowOff>
    </xdr:from>
    <xdr:ext cx="405111" cy="259045"/>
    <xdr:sp macro="" textlink="">
      <xdr:nvSpPr>
        <xdr:cNvPr id="518" name="n_3mainValue【学校施設】&#10;有形固定資産減価償却率"/>
        <xdr:cNvSpPr txBox="1"/>
      </xdr:nvSpPr>
      <xdr:spPr>
        <a:xfrm>
          <a:off x="11500494" y="977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9" name="テキスト ボックス 528"/>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0" name="直線コネクタ 529"/>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41" name="直線コネクタ 540"/>
        <xdr:cNvCxnSpPr/>
      </xdr:nvCxnSpPr>
      <xdr:spPr>
        <a:xfrm flipV="1">
          <a:off x="188461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42" name="【学校施設】&#10;一人当たり面積最小値テキスト"/>
        <xdr:cNvSpPr txBox="1"/>
      </xdr:nvSpPr>
      <xdr:spPr>
        <a:xfrm>
          <a:off x="188849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43" name="直線コネクタ 542"/>
        <xdr:cNvCxnSpPr/>
      </xdr:nvCxnSpPr>
      <xdr:spPr>
        <a:xfrm>
          <a:off x="18786475" y="110299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44" name="【学校施設】&#10;一人当たり面積最大値テキスト"/>
        <xdr:cNvSpPr txBox="1"/>
      </xdr:nvSpPr>
      <xdr:spPr>
        <a:xfrm>
          <a:off x="188849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45" name="直線コネクタ 544"/>
        <xdr:cNvCxnSpPr/>
      </xdr:nvCxnSpPr>
      <xdr:spPr>
        <a:xfrm>
          <a:off x="18786475" y="95394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126611</xdr:rowOff>
    </xdr:from>
    <xdr:ext cx="469744" cy="259045"/>
    <xdr:sp macro="" textlink="">
      <xdr:nvSpPr>
        <xdr:cNvPr id="546" name="【学校施設】&#10;一人当たり面積平均値テキスト"/>
        <xdr:cNvSpPr txBox="1"/>
      </xdr:nvSpPr>
      <xdr:spPr>
        <a:xfrm>
          <a:off x="18884900" y="10585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47" name="フローチャート: 判断 546"/>
        <xdr:cNvSpPr/>
      </xdr:nvSpPr>
      <xdr:spPr>
        <a:xfrm>
          <a:off x="187960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48" name="フローチャート: 判断 547"/>
        <xdr:cNvSpPr/>
      </xdr:nvSpPr>
      <xdr:spPr>
        <a:xfrm>
          <a:off x="18100675" y="107075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49" name="フローチャート: 判断 548"/>
        <xdr:cNvSpPr/>
      </xdr:nvSpPr>
      <xdr:spPr>
        <a:xfrm>
          <a:off x="17325975"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550" name="フローチャート: 判断 549"/>
        <xdr:cNvSpPr/>
      </xdr:nvSpPr>
      <xdr:spPr>
        <a:xfrm>
          <a:off x="1657985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114706</xdr:rowOff>
    </xdr:from>
    <xdr:to>
      <xdr:col>116</xdr:col>
      <xdr:colOff>114300</xdr:colOff>
      <xdr:row>64</xdr:row>
      <xdr:rowOff>44856</xdr:rowOff>
    </xdr:to>
    <xdr:sp macro="" textlink="">
      <xdr:nvSpPr>
        <xdr:cNvPr id="556" name="楕円 555"/>
        <xdr:cNvSpPr/>
      </xdr:nvSpPr>
      <xdr:spPr>
        <a:xfrm>
          <a:off x="18796000" y="1091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29633</xdr:rowOff>
    </xdr:from>
    <xdr:ext cx="469744" cy="259045"/>
    <xdr:sp macro="" textlink="">
      <xdr:nvSpPr>
        <xdr:cNvPr id="557" name="【学校施設】&#10;一人当たり面積該当値テキスト"/>
        <xdr:cNvSpPr txBox="1"/>
      </xdr:nvSpPr>
      <xdr:spPr>
        <a:xfrm>
          <a:off x="18884900" y="1083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115621</xdr:rowOff>
    </xdr:from>
    <xdr:to>
      <xdr:col>112</xdr:col>
      <xdr:colOff>38100</xdr:colOff>
      <xdr:row>64</xdr:row>
      <xdr:rowOff>45771</xdr:rowOff>
    </xdr:to>
    <xdr:sp macro="" textlink="">
      <xdr:nvSpPr>
        <xdr:cNvPr id="558" name="楕円 557"/>
        <xdr:cNvSpPr/>
      </xdr:nvSpPr>
      <xdr:spPr>
        <a:xfrm>
          <a:off x="18100675" y="1091697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165506</xdr:rowOff>
    </xdr:from>
    <xdr:to>
      <xdr:col>116</xdr:col>
      <xdr:colOff>63500</xdr:colOff>
      <xdr:row>63</xdr:row>
      <xdr:rowOff>166421</xdr:rowOff>
    </xdr:to>
    <xdr:cxnSp macro="">
      <xdr:nvCxnSpPr>
        <xdr:cNvPr id="559" name="直線コネクタ 558"/>
        <xdr:cNvCxnSpPr/>
      </xdr:nvCxnSpPr>
      <xdr:spPr>
        <a:xfrm flipV="1">
          <a:off x="18132425" y="10966856"/>
          <a:ext cx="714375"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116992</xdr:rowOff>
    </xdr:from>
    <xdr:to>
      <xdr:col>107</xdr:col>
      <xdr:colOff>101600</xdr:colOff>
      <xdr:row>64</xdr:row>
      <xdr:rowOff>47142</xdr:rowOff>
    </xdr:to>
    <xdr:sp macro="" textlink="">
      <xdr:nvSpPr>
        <xdr:cNvPr id="560" name="楕円 559"/>
        <xdr:cNvSpPr/>
      </xdr:nvSpPr>
      <xdr:spPr>
        <a:xfrm>
          <a:off x="17325975" y="1091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166421</xdr:rowOff>
    </xdr:from>
    <xdr:to>
      <xdr:col>111</xdr:col>
      <xdr:colOff>177800</xdr:colOff>
      <xdr:row>63</xdr:row>
      <xdr:rowOff>167792</xdr:rowOff>
    </xdr:to>
    <xdr:cxnSp macro="">
      <xdr:nvCxnSpPr>
        <xdr:cNvPr id="561" name="直線コネクタ 560"/>
        <xdr:cNvCxnSpPr/>
      </xdr:nvCxnSpPr>
      <xdr:spPr>
        <a:xfrm flipV="1">
          <a:off x="17376775" y="10967771"/>
          <a:ext cx="75565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117449</xdr:rowOff>
    </xdr:from>
    <xdr:to>
      <xdr:col>102</xdr:col>
      <xdr:colOff>165100</xdr:colOff>
      <xdr:row>64</xdr:row>
      <xdr:rowOff>47599</xdr:rowOff>
    </xdr:to>
    <xdr:sp macro="" textlink="">
      <xdr:nvSpPr>
        <xdr:cNvPr id="562" name="楕円 561"/>
        <xdr:cNvSpPr/>
      </xdr:nvSpPr>
      <xdr:spPr>
        <a:xfrm>
          <a:off x="16579850" y="1091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167792</xdr:rowOff>
    </xdr:from>
    <xdr:to>
      <xdr:col>107</xdr:col>
      <xdr:colOff>50800</xdr:colOff>
      <xdr:row>63</xdr:row>
      <xdr:rowOff>168249</xdr:rowOff>
    </xdr:to>
    <xdr:cxnSp macro="">
      <xdr:nvCxnSpPr>
        <xdr:cNvPr id="563" name="直線コネクタ 562"/>
        <xdr:cNvCxnSpPr/>
      </xdr:nvCxnSpPr>
      <xdr:spPr>
        <a:xfrm flipV="1">
          <a:off x="16630650" y="10969142"/>
          <a:ext cx="746125"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564" name="n_1aveValue【学校施設】&#10;一人当たり面積"/>
        <xdr:cNvSpPr txBox="1"/>
      </xdr:nvSpPr>
      <xdr:spPr>
        <a:xfrm>
          <a:off x="1793247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565" name="n_2aveValue【学校施設】&#10;一人当たり面積"/>
        <xdr:cNvSpPr txBox="1"/>
      </xdr:nvSpPr>
      <xdr:spPr>
        <a:xfrm>
          <a:off x="1717047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566" name="n_3aveValue【学校施設】&#10;一人当たり面積"/>
        <xdr:cNvSpPr txBox="1"/>
      </xdr:nvSpPr>
      <xdr:spPr>
        <a:xfrm>
          <a:off x="16424352"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36898</xdr:rowOff>
    </xdr:from>
    <xdr:ext cx="469744" cy="259045"/>
    <xdr:sp macro="" textlink="">
      <xdr:nvSpPr>
        <xdr:cNvPr id="567" name="n_1mainValue【学校施設】&#10;一人当たり面積"/>
        <xdr:cNvSpPr txBox="1"/>
      </xdr:nvSpPr>
      <xdr:spPr>
        <a:xfrm>
          <a:off x="17932477" y="1100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38269</xdr:rowOff>
    </xdr:from>
    <xdr:ext cx="469744" cy="259045"/>
    <xdr:sp macro="" textlink="">
      <xdr:nvSpPr>
        <xdr:cNvPr id="568" name="n_2mainValue【学校施設】&#10;一人当たり面積"/>
        <xdr:cNvSpPr txBox="1"/>
      </xdr:nvSpPr>
      <xdr:spPr>
        <a:xfrm>
          <a:off x="17170477" y="1101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38726</xdr:rowOff>
    </xdr:from>
    <xdr:ext cx="469744" cy="259045"/>
    <xdr:sp macro="" textlink="">
      <xdr:nvSpPr>
        <xdr:cNvPr id="569" name="n_3mainValue【学校施設】&#10;一人当たり面積"/>
        <xdr:cNvSpPr txBox="1"/>
      </xdr:nvSpPr>
      <xdr:spPr>
        <a:xfrm>
          <a:off x="16424352" y="1101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0" name="直線コネクタ 579"/>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1" name="テキスト ボックス 580"/>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2" name="直線コネクタ 581"/>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3" name="テキスト ボックス 582"/>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4" name="直線コネクタ 583"/>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5" name="テキスト ボックス 584"/>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6" name="直線コネクタ 585"/>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7" name="テキスト ボックス 586"/>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8" name="直線コネクタ 587"/>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9" name="テキスト ボックス 588"/>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0" name="直線コネクタ 589"/>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1" name="テキスト ボックス 590"/>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児童館】&#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95" name="直線コネクタ 594"/>
        <xdr:cNvCxnSpPr/>
      </xdr:nvCxnSpPr>
      <xdr:spPr>
        <a:xfrm flipV="1">
          <a:off x="13889989"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96" name="【児童館】&#10;有形固定資産減価償却率最小値テキスト"/>
        <xdr:cNvSpPr txBox="1"/>
      </xdr:nvSpPr>
      <xdr:spPr>
        <a:xfrm>
          <a:off x="13928725"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97" name="直線コネクタ 596"/>
        <xdr:cNvCxnSpPr/>
      </xdr:nvCxnSpPr>
      <xdr:spPr>
        <a:xfrm>
          <a:off x="13801725" y="147370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8" name="【児童館】&#10;有形固定資産減価償却率最大値テキスト"/>
        <xdr:cNvSpPr txBox="1"/>
      </xdr:nvSpPr>
      <xdr:spPr>
        <a:xfrm>
          <a:off x="13928725"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9" name="直線コネクタ 598"/>
        <xdr:cNvCxnSpPr/>
      </xdr:nvCxnSpPr>
      <xdr:spPr>
        <a:xfrm>
          <a:off x="13801725" y="1328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96719</xdr:rowOff>
    </xdr:from>
    <xdr:ext cx="405111" cy="259045"/>
    <xdr:sp macro="" textlink="">
      <xdr:nvSpPr>
        <xdr:cNvPr id="600" name="【児童館】&#10;有形固定資産減価償却率平均値テキスト"/>
        <xdr:cNvSpPr txBox="1"/>
      </xdr:nvSpPr>
      <xdr:spPr>
        <a:xfrm>
          <a:off x="13928725" y="13812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601" name="フローチャート: 判断 600"/>
        <xdr:cNvSpPr/>
      </xdr:nvSpPr>
      <xdr:spPr>
        <a:xfrm>
          <a:off x="13839825" y="139612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602" name="フローチャート: 判断 601"/>
        <xdr:cNvSpPr/>
      </xdr:nvSpPr>
      <xdr:spPr>
        <a:xfrm>
          <a:off x="13115925"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603" name="フローチャート: 判断 602"/>
        <xdr:cNvSpPr/>
      </xdr:nvSpPr>
      <xdr:spPr>
        <a:xfrm>
          <a:off x="123698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72208</xdr:rowOff>
    </xdr:from>
    <xdr:to>
      <xdr:col>72</xdr:col>
      <xdr:colOff>38100</xdr:colOff>
      <xdr:row>83</xdr:row>
      <xdr:rowOff>2358</xdr:rowOff>
    </xdr:to>
    <xdr:sp macro="" textlink="">
      <xdr:nvSpPr>
        <xdr:cNvPr id="604" name="フローチャート: 判断 603"/>
        <xdr:cNvSpPr/>
      </xdr:nvSpPr>
      <xdr:spPr>
        <a:xfrm>
          <a:off x="11623675" y="141311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155484</xdr:rowOff>
    </xdr:from>
    <xdr:to>
      <xdr:col>85</xdr:col>
      <xdr:colOff>177800</xdr:colOff>
      <xdr:row>82</xdr:row>
      <xdr:rowOff>85634</xdr:rowOff>
    </xdr:to>
    <xdr:sp macro="" textlink="">
      <xdr:nvSpPr>
        <xdr:cNvPr id="610" name="楕円 609"/>
        <xdr:cNvSpPr/>
      </xdr:nvSpPr>
      <xdr:spPr>
        <a:xfrm>
          <a:off x="13839825" y="140429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133911</xdr:rowOff>
    </xdr:from>
    <xdr:ext cx="405111" cy="259045"/>
    <xdr:sp macro="" textlink="">
      <xdr:nvSpPr>
        <xdr:cNvPr id="611" name="【児童館】&#10;有形固定資産減価償却率該当値テキスト"/>
        <xdr:cNvSpPr txBox="1"/>
      </xdr:nvSpPr>
      <xdr:spPr>
        <a:xfrm>
          <a:off x="13928725" y="1402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8527</xdr:rowOff>
    </xdr:from>
    <xdr:to>
      <xdr:col>81</xdr:col>
      <xdr:colOff>101600</xdr:colOff>
      <xdr:row>82</xdr:row>
      <xdr:rowOff>110127</xdr:rowOff>
    </xdr:to>
    <xdr:sp macro="" textlink="">
      <xdr:nvSpPr>
        <xdr:cNvPr id="612" name="楕円 611"/>
        <xdr:cNvSpPr/>
      </xdr:nvSpPr>
      <xdr:spPr>
        <a:xfrm>
          <a:off x="13115925"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34834</xdr:rowOff>
    </xdr:from>
    <xdr:to>
      <xdr:col>85</xdr:col>
      <xdr:colOff>127000</xdr:colOff>
      <xdr:row>82</xdr:row>
      <xdr:rowOff>59327</xdr:rowOff>
    </xdr:to>
    <xdr:cxnSp macro="">
      <xdr:nvCxnSpPr>
        <xdr:cNvPr id="613" name="直線コネクタ 612"/>
        <xdr:cNvCxnSpPr/>
      </xdr:nvCxnSpPr>
      <xdr:spPr>
        <a:xfrm flipV="1">
          <a:off x="13166725" y="14093734"/>
          <a:ext cx="7239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42818</xdr:rowOff>
    </xdr:from>
    <xdr:to>
      <xdr:col>76</xdr:col>
      <xdr:colOff>165100</xdr:colOff>
      <xdr:row>82</xdr:row>
      <xdr:rowOff>144418</xdr:rowOff>
    </xdr:to>
    <xdr:sp macro="" textlink="">
      <xdr:nvSpPr>
        <xdr:cNvPr id="614" name="楕円 613"/>
        <xdr:cNvSpPr/>
      </xdr:nvSpPr>
      <xdr:spPr>
        <a:xfrm>
          <a:off x="123698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59327</xdr:rowOff>
    </xdr:from>
    <xdr:to>
      <xdr:col>81</xdr:col>
      <xdr:colOff>50800</xdr:colOff>
      <xdr:row>82</xdr:row>
      <xdr:rowOff>93618</xdr:rowOff>
    </xdr:to>
    <xdr:cxnSp macro="">
      <xdr:nvCxnSpPr>
        <xdr:cNvPr id="615" name="直線コネクタ 614"/>
        <xdr:cNvCxnSpPr/>
      </xdr:nvCxnSpPr>
      <xdr:spPr>
        <a:xfrm flipV="1">
          <a:off x="12420600" y="14118227"/>
          <a:ext cx="746125"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77107</xdr:rowOff>
    </xdr:from>
    <xdr:to>
      <xdr:col>72</xdr:col>
      <xdr:colOff>38100</xdr:colOff>
      <xdr:row>83</xdr:row>
      <xdr:rowOff>7257</xdr:rowOff>
    </xdr:to>
    <xdr:sp macro="" textlink="">
      <xdr:nvSpPr>
        <xdr:cNvPr id="616" name="楕円 615"/>
        <xdr:cNvSpPr/>
      </xdr:nvSpPr>
      <xdr:spPr>
        <a:xfrm>
          <a:off x="11623675" y="1413600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93618</xdr:rowOff>
    </xdr:from>
    <xdr:to>
      <xdr:col>76</xdr:col>
      <xdr:colOff>114300</xdr:colOff>
      <xdr:row>82</xdr:row>
      <xdr:rowOff>127907</xdr:rowOff>
    </xdr:to>
    <xdr:cxnSp macro="">
      <xdr:nvCxnSpPr>
        <xdr:cNvPr id="617" name="直線コネクタ 616"/>
        <xdr:cNvCxnSpPr/>
      </xdr:nvCxnSpPr>
      <xdr:spPr>
        <a:xfrm flipV="1">
          <a:off x="11655425" y="14152518"/>
          <a:ext cx="76517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25416</xdr:rowOff>
    </xdr:from>
    <xdr:ext cx="405111" cy="259045"/>
    <xdr:sp macro="" textlink="">
      <xdr:nvSpPr>
        <xdr:cNvPr id="618" name="n_1aveValue【児童館】&#10;有形固定資産減価償却率"/>
        <xdr:cNvSpPr txBox="1"/>
      </xdr:nvSpPr>
      <xdr:spPr>
        <a:xfrm>
          <a:off x="12980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38479</xdr:rowOff>
    </xdr:from>
    <xdr:ext cx="405111" cy="259045"/>
    <xdr:sp macro="" textlink="">
      <xdr:nvSpPr>
        <xdr:cNvPr id="619" name="n_2aveValue【児童館】&#10;有形固定資産減価償却率"/>
        <xdr:cNvSpPr txBox="1"/>
      </xdr:nvSpPr>
      <xdr:spPr>
        <a:xfrm>
          <a:off x="12246619"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18885</xdr:rowOff>
    </xdr:from>
    <xdr:ext cx="405111" cy="259045"/>
    <xdr:sp macro="" textlink="">
      <xdr:nvSpPr>
        <xdr:cNvPr id="620" name="n_3aveValue【児童館】&#10;有形固定資産減価償却率"/>
        <xdr:cNvSpPr txBox="1"/>
      </xdr:nvSpPr>
      <xdr:spPr>
        <a:xfrm>
          <a:off x="1150049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101254</xdr:rowOff>
    </xdr:from>
    <xdr:ext cx="405111" cy="259045"/>
    <xdr:sp macro="" textlink="">
      <xdr:nvSpPr>
        <xdr:cNvPr id="621" name="n_1mainValue【児童館】&#10;有形固定資産減価償却率"/>
        <xdr:cNvSpPr txBox="1"/>
      </xdr:nvSpPr>
      <xdr:spPr>
        <a:xfrm>
          <a:off x="129800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135545</xdr:rowOff>
    </xdr:from>
    <xdr:ext cx="405111" cy="259045"/>
    <xdr:sp macro="" textlink="">
      <xdr:nvSpPr>
        <xdr:cNvPr id="622" name="n_2mainValue【児童館】&#10;有形固定資産減価償却率"/>
        <xdr:cNvSpPr txBox="1"/>
      </xdr:nvSpPr>
      <xdr:spPr>
        <a:xfrm>
          <a:off x="12246619" y="1419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169834</xdr:rowOff>
    </xdr:from>
    <xdr:ext cx="405111" cy="259045"/>
    <xdr:sp macro="" textlink="">
      <xdr:nvSpPr>
        <xdr:cNvPr id="623" name="n_3mainValue【児童館】&#10;有形固定資産減価償却率"/>
        <xdr:cNvSpPr txBox="1"/>
      </xdr:nvSpPr>
      <xdr:spPr>
        <a:xfrm>
          <a:off x="1150049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4" name="直線コネクタ 633"/>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5" name="テキスト ボックス 634"/>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6" name="直線コネクタ 635"/>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7" name="テキスト ボックス 636"/>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8" name="直線コネクタ 637"/>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9" name="テキスト ボックス 638"/>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0" name="直線コネクタ 639"/>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1" name="テキスト ボックス 640"/>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児童館】&#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645" name="直線コネクタ 644"/>
        <xdr:cNvCxnSpPr/>
      </xdr:nvCxnSpPr>
      <xdr:spPr>
        <a:xfrm flipV="1">
          <a:off x="188461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646" name="【児童館】&#10;一人当たり面積最小値テキスト"/>
        <xdr:cNvSpPr txBox="1"/>
      </xdr:nvSpPr>
      <xdr:spPr>
        <a:xfrm>
          <a:off x="188849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47" name="直線コネクタ 646"/>
        <xdr:cNvCxnSpPr/>
      </xdr:nvCxnSpPr>
      <xdr:spPr>
        <a:xfrm>
          <a:off x="18786475" y="146913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48" name="【児童館】&#10;一人当たり面積最大値テキスト"/>
        <xdr:cNvSpPr txBox="1"/>
      </xdr:nvSpPr>
      <xdr:spPr>
        <a:xfrm>
          <a:off x="188849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49" name="直線コネクタ 648"/>
        <xdr:cNvCxnSpPr/>
      </xdr:nvCxnSpPr>
      <xdr:spPr>
        <a:xfrm>
          <a:off x="18786475" y="133654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50" name="【児童館】&#10;一人当たり面積平均値テキスト"/>
        <xdr:cNvSpPr txBox="1"/>
      </xdr:nvSpPr>
      <xdr:spPr>
        <a:xfrm>
          <a:off x="188849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1" name="フローチャート: 判断 650"/>
        <xdr:cNvSpPr/>
      </xdr:nvSpPr>
      <xdr:spPr>
        <a:xfrm>
          <a:off x="187960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652" name="フローチャート: 判断 651"/>
        <xdr:cNvSpPr/>
      </xdr:nvSpPr>
      <xdr:spPr>
        <a:xfrm>
          <a:off x="18100675" y="141376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53" name="フローチャート: 判断 652"/>
        <xdr:cNvSpPr/>
      </xdr:nvSpPr>
      <xdr:spPr>
        <a:xfrm>
          <a:off x="17325975"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654" name="フローチャート: 判断 653"/>
        <xdr:cNvSpPr/>
      </xdr:nvSpPr>
      <xdr:spPr>
        <a:xfrm>
          <a:off x="1657985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660" name="楕円 659"/>
        <xdr:cNvSpPr/>
      </xdr:nvSpPr>
      <xdr:spPr>
        <a:xfrm>
          <a:off x="187960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114316</xdr:rowOff>
    </xdr:from>
    <xdr:ext cx="469744" cy="259045"/>
    <xdr:sp macro="" textlink="">
      <xdr:nvSpPr>
        <xdr:cNvPr id="661" name="【児童館】&#10;一人当たり面積該当値テキスト"/>
        <xdr:cNvSpPr txBox="1"/>
      </xdr:nvSpPr>
      <xdr:spPr>
        <a:xfrm>
          <a:off x="18884900"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113030</xdr:rowOff>
    </xdr:from>
    <xdr:to>
      <xdr:col>112</xdr:col>
      <xdr:colOff>38100</xdr:colOff>
      <xdr:row>84</xdr:row>
      <xdr:rowOff>43180</xdr:rowOff>
    </xdr:to>
    <xdr:sp macro="" textlink="">
      <xdr:nvSpPr>
        <xdr:cNvPr id="662" name="楕円 661"/>
        <xdr:cNvSpPr/>
      </xdr:nvSpPr>
      <xdr:spPr>
        <a:xfrm>
          <a:off x="18100675" y="143433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163830</xdr:rowOff>
    </xdr:from>
    <xdr:to>
      <xdr:col>116</xdr:col>
      <xdr:colOff>63500</xdr:colOff>
      <xdr:row>84</xdr:row>
      <xdr:rowOff>15239</xdr:rowOff>
    </xdr:to>
    <xdr:cxnSp macro="">
      <xdr:nvCxnSpPr>
        <xdr:cNvPr id="663" name="直線コネクタ 662"/>
        <xdr:cNvCxnSpPr/>
      </xdr:nvCxnSpPr>
      <xdr:spPr>
        <a:xfrm>
          <a:off x="18132425" y="14394180"/>
          <a:ext cx="714375"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113030</xdr:rowOff>
    </xdr:from>
    <xdr:to>
      <xdr:col>107</xdr:col>
      <xdr:colOff>101600</xdr:colOff>
      <xdr:row>84</xdr:row>
      <xdr:rowOff>43180</xdr:rowOff>
    </xdr:to>
    <xdr:sp macro="" textlink="">
      <xdr:nvSpPr>
        <xdr:cNvPr id="664" name="楕円 663"/>
        <xdr:cNvSpPr/>
      </xdr:nvSpPr>
      <xdr:spPr>
        <a:xfrm>
          <a:off x="17325975"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163830</xdr:rowOff>
    </xdr:from>
    <xdr:to>
      <xdr:col>111</xdr:col>
      <xdr:colOff>177800</xdr:colOff>
      <xdr:row>83</xdr:row>
      <xdr:rowOff>163830</xdr:rowOff>
    </xdr:to>
    <xdr:cxnSp macro="">
      <xdr:nvCxnSpPr>
        <xdr:cNvPr id="665" name="直線コネクタ 664"/>
        <xdr:cNvCxnSpPr/>
      </xdr:nvCxnSpPr>
      <xdr:spPr>
        <a:xfrm>
          <a:off x="17376775" y="1439418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666" name="楕円 665"/>
        <xdr:cNvSpPr/>
      </xdr:nvSpPr>
      <xdr:spPr>
        <a:xfrm>
          <a:off x="1657985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140970</xdr:rowOff>
    </xdr:from>
    <xdr:to>
      <xdr:col>107</xdr:col>
      <xdr:colOff>50800</xdr:colOff>
      <xdr:row>83</xdr:row>
      <xdr:rowOff>163830</xdr:rowOff>
    </xdr:to>
    <xdr:cxnSp macro="">
      <xdr:nvCxnSpPr>
        <xdr:cNvPr id="667" name="直線コネクタ 666"/>
        <xdr:cNvCxnSpPr/>
      </xdr:nvCxnSpPr>
      <xdr:spPr>
        <a:xfrm>
          <a:off x="16630650" y="14371320"/>
          <a:ext cx="74612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25416</xdr:rowOff>
    </xdr:from>
    <xdr:ext cx="469744" cy="259045"/>
    <xdr:sp macro="" textlink="">
      <xdr:nvSpPr>
        <xdr:cNvPr id="668" name="n_1aveValue【児童館】&#10;一人当たり面積"/>
        <xdr:cNvSpPr txBox="1"/>
      </xdr:nvSpPr>
      <xdr:spPr>
        <a:xfrm>
          <a:off x="1793247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69" name="n_2aveValue【児童館】&#10;一人当たり面積"/>
        <xdr:cNvSpPr txBox="1"/>
      </xdr:nvSpPr>
      <xdr:spPr>
        <a:xfrm>
          <a:off x="1717047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670" name="n_3aveValue【児童館】&#10;一人当たり面積"/>
        <xdr:cNvSpPr txBox="1"/>
      </xdr:nvSpPr>
      <xdr:spPr>
        <a:xfrm>
          <a:off x="16424352"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34307</xdr:rowOff>
    </xdr:from>
    <xdr:ext cx="469744" cy="259045"/>
    <xdr:sp macro="" textlink="">
      <xdr:nvSpPr>
        <xdr:cNvPr id="671" name="n_1mainValue【児童館】&#10;一人当たり面積"/>
        <xdr:cNvSpPr txBox="1"/>
      </xdr:nvSpPr>
      <xdr:spPr>
        <a:xfrm>
          <a:off x="1793247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34307</xdr:rowOff>
    </xdr:from>
    <xdr:ext cx="469744" cy="259045"/>
    <xdr:sp macro="" textlink="">
      <xdr:nvSpPr>
        <xdr:cNvPr id="672" name="n_2mainValue【児童館】&#10;一人当たり面積"/>
        <xdr:cNvSpPr txBox="1"/>
      </xdr:nvSpPr>
      <xdr:spPr>
        <a:xfrm>
          <a:off x="1717047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673" name="n_3mainValue【児童館】&#10;一人当たり面積"/>
        <xdr:cNvSpPr txBox="1"/>
      </xdr:nvSpPr>
      <xdr:spPr>
        <a:xfrm>
          <a:off x="16424352"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4" name="直線コネクタ 683"/>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5" name="テキスト ボックス 684"/>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6" name="直線コネクタ 685"/>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7" name="テキスト ボックス 686"/>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8" name="直線コネクタ 687"/>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9" name="テキスト ボックス 688"/>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0" name="直線コネクタ 689"/>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1" name="テキスト ボックス 690"/>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2" name="直線コネクタ 691"/>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3" name="テキスト ボックス 692"/>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4" name="直線コネクタ 693"/>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5" name="テキスト ボックス 694"/>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7" name="テキスト ボックス 696"/>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99" name="直線コネクタ 698"/>
        <xdr:cNvCxnSpPr/>
      </xdr:nvCxnSpPr>
      <xdr:spPr>
        <a:xfrm flipV="1">
          <a:off x="13889989"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700" name="【公民館】&#10;有形固定資産減価償却率最小値テキスト"/>
        <xdr:cNvSpPr txBox="1"/>
      </xdr:nvSpPr>
      <xdr:spPr>
        <a:xfrm>
          <a:off x="13928725"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701" name="直線コネクタ 700"/>
        <xdr:cNvCxnSpPr/>
      </xdr:nvCxnSpPr>
      <xdr:spPr>
        <a:xfrm>
          <a:off x="13801725" y="185389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2" name="【公民館】&#10;有形固定資産減価償却率最大値テキスト"/>
        <xdr:cNvSpPr txBox="1"/>
      </xdr:nvSpPr>
      <xdr:spPr>
        <a:xfrm>
          <a:off x="13928725"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3" name="直線コネクタ 702"/>
        <xdr:cNvCxnSpPr/>
      </xdr:nvCxnSpPr>
      <xdr:spPr>
        <a:xfrm>
          <a:off x="1380172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704" name="【公民館】&#10;有形固定資産減価償却率平均値テキスト"/>
        <xdr:cNvSpPr txBox="1"/>
      </xdr:nvSpPr>
      <xdr:spPr>
        <a:xfrm>
          <a:off x="13928725" y="1768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705" name="フローチャート: 判断 704"/>
        <xdr:cNvSpPr/>
      </xdr:nvSpPr>
      <xdr:spPr>
        <a:xfrm>
          <a:off x="13839825" y="177043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706" name="フローチャート: 判断 705"/>
        <xdr:cNvSpPr/>
      </xdr:nvSpPr>
      <xdr:spPr>
        <a:xfrm>
          <a:off x="13115925"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707" name="フローチャート: 判断 706"/>
        <xdr:cNvSpPr/>
      </xdr:nvSpPr>
      <xdr:spPr>
        <a:xfrm>
          <a:off x="123698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708" name="フローチャート: 判断 707"/>
        <xdr:cNvSpPr/>
      </xdr:nvSpPr>
      <xdr:spPr>
        <a:xfrm>
          <a:off x="11623675" y="176994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9" name="テキスト ボックス 708"/>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xdr:rowOff>
    </xdr:from>
    <xdr:to>
      <xdr:col>85</xdr:col>
      <xdr:colOff>177800</xdr:colOff>
      <xdr:row>102</xdr:row>
      <xdr:rowOff>115570</xdr:rowOff>
    </xdr:to>
    <xdr:sp macro="" textlink="">
      <xdr:nvSpPr>
        <xdr:cNvPr id="714" name="楕円 713"/>
        <xdr:cNvSpPr/>
      </xdr:nvSpPr>
      <xdr:spPr>
        <a:xfrm>
          <a:off x="13839825" y="175018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36847</xdr:rowOff>
    </xdr:from>
    <xdr:ext cx="405111" cy="259045"/>
    <xdr:sp macro="" textlink="">
      <xdr:nvSpPr>
        <xdr:cNvPr id="715" name="【公民館】&#10;有形固定資産減価償却率該当値テキスト"/>
        <xdr:cNvSpPr txBox="1"/>
      </xdr:nvSpPr>
      <xdr:spPr>
        <a:xfrm>
          <a:off x="13928725"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84182</xdr:rowOff>
    </xdr:from>
    <xdr:to>
      <xdr:col>81</xdr:col>
      <xdr:colOff>101600</xdr:colOff>
      <xdr:row>102</xdr:row>
      <xdr:rowOff>14332</xdr:rowOff>
    </xdr:to>
    <xdr:sp macro="" textlink="">
      <xdr:nvSpPr>
        <xdr:cNvPr id="716" name="楕円 715"/>
        <xdr:cNvSpPr/>
      </xdr:nvSpPr>
      <xdr:spPr>
        <a:xfrm>
          <a:off x="13115925" y="1740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134982</xdr:rowOff>
    </xdr:from>
    <xdr:to>
      <xdr:col>85</xdr:col>
      <xdr:colOff>127000</xdr:colOff>
      <xdr:row>102</xdr:row>
      <xdr:rowOff>64770</xdr:rowOff>
    </xdr:to>
    <xdr:cxnSp macro="">
      <xdr:nvCxnSpPr>
        <xdr:cNvPr id="717" name="直線コネクタ 716"/>
        <xdr:cNvCxnSpPr/>
      </xdr:nvCxnSpPr>
      <xdr:spPr>
        <a:xfrm>
          <a:off x="13166725" y="17451432"/>
          <a:ext cx="7239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111942</xdr:rowOff>
    </xdr:from>
    <xdr:to>
      <xdr:col>76</xdr:col>
      <xdr:colOff>165100</xdr:colOff>
      <xdr:row>102</xdr:row>
      <xdr:rowOff>42092</xdr:rowOff>
    </xdr:to>
    <xdr:sp macro="" textlink="">
      <xdr:nvSpPr>
        <xdr:cNvPr id="718" name="楕円 717"/>
        <xdr:cNvSpPr/>
      </xdr:nvSpPr>
      <xdr:spPr>
        <a:xfrm>
          <a:off x="12369800" y="174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134982</xdr:rowOff>
    </xdr:from>
    <xdr:to>
      <xdr:col>81</xdr:col>
      <xdr:colOff>50800</xdr:colOff>
      <xdr:row>101</xdr:row>
      <xdr:rowOff>162742</xdr:rowOff>
    </xdr:to>
    <xdr:cxnSp macro="">
      <xdr:nvCxnSpPr>
        <xdr:cNvPr id="719" name="直線コネクタ 718"/>
        <xdr:cNvCxnSpPr/>
      </xdr:nvCxnSpPr>
      <xdr:spPr>
        <a:xfrm flipV="1">
          <a:off x="12420600" y="17451432"/>
          <a:ext cx="746125"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108676</xdr:rowOff>
    </xdr:from>
    <xdr:to>
      <xdr:col>72</xdr:col>
      <xdr:colOff>38100</xdr:colOff>
      <xdr:row>102</xdr:row>
      <xdr:rowOff>38826</xdr:rowOff>
    </xdr:to>
    <xdr:sp macro="" textlink="">
      <xdr:nvSpPr>
        <xdr:cNvPr id="720" name="楕円 719"/>
        <xdr:cNvSpPr/>
      </xdr:nvSpPr>
      <xdr:spPr>
        <a:xfrm>
          <a:off x="11623675" y="1742512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159476</xdr:rowOff>
    </xdr:from>
    <xdr:to>
      <xdr:col>76</xdr:col>
      <xdr:colOff>114300</xdr:colOff>
      <xdr:row>101</xdr:row>
      <xdr:rowOff>162742</xdr:rowOff>
    </xdr:to>
    <xdr:cxnSp macro="">
      <xdr:nvCxnSpPr>
        <xdr:cNvPr id="721" name="直線コネクタ 720"/>
        <xdr:cNvCxnSpPr/>
      </xdr:nvCxnSpPr>
      <xdr:spPr>
        <a:xfrm>
          <a:off x="11655425" y="17475926"/>
          <a:ext cx="7651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722" name="n_1aveValue【公民館】&#10;有形固定資産減価償却率"/>
        <xdr:cNvSpPr txBox="1"/>
      </xdr:nvSpPr>
      <xdr:spPr>
        <a:xfrm>
          <a:off x="12980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723" name="n_2aveValue【公民館】&#10;有形固定資産減価償却率"/>
        <xdr:cNvSpPr txBox="1"/>
      </xdr:nvSpPr>
      <xdr:spPr>
        <a:xfrm>
          <a:off x="12246619"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132822</xdr:rowOff>
    </xdr:from>
    <xdr:ext cx="405111" cy="259045"/>
    <xdr:sp macro="" textlink="">
      <xdr:nvSpPr>
        <xdr:cNvPr id="724" name="n_3aveValue【公民館】&#10;有形固定資産減価償却率"/>
        <xdr:cNvSpPr txBox="1"/>
      </xdr:nvSpPr>
      <xdr:spPr>
        <a:xfrm>
          <a:off x="11500494" y="1779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30859</xdr:rowOff>
    </xdr:from>
    <xdr:ext cx="405111" cy="259045"/>
    <xdr:sp macro="" textlink="">
      <xdr:nvSpPr>
        <xdr:cNvPr id="725" name="n_1mainValue【公民館】&#10;有形固定資産減価償却率"/>
        <xdr:cNvSpPr txBox="1"/>
      </xdr:nvSpPr>
      <xdr:spPr>
        <a:xfrm>
          <a:off x="12980044" y="17175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58619</xdr:rowOff>
    </xdr:from>
    <xdr:ext cx="405111" cy="259045"/>
    <xdr:sp macro="" textlink="">
      <xdr:nvSpPr>
        <xdr:cNvPr id="726" name="n_2mainValue【公民館】&#10;有形固定資産減価償却率"/>
        <xdr:cNvSpPr txBox="1"/>
      </xdr:nvSpPr>
      <xdr:spPr>
        <a:xfrm>
          <a:off x="12246619" y="1720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55353</xdr:rowOff>
    </xdr:from>
    <xdr:ext cx="405111" cy="259045"/>
    <xdr:sp macro="" textlink="">
      <xdr:nvSpPr>
        <xdr:cNvPr id="727" name="n_3mainValue【公民館】&#10;有形固定資産減価償却率"/>
        <xdr:cNvSpPr txBox="1"/>
      </xdr:nvSpPr>
      <xdr:spPr>
        <a:xfrm>
          <a:off x="11500494" y="1720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8" name="直線コネクタ 737"/>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9" name="テキスト ボックス 738"/>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0" name="直線コネクタ 739"/>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1" name="テキスト ボックス 740"/>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2" name="直線コネクタ 741"/>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3" name="テキスト ボックス 742"/>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4" name="直線コネクタ 743"/>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5" name="テキスト ボックス 744"/>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6" name="直線コネクタ 745"/>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7" name="テキスト ボックス 746"/>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751" name="直線コネクタ 750"/>
        <xdr:cNvCxnSpPr/>
      </xdr:nvCxnSpPr>
      <xdr:spPr>
        <a:xfrm flipV="1">
          <a:off x="188461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52" name="【公民館】&#10;一人当たり面積最小値テキスト"/>
        <xdr:cNvSpPr txBox="1"/>
      </xdr:nvSpPr>
      <xdr:spPr>
        <a:xfrm>
          <a:off x="188849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53" name="直線コネクタ 752"/>
        <xdr:cNvCxnSpPr/>
      </xdr:nvCxnSpPr>
      <xdr:spPr>
        <a:xfrm>
          <a:off x="18786475" y="18630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754" name="【公民館】&#10;一人当たり面積最大値テキスト"/>
        <xdr:cNvSpPr txBox="1"/>
      </xdr:nvSpPr>
      <xdr:spPr>
        <a:xfrm>
          <a:off x="188849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755" name="直線コネクタ 754"/>
        <xdr:cNvCxnSpPr/>
      </xdr:nvCxnSpPr>
      <xdr:spPr>
        <a:xfrm>
          <a:off x="18786475" y="171488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151147</xdr:rowOff>
    </xdr:from>
    <xdr:ext cx="469744" cy="259045"/>
    <xdr:sp macro="" textlink="">
      <xdr:nvSpPr>
        <xdr:cNvPr id="756" name="【公民館】&#10;一人当たり面積平均値テキスト"/>
        <xdr:cNvSpPr txBox="1"/>
      </xdr:nvSpPr>
      <xdr:spPr>
        <a:xfrm>
          <a:off x="18884900" y="1815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57" name="フローチャート: 判断 756"/>
        <xdr:cNvSpPr/>
      </xdr:nvSpPr>
      <xdr:spPr>
        <a:xfrm>
          <a:off x="187960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758" name="フローチャート: 判断 757"/>
        <xdr:cNvSpPr/>
      </xdr:nvSpPr>
      <xdr:spPr>
        <a:xfrm>
          <a:off x="18100675" y="183095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759" name="フローチャート: 判断 758"/>
        <xdr:cNvSpPr/>
      </xdr:nvSpPr>
      <xdr:spPr>
        <a:xfrm>
          <a:off x="17325975"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760" name="フローチャート: 判断 759"/>
        <xdr:cNvSpPr/>
      </xdr:nvSpPr>
      <xdr:spPr>
        <a:xfrm>
          <a:off x="1657985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10161</xdr:rowOff>
    </xdr:from>
    <xdr:to>
      <xdr:col>116</xdr:col>
      <xdr:colOff>114300</xdr:colOff>
      <xdr:row>108</xdr:row>
      <xdr:rowOff>111761</xdr:rowOff>
    </xdr:to>
    <xdr:sp macro="" textlink="">
      <xdr:nvSpPr>
        <xdr:cNvPr id="766" name="楕円 765"/>
        <xdr:cNvSpPr/>
      </xdr:nvSpPr>
      <xdr:spPr>
        <a:xfrm>
          <a:off x="18796000"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96538</xdr:rowOff>
    </xdr:from>
    <xdr:ext cx="469744" cy="259045"/>
    <xdr:sp macro="" textlink="">
      <xdr:nvSpPr>
        <xdr:cNvPr id="767" name="【公民館】&#10;一人当たり面積該当値テキスト"/>
        <xdr:cNvSpPr txBox="1"/>
      </xdr:nvSpPr>
      <xdr:spPr>
        <a:xfrm>
          <a:off x="18884900" y="1844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10161</xdr:rowOff>
    </xdr:from>
    <xdr:to>
      <xdr:col>112</xdr:col>
      <xdr:colOff>38100</xdr:colOff>
      <xdr:row>108</xdr:row>
      <xdr:rowOff>111761</xdr:rowOff>
    </xdr:to>
    <xdr:sp macro="" textlink="">
      <xdr:nvSpPr>
        <xdr:cNvPr id="768" name="楕円 767"/>
        <xdr:cNvSpPr/>
      </xdr:nvSpPr>
      <xdr:spPr>
        <a:xfrm>
          <a:off x="18100675" y="185267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60961</xdr:rowOff>
    </xdr:from>
    <xdr:to>
      <xdr:col>116</xdr:col>
      <xdr:colOff>63500</xdr:colOff>
      <xdr:row>108</xdr:row>
      <xdr:rowOff>60961</xdr:rowOff>
    </xdr:to>
    <xdr:cxnSp macro="">
      <xdr:nvCxnSpPr>
        <xdr:cNvPr id="769" name="直線コネクタ 768"/>
        <xdr:cNvCxnSpPr/>
      </xdr:nvCxnSpPr>
      <xdr:spPr>
        <a:xfrm>
          <a:off x="18132425" y="18577561"/>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10161</xdr:rowOff>
    </xdr:from>
    <xdr:to>
      <xdr:col>107</xdr:col>
      <xdr:colOff>101600</xdr:colOff>
      <xdr:row>108</xdr:row>
      <xdr:rowOff>111761</xdr:rowOff>
    </xdr:to>
    <xdr:sp macro="" textlink="">
      <xdr:nvSpPr>
        <xdr:cNvPr id="770" name="楕円 769"/>
        <xdr:cNvSpPr/>
      </xdr:nvSpPr>
      <xdr:spPr>
        <a:xfrm>
          <a:off x="17325975"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60961</xdr:rowOff>
    </xdr:from>
    <xdr:to>
      <xdr:col>111</xdr:col>
      <xdr:colOff>177800</xdr:colOff>
      <xdr:row>108</xdr:row>
      <xdr:rowOff>60961</xdr:rowOff>
    </xdr:to>
    <xdr:cxnSp macro="">
      <xdr:nvCxnSpPr>
        <xdr:cNvPr id="771" name="直線コネクタ 770"/>
        <xdr:cNvCxnSpPr/>
      </xdr:nvCxnSpPr>
      <xdr:spPr>
        <a:xfrm>
          <a:off x="17376775" y="18577561"/>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21589</xdr:rowOff>
    </xdr:from>
    <xdr:to>
      <xdr:col>102</xdr:col>
      <xdr:colOff>165100</xdr:colOff>
      <xdr:row>108</xdr:row>
      <xdr:rowOff>123189</xdr:rowOff>
    </xdr:to>
    <xdr:sp macro="" textlink="">
      <xdr:nvSpPr>
        <xdr:cNvPr id="772" name="楕円 771"/>
        <xdr:cNvSpPr/>
      </xdr:nvSpPr>
      <xdr:spPr>
        <a:xfrm>
          <a:off x="1657985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60961</xdr:rowOff>
    </xdr:from>
    <xdr:to>
      <xdr:col>107</xdr:col>
      <xdr:colOff>50800</xdr:colOff>
      <xdr:row>108</xdr:row>
      <xdr:rowOff>72389</xdr:rowOff>
    </xdr:to>
    <xdr:cxnSp macro="">
      <xdr:nvCxnSpPr>
        <xdr:cNvPr id="773" name="直線コネクタ 772"/>
        <xdr:cNvCxnSpPr/>
      </xdr:nvCxnSpPr>
      <xdr:spPr>
        <a:xfrm flipV="1">
          <a:off x="16630650" y="18577561"/>
          <a:ext cx="746125"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774" name="n_1aveValue【公民館】&#10;一人当たり面積"/>
        <xdr:cNvSpPr txBox="1"/>
      </xdr:nvSpPr>
      <xdr:spPr>
        <a:xfrm>
          <a:off x="1793247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775" name="n_2aveValue【公民館】&#10;一人当たり面積"/>
        <xdr:cNvSpPr txBox="1"/>
      </xdr:nvSpPr>
      <xdr:spPr>
        <a:xfrm>
          <a:off x="1717047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776" name="n_3aveValue【公民館】&#10;一人当たり面積"/>
        <xdr:cNvSpPr txBox="1"/>
      </xdr:nvSpPr>
      <xdr:spPr>
        <a:xfrm>
          <a:off x="16424352"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102888</xdr:rowOff>
    </xdr:from>
    <xdr:ext cx="469744" cy="259045"/>
    <xdr:sp macro="" textlink="">
      <xdr:nvSpPr>
        <xdr:cNvPr id="777" name="n_1mainValue【公民館】&#10;一人当たり面積"/>
        <xdr:cNvSpPr txBox="1"/>
      </xdr:nvSpPr>
      <xdr:spPr>
        <a:xfrm>
          <a:off x="17932477"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102888</xdr:rowOff>
    </xdr:from>
    <xdr:ext cx="469744" cy="259045"/>
    <xdr:sp macro="" textlink="">
      <xdr:nvSpPr>
        <xdr:cNvPr id="778" name="n_2mainValue【公民館】&#10;一人当たり面積"/>
        <xdr:cNvSpPr txBox="1"/>
      </xdr:nvSpPr>
      <xdr:spPr>
        <a:xfrm>
          <a:off x="17170477"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114316</xdr:rowOff>
    </xdr:from>
    <xdr:ext cx="469744" cy="259045"/>
    <xdr:sp macro="" textlink="">
      <xdr:nvSpPr>
        <xdr:cNvPr id="779" name="n_3mainValue【公民館】&#10;一人当たり面積"/>
        <xdr:cNvSpPr txBox="1"/>
      </xdr:nvSpPr>
      <xdr:spPr>
        <a:xfrm>
          <a:off x="16424352"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類似団体と比較して特に有形固定資産減価償却率が高くなっている施設は、学校施設、橋りょう・トンネルであり、特に低くなっている施設は、</a:t>
          </a:r>
          <a:r>
            <a:rPr kumimoji="1" lang="ja-JP" altLang="en-US" sz="1100" b="0" i="0" baseline="0">
              <a:solidFill>
                <a:schemeClr val="dk1"/>
              </a:solidFill>
              <a:effectLst/>
              <a:latin typeface="+mn-lt"/>
              <a:ea typeface="+mn-ea"/>
              <a:cs typeface="+mn-cs"/>
            </a:rPr>
            <a:t>児童館</a:t>
          </a:r>
          <a:r>
            <a:rPr kumimoji="1" lang="ja-JP" altLang="ja-JP" sz="1100" b="0" i="0" baseline="0">
              <a:solidFill>
                <a:schemeClr val="dk1"/>
              </a:solidFill>
              <a:effectLst/>
              <a:latin typeface="+mn-lt"/>
              <a:ea typeface="+mn-ea"/>
              <a:cs typeface="+mn-cs"/>
            </a:rPr>
            <a:t>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学校施設については、</a:t>
          </a:r>
          <a:r>
            <a:rPr kumimoji="1" lang="ja-JP" altLang="en-US" sz="1100" b="0" i="0" baseline="0">
              <a:solidFill>
                <a:schemeClr val="dk1"/>
              </a:solidFill>
              <a:effectLst/>
              <a:latin typeface="+mn-lt"/>
              <a:ea typeface="+mn-ea"/>
              <a:cs typeface="+mn-cs"/>
            </a:rPr>
            <a:t>有形固定資産減価償却率が</a:t>
          </a:r>
          <a:r>
            <a:rPr kumimoji="1" lang="en-US" altLang="ja-JP" sz="1100" b="0" i="0" baseline="0">
              <a:solidFill>
                <a:schemeClr val="dk1"/>
              </a:solidFill>
              <a:effectLst/>
              <a:latin typeface="+mn-lt"/>
              <a:ea typeface="+mn-ea"/>
              <a:cs typeface="+mn-cs"/>
            </a:rPr>
            <a:t>72.9</a:t>
          </a:r>
          <a:r>
            <a:rPr kumimoji="1" lang="ja-JP" altLang="en-US" sz="1100" b="0" i="0" baseline="0">
              <a:solidFill>
                <a:schemeClr val="dk1"/>
              </a:solidFill>
              <a:effectLst/>
              <a:latin typeface="+mn-lt"/>
              <a:ea typeface="+mn-ea"/>
              <a:cs typeface="+mn-cs"/>
            </a:rPr>
            <a:t>％と前年度と比較して</a:t>
          </a:r>
          <a:r>
            <a:rPr kumimoji="1" lang="en-US" altLang="ja-JP" sz="1100" b="0" i="0" baseline="0">
              <a:solidFill>
                <a:schemeClr val="dk1"/>
              </a:solidFill>
              <a:effectLst/>
              <a:latin typeface="+mn-lt"/>
              <a:ea typeface="+mn-ea"/>
              <a:cs typeface="+mn-cs"/>
            </a:rPr>
            <a:t>2.5</a:t>
          </a:r>
          <a:r>
            <a:rPr kumimoji="1" lang="ja-JP" altLang="en-US" sz="1100" b="0" i="0" baseline="0">
              <a:solidFill>
                <a:schemeClr val="dk1"/>
              </a:solidFill>
              <a:effectLst/>
              <a:latin typeface="+mn-lt"/>
              <a:ea typeface="+mn-ea"/>
              <a:cs typeface="+mn-cs"/>
            </a:rPr>
            <a:t>％減少しているが、類似団体平均の</a:t>
          </a:r>
          <a:r>
            <a:rPr kumimoji="1" lang="en-US" altLang="ja-JP" sz="1100" b="0" i="0" baseline="0">
              <a:solidFill>
                <a:schemeClr val="dk1"/>
              </a:solidFill>
              <a:effectLst/>
              <a:latin typeface="+mn-lt"/>
              <a:ea typeface="+mn-ea"/>
              <a:cs typeface="+mn-cs"/>
            </a:rPr>
            <a:t>64.8</a:t>
          </a:r>
          <a:r>
            <a:rPr kumimoji="1" lang="ja-JP" altLang="en-US" sz="1100" b="0" i="0" baseline="0">
              <a:solidFill>
                <a:schemeClr val="dk1"/>
              </a:solidFill>
              <a:effectLst/>
              <a:latin typeface="+mn-lt"/>
              <a:ea typeface="+mn-ea"/>
              <a:cs typeface="+mn-cs"/>
            </a:rPr>
            <a:t>％を依然として上回っている</a:t>
          </a:r>
          <a:r>
            <a:rPr kumimoji="1" lang="ja-JP" altLang="ja-JP" sz="1100" b="0" i="0" baseline="0">
              <a:solidFill>
                <a:schemeClr val="dk1"/>
              </a:solidFill>
              <a:effectLst/>
              <a:latin typeface="+mn-lt"/>
              <a:ea typeface="+mn-ea"/>
              <a:cs typeface="+mn-cs"/>
            </a:rPr>
            <a:t>。学校は建設後</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年以上経過しており、今後定める</a:t>
          </a:r>
          <a:r>
            <a:rPr lang="ja-JP" altLang="ja-JP" sz="1100" b="0" i="0" baseline="0">
              <a:solidFill>
                <a:schemeClr val="dk1"/>
              </a:solidFill>
              <a:effectLst/>
              <a:latin typeface="+mn-lt"/>
              <a:ea typeface="+mn-ea"/>
              <a:cs typeface="+mn-cs"/>
            </a:rPr>
            <a:t>公共施設個別施設計画</a:t>
          </a:r>
          <a:r>
            <a:rPr kumimoji="1" lang="ja-JP" altLang="ja-JP" sz="1100" b="0" i="0" baseline="0">
              <a:solidFill>
                <a:schemeClr val="dk1"/>
              </a:solidFill>
              <a:effectLst/>
              <a:latin typeface="+mn-lt"/>
              <a:ea typeface="+mn-ea"/>
              <a:cs typeface="+mn-cs"/>
            </a:rPr>
            <a:t>との整合性を図りつつ、計画的な予防保全工事や老朽化対策を行い、更新費用の平準化を図っていく。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公営住宅については、有形固定資産減価償却率が</a:t>
          </a:r>
          <a:r>
            <a:rPr kumimoji="1" lang="en-US" altLang="ja-JP" sz="1100" b="0" i="0" baseline="0">
              <a:solidFill>
                <a:schemeClr val="dk1"/>
              </a:solidFill>
              <a:effectLst/>
              <a:latin typeface="+mn-lt"/>
              <a:ea typeface="+mn-ea"/>
              <a:cs typeface="+mn-cs"/>
            </a:rPr>
            <a:t>50.6</a:t>
          </a:r>
          <a:r>
            <a:rPr kumimoji="1" lang="ja-JP" altLang="ja-JP" sz="1100" b="0" i="0" baseline="0">
              <a:solidFill>
                <a:schemeClr val="dk1"/>
              </a:solidFill>
              <a:effectLst/>
              <a:latin typeface="+mn-lt"/>
              <a:ea typeface="+mn-ea"/>
              <a:cs typeface="+mn-cs"/>
            </a:rPr>
            <a:t>％であり、類似団体平均の</a:t>
          </a:r>
          <a:r>
            <a:rPr kumimoji="1" lang="en-US" altLang="ja-JP" sz="1100" b="0" i="0" baseline="0">
              <a:solidFill>
                <a:schemeClr val="dk1"/>
              </a:solidFill>
              <a:effectLst/>
              <a:latin typeface="+mn-lt"/>
              <a:ea typeface="+mn-ea"/>
              <a:cs typeface="+mn-cs"/>
            </a:rPr>
            <a:t>57.9</a:t>
          </a:r>
          <a:r>
            <a:rPr kumimoji="1" lang="ja-JP" altLang="ja-JP" sz="1100" b="0" i="0" baseline="0">
              <a:solidFill>
                <a:schemeClr val="dk1"/>
              </a:solidFill>
              <a:effectLst/>
              <a:latin typeface="+mn-lt"/>
              <a:ea typeface="+mn-ea"/>
              <a:cs typeface="+mn-cs"/>
            </a:rPr>
            <a:t>％を下回っている。福生市公営住宅等長寿命化計画を策定し、点検・診断や維持管理・修繕・更新等によって、長寿命化を進めていることが要因である。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58,243
54,427
10.16
24,950,685
24,503,727
443,064
11,695,951
7,046,765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659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662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39490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39878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388937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39878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3889375" y="58597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xdr:cNvSpPr txBox="1"/>
      </xdr:nvSpPr>
      <xdr:spPr>
        <a:xfrm>
          <a:off x="39878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38989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203575" y="653070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428875"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xdr:cNvSpPr/>
      </xdr:nvSpPr>
      <xdr:spPr>
        <a:xfrm>
          <a:off x="168275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58057</xdr:rowOff>
    </xdr:from>
    <xdr:to>
      <xdr:col>24</xdr:col>
      <xdr:colOff>114300</xdr:colOff>
      <xdr:row>37</xdr:row>
      <xdr:rowOff>159657</xdr:rowOff>
    </xdr:to>
    <xdr:sp macro="" textlink="">
      <xdr:nvSpPr>
        <xdr:cNvPr id="72" name="楕円 71"/>
        <xdr:cNvSpPr/>
      </xdr:nvSpPr>
      <xdr:spPr>
        <a:xfrm>
          <a:off x="38989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80934</xdr:rowOff>
    </xdr:from>
    <xdr:ext cx="405111" cy="259045"/>
    <xdr:sp macro="" textlink="">
      <xdr:nvSpPr>
        <xdr:cNvPr id="73" name="【図書館】&#10;有形固定資産減価償却率該当値テキスト"/>
        <xdr:cNvSpPr txBox="1"/>
      </xdr:nvSpPr>
      <xdr:spPr>
        <a:xfrm>
          <a:off x="3987800" y="625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43361</xdr:rowOff>
    </xdr:from>
    <xdr:to>
      <xdr:col>20</xdr:col>
      <xdr:colOff>38100</xdr:colOff>
      <xdr:row>37</xdr:row>
      <xdr:rowOff>144961</xdr:rowOff>
    </xdr:to>
    <xdr:sp macro="" textlink="">
      <xdr:nvSpPr>
        <xdr:cNvPr id="74" name="楕円 73"/>
        <xdr:cNvSpPr/>
      </xdr:nvSpPr>
      <xdr:spPr>
        <a:xfrm>
          <a:off x="3203575" y="63870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94161</xdr:rowOff>
    </xdr:from>
    <xdr:to>
      <xdr:col>24</xdr:col>
      <xdr:colOff>63500</xdr:colOff>
      <xdr:row>37</xdr:row>
      <xdr:rowOff>108857</xdr:rowOff>
    </xdr:to>
    <xdr:cxnSp macro="">
      <xdr:nvCxnSpPr>
        <xdr:cNvPr id="75" name="直線コネクタ 74"/>
        <xdr:cNvCxnSpPr/>
      </xdr:nvCxnSpPr>
      <xdr:spPr>
        <a:xfrm>
          <a:off x="3235325" y="6437811"/>
          <a:ext cx="714375"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79284</xdr:rowOff>
    </xdr:from>
    <xdr:to>
      <xdr:col>15</xdr:col>
      <xdr:colOff>101600</xdr:colOff>
      <xdr:row>38</xdr:row>
      <xdr:rowOff>9434</xdr:rowOff>
    </xdr:to>
    <xdr:sp macro="" textlink="">
      <xdr:nvSpPr>
        <xdr:cNvPr id="76" name="楕円 75"/>
        <xdr:cNvSpPr/>
      </xdr:nvSpPr>
      <xdr:spPr>
        <a:xfrm>
          <a:off x="2428875"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94161</xdr:rowOff>
    </xdr:from>
    <xdr:to>
      <xdr:col>19</xdr:col>
      <xdr:colOff>177800</xdr:colOff>
      <xdr:row>37</xdr:row>
      <xdr:rowOff>130084</xdr:rowOff>
    </xdr:to>
    <xdr:cxnSp macro="">
      <xdr:nvCxnSpPr>
        <xdr:cNvPr id="77" name="直線コネクタ 76"/>
        <xdr:cNvCxnSpPr/>
      </xdr:nvCxnSpPr>
      <xdr:spPr>
        <a:xfrm flipV="1">
          <a:off x="2479675" y="6437811"/>
          <a:ext cx="7556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59690</xdr:rowOff>
    </xdr:from>
    <xdr:to>
      <xdr:col>10</xdr:col>
      <xdr:colOff>165100</xdr:colOff>
      <xdr:row>37</xdr:row>
      <xdr:rowOff>161290</xdr:rowOff>
    </xdr:to>
    <xdr:sp macro="" textlink="">
      <xdr:nvSpPr>
        <xdr:cNvPr id="78" name="楕円 77"/>
        <xdr:cNvSpPr/>
      </xdr:nvSpPr>
      <xdr:spPr>
        <a:xfrm>
          <a:off x="168275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110490</xdr:rowOff>
    </xdr:from>
    <xdr:to>
      <xdr:col>15</xdr:col>
      <xdr:colOff>50800</xdr:colOff>
      <xdr:row>37</xdr:row>
      <xdr:rowOff>130084</xdr:rowOff>
    </xdr:to>
    <xdr:cxnSp macro="">
      <xdr:nvCxnSpPr>
        <xdr:cNvPr id="79" name="直線コネクタ 78"/>
        <xdr:cNvCxnSpPr/>
      </xdr:nvCxnSpPr>
      <xdr:spPr>
        <a:xfrm>
          <a:off x="1733550" y="6454140"/>
          <a:ext cx="746125"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80" name="n_1aveValue【図書館】&#10;有形固定資産減価償却率"/>
        <xdr:cNvSpPr txBox="1"/>
      </xdr:nvSpPr>
      <xdr:spPr>
        <a:xfrm>
          <a:off x="306769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81" name="n_2aveValue【図書館】&#10;有形固定資産減価償却率"/>
        <xdr:cNvSpPr txBox="1"/>
      </xdr:nvSpPr>
      <xdr:spPr>
        <a:xfrm>
          <a:off x="230569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78939</xdr:rowOff>
    </xdr:from>
    <xdr:ext cx="405111" cy="259045"/>
    <xdr:sp macro="" textlink="">
      <xdr:nvSpPr>
        <xdr:cNvPr id="82" name="n_3aveValue【図書館】&#10;有形固定資産減価償却率"/>
        <xdr:cNvSpPr txBox="1"/>
      </xdr:nvSpPr>
      <xdr:spPr>
        <a:xfrm>
          <a:off x="1559569"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161488</xdr:rowOff>
    </xdr:from>
    <xdr:ext cx="405111" cy="259045"/>
    <xdr:sp macro="" textlink="">
      <xdr:nvSpPr>
        <xdr:cNvPr id="83" name="n_1mainValue【図書館】&#10;有形固定資産減価償却率"/>
        <xdr:cNvSpPr txBox="1"/>
      </xdr:nvSpPr>
      <xdr:spPr>
        <a:xfrm>
          <a:off x="306769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25961</xdr:rowOff>
    </xdr:from>
    <xdr:ext cx="405111" cy="259045"/>
    <xdr:sp macro="" textlink="">
      <xdr:nvSpPr>
        <xdr:cNvPr id="84" name="n_2mainValue【図書館】&#10;有形固定資産減価償却率"/>
        <xdr:cNvSpPr txBox="1"/>
      </xdr:nvSpPr>
      <xdr:spPr>
        <a:xfrm>
          <a:off x="230569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6367</xdr:rowOff>
    </xdr:from>
    <xdr:ext cx="405111" cy="259045"/>
    <xdr:sp macro="" textlink="">
      <xdr:nvSpPr>
        <xdr:cNvPr id="85" name="n_3mainValue【図書館】&#10;有形固定資産減価償却率"/>
        <xdr:cNvSpPr txBox="1"/>
      </xdr:nvSpPr>
      <xdr:spPr>
        <a:xfrm>
          <a:off x="1559569"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xdr:cNvCxnSpPr/>
      </xdr:nvCxnSpPr>
      <xdr:spPr>
        <a:xfrm flipV="1">
          <a:off x="8905240"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10" name="【図書館】&#10;一人当たり面積最小値テキスト"/>
        <xdr:cNvSpPr txBox="1"/>
      </xdr:nvSpPr>
      <xdr:spPr>
        <a:xfrm>
          <a:off x="8943975"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xdr:cNvCxnSpPr/>
      </xdr:nvCxnSpPr>
      <xdr:spPr>
        <a:xfrm>
          <a:off x="8845550" y="7213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12" name="【図書館】&#10;一人当たり面積最大値テキスト"/>
        <xdr:cNvSpPr txBox="1"/>
      </xdr:nvSpPr>
      <xdr:spPr>
        <a:xfrm>
          <a:off x="8943975"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xdr:cNvCxnSpPr/>
      </xdr:nvCxnSpPr>
      <xdr:spPr>
        <a:xfrm>
          <a:off x="8845550" y="58674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14" name="【図書館】&#10;一人当たり面積平均値テキスト"/>
        <xdr:cNvSpPr txBox="1"/>
      </xdr:nvSpPr>
      <xdr:spPr>
        <a:xfrm>
          <a:off x="8943975"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xdr:cNvSpPr/>
      </xdr:nvSpPr>
      <xdr:spPr>
        <a:xfrm>
          <a:off x="8883650" y="6680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xdr:cNvSpPr/>
      </xdr:nvSpPr>
      <xdr:spPr>
        <a:xfrm>
          <a:off x="815975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xdr:cNvSpPr/>
      </xdr:nvSpPr>
      <xdr:spPr>
        <a:xfrm>
          <a:off x="7413625" y="67056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8" name="フローチャート: 判断 117"/>
        <xdr:cNvSpPr/>
      </xdr:nvSpPr>
      <xdr:spPr>
        <a:xfrm>
          <a:off x="6638925"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19050</xdr:rowOff>
    </xdr:from>
    <xdr:to>
      <xdr:col>55</xdr:col>
      <xdr:colOff>50800</xdr:colOff>
      <xdr:row>37</xdr:row>
      <xdr:rowOff>120650</xdr:rowOff>
    </xdr:to>
    <xdr:sp macro="" textlink="">
      <xdr:nvSpPr>
        <xdr:cNvPr id="124" name="楕円 123"/>
        <xdr:cNvSpPr/>
      </xdr:nvSpPr>
      <xdr:spPr>
        <a:xfrm>
          <a:off x="8883650" y="63627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41927</xdr:rowOff>
    </xdr:from>
    <xdr:ext cx="469744" cy="259045"/>
    <xdr:sp macro="" textlink="">
      <xdr:nvSpPr>
        <xdr:cNvPr id="125" name="【図書館】&#10;一人当たり面積該当値テキスト"/>
        <xdr:cNvSpPr txBox="1"/>
      </xdr:nvSpPr>
      <xdr:spPr>
        <a:xfrm>
          <a:off x="8943975" y="621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19050</xdr:rowOff>
    </xdr:from>
    <xdr:to>
      <xdr:col>50</xdr:col>
      <xdr:colOff>165100</xdr:colOff>
      <xdr:row>37</xdr:row>
      <xdr:rowOff>120650</xdr:rowOff>
    </xdr:to>
    <xdr:sp macro="" textlink="">
      <xdr:nvSpPr>
        <xdr:cNvPr id="126" name="楕円 125"/>
        <xdr:cNvSpPr/>
      </xdr:nvSpPr>
      <xdr:spPr>
        <a:xfrm>
          <a:off x="815975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69850</xdr:rowOff>
    </xdr:from>
    <xdr:to>
      <xdr:col>55</xdr:col>
      <xdr:colOff>0</xdr:colOff>
      <xdr:row>37</xdr:row>
      <xdr:rowOff>69850</xdr:rowOff>
    </xdr:to>
    <xdr:cxnSp macro="">
      <xdr:nvCxnSpPr>
        <xdr:cNvPr id="127" name="直線コネクタ 126"/>
        <xdr:cNvCxnSpPr/>
      </xdr:nvCxnSpPr>
      <xdr:spPr>
        <a:xfrm>
          <a:off x="8210550" y="641350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19050</xdr:rowOff>
    </xdr:from>
    <xdr:to>
      <xdr:col>46</xdr:col>
      <xdr:colOff>38100</xdr:colOff>
      <xdr:row>37</xdr:row>
      <xdr:rowOff>120650</xdr:rowOff>
    </xdr:to>
    <xdr:sp macro="" textlink="">
      <xdr:nvSpPr>
        <xdr:cNvPr id="128" name="楕円 127"/>
        <xdr:cNvSpPr/>
      </xdr:nvSpPr>
      <xdr:spPr>
        <a:xfrm>
          <a:off x="7413625" y="63627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69850</xdr:rowOff>
    </xdr:from>
    <xdr:to>
      <xdr:col>50</xdr:col>
      <xdr:colOff>114300</xdr:colOff>
      <xdr:row>37</xdr:row>
      <xdr:rowOff>69850</xdr:rowOff>
    </xdr:to>
    <xdr:cxnSp macro="">
      <xdr:nvCxnSpPr>
        <xdr:cNvPr id="129" name="直線コネクタ 128"/>
        <xdr:cNvCxnSpPr/>
      </xdr:nvCxnSpPr>
      <xdr:spPr>
        <a:xfrm>
          <a:off x="7445375" y="64135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114300</xdr:rowOff>
    </xdr:from>
    <xdr:to>
      <xdr:col>41</xdr:col>
      <xdr:colOff>101600</xdr:colOff>
      <xdr:row>37</xdr:row>
      <xdr:rowOff>44450</xdr:rowOff>
    </xdr:to>
    <xdr:sp macro="" textlink="">
      <xdr:nvSpPr>
        <xdr:cNvPr id="130" name="楕円 129"/>
        <xdr:cNvSpPr/>
      </xdr:nvSpPr>
      <xdr:spPr>
        <a:xfrm>
          <a:off x="6638925"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165100</xdr:rowOff>
    </xdr:from>
    <xdr:to>
      <xdr:col>45</xdr:col>
      <xdr:colOff>177800</xdr:colOff>
      <xdr:row>37</xdr:row>
      <xdr:rowOff>69850</xdr:rowOff>
    </xdr:to>
    <xdr:cxnSp macro="">
      <xdr:nvCxnSpPr>
        <xdr:cNvPr id="131" name="直線コネクタ 130"/>
        <xdr:cNvCxnSpPr/>
      </xdr:nvCxnSpPr>
      <xdr:spPr>
        <a:xfrm>
          <a:off x="6689725" y="6337300"/>
          <a:ext cx="7556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73677</xdr:rowOff>
    </xdr:from>
    <xdr:ext cx="469744" cy="259045"/>
    <xdr:sp macro="" textlink="">
      <xdr:nvSpPr>
        <xdr:cNvPr id="132" name="n_1aveValue【図書館】&#10;一人当たり面積"/>
        <xdr:cNvSpPr txBox="1"/>
      </xdr:nvSpPr>
      <xdr:spPr>
        <a:xfrm>
          <a:off x="7991552"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33" name="n_2aveValue【図書館】&#10;一人当たり面積"/>
        <xdr:cNvSpPr txBox="1"/>
      </xdr:nvSpPr>
      <xdr:spPr>
        <a:xfrm>
          <a:off x="72581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34" name="n_3aveValue【図書館】&#10;一人当たり面積"/>
        <xdr:cNvSpPr txBox="1"/>
      </xdr:nvSpPr>
      <xdr:spPr>
        <a:xfrm>
          <a:off x="6483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137177</xdr:rowOff>
    </xdr:from>
    <xdr:ext cx="469744" cy="259045"/>
    <xdr:sp macro="" textlink="">
      <xdr:nvSpPr>
        <xdr:cNvPr id="135" name="n_1mainValue【図書館】&#10;一人当たり面積"/>
        <xdr:cNvSpPr txBox="1"/>
      </xdr:nvSpPr>
      <xdr:spPr>
        <a:xfrm>
          <a:off x="7991552" y="613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137177</xdr:rowOff>
    </xdr:from>
    <xdr:ext cx="469744" cy="259045"/>
    <xdr:sp macro="" textlink="">
      <xdr:nvSpPr>
        <xdr:cNvPr id="136" name="n_2mainValue【図書館】&#10;一人当たり面積"/>
        <xdr:cNvSpPr txBox="1"/>
      </xdr:nvSpPr>
      <xdr:spPr>
        <a:xfrm>
          <a:off x="7258127" y="613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60977</xdr:rowOff>
    </xdr:from>
    <xdr:ext cx="469744" cy="259045"/>
    <xdr:sp macro="" textlink="">
      <xdr:nvSpPr>
        <xdr:cNvPr id="137" name="n_3mainValue【図書館】&#10;一人当たり面積"/>
        <xdr:cNvSpPr txBox="1"/>
      </xdr:nvSpPr>
      <xdr:spPr>
        <a:xfrm>
          <a:off x="6483427" y="606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662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62" name="直線コネクタ 161"/>
        <xdr:cNvCxnSpPr/>
      </xdr:nvCxnSpPr>
      <xdr:spPr>
        <a:xfrm flipV="1">
          <a:off x="39490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63" name="【体育館・プール】&#10;有形固定資産減価償却率最小値テキスト"/>
        <xdr:cNvSpPr txBox="1"/>
      </xdr:nvSpPr>
      <xdr:spPr>
        <a:xfrm>
          <a:off x="39878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64" name="直線コネクタ 163"/>
        <xdr:cNvCxnSpPr/>
      </xdr:nvCxnSpPr>
      <xdr:spPr>
        <a:xfrm>
          <a:off x="3889375" y="111042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65" name="【体育館・プール】&#10;有形固定資産減価償却率最大値テキスト"/>
        <xdr:cNvSpPr txBox="1"/>
      </xdr:nvSpPr>
      <xdr:spPr>
        <a:xfrm>
          <a:off x="39878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6" name="直線コネクタ 165"/>
        <xdr:cNvCxnSpPr/>
      </xdr:nvCxnSpPr>
      <xdr:spPr>
        <a:xfrm>
          <a:off x="3889375" y="95802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7" name="【体育館・プール】&#10;有形固定資産減価償却率平均値テキスト"/>
        <xdr:cNvSpPr txBox="1"/>
      </xdr:nvSpPr>
      <xdr:spPr>
        <a:xfrm>
          <a:off x="39878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フローチャート: 判断 167"/>
        <xdr:cNvSpPr/>
      </xdr:nvSpPr>
      <xdr:spPr>
        <a:xfrm>
          <a:off x="38989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9" name="フローチャート: 判断 168"/>
        <xdr:cNvSpPr/>
      </xdr:nvSpPr>
      <xdr:spPr>
        <a:xfrm>
          <a:off x="3203575" y="102514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0" name="フローチャート: 判断 169"/>
        <xdr:cNvSpPr/>
      </xdr:nvSpPr>
      <xdr:spPr>
        <a:xfrm>
          <a:off x="2428875"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71" name="フローチャート: 判断 170"/>
        <xdr:cNvSpPr/>
      </xdr:nvSpPr>
      <xdr:spPr>
        <a:xfrm>
          <a:off x="168275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65405</xdr:rowOff>
    </xdr:from>
    <xdr:to>
      <xdr:col>24</xdr:col>
      <xdr:colOff>114300</xdr:colOff>
      <xdr:row>58</xdr:row>
      <xdr:rowOff>167005</xdr:rowOff>
    </xdr:to>
    <xdr:sp macro="" textlink="">
      <xdr:nvSpPr>
        <xdr:cNvPr id="177" name="楕円 176"/>
        <xdr:cNvSpPr/>
      </xdr:nvSpPr>
      <xdr:spPr>
        <a:xfrm>
          <a:off x="38989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88282</xdr:rowOff>
    </xdr:from>
    <xdr:ext cx="405111" cy="259045"/>
    <xdr:sp macro="" textlink="">
      <xdr:nvSpPr>
        <xdr:cNvPr id="178" name="【体育館・プール】&#10;有形固定資産減価償却率該当値テキスト"/>
        <xdr:cNvSpPr txBox="1"/>
      </xdr:nvSpPr>
      <xdr:spPr>
        <a:xfrm>
          <a:off x="3987800"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97790</xdr:rowOff>
    </xdr:from>
    <xdr:to>
      <xdr:col>20</xdr:col>
      <xdr:colOff>38100</xdr:colOff>
      <xdr:row>59</xdr:row>
      <xdr:rowOff>27940</xdr:rowOff>
    </xdr:to>
    <xdr:sp macro="" textlink="">
      <xdr:nvSpPr>
        <xdr:cNvPr id="179" name="楕円 178"/>
        <xdr:cNvSpPr/>
      </xdr:nvSpPr>
      <xdr:spPr>
        <a:xfrm>
          <a:off x="3203575" y="1004189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116205</xdr:rowOff>
    </xdr:from>
    <xdr:to>
      <xdr:col>24</xdr:col>
      <xdr:colOff>63500</xdr:colOff>
      <xdr:row>58</xdr:row>
      <xdr:rowOff>148590</xdr:rowOff>
    </xdr:to>
    <xdr:cxnSp macro="">
      <xdr:nvCxnSpPr>
        <xdr:cNvPr id="180" name="直線コネクタ 179"/>
        <xdr:cNvCxnSpPr/>
      </xdr:nvCxnSpPr>
      <xdr:spPr>
        <a:xfrm flipV="1">
          <a:off x="3235325" y="10060305"/>
          <a:ext cx="71437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80645</xdr:rowOff>
    </xdr:from>
    <xdr:to>
      <xdr:col>15</xdr:col>
      <xdr:colOff>101600</xdr:colOff>
      <xdr:row>59</xdr:row>
      <xdr:rowOff>10795</xdr:rowOff>
    </xdr:to>
    <xdr:sp macro="" textlink="">
      <xdr:nvSpPr>
        <xdr:cNvPr id="181" name="楕円 180"/>
        <xdr:cNvSpPr/>
      </xdr:nvSpPr>
      <xdr:spPr>
        <a:xfrm>
          <a:off x="2428875"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131445</xdr:rowOff>
    </xdr:from>
    <xdr:to>
      <xdr:col>19</xdr:col>
      <xdr:colOff>177800</xdr:colOff>
      <xdr:row>58</xdr:row>
      <xdr:rowOff>148590</xdr:rowOff>
    </xdr:to>
    <xdr:cxnSp macro="">
      <xdr:nvCxnSpPr>
        <xdr:cNvPr id="182" name="直線コネクタ 181"/>
        <xdr:cNvCxnSpPr/>
      </xdr:nvCxnSpPr>
      <xdr:spPr>
        <a:xfrm>
          <a:off x="2479675" y="10075545"/>
          <a:ext cx="75565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120650</xdr:rowOff>
    </xdr:from>
    <xdr:to>
      <xdr:col>10</xdr:col>
      <xdr:colOff>165100</xdr:colOff>
      <xdr:row>59</xdr:row>
      <xdr:rowOff>50800</xdr:rowOff>
    </xdr:to>
    <xdr:sp macro="" textlink="">
      <xdr:nvSpPr>
        <xdr:cNvPr id="183" name="楕円 182"/>
        <xdr:cNvSpPr/>
      </xdr:nvSpPr>
      <xdr:spPr>
        <a:xfrm>
          <a:off x="168275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131445</xdr:rowOff>
    </xdr:from>
    <xdr:to>
      <xdr:col>15</xdr:col>
      <xdr:colOff>50800</xdr:colOff>
      <xdr:row>59</xdr:row>
      <xdr:rowOff>0</xdr:rowOff>
    </xdr:to>
    <xdr:cxnSp macro="">
      <xdr:nvCxnSpPr>
        <xdr:cNvPr id="184" name="直線コネクタ 183"/>
        <xdr:cNvCxnSpPr/>
      </xdr:nvCxnSpPr>
      <xdr:spPr>
        <a:xfrm flipV="1">
          <a:off x="1733550" y="10075545"/>
          <a:ext cx="74612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85" name="n_1aveValue【体育館・プール】&#10;有形固定資産減価償却率"/>
        <xdr:cNvSpPr txBox="1"/>
      </xdr:nvSpPr>
      <xdr:spPr>
        <a:xfrm>
          <a:off x="306769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86" name="n_2aveValue【体育館・プール】&#10;有形固定資産減価償却率"/>
        <xdr:cNvSpPr txBox="1"/>
      </xdr:nvSpPr>
      <xdr:spPr>
        <a:xfrm>
          <a:off x="230569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110507</xdr:rowOff>
    </xdr:from>
    <xdr:ext cx="405111" cy="259045"/>
    <xdr:sp macro="" textlink="">
      <xdr:nvSpPr>
        <xdr:cNvPr id="187" name="n_3aveValue【体育館・プール】&#10;有形固定資産減価償却率"/>
        <xdr:cNvSpPr txBox="1"/>
      </xdr:nvSpPr>
      <xdr:spPr>
        <a:xfrm>
          <a:off x="1559569"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44467</xdr:rowOff>
    </xdr:from>
    <xdr:ext cx="405111" cy="259045"/>
    <xdr:sp macro="" textlink="">
      <xdr:nvSpPr>
        <xdr:cNvPr id="188" name="n_1mainValue【体育館・プール】&#10;有形固定資産減価償却率"/>
        <xdr:cNvSpPr txBox="1"/>
      </xdr:nvSpPr>
      <xdr:spPr>
        <a:xfrm>
          <a:off x="306769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27322</xdr:rowOff>
    </xdr:from>
    <xdr:ext cx="405111" cy="259045"/>
    <xdr:sp macro="" textlink="">
      <xdr:nvSpPr>
        <xdr:cNvPr id="189" name="n_2mainValue【体育館・プール】&#10;有形固定資産減価償却率"/>
        <xdr:cNvSpPr txBox="1"/>
      </xdr:nvSpPr>
      <xdr:spPr>
        <a:xfrm>
          <a:off x="230569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67327</xdr:rowOff>
    </xdr:from>
    <xdr:ext cx="405111" cy="259045"/>
    <xdr:sp macro="" textlink="">
      <xdr:nvSpPr>
        <xdr:cNvPr id="190" name="n_3mainValue【体育館・プール】&#10;有形固定資産減価償却率"/>
        <xdr:cNvSpPr txBox="1"/>
      </xdr:nvSpPr>
      <xdr:spPr>
        <a:xfrm>
          <a:off x="1559569"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4" name="直線コネクタ 213"/>
        <xdr:cNvCxnSpPr/>
      </xdr:nvCxnSpPr>
      <xdr:spPr>
        <a:xfrm flipV="1">
          <a:off x="8905240"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15" name="【体育館・プール】&#10;一人当たり面積最小値テキスト"/>
        <xdr:cNvSpPr txBox="1"/>
      </xdr:nvSpPr>
      <xdr:spPr>
        <a:xfrm>
          <a:off x="8943975"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6" name="直線コネクタ 215"/>
        <xdr:cNvCxnSpPr/>
      </xdr:nvCxnSpPr>
      <xdr:spPr>
        <a:xfrm>
          <a:off x="8845550" y="109880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17" name="【体育館・プール】&#10;一人当たり面積最大値テキスト"/>
        <xdr:cNvSpPr txBox="1"/>
      </xdr:nvSpPr>
      <xdr:spPr>
        <a:xfrm>
          <a:off x="8943975"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8" name="直線コネクタ 217"/>
        <xdr:cNvCxnSpPr/>
      </xdr:nvCxnSpPr>
      <xdr:spPr>
        <a:xfrm>
          <a:off x="8845550" y="94411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160037</xdr:rowOff>
    </xdr:from>
    <xdr:ext cx="469744" cy="259045"/>
    <xdr:sp macro="" textlink="">
      <xdr:nvSpPr>
        <xdr:cNvPr id="219" name="【体育館・プール】&#10;一人当たり面積平均値テキスト"/>
        <xdr:cNvSpPr txBox="1"/>
      </xdr:nvSpPr>
      <xdr:spPr>
        <a:xfrm>
          <a:off x="8943975" y="1044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0" name="フローチャート: 判断 219"/>
        <xdr:cNvSpPr/>
      </xdr:nvSpPr>
      <xdr:spPr>
        <a:xfrm>
          <a:off x="8883650" y="104686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1" name="フローチャート: 判断 220"/>
        <xdr:cNvSpPr/>
      </xdr:nvSpPr>
      <xdr:spPr>
        <a:xfrm>
          <a:off x="815975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2" name="フローチャート: 判断 221"/>
        <xdr:cNvSpPr/>
      </xdr:nvSpPr>
      <xdr:spPr>
        <a:xfrm>
          <a:off x="7413625" y="103200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23" name="フローチャート: 判断 222"/>
        <xdr:cNvSpPr/>
      </xdr:nvSpPr>
      <xdr:spPr>
        <a:xfrm>
          <a:off x="6638925"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143510</xdr:rowOff>
    </xdr:from>
    <xdr:to>
      <xdr:col>55</xdr:col>
      <xdr:colOff>50800</xdr:colOff>
      <xdr:row>61</xdr:row>
      <xdr:rowOff>73660</xdr:rowOff>
    </xdr:to>
    <xdr:sp macro="" textlink="">
      <xdr:nvSpPr>
        <xdr:cNvPr id="229" name="楕円 228"/>
        <xdr:cNvSpPr/>
      </xdr:nvSpPr>
      <xdr:spPr>
        <a:xfrm>
          <a:off x="8883650" y="104305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166387</xdr:rowOff>
    </xdr:from>
    <xdr:ext cx="469744" cy="259045"/>
    <xdr:sp macro="" textlink="">
      <xdr:nvSpPr>
        <xdr:cNvPr id="230" name="【体育館・プール】&#10;一人当たり面積該当値テキスト"/>
        <xdr:cNvSpPr txBox="1"/>
      </xdr:nvSpPr>
      <xdr:spPr>
        <a:xfrm>
          <a:off x="8943975"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143510</xdr:rowOff>
    </xdr:from>
    <xdr:to>
      <xdr:col>50</xdr:col>
      <xdr:colOff>165100</xdr:colOff>
      <xdr:row>61</xdr:row>
      <xdr:rowOff>73660</xdr:rowOff>
    </xdr:to>
    <xdr:sp macro="" textlink="">
      <xdr:nvSpPr>
        <xdr:cNvPr id="231" name="楕円 230"/>
        <xdr:cNvSpPr/>
      </xdr:nvSpPr>
      <xdr:spPr>
        <a:xfrm>
          <a:off x="815975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22860</xdr:rowOff>
    </xdr:from>
    <xdr:to>
      <xdr:col>55</xdr:col>
      <xdr:colOff>0</xdr:colOff>
      <xdr:row>61</xdr:row>
      <xdr:rowOff>22860</xdr:rowOff>
    </xdr:to>
    <xdr:cxnSp macro="">
      <xdr:nvCxnSpPr>
        <xdr:cNvPr id="232" name="直線コネクタ 231"/>
        <xdr:cNvCxnSpPr/>
      </xdr:nvCxnSpPr>
      <xdr:spPr>
        <a:xfrm>
          <a:off x="8210550" y="1048131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147320</xdr:rowOff>
    </xdr:from>
    <xdr:to>
      <xdr:col>46</xdr:col>
      <xdr:colOff>38100</xdr:colOff>
      <xdr:row>61</xdr:row>
      <xdr:rowOff>77470</xdr:rowOff>
    </xdr:to>
    <xdr:sp macro="" textlink="">
      <xdr:nvSpPr>
        <xdr:cNvPr id="233" name="楕円 232"/>
        <xdr:cNvSpPr/>
      </xdr:nvSpPr>
      <xdr:spPr>
        <a:xfrm>
          <a:off x="7413625" y="104343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22860</xdr:rowOff>
    </xdr:from>
    <xdr:to>
      <xdr:col>50</xdr:col>
      <xdr:colOff>114300</xdr:colOff>
      <xdr:row>61</xdr:row>
      <xdr:rowOff>26670</xdr:rowOff>
    </xdr:to>
    <xdr:cxnSp macro="">
      <xdr:nvCxnSpPr>
        <xdr:cNvPr id="234" name="直線コネクタ 233"/>
        <xdr:cNvCxnSpPr/>
      </xdr:nvCxnSpPr>
      <xdr:spPr>
        <a:xfrm flipV="1">
          <a:off x="7445375" y="10481310"/>
          <a:ext cx="7651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147320</xdr:rowOff>
    </xdr:from>
    <xdr:to>
      <xdr:col>41</xdr:col>
      <xdr:colOff>101600</xdr:colOff>
      <xdr:row>61</xdr:row>
      <xdr:rowOff>77470</xdr:rowOff>
    </xdr:to>
    <xdr:sp macro="" textlink="">
      <xdr:nvSpPr>
        <xdr:cNvPr id="235" name="楕円 234"/>
        <xdr:cNvSpPr/>
      </xdr:nvSpPr>
      <xdr:spPr>
        <a:xfrm>
          <a:off x="6638925"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26670</xdr:rowOff>
    </xdr:from>
    <xdr:to>
      <xdr:col>45</xdr:col>
      <xdr:colOff>177800</xdr:colOff>
      <xdr:row>61</xdr:row>
      <xdr:rowOff>26670</xdr:rowOff>
    </xdr:to>
    <xdr:cxnSp macro="">
      <xdr:nvCxnSpPr>
        <xdr:cNvPr id="236" name="直線コネクタ 235"/>
        <xdr:cNvCxnSpPr/>
      </xdr:nvCxnSpPr>
      <xdr:spPr>
        <a:xfrm>
          <a:off x="6689725" y="1048512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80027</xdr:rowOff>
    </xdr:from>
    <xdr:ext cx="469744" cy="259045"/>
    <xdr:sp macro="" textlink="">
      <xdr:nvSpPr>
        <xdr:cNvPr id="237" name="n_1aveValue【体育館・プール】&#10;一人当たり面積"/>
        <xdr:cNvSpPr txBox="1"/>
      </xdr:nvSpPr>
      <xdr:spPr>
        <a:xfrm>
          <a:off x="7991552"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38" name="n_2aveValue【体育館・プール】&#10;一人当たり面積"/>
        <xdr:cNvSpPr txBox="1"/>
      </xdr:nvSpPr>
      <xdr:spPr>
        <a:xfrm>
          <a:off x="72581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110507</xdr:rowOff>
    </xdr:from>
    <xdr:ext cx="469744" cy="259045"/>
    <xdr:sp macro="" textlink="">
      <xdr:nvSpPr>
        <xdr:cNvPr id="239" name="n_3aveValue【体育館・プール】&#10;一人当たり面積"/>
        <xdr:cNvSpPr txBox="1"/>
      </xdr:nvSpPr>
      <xdr:spPr>
        <a:xfrm>
          <a:off x="6483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90187</xdr:rowOff>
    </xdr:from>
    <xdr:ext cx="469744" cy="259045"/>
    <xdr:sp macro="" textlink="">
      <xdr:nvSpPr>
        <xdr:cNvPr id="240" name="n_1mainValue【体育館・プール】&#10;一人当たり面積"/>
        <xdr:cNvSpPr txBox="1"/>
      </xdr:nvSpPr>
      <xdr:spPr>
        <a:xfrm>
          <a:off x="7991552"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68597</xdr:rowOff>
    </xdr:from>
    <xdr:ext cx="469744" cy="259045"/>
    <xdr:sp macro="" textlink="">
      <xdr:nvSpPr>
        <xdr:cNvPr id="241" name="n_2mainValue【体育館・プール】&#10;一人当たり面積"/>
        <xdr:cNvSpPr txBox="1"/>
      </xdr:nvSpPr>
      <xdr:spPr>
        <a:xfrm>
          <a:off x="7258127" y="1052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93997</xdr:rowOff>
    </xdr:from>
    <xdr:ext cx="469744" cy="259045"/>
    <xdr:sp macro="" textlink="">
      <xdr:nvSpPr>
        <xdr:cNvPr id="242" name="n_3mainValue【体育館・プール】&#10;一人当たり面積"/>
        <xdr:cNvSpPr txBox="1"/>
      </xdr:nvSpPr>
      <xdr:spPr>
        <a:xfrm>
          <a:off x="64834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3" name="テキスト ボックス 252"/>
        <xdr:cNvSpPr txBox="1"/>
      </xdr:nvSpPr>
      <xdr:spPr>
        <a:xfrm>
          <a:off x="3208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xdr:cNvCxnSpPr/>
      </xdr:nvCxnSpPr>
      <xdr:spPr>
        <a:xfrm>
          <a:off x="6477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xdr:cNvSpPr txBox="1"/>
      </xdr:nvSpPr>
      <xdr:spPr>
        <a:xfrm>
          <a:off x="3208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xdr:cNvCxnSpPr/>
      </xdr:nvCxnSpPr>
      <xdr:spPr>
        <a:xfrm>
          <a:off x="6477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xdr:cNvSpPr txBox="1"/>
      </xdr:nvSpPr>
      <xdr:spPr>
        <a:xfrm>
          <a:off x="3208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xdr:cNvCxnSpPr/>
      </xdr:nvCxnSpPr>
      <xdr:spPr>
        <a:xfrm>
          <a:off x="6477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xdr:cNvSpPr txBox="1"/>
      </xdr:nvSpPr>
      <xdr:spPr>
        <a:xfrm>
          <a:off x="3208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xdr:cNvCxnSpPr/>
      </xdr:nvCxnSpPr>
      <xdr:spPr>
        <a:xfrm>
          <a:off x="6477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1" name="テキスト ボックス 260"/>
        <xdr:cNvSpPr txBox="1"/>
      </xdr:nvSpPr>
      <xdr:spPr>
        <a:xfrm>
          <a:off x="2662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65" name="直線コネクタ 264"/>
        <xdr:cNvCxnSpPr/>
      </xdr:nvCxnSpPr>
      <xdr:spPr>
        <a:xfrm flipV="1">
          <a:off x="39490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66" name="【福祉施設】&#10;有形固定資産減価償却率最小値テキスト"/>
        <xdr:cNvSpPr txBox="1"/>
      </xdr:nvSpPr>
      <xdr:spPr>
        <a:xfrm>
          <a:off x="39878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67" name="直線コネクタ 266"/>
        <xdr:cNvCxnSpPr/>
      </xdr:nvCxnSpPr>
      <xdr:spPr>
        <a:xfrm>
          <a:off x="3889375" y="148925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8" name="【福祉施設】&#10;有形固定資産減価償却率最大値テキスト"/>
        <xdr:cNvSpPr txBox="1"/>
      </xdr:nvSpPr>
      <xdr:spPr>
        <a:xfrm>
          <a:off x="39878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9" name="直線コネクタ 268"/>
        <xdr:cNvCxnSpPr/>
      </xdr:nvCxnSpPr>
      <xdr:spPr>
        <a:xfrm>
          <a:off x="3889375" y="1341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117619</xdr:rowOff>
    </xdr:from>
    <xdr:ext cx="405111" cy="259045"/>
    <xdr:sp macro="" textlink="">
      <xdr:nvSpPr>
        <xdr:cNvPr id="270" name="【福祉施設】&#10;有形固定資産減価償却率平均値テキスト"/>
        <xdr:cNvSpPr txBox="1"/>
      </xdr:nvSpPr>
      <xdr:spPr>
        <a:xfrm>
          <a:off x="3987800" y="14176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71" name="フローチャート: 判断 270"/>
        <xdr:cNvSpPr/>
      </xdr:nvSpPr>
      <xdr:spPr>
        <a:xfrm>
          <a:off x="38989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72" name="フローチャート: 判断 271"/>
        <xdr:cNvSpPr/>
      </xdr:nvSpPr>
      <xdr:spPr>
        <a:xfrm>
          <a:off x="3203575" y="143662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73" name="フローチャート: 判断 272"/>
        <xdr:cNvSpPr/>
      </xdr:nvSpPr>
      <xdr:spPr>
        <a:xfrm>
          <a:off x="2428875"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74" name="フローチャート: 判断 273"/>
        <xdr:cNvSpPr/>
      </xdr:nvSpPr>
      <xdr:spPr>
        <a:xfrm>
          <a:off x="168275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161037</xdr:rowOff>
    </xdr:from>
    <xdr:to>
      <xdr:col>24</xdr:col>
      <xdr:colOff>114300</xdr:colOff>
      <xdr:row>85</xdr:row>
      <xdr:rowOff>91187</xdr:rowOff>
    </xdr:to>
    <xdr:sp macro="" textlink="">
      <xdr:nvSpPr>
        <xdr:cNvPr id="280" name="楕円 279"/>
        <xdr:cNvSpPr/>
      </xdr:nvSpPr>
      <xdr:spPr>
        <a:xfrm>
          <a:off x="38989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139464</xdr:rowOff>
    </xdr:from>
    <xdr:ext cx="405111" cy="259045"/>
    <xdr:sp macro="" textlink="">
      <xdr:nvSpPr>
        <xdr:cNvPr id="281" name="【福祉施設】&#10;有形固定資産減価償却率該当値テキスト"/>
        <xdr:cNvSpPr txBox="1"/>
      </xdr:nvSpPr>
      <xdr:spPr>
        <a:xfrm>
          <a:off x="3987800" y="1454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33020</xdr:rowOff>
    </xdr:from>
    <xdr:to>
      <xdr:col>20</xdr:col>
      <xdr:colOff>38100</xdr:colOff>
      <xdr:row>85</xdr:row>
      <xdr:rowOff>134620</xdr:rowOff>
    </xdr:to>
    <xdr:sp macro="" textlink="">
      <xdr:nvSpPr>
        <xdr:cNvPr id="282" name="楕円 281"/>
        <xdr:cNvSpPr/>
      </xdr:nvSpPr>
      <xdr:spPr>
        <a:xfrm>
          <a:off x="3203575" y="146062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40387</xdr:rowOff>
    </xdr:from>
    <xdr:to>
      <xdr:col>24</xdr:col>
      <xdr:colOff>63500</xdr:colOff>
      <xdr:row>85</xdr:row>
      <xdr:rowOff>83820</xdr:rowOff>
    </xdr:to>
    <xdr:cxnSp macro="">
      <xdr:nvCxnSpPr>
        <xdr:cNvPr id="283" name="直線コネクタ 282"/>
        <xdr:cNvCxnSpPr/>
      </xdr:nvCxnSpPr>
      <xdr:spPr>
        <a:xfrm flipV="1">
          <a:off x="3235325" y="14613637"/>
          <a:ext cx="714375"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78739</xdr:rowOff>
    </xdr:from>
    <xdr:to>
      <xdr:col>15</xdr:col>
      <xdr:colOff>101600</xdr:colOff>
      <xdr:row>86</xdr:row>
      <xdr:rowOff>8889</xdr:rowOff>
    </xdr:to>
    <xdr:sp macro="" textlink="">
      <xdr:nvSpPr>
        <xdr:cNvPr id="284" name="楕円 283"/>
        <xdr:cNvSpPr/>
      </xdr:nvSpPr>
      <xdr:spPr>
        <a:xfrm>
          <a:off x="2428875"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83820</xdr:rowOff>
    </xdr:from>
    <xdr:to>
      <xdr:col>19</xdr:col>
      <xdr:colOff>177800</xdr:colOff>
      <xdr:row>85</xdr:row>
      <xdr:rowOff>129539</xdr:rowOff>
    </xdr:to>
    <xdr:cxnSp macro="">
      <xdr:nvCxnSpPr>
        <xdr:cNvPr id="285" name="直線コネクタ 284"/>
        <xdr:cNvCxnSpPr/>
      </xdr:nvCxnSpPr>
      <xdr:spPr>
        <a:xfrm flipV="1">
          <a:off x="2479675" y="14657070"/>
          <a:ext cx="75565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124461</xdr:rowOff>
    </xdr:from>
    <xdr:to>
      <xdr:col>10</xdr:col>
      <xdr:colOff>165100</xdr:colOff>
      <xdr:row>86</xdr:row>
      <xdr:rowOff>54611</xdr:rowOff>
    </xdr:to>
    <xdr:sp macro="" textlink="">
      <xdr:nvSpPr>
        <xdr:cNvPr id="286" name="楕円 285"/>
        <xdr:cNvSpPr/>
      </xdr:nvSpPr>
      <xdr:spPr>
        <a:xfrm>
          <a:off x="168275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129539</xdr:rowOff>
    </xdr:from>
    <xdr:to>
      <xdr:col>15</xdr:col>
      <xdr:colOff>50800</xdr:colOff>
      <xdr:row>86</xdr:row>
      <xdr:rowOff>3811</xdr:rowOff>
    </xdr:to>
    <xdr:cxnSp macro="">
      <xdr:nvCxnSpPr>
        <xdr:cNvPr id="287" name="直線コネクタ 286"/>
        <xdr:cNvCxnSpPr/>
      </xdr:nvCxnSpPr>
      <xdr:spPr>
        <a:xfrm flipV="1">
          <a:off x="1733550" y="14702789"/>
          <a:ext cx="746125"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82566</xdr:rowOff>
    </xdr:from>
    <xdr:ext cx="405111" cy="259045"/>
    <xdr:sp macro="" textlink="">
      <xdr:nvSpPr>
        <xdr:cNvPr id="288" name="n_1aveValue【福祉施設】&#10;有形固定資産減価償却率"/>
        <xdr:cNvSpPr txBox="1"/>
      </xdr:nvSpPr>
      <xdr:spPr>
        <a:xfrm>
          <a:off x="3067694" y="1414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116857</xdr:rowOff>
    </xdr:from>
    <xdr:ext cx="405111" cy="259045"/>
    <xdr:sp macro="" textlink="">
      <xdr:nvSpPr>
        <xdr:cNvPr id="289" name="n_2aveValue【福祉施設】&#10;有形固定資産減価償却率"/>
        <xdr:cNvSpPr txBox="1"/>
      </xdr:nvSpPr>
      <xdr:spPr>
        <a:xfrm>
          <a:off x="230569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36847</xdr:rowOff>
    </xdr:from>
    <xdr:ext cx="405111" cy="259045"/>
    <xdr:sp macro="" textlink="">
      <xdr:nvSpPr>
        <xdr:cNvPr id="290" name="n_3aveValue【福祉施設】&#10;有形固定資産減価償却率"/>
        <xdr:cNvSpPr txBox="1"/>
      </xdr:nvSpPr>
      <xdr:spPr>
        <a:xfrm>
          <a:off x="1559569" y="1426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125747</xdr:rowOff>
    </xdr:from>
    <xdr:ext cx="405111" cy="259045"/>
    <xdr:sp macro="" textlink="">
      <xdr:nvSpPr>
        <xdr:cNvPr id="291" name="n_1mainValue【福祉施設】&#10;有形固定資産減価償却率"/>
        <xdr:cNvSpPr txBox="1"/>
      </xdr:nvSpPr>
      <xdr:spPr>
        <a:xfrm>
          <a:off x="306769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16</xdr:rowOff>
    </xdr:from>
    <xdr:ext cx="405111" cy="259045"/>
    <xdr:sp macro="" textlink="">
      <xdr:nvSpPr>
        <xdr:cNvPr id="292" name="n_2mainValue【福祉施設】&#10;有形固定資産減価償却率"/>
        <xdr:cNvSpPr txBox="1"/>
      </xdr:nvSpPr>
      <xdr:spPr>
        <a:xfrm>
          <a:off x="230569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45738</xdr:rowOff>
    </xdr:from>
    <xdr:ext cx="405111" cy="259045"/>
    <xdr:sp macro="" textlink="">
      <xdr:nvSpPr>
        <xdr:cNvPr id="293" name="n_3mainValue【福祉施設】&#10;有形固定資産減価償却率"/>
        <xdr:cNvSpPr txBox="1"/>
      </xdr:nvSpPr>
      <xdr:spPr>
        <a:xfrm>
          <a:off x="1559569"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xdr:cNvCxnSpPr/>
      </xdr:nvCxnSpPr>
      <xdr:spPr>
        <a:xfrm>
          <a:off x="5632450" y="1466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xdr:cNvSpPr txBox="1"/>
      </xdr:nvSpPr>
      <xdr:spPr>
        <a:xfrm>
          <a:off x="52224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xdr:cNvCxnSpPr/>
      </xdr:nvCxnSpPr>
      <xdr:spPr>
        <a:xfrm>
          <a:off x="5632450" y="1352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xdr:cNvSpPr txBox="1"/>
      </xdr:nvSpPr>
      <xdr:spPr>
        <a:xfrm>
          <a:off x="52224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313" name="直線コネクタ 312"/>
        <xdr:cNvCxnSpPr/>
      </xdr:nvCxnSpPr>
      <xdr:spPr>
        <a:xfrm flipV="1">
          <a:off x="8905240"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4" name="【福祉施設】&#10;一人当たり面積最小値テキスト"/>
        <xdr:cNvSpPr txBox="1"/>
      </xdr:nvSpPr>
      <xdr:spPr>
        <a:xfrm>
          <a:off x="8943975"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5" name="直線コネクタ 314"/>
        <xdr:cNvCxnSpPr/>
      </xdr:nvCxnSpPr>
      <xdr:spPr>
        <a:xfrm>
          <a:off x="8845550" y="146513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16" name="【福祉施設】&#10;一人当たり面積最大値テキスト"/>
        <xdr:cNvSpPr txBox="1"/>
      </xdr:nvSpPr>
      <xdr:spPr>
        <a:xfrm>
          <a:off x="8943975"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17" name="直線コネクタ 316"/>
        <xdr:cNvCxnSpPr/>
      </xdr:nvCxnSpPr>
      <xdr:spPr>
        <a:xfrm>
          <a:off x="8845550" y="134169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18" name="【福祉施設】&#10;一人当たり面積平均値テキスト"/>
        <xdr:cNvSpPr txBox="1"/>
      </xdr:nvSpPr>
      <xdr:spPr>
        <a:xfrm>
          <a:off x="8943975"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19" name="フローチャート: 判断 318"/>
        <xdr:cNvSpPr/>
      </xdr:nvSpPr>
      <xdr:spPr>
        <a:xfrm>
          <a:off x="8883650" y="142862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20" name="フローチャート: 判断 319"/>
        <xdr:cNvSpPr/>
      </xdr:nvSpPr>
      <xdr:spPr>
        <a:xfrm>
          <a:off x="815975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21" name="フローチャート: 判断 320"/>
        <xdr:cNvSpPr/>
      </xdr:nvSpPr>
      <xdr:spPr>
        <a:xfrm>
          <a:off x="7413625" y="142519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22" name="フローチャート: 判断 321"/>
        <xdr:cNvSpPr/>
      </xdr:nvSpPr>
      <xdr:spPr>
        <a:xfrm>
          <a:off x="6638925"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28" name="楕円 327"/>
        <xdr:cNvSpPr/>
      </xdr:nvSpPr>
      <xdr:spPr>
        <a:xfrm>
          <a:off x="8883650" y="14046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10177</xdr:rowOff>
    </xdr:from>
    <xdr:ext cx="469744" cy="259045"/>
    <xdr:sp macro="" textlink="">
      <xdr:nvSpPr>
        <xdr:cNvPr id="329" name="【福祉施設】&#10;一人当たり面積該当値テキスト"/>
        <xdr:cNvSpPr txBox="1"/>
      </xdr:nvSpPr>
      <xdr:spPr>
        <a:xfrm>
          <a:off x="8943975"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158750</xdr:rowOff>
    </xdr:from>
    <xdr:to>
      <xdr:col>50</xdr:col>
      <xdr:colOff>165100</xdr:colOff>
      <xdr:row>82</xdr:row>
      <xdr:rowOff>88900</xdr:rowOff>
    </xdr:to>
    <xdr:sp macro="" textlink="">
      <xdr:nvSpPr>
        <xdr:cNvPr id="330" name="楕円 329"/>
        <xdr:cNvSpPr/>
      </xdr:nvSpPr>
      <xdr:spPr>
        <a:xfrm>
          <a:off x="815975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38100</xdr:rowOff>
    </xdr:from>
    <xdr:to>
      <xdr:col>55</xdr:col>
      <xdr:colOff>0</xdr:colOff>
      <xdr:row>82</xdr:row>
      <xdr:rowOff>38100</xdr:rowOff>
    </xdr:to>
    <xdr:cxnSp macro="">
      <xdr:nvCxnSpPr>
        <xdr:cNvPr id="331" name="直線コネクタ 330"/>
        <xdr:cNvCxnSpPr/>
      </xdr:nvCxnSpPr>
      <xdr:spPr>
        <a:xfrm>
          <a:off x="8210550" y="1409700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32" name="楕円 331"/>
        <xdr:cNvSpPr/>
      </xdr:nvSpPr>
      <xdr:spPr>
        <a:xfrm>
          <a:off x="7413625" y="14046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38100</xdr:rowOff>
    </xdr:from>
    <xdr:to>
      <xdr:col>50</xdr:col>
      <xdr:colOff>114300</xdr:colOff>
      <xdr:row>82</xdr:row>
      <xdr:rowOff>38100</xdr:rowOff>
    </xdr:to>
    <xdr:cxnSp macro="">
      <xdr:nvCxnSpPr>
        <xdr:cNvPr id="333" name="直線コネクタ 332"/>
        <xdr:cNvCxnSpPr/>
      </xdr:nvCxnSpPr>
      <xdr:spPr>
        <a:xfrm>
          <a:off x="7445375" y="140970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158750</xdr:rowOff>
    </xdr:from>
    <xdr:to>
      <xdr:col>41</xdr:col>
      <xdr:colOff>101600</xdr:colOff>
      <xdr:row>82</xdr:row>
      <xdr:rowOff>88900</xdr:rowOff>
    </xdr:to>
    <xdr:sp macro="" textlink="">
      <xdr:nvSpPr>
        <xdr:cNvPr id="334" name="楕円 333"/>
        <xdr:cNvSpPr/>
      </xdr:nvSpPr>
      <xdr:spPr>
        <a:xfrm>
          <a:off x="6638925"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38100</xdr:rowOff>
    </xdr:from>
    <xdr:to>
      <xdr:col>45</xdr:col>
      <xdr:colOff>177800</xdr:colOff>
      <xdr:row>82</xdr:row>
      <xdr:rowOff>38100</xdr:rowOff>
    </xdr:to>
    <xdr:cxnSp macro="">
      <xdr:nvCxnSpPr>
        <xdr:cNvPr id="335" name="直線コネクタ 334"/>
        <xdr:cNvCxnSpPr/>
      </xdr:nvCxnSpPr>
      <xdr:spPr>
        <a:xfrm>
          <a:off x="6689725" y="140970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142891</xdr:rowOff>
    </xdr:from>
    <xdr:ext cx="469744" cy="259045"/>
    <xdr:sp macro="" textlink="">
      <xdr:nvSpPr>
        <xdr:cNvPr id="336" name="n_1aveValue【福祉施設】&#10;一人当たり面積"/>
        <xdr:cNvSpPr txBox="1"/>
      </xdr:nvSpPr>
      <xdr:spPr>
        <a:xfrm>
          <a:off x="7991552"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114316</xdr:rowOff>
    </xdr:from>
    <xdr:ext cx="469744" cy="259045"/>
    <xdr:sp macro="" textlink="">
      <xdr:nvSpPr>
        <xdr:cNvPr id="337" name="n_2aveValue【福祉施設】&#10;一人当たり面積"/>
        <xdr:cNvSpPr txBox="1"/>
      </xdr:nvSpPr>
      <xdr:spPr>
        <a:xfrm>
          <a:off x="72581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165752</xdr:rowOff>
    </xdr:from>
    <xdr:ext cx="469744" cy="259045"/>
    <xdr:sp macro="" textlink="">
      <xdr:nvSpPr>
        <xdr:cNvPr id="338" name="n_3aveValue【福祉施設】&#10;一人当たり面積"/>
        <xdr:cNvSpPr txBox="1"/>
      </xdr:nvSpPr>
      <xdr:spPr>
        <a:xfrm>
          <a:off x="6483427" y="1422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105427</xdr:rowOff>
    </xdr:from>
    <xdr:ext cx="469744" cy="259045"/>
    <xdr:sp macro="" textlink="">
      <xdr:nvSpPr>
        <xdr:cNvPr id="339" name="n_1mainValue【福祉施設】&#10;一人当たり面積"/>
        <xdr:cNvSpPr txBox="1"/>
      </xdr:nvSpPr>
      <xdr:spPr>
        <a:xfrm>
          <a:off x="7991552"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105427</xdr:rowOff>
    </xdr:from>
    <xdr:ext cx="469744" cy="259045"/>
    <xdr:sp macro="" textlink="">
      <xdr:nvSpPr>
        <xdr:cNvPr id="340" name="n_2mainValue【福祉施設】&#10;一人当たり面積"/>
        <xdr:cNvSpPr txBox="1"/>
      </xdr:nvSpPr>
      <xdr:spPr>
        <a:xfrm>
          <a:off x="72581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105427</xdr:rowOff>
    </xdr:from>
    <xdr:ext cx="469744" cy="259045"/>
    <xdr:sp macro="" textlink="">
      <xdr:nvSpPr>
        <xdr:cNvPr id="341" name="n_3mainValue【福祉施設】&#10;一人当たり面積"/>
        <xdr:cNvSpPr txBox="1"/>
      </xdr:nvSpPr>
      <xdr:spPr>
        <a:xfrm>
          <a:off x="6483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2" name="直線コネクタ 351"/>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3" name="テキスト ボックス 352"/>
        <xdr:cNvSpPr txBox="1"/>
      </xdr:nvSpPr>
      <xdr:spPr>
        <a:xfrm>
          <a:off x="36591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4" name="直線コネクタ 353"/>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5" name="テキスト ボックス 354"/>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6" name="直線コネクタ 355"/>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7" name="テキスト ボックス 356"/>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8" name="直線コネクタ 357"/>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9" name="テキスト ボックス 358"/>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0" name="直線コネクタ 359"/>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1" name="テキスト ボックス 360"/>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2" name="直線コネクタ 361"/>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3" name="テキスト ボックス 362"/>
        <xdr:cNvSpPr txBox="1"/>
      </xdr:nvSpPr>
      <xdr:spPr>
        <a:xfrm>
          <a:off x="2662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67" name="直線コネクタ 366"/>
        <xdr:cNvCxnSpPr/>
      </xdr:nvCxnSpPr>
      <xdr:spPr>
        <a:xfrm flipV="1">
          <a:off x="39490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68" name="【市民会館】&#10;有形固定資産減価償却率最小値テキスト"/>
        <xdr:cNvSpPr txBox="1"/>
      </xdr:nvSpPr>
      <xdr:spPr>
        <a:xfrm>
          <a:off x="39878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69" name="直線コネクタ 368"/>
        <xdr:cNvCxnSpPr/>
      </xdr:nvCxnSpPr>
      <xdr:spPr>
        <a:xfrm>
          <a:off x="3889375" y="186189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70" name="【市民会館】&#10;有形固定資産減価償却率最大値テキスト"/>
        <xdr:cNvSpPr txBox="1"/>
      </xdr:nvSpPr>
      <xdr:spPr>
        <a:xfrm>
          <a:off x="39878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71" name="直線コネクタ 370"/>
        <xdr:cNvCxnSpPr/>
      </xdr:nvCxnSpPr>
      <xdr:spPr>
        <a:xfrm>
          <a:off x="3889375" y="171297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51179</xdr:rowOff>
    </xdr:from>
    <xdr:ext cx="405111" cy="259045"/>
    <xdr:sp macro="" textlink="">
      <xdr:nvSpPr>
        <xdr:cNvPr id="372" name="【市民会館】&#10;有形固定資産減価償却率平均値テキスト"/>
        <xdr:cNvSpPr txBox="1"/>
      </xdr:nvSpPr>
      <xdr:spPr>
        <a:xfrm>
          <a:off x="3987800" y="1771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73" name="フローチャート: 判断 372"/>
        <xdr:cNvSpPr/>
      </xdr:nvSpPr>
      <xdr:spPr>
        <a:xfrm>
          <a:off x="38989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74" name="フローチャート: 判断 373"/>
        <xdr:cNvSpPr/>
      </xdr:nvSpPr>
      <xdr:spPr>
        <a:xfrm>
          <a:off x="3203575" y="178104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75" name="フローチャート: 判断 374"/>
        <xdr:cNvSpPr/>
      </xdr:nvSpPr>
      <xdr:spPr>
        <a:xfrm>
          <a:off x="2428875"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76" name="フローチャート: 判断 375"/>
        <xdr:cNvSpPr/>
      </xdr:nvSpPr>
      <xdr:spPr>
        <a:xfrm>
          <a:off x="168275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115207</xdr:rowOff>
    </xdr:from>
    <xdr:to>
      <xdr:col>24</xdr:col>
      <xdr:colOff>114300</xdr:colOff>
      <xdr:row>103</xdr:row>
      <xdr:rowOff>45357</xdr:rowOff>
    </xdr:to>
    <xdr:sp macro="" textlink="">
      <xdr:nvSpPr>
        <xdr:cNvPr id="382" name="楕円 381"/>
        <xdr:cNvSpPr/>
      </xdr:nvSpPr>
      <xdr:spPr>
        <a:xfrm>
          <a:off x="38989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138084</xdr:rowOff>
    </xdr:from>
    <xdr:ext cx="405111" cy="259045"/>
    <xdr:sp macro="" textlink="">
      <xdr:nvSpPr>
        <xdr:cNvPr id="383" name="【市民会館】&#10;有形固定資産減価償却率該当値テキスト"/>
        <xdr:cNvSpPr txBox="1"/>
      </xdr:nvSpPr>
      <xdr:spPr>
        <a:xfrm>
          <a:off x="3987800" y="1745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36830</xdr:rowOff>
    </xdr:from>
    <xdr:to>
      <xdr:col>20</xdr:col>
      <xdr:colOff>38100</xdr:colOff>
      <xdr:row>101</xdr:row>
      <xdr:rowOff>138430</xdr:rowOff>
    </xdr:to>
    <xdr:sp macro="" textlink="">
      <xdr:nvSpPr>
        <xdr:cNvPr id="384" name="楕円 383"/>
        <xdr:cNvSpPr/>
      </xdr:nvSpPr>
      <xdr:spPr>
        <a:xfrm>
          <a:off x="3203575" y="173532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87630</xdr:rowOff>
    </xdr:from>
    <xdr:to>
      <xdr:col>24</xdr:col>
      <xdr:colOff>63500</xdr:colOff>
      <xdr:row>102</xdr:row>
      <xdr:rowOff>166007</xdr:rowOff>
    </xdr:to>
    <xdr:cxnSp macro="">
      <xdr:nvCxnSpPr>
        <xdr:cNvPr id="385" name="直線コネクタ 384"/>
        <xdr:cNvCxnSpPr/>
      </xdr:nvCxnSpPr>
      <xdr:spPr>
        <a:xfrm>
          <a:off x="3235325" y="17404080"/>
          <a:ext cx="714375" cy="24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54792</xdr:rowOff>
    </xdr:from>
    <xdr:to>
      <xdr:col>15</xdr:col>
      <xdr:colOff>101600</xdr:colOff>
      <xdr:row>101</xdr:row>
      <xdr:rowOff>156392</xdr:rowOff>
    </xdr:to>
    <xdr:sp macro="" textlink="">
      <xdr:nvSpPr>
        <xdr:cNvPr id="386" name="楕円 385"/>
        <xdr:cNvSpPr/>
      </xdr:nvSpPr>
      <xdr:spPr>
        <a:xfrm>
          <a:off x="2428875" y="173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87630</xdr:rowOff>
    </xdr:from>
    <xdr:to>
      <xdr:col>19</xdr:col>
      <xdr:colOff>177800</xdr:colOff>
      <xdr:row>101</xdr:row>
      <xdr:rowOff>105592</xdr:rowOff>
    </xdr:to>
    <xdr:cxnSp macro="">
      <xdr:nvCxnSpPr>
        <xdr:cNvPr id="387" name="直線コネクタ 386"/>
        <xdr:cNvCxnSpPr/>
      </xdr:nvCxnSpPr>
      <xdr:spPr>
        <a:xfrm flipV="1">
          <a:off x="2479675" y="17404080"/>
          <a:ext cx="75565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87449</xdr:rowOff>
    </xdr:from>
    <xdr:to>
      <xdr:col>10</xdr:col>
      <xdr:colOff>165100</xdr:colOff>
      <xdr:row>102</xdr:row>
      <xdr:rowOff>17599</xdr:rowOff>
    </xdr:to>
    <xdr:sp macro="" textlink="">
      <xdr:nvSpPr>
        <xdr:cNvPr id="388" name="楕円 387"/>
        <xdr:cNvSpPr/>
      </xdr:nvSpPr>
      <xdr:spPr>
        <a:xfrm>
          <a:off x="1682750" y="17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105592</xdr:rowOff>
    </xdr:from>
    <xdr:to>
      <xdr:col>15</xdr:col>
      <xdr:colOff>50800</xdr:colOff>
      <xdr:row>101</xdr:row>
      <xdr:rowOff>138249</xdr:rowOff>
    </xdr:to>
    <xdr:cxnSp macro="">
      <xdr:nvCxnSpPr>
        <xdr:cNvPr id="389" name="直線コネクタ 388"/>
        <xdr:cNvCxnSpPr/>
      </xdr:nvCxnSpPr>
      <xdr:spPr>
        <a:xfrm flipV="1">
          <a:off x="1733550" y="17422042"/>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72407</xdr:rowOff>
    </xdr:from>
    <xdr:ext cx="405111" cy="259045"/>
    <xdr:sp macro="" textlink="">
      <xdr:nvSpPr>
        <xdr:cNvPr id="390" name="n_1aveValue【市民会館】&#10;有形固定資産減価償却率"/>
        <xdr:cNvSpPr txBox="1"/>
      </xdr:nvSpPr>
      <xdr:spPr>
        <a:xfrm>
          <a:off x="306769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391" name="n_2aveValue【市民会館】&#10;有形固定資産減価償却率"/>
        <xdr:cNvSpPr txBox="1"/>
      </xdr:nvSpPr>
      <xdr:spPr>
        <a:xfrm>
          <a:off x="230569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109963</xdr:rowOff>
    </xdr:from>
    <xdr:ext cx="405111" cy="259045"/>
    <xdr:sp macro="" textlink="">
      <xdr:nvSpPr>
        <xdr:cNvPr id="392" name="n_3aveValue【市民会館】&#10;有形固定資産減価償却率"/>
        <xdr:cNvSpPr txBox="1"/>
      </xdr:nvSpPr>
      <xdr:spPr>
        <a:xfrm>
          <a:off x="1559569"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154957</xdr:rowOff>
    </xdr:from>
    <xdr:ext cx="405111" cy="259045"/>
    <xdr:sp macro="" textlink="">
      <xdr:nvSpPr>
        <xdr:cNvPr id="393" name="n_1mainValue【市民会館】&#10;有形固定資産減価償却率"/>
        <xdr:cNvSpPr txBox="1"/>
      </xdr:nvSpPr>
      <xdr:spPr>
        <a:xfrm>
          <a:off x="306769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1469</xdr:rowOff>
    </xdr:from>
    <xdr:ext cx="405111" cy="259045"/>
    <xdr:sp macro="" textlink="">
      <xdr:nvSpPr>
        <xdr:cNvPr id="394" name="n_2mainValue【市民会館】&#10;有形固定資産減価償却率"/>
        <xdr:cNvSpPr txBox="1"/>
      </xdr:nvSpPr>
      <xdr:spPr>
        <a:xfrm>
          <a:off x="2305694" y="1714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34126</xdr:rowOff>
    </xdr:from>
    <xdr:ext cx="405111" cy="259045"/>
    <xdr:sp macro="" textlink="">
      <xdr:nvSpPr>
        <xdr:cNvPr id="395" name="n_3mainValue【市民会館】&#10;有形固定資産減価償却率"/>
        <xdr:cNvSpPr txBox="1"/>
      </xdr:nvSpPr>
      <xdr:spPr>
        <a:xfrm>
          <a:off x="1559569" y="1717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xdr:cNvCxnSpPr/>
      </xdr:nvCxnSpPr>
      <xdr:spPr>
        <a:xfrm>
          <a:off x="5632450" y="1866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xdr:cNvSpPr txBox="1"/>
      </xdr:nvSpPr>
      <xdr:spPr>
        <a:xfrm>
          <a:off x="52224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xdr:cNvCxnSpPr/>
      </xdr:nvCxnSpPr>
      <xdr:spPr>
        <a:xfrm>
          <a:off x="5632450" y="1828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xdr:cNvSpPr txBox="1"/>
      </xdr:nvSpPr>
      <xdr:spPr>
        <a:xfrm>
          <a:off x="52224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xdr:cNvSpPr txBox="1"/>
      </xdr:nvSpPr>
      <xdr:spPr>
        <a:xfrm>
          <a:off x="52224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xdr:cNvCxnSpPr/>
      </xdr:nvCxnSpPr>
      <xdr:spPr>
        <a:xfrm>
          <a:off x="5632450" y="175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xdr:cNvSpPr txBox="1"/>
      </xdr:nvSpPr>
      <xdr:spPr>
        <a:xfrm>
          <a:off x="52224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xdr:cNvCxnSpPr/>
      </xdr:nvCxnSpPr>
      <xdr:spPr>
        <a:xfrm>
          <a:off x="5632450" y="1714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xdr:cNvSpPr txBox="1"/>
      </xdr:nvSpPr>
      <xdr:spPr>
        <a:xfrm>
          <a:off x="52224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419" name="直線コネクタ 418"/>
        <xdr:cNvCxnSpPr/>
      </xdr:nvCxnSpPr>
      <xdr:spPr>
        <a:xfrm flipV="1">
          <a:off x="8905240"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20" name="【市民会館】&#10;一人当たり面積最小値テキスト"/>
        <xdr:cNvSpPr txBox="1"/>
      </xdr:nvSpPr>
      <xdr:spPr>
        <a:xfrm>
          <a:off x="8943975"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21" name="直線コネクタ 420"/>
        <xdr:cNvCxnSpPr/>
      </xdr:nvCxnSpPr>
      <xdr:spPr>
        <a:xfrm>
          <a:off x="8845550" y="185623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22" name="【市民会館】&#10;一人当たり面積最大値テキスト"/>
        <xdr:cNvSpPr txBox="1"/>
      </xdr:nvSpPr>
      <xdr:spPr>
        <a:xfrm>
          <a:off x="8943975"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23" name="直線コネクタ 422"/>
        <xdr:cNvCxnSpPr/>
      </xdr:nvCxnSpPr>
      <xdr:spPr>
        <a:xfrm>
          <a:off x="8845550" y="17373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13988</xdr:rowOff>
    </xdr:from>
    <xdr:ext cx="469744" cy="259045"/>
    <xdr:sp macro="" textlink="">
      <xdr:nvSpPr>
        <xdr:cNvPr id="424" name="【市民会館】&#10;一人当たり面積平均値テキスト"/>
        <xdr:cNvSpPr txBox="1"/>
      </xdr:nvSpPr>
      <xdr:spPr>
        <a:xfrm>
          <a:off x="8943975" y="1801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25" name="フローチャート: 判断 424"/>
        <xdr:cNvSpPr/>
      </xdr:nvSpPr>
      <xdr:spPr>
        <a:xfrm>
          <a:off x="8883650" y="181648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26" name="フローチャート: 判断 425"/>
        <xdr:cNvSpPr/>
      </xdr:nvSpPr>
      <xdr:spPr>
        <a:xfrm>
          <a:off x="815975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27" name="フローチャート: 判断 426"/>
        <xdr:cNvSpPr/>
      </xdr:nvSpPr>
      <xdr:spPr>
        <a:xfrm>
          <a:off x="7413625" y="181229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428" name="フローチャート: 判断 427"/>
        <xdr:cNvSpPr/>
      </xdr:nvSpPr>
      <xdr:spPr>
        <a:xfrm>
          <a:off x="6638925"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xdr:rowOff>
    </xdr:from>
    <xdr:to>
      <xdr:col>55</xdr:col>
      <xdr:colOff>50800</xdr:colOff>
      <xdr:row>106</xdr:row>
      <xdr:rowOff>115570</xdr:rowOff>
    </xdr:to>
    <xdr:sp macro="" textlink="">
      <xdr:nvSpPr>
        <xdr:cNvPr id="434" name="楕円 433"/>
        <xdr:cNvSpPr/>
      </xdr:nvSpPr>
      <xdr:spPr>
        <a:xfrm>
          <a:off x="8883650" y="181876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163847</xdr:rowOff>
    </xdr:from>
    <xdr:ext cx="469744" cy="259045"/>
    <xdr:sp macro="" textlink="">
      <xdr:nvSpPr>
        <xdr:cNvPr id="435" name="【市民会館】&#10;一人当たり面積該当値テキスト"/>
        <xdr:cNvSpPr txBox="1"/>
      </xdr:nvSpPr>
      <xdr:spPr>
        <a:xfrm>
          <a:off x="8943975"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13970</xdr:rowOff>
    </xdr:from>
    <xdr:to>
      <xdr:col>50</xdr:col>
      <xdr:colOff>165100</xdr:colOff>
      <xdr:row>106</xdr:row>
      <xdr:rowOff>115570</xdr:rowOff>
    </xdr:to>
    <xdr:sp macro="" textlink="">
      <xdr:nvSpPr>
        <xdr:cNvPr id="436" name="楕円 435"/>
        <xdr:cNvSpPr/>
      </xdr:nvSpPr>
      <xdr:spPr>
        <a:xfrm>
          <a:off x="815975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64770</xdr:rowOff>
    </xdr:from>
    <xdr:to>
      <xdr:col>55</xdr:col>
      <xdr:colOff>0</xdr:colOff>
      <xdr:row>106</xdr:row>
      <xdr:rowOff>64770</xdr:rowOff>
    </xdr:to>
    <xdr:cxnSp macro="">
      <xdr:nvCxnSpPr>
        <xdr:cNvPr id="437" name="直線コネクタ 436"/>
        <xdr:cNvCxnSpPr/>
      </xdr:nvCxnSpPr>
      <xdr:spPr>
        <a:xfrm>
          <a:off x="8210550" y="1823847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17780</xdr:rowOff>
    </xdr:from>
    <xdr:to>
      <xdr:col>46</xdr:col>
      <xdr:colOff>38100</xdr:colOff>
      <xdr:row>106</xdr:row>
      <xdr:rowOff>119380</xdr:rowOff>
    </xdr:to>
    <xdr:sp macro="" textlink="">
      <xdr:nvSpPr>
        <xdr:cNvPr id="438" name="楕円 437"/>
        <xdr:cNvSpPr/>
      </xdr:nvSpPr>
      <xdr:spPr>
        <a:xfrm>
          <a:off x="7413625" y="181914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64770</xdr:rowOff>
    </xdr:from>
    <xdr:to>
      <xdr:col>50</xdr:col>
      <xdr:colOff>114300</xdr:colOff>
      <xdr:row>106</xdr:row>
      <xdr:rowOff>68580</xdr:rowOff>
    </xdr:to>
    <xdr:cxnSp macro="">
      <xdr:nvCxnSpPr>
        <xdr:cNvPr id="439" name="直線コネクタ 438"/>
        <xdr:cNvCxnSpPr/>
      </xdr:nvCxnSpPr>
      <xdr:spPr>
        <a:xfrm flipV="1">
          <a:off x="7445375" y="18238470"/>
          <a:ext cx="7651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36830</xdr:rowOff>
    </xdr:from>
    <xdr:to>
      <xdr:col>41</xdr:col>
      <xdr:colOff>101600</xdr:colOff>
      <xdr:row>106</xdr:row>
      <xdr:rowOff>138430</xdr:rowOff>
    </xdr:to>
    <xdr:sp macro="" textlink="">
      <xdr:nvSpPr>
        <xdr:cNvPr id="440" name="楕円 439"/>
        <xdr:cNvSpPr/>
      </xdr:nvSpPr>
      <xdr:spPr>
        <a:xfrm>
          <a:off x="6638925"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68580</xdr:rowOff>
    </xdr:from>
    <xdr:to>
      <xdr:col>45</xdr:col>
      <xdr:colOff>177800</xdr:colOff>
      <xdr:row>106</xdr:row>
      <xdr:rowOff>87630</xdr:rowOff>
    </xdr:to>
    <xdr:cxnSp macro="">
      <xdr:nvCxnSpPr>
        <xdr:cNvPr id="441" name="直線コネクタ 440"/>
        <xdr:cNvCxnSpPr/>
      </xdr:nvCxnSpPr>
      <xdr:spPr>
        <a:xfrm flipV="1">
          <a:off x="6689725" y="18242280"/>
          <a:ext cx="7556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42" name="n_1aveValue【市民会館】&#10;一人当たり面積"/>
        <xdr:cNvSpPr txBox="1"/>
      </xdr:nvSpPr>
      <xdr:spPr>
        <a:xfrm>
          <a:off x="7991552"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67327</xdr:rowOff>
    </xdr:from>
    <xdr:ext cx="469744" cy="259045"/>
    <xdr:sp macro="" textlink="">
      <xdr:nvSpPr>
        <xdr:cNvPr id="443" name="n_2aveValue【市民会館】&#10;一人当たり面積"/>
        <xdr:cNvSpPr txBox="1"/>
      </xdr:nvSpPr>
      <xdr:spPr>
        <a:xfrm>
          <a:off x="72581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109238</xdr:rowOff>
    </xdr:from>
    <xdr:ext cx="469744" cy="259045"/>
    <xdr:sp macro="" textlink="">
      <xdr:nvSpPr>
        <xdr:cNvPr id="444" name="n_3aveValue【市民会館】&#10;一人当たり面積"/>
        <xdr:cNvSpPr txBox="1"/>
      </xdr:nvSpPr>
      <xdr:spPr>
        <a:xfrm>
          <a:off x="6483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106697</xdr:rowOff>
    </xdr:from>
    <xdr:ext cx="469744" cy="259045"/>
    <xdr:sp macro="" textlink="">
      <xdr:nvSpPr>
        <xdr:cNvPr id="445" name="n_1mainValue【市民会館】&#10;一人当たり面積"/>
        <xdr:cNvSpPr txBox="1"/>
      </xdr:nvSpPr>
      <xdr:spPr>
        <a:xfrm>
          <a:off x="7991552"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110507</xdr:rowOff>
    </xdr:from>
    <xdr:ext cx="469744" cy="259045"/>
    <xdr:sp macro="" textlink="">
      <xdr:nvSpPr>
        <xdr:cNvPr id="446" name="n_2mainValue【市民会館】&#10;一人当たり面積"/>
        <xdr:cNvSpPr txBox="1"/>
      </xdr:nvSpPr>
      <xdr:spPr>
        <a:xfrm>
          <a:off x="72581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129557</xdr:rowOff>
    </xdr:from>
    <xdr:ext cx="469744" cy="259045"/>
    <xdr:sp macro="" textlink="">
      <xdr:nvSpPr>
        <xdr:cNvPr id="447" name="n_3mainValue【市民会館】&#10;一人当たり面積"/>
        <xdr:cNvSpPr txBox="1"/>
      </xdr:nvSpPr>
      <xdr:spPr>
        <a:xfrm>
          <a:off x="6483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8" name="直線コネクタ 457"/>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9" name="テキスト ボックス 458"/>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0" name="直線コネクタ 459"/>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1" name="テキスト ボックス 460"/>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2" name="直線コネクタ 461"/>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3" name="テキスト ボックス 462"/>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4" name="直線コネクタ 463"/>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5" name="テキスト ボックス 464"/>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6" name="直線コネクタ 465"/>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7" name="テキスト ボックス 466"/>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8" name="直線コネクタ 467"/>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9" name="テキスト ボックス 468"/>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73" name="直線コネクタ 472"/>
        <xdr:cNvCxnSpPr/>
      </xdr:nvCxnSpPr>
      <xdr:spPr>
        <a:xfrm flipV="1">
          <a:off x="13889989"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74" name="【一般廃棄物処理施設】&#10;有形固定資産減価償却率最小値テキスト"/>
        <xdr:cNvSpPr txBox="1"/>
      </xdr:nvSpPr>
      <xdr:spPr>
        <a:xfrm>
          <a:off x="13928725"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75" name="直線コネクタ 474"/>
        <xdr:cNvCxnSpPr/>
      </xdr:nvCxnSpPr>
      <xdr:spPr>
        <a:xfrm>
          <a:off x="13801725" y="72085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76" name="【一般廃棄物処理施設】&#10;有形固定資産減価償却率最大値テキスト"/>
        <xdr:cNvSpPr txBox="1"/>
      </xdr:nvSpPr>
      <xdr:spPr>
        <a:xfrm>
          <a:off x="13928725"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77" name="直線コネクタ 476"/>
        <xdr:cNvCxnSpPr/>
      </xdr:nvCxnSpPr>
      <xdr:spPr>
        <a:xfrm>
          <a:off x="13801725" y="575527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478" name="【一般廃棄物処理施設】&#10;有形固定資産減価償却率平均値テキスト"/>
        <xdr:cNvSpPr txBox="1"/>
      </xdr:nvSpPr>
      <xdr:spPr>
        <a:xfrm>
          <a:off x="13928725"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79" name="フローチャート: 判断 478"/>
        <xdr:cNvSpPr/>
      </xdr:nvSpPr>
      <xdr:spPr>
        <a:xfrm>
          <a:off x="13839825" y="630536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80" name="フローチャート: 判断 479"/>
        <xdr:cNvSpPr/>
      </xdr:nvSpPr>
      <xdr:spPr>
        <a:xfrm>
          <a:off x="13115925"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1" name="フローチャート: 判断 480"/>
        <xdr:cNvSpPr/>
      </xdr:nvSpPr>
      <xdr:spPr>
        <a:xfrm>
          <a:off x="123698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82" name="フローチャート: 判断 481"/>
        <xdr:cNvSpPr/>
      </xdr:nvSpPr>
      <xdr:spPr>
        <a:xfrm>
          <a:off x="11623675" y="62090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107043</xdr:rowOff>
    </xdr:from>
    <xdr:to>
      <xdr:col>85</xdr:col>
      <xdr:colOff>177800</xdr:colOff>
      <xdr:row>35</xdr:row>
      <xdr:rowOff>37193</xdr:rowOff>
    </xdr:to>
    <xdr:sp macro="" textlink="">
      <xdr:nvSpPr>
        <xdr:cNvPr id="488" name="楕円 487"/>
        <xdr:cNvSpPr/>
      </xdr:nvSpPr>
      <xdr:spPr>
        <a:xfrm>
          <a:off x="13839825" y="59363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129920</xdr:rowOff>
    </xdr:from>
    <xdr:ext cx="405111" cy="259045"/>
    <xdr:sp macro="" textlink="">
      <xdr:nvSpPr>
        <xdr:cNvPr id="489" name="【一般廃棄物処理施設】&#10;有形固定資産減価償却率該当値テキスト"/>
        <xdr:cNvSpPr txBox="1"/>
      </xdr:nvSpPr>
      <xdr:spPr>
        <a:xfrm>
          <a:off x="13928725"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129903</xdr:rowOff>
    </xdr:from>
    <xdr:to>
      <xdr:col>81</xdr:col>
      <xdr:colOff>101600</xdr:colOff>
      <xdr:row>35</xdr:row>
      <xdr:rowOff>60053</xdr:rowOff>
    </xdr:to>
    <xdr:sp macro="" textlink="">
      <xdr:nvSpPr>
        <xdr:cNvPr id="490" name="楕円 489"/>
        <xdr:cNvSpPr/>
      </xdr:nvSpPr>
      <xdr:spPr>
        <a:xfrm>
          <a:off x="13115925"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157843</xdr:rowOff>
    </xdr:from>
    <xdr:to>
      <xdr:col>85</xdr:col>
      <xdr:colOff>127000</xdr:colOff>
      <xdr:row>35</xdr:row>
      <xdr:rowOff>9253</xdr:rowOff>
    </xdr:to>
    <xdr:cxnSp macro="">
      <xdr:nvCxnSpPr>
        <xdr:cNvPr id="491" name="直線コネクタ 490"/>
        <xdr:cNvCxnSpPr/>
      </xdr:nvCxnSpPr>
      <xdr:spPr>
        <a:xfrm flipV="1">
          <a:off x="13166725" y="5987143"/>
          <a:ext cx="7239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154396</xdr:rowOff>
    </xdr:from>
    <xdr:to>
      <xdr:col>76</xdr:col>
      <xdr:colOff>165100</xdr:colOff>
      <xdr:row>35</xdr:row>
      <xdr:rowOff>84546</xdr:rowOff>
    </xdr:to>
    <xdr:sp macro="" textlink="">
      <xdr:nvSpPr>
        <xdr:cNvPr id="492" name="楕円 491"/>
        <xdr:cNvSpPr/>
      </xdr:nvSpPr>
      <xdr:spPr>
        <a:xfrm>
          <a:off x="123698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9253</xdr:rowOff>
    </xdr:from>
    <xdr:to>
      <xdr:col>81</xdr:col>
      <xdr:colOff>50800</xdr:colOff>
      <xdr:row>35</xdr:row>
      <xdr:rowOff>33746</xdr:rowOff>
    </xdr:to>
    <xdr:cxnSp macro="">
      <xdr:nvCxnSpPr>
        <xdr:cNvPr id="493" name="直線コネクタ 492"/>
        <xdr:cNvCxnSpPr/>
      </xdr:nvCxnSpPr>
      <xdr:spPr>
        <a:xfrm flipV="1">
          <a:off x="12420600" y="6010003"/>
          <a:ext cx="74612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66222</xdr:rowOff>
    </xdr:from>
    <xdr:to>
      <xdr:col>72</xdr:col>
      <xdr:colOff>38100</xdr:colOff>
      <xdr:row>37</xdr:row>
      <xdr:rowOff>167822</xdr:rowOff>
    </xdr:to>
    <xdr:sp macro="" textlink="">
      <xdr:nvSpPr>
        <xdr:cNvPr id="494" name="楕円 493"/>
        <xdr:cNvSpPr/>
      </xdr:nvSpPr>
      <xdr:spPr>
        <a:xfrm>
          <a:off x="11623675" y="64098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33746</xdr:rowOff>
    </xdr:from>
    <xdr:to>
      <xdr:col>76</xdr:col>
      <xdr:colOff>114300</xdr:colOff>
      <xdr:row>37</xdr:row>
      <xdr:rowOff>117022</xdr:rowOff>
    </xdr:to>
    <xdr:cxnSp macro="">
      <xdr:nvCxnSpPr>
        <xdr:cNvPr id="495" name="直線コネクタ 494"/>
        <xdr:cNvCxnSpPr/>
      </xdr:nvCxnSpPr>
      <xdr:spPr>
        <a:xfrm flipV="1">
          <a:off x="11655425" y="6034496"/>
          <a:ext cx="765175" cy="42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18523</xdr:rowOff>
    </xdr:from>
    <xdr:ext cx="405111" cy="259045"/>
    <xdr:sp macro="" textlink="">
      <xdr:nvSpPr>
        <xdr:cNvPr id="496" name="n_1aveValue【一般廃棄物処理施設】&#10;有形固定資産減価償却率"/>
        <xdr:cNvSpPr txBox="1"/>
      </xdr:nvSpPr>
      <xdr:spPr>
        <a:xfrm>
          <a:off x="12980044"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97" name="n_2aveValue【一般廃棄物処理施設】&#10;有形固定資産減価償却率"/>
        <xdr:cNvSpPr txBox="1"/>
      </xdr:nvSpPr>
      <xdr:spPr>
        <a:xfrm>
          <a:off x="12246619"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498" name="n_3aveValue【一般廃棄物処理施設】&#10;有形固定資産減価償却率"/>
        <xdr:cNvSpPr txBox="1"/>
      </xdr:nvSpPr>
      <xdr:spPr>
        <a:xfrm>
          <a:off x="1150049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76580</xdr:rowOff>
    </xdr:from>
    <xdr:ext cx="405111" cy="259045"/>
    <xdr:sp macro="" textlink="">
      <xdr:nvSpPr>
        <xdr:cNvPr id="499" name="n_1mainValue【一般廃棄物処理施設】&#10;有形固定資産減価償却率"/>
        <xdr:cNvSpPr txBox="1"/>
      </xdr:nvSpPr>
      <xdr:spPr>
        <a:xfrm>
          <a:off x="12980044"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101073</xdr:rowOff>
    </xdr:from>
    <xdr:ext cx="405111" cy="259045"/>
    <xdr:sp macro="" textlink="">
      <xdr:nvSpPr>
        <xdr:cNvPr id="500" name="n_2mainValue【一般廃棄物処理施設】&#10;有形固定資産減価償却率"/>
        <xdr:cNvSpPr txBox="1"/>
      </xdr:nvSpPr>
      <xdr:spPr>
        <a:xfrm>
          <a:off x="12246619" y="57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158949</xdr:rowOff>
    </xdr:from>
    <xdr:ext cx="405111" cy="259045"/>
    <xdr:sp macro="" textlink="">
      <xdr:nvSpPr>
        <xdr:cNvPr id="501" name="n_3mainValue【一般廃棄物処理施設】&#10;有形固定資産減価償却率"/>
        <xdr:cNvSpPr txBox="1"/>
      </xdr:nvSpPr>
      <xdr:spPr>
        <a:xfrm>
          <a:off x="1150049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2" name="直線コネクタ 511"/>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3" name="テキスト ボックス 512"/>
        <xdr:cNvSpPr txBox="1"/>
      </xdr:nvSpPr>
      <xdr:spPr>
        <a:xfrm>
          <a:off x="1535316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4" name="直線コネクタ 513"/>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5" name="テキスト ボックス 514"/>
        <xdr:cNvSpPr txBox="1"/>
      </xdr:nvSpPr>
      <xdr:spPr>
        <a:xfrm>
          <a:off x="15099226"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6" name="直線コネクタ 515"/>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7" name="テキスト ボックス 516"/>
        <xdr:cNvSpPr txBox="1"/>
      </xdr:nvSpPr>
      <xdr:spPr>
        <a:xfrm>
          <a:off x="150636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8" name="直線コネクタ 517"/>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9" name="テキスト ボックス 518"/>
        <xdr:cNvSpPr txBox="1"/>
      </xdr:nvSpPr>
      <xdr:spPr>
        <a:xfrm>
          <a:off x="150636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0" name="直線コネクタ 519"/>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1" name="テキスト ボックス 520"/>
        <xdr:cNvSpPr txBox="1"/>
      </xdr:nvSpPr>
      <xdr:spPr>
        <a:xfrm>
          <a:off x="150636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3" name="テキスト ボックス 522"/>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525" name="直線コネクタ 524"/>
        <xdr:cNvCxnSpPr/>
      </xdr:nvCxnSpPr>
      <xdr:spPr>
        <a:xfrm flipV="1">
          <a:off x="188461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26" name="【一般廃棄物処理施設】&#10;一人当たり有形固定資産（償却資産）額最小値テキスト"/>
        <xdr:cNvSpPr txBox="1"/>
      </xdr:nvSpPr>
      <xdr:spPr>
        <a:xfrm>
          <a:off x="188849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27" name="直線コネクタ 526"/>
        <xdr:cNvCxnSpPr/>
      </xdr:nvCxnSpPr>
      <xdr:spPr>
        <a:xfrm>
          <a:off x="18786475" y="723839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28" name="【一般廃棄物処理施設】&#10;一人当たり有形固定資産（償却資産）額最大値テキスト"/>
        <xdr:cNvSpPr txBox="1"/>
      </xdr:nvSpPr>
      <xdr:spPr>
        <a:xfrm>
          <a:off x="188849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29" name="直線コネクタ 528"/>
        <xdr:cNvCxnSpPr/>
      </xdr:nvCxnSpPr>
      <xdr:spPr>
        <a:xfrm>
          <a:off x="18786475" y="581444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133238</xdr:rowOff>
    </xdr:from>
    <xdr:ext cx="534377" cy="259045"/>
    <xdr:sp macro="" textlink="">
      <xdr:nvSpPr>
        <xdr:cNvPr id="530" name="【一般廃棄物処理施設】&#10;一人当たり有形固定資産（償却資産）額平均値テキスト"/>
        <xdr:cNvSpPr txBox="1"/>
      </xdr:nvSpPr>
      <xdr:spPr>
        <a:xfrm>
          <a:off x="18884900" y="6648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31" name="フローチャート: 判断 530"/>
        <xdr:cNvSpPr/>
      </xdr:nvSpPr>
      <xdr:spPr>
        <a:xfrm>
          <a:off x="187960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32" name="フローチャート: 判断 531"/>
        <xdr:cNvSpPr/>
      </xdr:nvSpPr>
      <xdr:spPr>
        <a:xfrm>
          <a:off x="18100675" y="66783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33" name="フローチャート: 判断 532"/>
        <xdr:cNvSpPr/>
      </xdr:nvSpPr>
      <xdr:spPr>
        <a:xfrm>
          <a:off x="17325975"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534" name="フローチャート: 判断 533"/>
        <xdr:cNvSpPr/>
      </xdr:nvSpPr>
      <xdr:spPr>
        <a:xfrm>
          <a:off x="1657985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99680</xdr:rowOff>
    </xdr:from>
    <xdr:to>
      <xdr:col>116</xdr:col>
      <xdr:colOff>114300</xdr:colOff>
      <xdr:row>36</xdr:row>
      <xdr:rowOff>29830</xdr:rowOff>
    </xdr:to>
    <xdr:sp macro="" textlink="">
      <xdr:nvSpPr>
        <xdr:cNvPr id="540" name="楕円 539"/>
        <xdr:cNvSpPr/>
      </xdr:nvSpPr>
      <xdr:spPr>
        <a:xfrm>
          <a:off x="18796000" y="61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122557</xdr:rowOff>
    </xdr:from>
    <xdr:ext cx="599010" cy="259045"/>
    <xdr:sp macro="" textlink="">
      <xdr:nvSpPr>
        <xdr:cNvPr id="541" name="【一般廃棄物処理施設】&#10;一人当たり有形固定資産（償却資産）額該当値テキスト"/>
        <xdr:cNvSpPr txBox="1"/>
      </xdr:nvSpPr>
      <xdr:spPr>
        <a:xfrm>
          <a:off x="18884900" y="595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103673</xdr:rowOff>
    </xdr:from>
    <xdr:to>
      <xdr:col>112</xdr:col>
      <xdr:colOff>38100</xdr:colOff>
      <xdr:row>36</xdr:row>
      <xdr:rowOff>33823</xdr:rowOff>
    </xdr:to>
    <xdr:sp macro="" textlink="">
      <xdr:nvSpPr>
        <xdr:cNvPr id="542" name="楕円 541"/>
        <xdr:cNvSpPr/>
      </xdr:nvSpPr>
      <xdr:spPr>
        <a:xfrm>
          <a:off x="18100675" y="610442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150480</xdr:rowOff>
    </xdr:from>
    <xdr:to>
      <xdr:col>116</xdr:col>
      <xdr:colOff>63500</xdr:colOff>
      <xdr:row>35</xdr:row>
      <xdr:rowOff>154473</xdr:rowOff>
    </xdr:to>
    <xdr:cxnSp macro="">
      <xdr:nvCxnSpPr>
        <xdr:cNvPr id="543" name="直線コネクタ 542"/>
        <xdr:cNvCxnSpPr/>
      </xdr:nvCxnSpPr>
      <xdr:spPr>
        <a:xfrm flipV="1">
          <a:off x="18132425" y="6151230"/>
          <a:ext cx="714375" cy="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106911</xdr:rowOff>
    </xdr:from>
    <xdr:to>
      <xdr:col>107</xdr:col>
      <xdr:colOff>101600</xdr:colOff>
      <xdr:row>36</xdr:row>
      <xdr:rowOff>37061</xdr:rowOff>
    </xdr:to>
    <xdr:sp macro="" textlink="">
      <xdr:nvSpPr>
        <xdr:cNvPr id="544" name="楕円 543"/>
        <xdr:cNvSpPr/>
      </xdr:nvSpPr>
      <xdr:spPr>
        <a:xfrm>
          <a:off x="17325975" y="6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154473</xdr:rowOff>
    </xdr:from>
    <xdr:to>
      <xdr:col>111</xdr:col>
      <xdr:colOff>177800</xdr:colOff>
      <xdr:row>35</xdr:row>
      <xdr:rowOff>157711</xdr:rowOff>
    </xdr:to>
    <xdr:cxnSp macro="">
      <xdr:nvCxnSpPr>
        <xdr:cNvPr id="545" name="直線コネクタ 544"/>
        <xdr:cNvCxnSpPr/>
      </xdr:nvCxnSpPr>
      <xdr:spPr>
        <a:xfrm flipV="1">
          <a:off x="17376775" y="6155223"/>
          <a:ext cx="75565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7135</xdr:rowOff>
    </xdr:from>
    <xdr:to>
      <xdr:col>102</xdr:col>
      <xdr:colOff>165100</xdr:colOff>
      <xdr:row>40</xdr:row>
      <xdr:rowOff>108735</xdr:rowOff>
    </xdr:to>
    <xdr:sp macro="" textlink="">
      <xdr:nvSpPr>
        <xdr:cNvPr id="546" name="楕円 545"/>
        <xdr:cNvSpPr/>
      </xdr:nvSpPr>
      <xdr:spPr>
        <a:xfrm>
          <a:off x="16579850" y="686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157711</xdr:rowOff>
    </xdr:from>
    <xdr:to>
      <xdr:col>107</xdr:col>
      <xdr:colOff>50800</xdr:colOff>
      <xdr:row>40</xdr:row>
      <xdr:rowOff>57935</xdr:rowOff>
    </xdr:to>
    <xdr:cxnSp macro="">
      <xdr:nvCxnSpPr>
        <xdr:cNvPr id="547" name="直線コネクタ 546"/>
        <xdr:cNvCxnSpPr/>
      </xdr:nvCxnSpPr>
      <xdr:spPr>
        <a:xfrm flipV="1">
          <a:off x="16630650" y="6158461"/>
          <a:ext cx="746125" cy="75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84569</xdr:rowOff>
    </xdr:from>
    <xdr:ext cx="534377" cy="259045"/>
    <xdr:sp macro="" textlink="">
      <xdr:nvSpPr>
        <xdr:cNvPr id="548" name="n_1aveValue【一般廃棄物処理施設】&#10;一人当たり有形固定資産（償却資産）額"/>
        <xdr:cNvSpPr txBox="1"/>
      </xdr:nvSpPr>
      <xdr:spPr>
        <a:xfrm>
          <a:off x="1790016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92562</xdr:rowOff>
    </xdr:from>
    <xdr:ext cx="534377" cy="259045"/>
    <xdr:sp macro="" textlink="">
      <xdr:nvSpPr>
        <xdr:cNvPr id="549" name="n_2aveValue【一般廃棄物処理施設】&#10;一人当たり有形固定資産（償却資産）額"/>
        <xdr:cNvSpPr txBox="1"/>
      </xdr:nvSpPr>
      <xdr:spPr>
        <a:xfrm>
          <a:off x="17166736"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550" name="n_3aveValue【一般廃棄物処理施設】&#10;一人当たり有形固定資産（償却資産）額"/>
        <xdr:cNvSpPr txBox="1"/>
      </xdr:nvSpPr>
      <xdr:spPr>
        <a:xfrm>
          <a:off x="16392036"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50350</xdr:rowOff>
    </xdr:from>
    <xdr:ext cx="599010" cy="259045"/>
    <xdr:sp macro="" textlink="">
      <xdr:nvSpPr>
        <xdr:cNvPr id="551" name="n_1mainValue【一般廃棄物処理施設】&#10;一人当たり有形固定資産（償却資産）額"/>
        <xdr:cNvSpPr txBox="1"/>
      </xdr:nvSpPr>
      <xdr:spPr>
        <a:xfrm>
          <a:off x="17867845" y="587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53588</xdr:rowOff>
    </xdr:from>
    <xdr:ext cx="599010" cy="259045"/>
    <xdr:sp macro="" textlink="">
      <xdr:nvSpPr>
        <xdr:cNvPr id="552" name="n_2mainValue【一般廃棄物処理施設】&#10;一人当たり有形固定資産（償却資産）額"/>
        <xdr:cNvSpPr txBox="1"/>
      </xdr:nvSpPr>
      <xdr:spPr>
        <a:xfrm>
          <a:off x="17134420" y="588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99862</xdr:rowOff>
    </xdr:from>
    <xdr:ext cx="534377" cy="259045"/>
    <xdr:sp macro="" textlink="">
      <xdr:nvSpPr>
        <xdr:cNvPr id="553" name="n_3mainValue【一般廃棄物処理施設】&#10;一人当たり有形固定資産（償却資産）額"/>
        <xdr:cNvSpPr txBox="1"/>
      </xdr:nvSpPr>
      <xdr:spPr>
        <a:xfrm>
          <a:off x="16392036" y="695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2" name="テキスト ボックス 561"/>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3" name="直線コネクタ 562"/>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4" name="直線コネクタ 563"/>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5" name="テキスト ボックス 564"/>
        <xdr:cNvSpPr txBox="1"/>
      </xdr:nvSpPr>
      <xdr:spPr>
        <a:xfrm>
          <a:off x="10306836"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6" name="直線コネクタ 565"/>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7" name="テキスト ボックス 566"/>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8" name="直線コネクタ 567"/>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9" name="テキスト ボックス 568"/>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0" name="直線コネクタ 569"/>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1" name="テキスト ボックス 570"/>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2" name="直線コネクタ 571"/>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3" name="テキスト ボックス 572"/>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4" name="直線コネクタ 573"/>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5" name="テキスト ボックス 574"/>
        <xdr:cNvSpPr txBox="1"/>
      </xdr:nvSpPr>
      <xdr:spPr>
        <a:xfrm>
          <a:off x="101976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6" name="直線コネクタ 575"/>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7" name="テキスト ボックス 576"/>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8"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79" name="直線コネクタ 578"/>
        <xdr:cNvCxnSpPr/>
      </xdr:nvCxnSpPr>
      <xdr:spPr>
        <a:xfrm flipV="1">
          <a:off x="13889989"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80" name="【保健センター・保健所】&#10;有形固定資産減価償却率最小値テキスト"/>
        <xdr:cNvSpPr txBox="1"/>
      </xdr:nvSpPr>
      <xdr:spPr>
        <a:xfrm>
          <a:off x="13928725"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81" name="直線コネクタ 580"/>
        <xdr:cNvCxnSpPr/>
      </xdr:nvCxnSpPr>
      <xdr:spPr>
        <a:xfrm>
          <a:off x="13801725" y="1095157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82" name="【保健センター・保健所】&#10;有形固定資産減価償却率最大値テキスト"/>
        <xdr:cNvSpPr txBox="1"/>
      </xdr:nvSpPr>
      <xdr:spPr>
        <a:xfrm>
          <a:off x="13928725"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83" name="直線コネクタ 582"/>
        <xdr:cNvCxnSpPr/>
      </xdr:nvCxnSpPr>
      <xdr:spPr>
        <a:xfrm>
          <a:off x="13801725" y="952608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140261</xdr:rowOff>
    </xdr:from>
    <xdr:ext cx="405111" cy="259045"/>
    <xdr:sp macro="" textlink="">
      <xdr:nvSpPr>
        <xdr:cNvPr id="584" name="【保健センター・保健所】&#10;有形固定資産減価償却率平均値テキスト"/>
        <xdr:cNvSpPr txBox="1"/>
      </xdr:nvSpPr>
      <xdr:spPr>
        <a:xfrm>
          <a:off x="13928725"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85" name="フローチャート: 判断 584"/>
        <xdr:cNvSpPr/>
      </xdr:nvSpPr>
      <xdr:spPr>
        <a:xfrm>
          <a:off x="13839825" y="104043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86" name="フローチャート: 判断 585"/>
        <xdr:cNvSpPr/>
      </xdr:nvSpPr>
      <xdr:spPr>
        <a:xfrm>
          <a:off x="13115925"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87" name="フローチャート: 判断 586"/>
        <xdr:cNvSpPr/>
      </xdr:nvSpPr>
      <xdr:spPr>
        <a:xfrm>
          <a:off x="123698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88" name="フローチャート: 判断 587"/>
        <xdr:cNvSpPr/>
      </xdr:nvSpPr>
      <xdr:spPr>
        <a:xfrm>
          <a:off x="11623675" y="103505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9" name="テキスト ボックス 588"/>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0" name="テキスト ボックス 589"/>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1" name="テキスト ボックス 590"/>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2" name="テキスト ボックス 591"/>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3" name="テキスト ボックス 592"/>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166370</xdr:rowOff>
    </xdr:from>
    <xdr:to>
      <xdr:col>85</xdr:col>
      <xdr:colOff>177800</xdr:colOff>
      <xdr:row>61</xdr:row>
      <xdr:rowOff>96520</xdr:rowOff>
    </xdr:to>
    <xdr:sp macro="" textlink="">
      <xdr:nvSpPr>
        <xdr:cNvPr id="594" name="楕円 593"/>
        <xdr:cNvSpPr/>
      </xdr:nvSpPr>
      <xdr:spPr>
        <a:xfrm>
          <a:off x="13839825" y="104533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144797</xdr:rowOff>
    </xdr:from>
    <xdr:ext cx="405111" cy="259045"/>
    <xdr:sp macro="" textlink="">
      <xdr:nvSpPr>
        <xdr:cNvPr id="595" name="【保健センター・保健所】&#10;有形固定資産減価償却率該当値テキスト"/>
        <xdr:cNvSpPr txBox="1"/>
      </xdr:nvSpPr>
      <xdr:spPr>
        <a:xfrm>
          <a:off x="13928725"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164737</xdr:rowOff>
    </xdr:from>
    <xdr:to>
      <xdr:col>81</xdr:col>
      <xdr:colOff>101600</xdr:colOff>
      <xdr:row>61</xdr:row>
      <xdr:rowOff>94887</xdr:rowOff>
    </xdr:to>
    <xdr:sp macro="" textlink="">
      <xdr:nvSpPr>
        <xdr:cNvPr id="596" name="楕円 595"/>
        <xdr:cNvSpPr/>
      </xdr:nvSpPr>
      <xdr:spPr>
        <a:xfrm>
          <a:off x="13115925"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44087</xdr:rowOff>
    </xdr:from>
    <xdr:to>
      <xdr:col>85</xdr:col>
      <xdr:colOff>127000</xdr:colOff>
      <xdr:row>61</xdr:row>
      <xdr:rowOff>45720</xdr:rowOff>
    </xdr:to>
    <xdr:cxnSp macro="">
      <xdr:nvCxnSpPr>
        <xdr:cNvPr id="597" name="直線コネクタ 596"/>
        <xdr:cNvCxnSpPr/>
      </xdr:nvCxnSpPr>
      <xdr:spPr>
        <a:xfrm>
          <a:off x="13166725" y="10502537"/>
          <a:ext cx="7239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163104</xdr:rowOff>
    </xdr:from>
    <xdr:to>
      <xdr:col>76</xdr:col>
      <xdr:colOff>165100</xdr:colOff>
      <xdr:row>61</xdr:row>
      <xdr:rowOff>93254</xdr:rowOff>
    </xdr:to>
    <xdr:sp macro="" textlink="">
      <xdr:nvSpPr>
        <xdr:cNvPr id="598" name="楕円 597"/>
        <xdr:cNvSpPr/>
      </xdr:nvSpPr>
      <xdr:spPr>
        <a:xfrm>
          <a:off x="123698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42454</xdr:rowOff>
    </xdr:from>
    <xdr:to>
      <xdr:col>81</xdr:col>
      <xdr:colOff>50800</xdr:colOff>
      <xdr:row>61</xdr:row>
      <xdr:rowOff>44087</xdr:rowOff>
    </xdr:to>
    <xdr:cxnSp macro="">
      <xdr:nvCxnSpPr>
        <xdr:cNvPr id="599" name="直線コネクタ 598"/>
        <xdr:cNvCxnSpPr/>
      </xdr:nvCxnSpPr>
      <xdr:spPr>
        <a:xfrm>
          <a:off x="12420600" y="10500904"/>
          <a:ext cx="746125"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600" name="楕円 599"/>
        <xdr:cNvSpPr/>
      </xdr:nvSpPr>
      <xdr:spPr>
        <a:xfrm>
          <a:off x="11623675" y="104648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42454</xdr:rowOff>
    </xdr:from>
    <xdr:to>
      <xdr:col>76</xdr:col>
      <xdr:colOff>114300</xdr:colOff>
      <xdr:row>61</xdr:row>
      <xdr:rowOff>57150</xdr:rowOff>
    </xdr:to>
    <xdr:cxnSp macro="">
      <xdr:nvCxnSpPr>
        <xdr:cNvPr id="601" name="直線コネクタ 600"/>
        <xdr:cNvCxnSpPr/>
      </xdr:nvCxnSpPr>
      <xdr:spPr>
        <a:xfrm flipV="1">
          <a:off x="11655425" y="10500904"/>
          <a:ext cx="765175"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78757</xdr:rowOff>
    </xdr:from>
    <xdr:ext cx="405111" cy="259045"/>
    <xdr:sp macro="" textlink="">
      <xdr:nvSpPr>
        <xdr:cNvPr id="602" name="n_1aveValue【保健センター・保健所】&#10;有形固定資産減価償却率"/>
        <xdr:cNvSpPr txBox="1"/>
      </xdr:nvSpPr>
      <xdr:spPr>
        <a:xfrm>
          <a:off x="12980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86921</xdr:rowOff>
    </xdr:from>
    <xdr:ext cx="405111" cy="259045"/>
    <xdr:sp macro="" textlink="">
      <xdr:nvSpPr>
        <xdr:cNvPr id="603" name="n_2aveValue【保健センター・保健所】&#10;有形固定資産減価償却率"/>
        <xdr:cNvSpPr txBox="1"/>
      </xdr:nvSpPr>
      <xdr:spPr>
        <a:xfrm>
          <a:off x="12246619"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10177</xdr:rowOff>
    </xdr:from>
    <xdr:ext cx="405111" cy="259045"/>
    <xdr:sp macro="" textlink="">
      <xdr:nvSpPr>
        <xdr:cNvPr id="604" name="n_3aveValue【保健センター・保健所】&#10;有形固定資産減価償却率"/>
        <xdr:cNvSpPr txBox="1"/>
      </xdr:nvSpPr>
      <xdr:spPr>
        <a:xfrm>
          <a:off x="1150049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86014</xdr:rowOff>
    </xdr:from>
    <xdr:ext cx="405111" cy="259045"/>
    <xdr:sp macro="" textlink="">
      <xdr:nvSpPr>
        <xdr:cNvPr id="605" name="n_1mainValue【保健センター・保健所】&#10;有形固定資産減価償却率"/>
        <xdr:cNvSpPr txBox="1"/>
      </xdr:nvSpPr>
      <xdr:spPr>
        <a:xfrm>
          <a:off x="129800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84381</xdr:rowOff>
    </xdr:from>
    <xdr:ext cx="405111" cy="259045"/>
    <xdr:sp macro="" textlink="">
      <xdr:nvSpPr>
        <xdr:cNvPr id="606" name="n_2mainValue【保健センター・保健所】&#10;有形固定資産減価償却率"/>
        <xdr:cNvSpPr txBox="1"/>
      </xdr:nvSpPr>
      <xdr:spPr>
        <a:xfrm>
          <a:off x="12246619"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607" name="n_3mainValue【保健センター・保健所】&#10;有形固定資産減価償却率"/>
        <xdr:cNvSpPr txBox="1"/>
      </xdr:nvSpPr>
      <xdr:spPr>
        <a:xfrm>
          <a:off x="1150049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6" name="テキスト ボックス 615"/>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7" name="直線コネクタ 616"/>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8" name="直線コネクタ 617"/>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9" name="テキスト ボックス 618"/>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0" name="直線コネクタ 619"/>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1" name="テキスト ボックス 620"/>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2" name="直線コネクタ 621"/>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3" name="テキスト ボックス 622"/>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4" name="直線コネクタ 623"/>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5" name="テキスト ボックス 624"/>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629" name="直線コネクタ 628"/>
        <xdr:cNvCxnSpPr/>
      </xdr:nvCxnSpPr>
      <xdr:spPr>
        <a:xfrm flipV="1">
          <a:off x="188461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630" name="【保健センター・保健所】&#10;一人当たり面積最小値テキスト"/>
        <xdr:cNvSpPr txBox="1"/>
      </xdr:nvSpPr>
      <xdr:spPr>
        <a:xfrm>
          <a:off x="188849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631" name="直線コネクタ 630"/>
        <xdr:cNvCxnSpPr/>
      </xdr:nvCxnSpPr>
      <xdr:spPr>
        <a:xfrm>
          <a:off x="18786475" y="109407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32" name="【保健センター・保健所】&#10;一人当たり面積最大値テキスト"/>
        <xdr:cNvSpPr txBox="1"/>
      </xdr:nvSpPr>
      <xdr:spPr>
        <a:xfrm>
          <a:off x="188849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33" name="直線コネクタ 632"/>
        <xdr:cNvCxnSpPr/>
      </xdr:nvCxnSpPr>
      <xdr:spPr>
        <a:xfrm>
          <a:off x="18786475" y="95829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34" name="【保健センター・保健所】&#10;一人当たり面積平均値テキスト"/>
        <xdr:cNvSpPr txBox="1"/>
      </xdr:nvSpPr>
      <xdr:spPr>
        <a:xfrm>
          <a:off x="188849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35" name="フローチャート: 判断 634"/>
        <xdr:cNvSpPr/>
      </xdr:nvSpPr>
      <xdr:spPr>
        <a:xfrm>
          <a:off x="187960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36" name="フローチャート: 判断 635"/>
        <xdr:cNvSpPr/>
      </xdr:nvSpPr>
      <xdr:spPr>
        <a:xfrm>
          <a:off x="18100675" y="107574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637" name="フローチャート: 判断 636"/>
        <xdr:cNvSpPr/>
      </xdr:nvSpPr>
      <xdr:spPr>
        <a:xfrm>
          <a:off x="17325975"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638" name="フローチャート: 判断 637"/>
        <xdr:cNvSpPr/>
      </xdr:nvSpPr>
      <xdr:spPr>
        <a:xfrm>
          <a:off x="1657985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644" name="楕円 643"/>
        <xdr:cNvSpPr/>
      </xdr:nvSpPr>
      <xdr:spPr>
        <a:xfrm>
          <a:off x="187960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105935</xdr:rowOff>
    </xdr:from>
    <xdr:ext cx="469744" cy="259045"/>
    <xdr:sp macro="" textlink="">
      <xdr:nvSpPr>
        <xdr:cNvPr id="645" name="【保健センター・保健所】&#10;一人当たり面積該当値テキスト"/>
        <xdr:cNvSpPr txBox="1"/>
      </xdr:nvSpPr>
      <xdr:spPr>
        <a:xfrm>
          <a:off x="18884900"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10922</xdr:rowOff>
    </xdr:from>
    <xdr:to>
      <xdr:col>112</xdr:col>
      <xdr:colOff>38100</xdr:colOff>
      <xdr:row>63</xdr:row>
      <xdr:rowOff>112522</xdr:rowOff>
    </xdr:to>
    <xdr:sp macro="" textlink="">
      <xdr:nvSpPr>
        <xdr:cNvPr id="646" name="楕円 645"/>
        <xdr:cNvSpPr/>
      </xdr:nvSpPr>
      <xdr:spPr>
        <a:xfrm>
          <a:off x="18100675" y="108122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61722</xdr:rowOff>
    </xdr:to>
    <xdr:cxnSp macro="">
      <xdr:nvCxnSpPr>
        <xdr:cNvPr id="647" name="直線コネクタ 646"/>
        <xdr:cNvCxnSpPr/>
      </xdr:nvCxnSpPr>
      <xdr:spPr>
        <a:xfrm flipV="1">
          <a:off x="18132425" y="10858500"/>
          <a:ext cx="7143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xdr:rowOff>
    </xdr:from>
    <xdr:to>
      <xdr:col>107</xdr:col>
      <xdr:colOff>101600</xdr:colOff>
      <xdr:row>63</xdr:row>
      <xdr:rowOff>112522</xdr:rowOff>
    </xdr:to>
    <xdr:sp macro="" textlink="">
      <xdr:nvSpPr>
        <xdr:cNvPr id="648" name="楕円 647"/>
        <xdr:cNvSpPr/>
      </xdr:nvSpPr>
      <xdr:spPr>
        <a:xfrm>
          <a:off x="17325975"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61722</xdr:rowOff>
    </xdr:from>
    <xdr:to>
      <xdr:col>111</xdr:col>
      <xdr:colOff>177800</xdr:colOff>
      <xdr:row>63</xdr:row>
      <xdr:rowOff>61722</xdr:rowOff>
    </xdr:to>
    <xdr:cxnSp macro="">
      <xdr:nvCxnSpPr>
        <xdr:cNvPr id="649" name="直線コネクタ 648"/>
        <xdr:cNvCxnSpPr/>
      </xdr:nvCxnSpPr>
      <xdr:spPr>
        <a:xfrm>
          <a:off x="17376775" y="10863072"/>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10922</xdr:rowOff>
    </xdr:from>
    <xdr:to>
      <xdr:col>102</xdr:col>
      <xdr:colOff>165100</xdr:colOff>
      <xdr:row>63</xdr:row>
      <xdr:rowOff>112522</xdr:rowOff>
    </xdr:to>
    <xdr:sp macro="" textlink="">
      <xdr:nvSpPr>
        <xdr:cNvPr id="650" name="楕円 649"/>
        <xdr:cNvSpPr/>
      </xdr:nvSpPr>
      <xdr:spPr>
        <a:xfrm>
          <a:off x="1657985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61722</xdr:rowOff>
    </xdr:from>
    <xdr:to>
      <xdr:col>107</xdr:col>
      <xdr:colOff>50800</xdr:colOff>
      <xdr:row>63</xdr:row>
      <xdr:rowOff>61722</xdr:rowOff>
    </xdr:to>
    <xdr:cxnSp macro="">
      <xdr:nvCxnSpPr>
        <xdr:cNvPr id="651" name="直線コネクタ 650"/>
        <xdr:cNvCxnSpPr/>
      </xdr:nvCxnSpPr>
      <xdr:spPr>
        <a:xfrm>
          <a:off x="16630650" y="10863072"/>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52" name="n_1aveValue【保健センター・保健所】&#10;一人当たり面積"/>
        <xdr:cNvSpPr txBox="1"/>
      </xdr:nvSpPr>
      <xdr:spPr>
        <a:xfrm>
          <a:off x="1793247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74185</xdr:rowOff>
    </xdr:from>
    <xdr:ext cx="469744" cy="259045"/>
    <xdr:sp macro="" textlink="">
      <xdr:nvSpPr>
        <xdr:cNvPr id="653" name="n_2aveValue【保健センター・保健所】&#10;一人当たり面積"/>
        <xdr:cNvSpPr txBox="1"/>
      </xdr:nvSpPr>
      <xdr:spPr>
        <a:xfrm>
          <a:off x="1717047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83329</xdr:rowOff>
    </xdr:from>
    <xdr:ext cx="469744" cy="259045"/>
    <xdr:sp macro="" textlink="">
      <xdr:nvSpPr>
        <xdr:cNvPr id="654" name="n_3aveValue【保健センター・保健所】&#10;一人当たり面積"/>
        <xdr:cNvSpPr txBox="1"/>
      </xdr:nvSpPr>
      <xdr:spPr>
        <a:xfrm>
          <a:off x="16424352" y="105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103649</xdr:rowOff>
    </xdr:from>
    <xdr:ext cx="469744" cy="259045"/>
    <xdr:sp macro="" textlink="">
      <xdr:nvSpPr>
        <xdr:cNvPr id="655" name="n_1mainValue【保健センター・保健所】&#10;一人当たり面積"/>
        <xdr:cNvSpPr txBox="1"/>
      </xdr:nvSpPr>
      <xdr:spPr>
        <a:xfrm>
          <a:off x="1793247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103649</xdr:rowOff>
    </xdr:from>
    <xdr:ext cx="469744" cy="259045"/>
    <xdr:sp macro="" textlink="">
      <xdr:nvSpPr>
        <xdr:cNvPr id="656" name="n_2mainValue【保健センター・保健所】&#10;一人当たり面積"/>
        <xdr:cNvSpPr txBox="1"/>
      </xdr:nvSpPr>
      <xdr:spPr>
        <a:xfrm>
          <a:off x="1717047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103649</xdr:rowOff>
    </xdr:from>
    <xdr:ext cx="469744" cy="259045"/>
    <xdr:sp macro="" textlink="">
      <xdr:nvSpPr>
        <xdr:cNvPr id="657" name="n_3mainValue【保健センター・保健所】&#10;一人当たり面積"/>
        <xdr:cNvSpPr txBox="1"/>
      </xdr:nvSpPr>
      <xdr:spPr>
        <a:xfrm>
          <a:off x="16424352"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8" name="直線コネクタ 667"/>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9" name="テキスト ボックス 668"/>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0" name="直線コネクタ 669"/>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1" name="テキスト ボックス 670"/>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2" name="直線コネクタ 671"/>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3" name="テキスト ボックス 672"/>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4" name="直線コネクタ 673"/>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5" name="テキスト ボックス 674"/>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6" name="直線コネクタ 675"/>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7" name="テキスト ボックス 676"/>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8" name="直線コネクタ 677"/>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9" name="テキスト ボックス 678"/>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83" name="直線コネクタ 682"/>
        <xdr:cNvCxnSpPr/>
      </xdr:nvCxnSpPr>
      <xdr:spPr>
        <a:xfrm flipV="1">
          <a:off x="13889989"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84" name="【消防施設】&#10;有形固定資産減価償却率最小値テキスト"/>
        <xdr:cNvSpPr txBox="1"/>
      </xdr:nvSpPr>
      <xdr:spPr>
        <a:xfrm>
          <a:off x="13928725"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85" name="直線コネクタ 684"/>
        <xdr:cNvCxnSpPr/>
      </xdr:nvCxnSpPr>
      <xdr:spPr>
        <a:xfrm>
          <a:off x="13801725" y="1469299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86" name="【消防施設】&#10;有形固定資産減価償却率最大値テキスト"/>
        <xdr:cNvSpPr txBox="1"/>
      </xdr:nvSpPr>
      <xdr:spPr>
        <a:xfrm>
          <a:off x="13928725"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87" name="直線コネクタ 686"/>
        <xdr:cNvCxnSpPr/>
      </xdr:nvCxnSpPr>
      <xdr:spPr>
        <a:xfrm>
          <a:off x="13801725" y="1340793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35940</xdr:rowOff>
    </xdr:from>
    <xdr:ext cx="405111" cy="259045"/>
    <xdr:sp macro="" textlink="">
      <xdr:nvSpPr>
        <xdr:cNvPr id="688" name="【消防施設】&#10;有形固定資産減価償却率平均値テキスト"/>
        <xdr:cNvSpPr txBox="1"/>
      </xdr:nvSpPr>
      <xdr:spPr>
        <a:xfrm>
          <a:off x="13928725" y="13751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89" name="フローチャート: 判断 688"/>
        <xdr:cNvSpPr/>
      </xdr:nvSpPr>
      <xdr:spPr>
        <a:xfrm>
          <a:off x="13839825" y="137735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90" name="フローチャート: 判断 689"/>
        <xdr:cNvSpPr/>
      </xdr:nvSpPr>
      <xdr:spPr>
        <a:xfrm>
          <a:off x="13115925"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91" name="フローチャート: 判断 690"/>
        <xdr:cNvSpPr/>
      </xdr:nvSpPr>
      <xdr:spPr>
        <a:xfrm>
          <a:off x="123698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92" name="フローチャート: 判断 691"/>
        <xdr:cNvSpPr/>
      </xdr:nvSpPr>
      <xdr:spPr>
        <a:xfrm>
          <a:off x="11623675" y="1397108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44450</xdr:rowOff>
    </xdr:from>
    <xdr:to>
      <xdr:col>85</xdr:col>
      <xdr:colOff>177800</xdr:colOff>
      <xdr:row>78</xdr:row>
      <xdr:rowOff>146050</xdr:rowOff>
    </xdr:to>
    <xdr:sp macro="" textlink="">
      <xdr:nvSpPr>
        <xdr:cNvPr id="698" name="楕円 697"/>
        <xdr:cNvSpPr/>
      </xdr:nvSpPr>
      <xdr:spPr>
        <a:xfrm>
          <a:off x="13839825" y="134175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130827</xdr:rowOff>
    </xdr:from>
    <xdr:ext cx="405111" cy="259045"/>
    <xdr:sp macro="" textlink="">
      <xdr:nvSpPr>
        <xdr:cNvPr id="699" name="【消防施設】&#10;有形固定資産減価償却率該当値テキスト"/>
        <xdr:cNvSpPr txBox="1"/>
      </xdr:nvSpPr>
      <xdr:spPr>
        <a:xfrm>
          <a:off x="13928725" y="1333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82006</xdr:rowOff>
    </xdr:from>
    <xdr:to>
      <xdr:col>81</xdr:col>
      <xdr:colOff>101600</xdr:colOff>
      <xdr:row>78</xdr:row>
      <xdr:rowOff>12156</xdr:rowOff>
    </xdr:to>
    <xdr:sp macro="" textlink="">
      <xdr:nvSpPr>
        <xdr:cNvPr id="700" name="楕円 699"/>
        <xdr:cNvSpPr/>
      </xdr:nvSpPr>
      <xdr:spPr>
        <a:xfrm>
          <a:off x="13115925" y="1328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132806</xdr:rowOff>
    </xdr:from>
    <xdr:to>
      <xdr:col>85</xdr:col>
      <xdr:colOff>127000</xdr:colOff>
      <xdr:row>78</xdr:row>
      <xdr:rowOff>95250</xdr:rowOff>
    </xdr:to>
    <xdr:cxnSp macro="">
      <xdr:nvCxnSpPr>
        <xdr:cNvPr id="701" name="直線コネクタ 700"/>
        <xdr:cNvCxnSpPr/>
      </xdr:nvCxnSpPr>
      <xdr:spPr>
        <a:xfrm>
          <a:off x="13166725" y="13334456"/>
          <a:ext cx="7239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117929</xdr:rowOff>
    </xdr:from>
    <xdr:to>
      <xdr:col>76</xdr:col>
      <xdr:colOff>165100</xdr:colOff>
      <xdr:row>78</xdr:row>
      <xdr:rowOff>48079</xdr:rowOff>
    </xdr:to>
    <xdr:sp macro="" textlink="">
      <xdr:nvSpPr>
        <xdr:cNvPr id="702" name="楕円 701"/>
        <xdr:cNvSpPr/>
      </xdr:nvSpPr>
      <xdr:spPr>
        <a:xfrm>
          <a:off x="12369800" y="1331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132806</xdr:rowOff>
    </xdr:from>
    <xdr:to>
      <xdr:col>81</xdr:col>
      <xdr:colOff>50800</xdr:colOff>
      <xdr:row>77</xdr:row>
      <xdr:rowOff>168729</xdr:rowOff>
    </xdr:to>
    <xdr:cxnSp macro="">
      <xdr:nvCxnSpPr>
        <xdr:cNvPr id="703" name="直線コネクタ 702"/>
        <xdr:cNvCxnSpPr/>
      </xdr:nvCxnSpPr>
      <xdr:spPr>
        <a:xfrm flipV="1">
          <a:off x="12420600" y="13334456"/>
          <a:ext cx="74612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162016</xdr:rowOff>
    </xdr:from>
    <xdr:to>
      <xdr:col>72</xdr:col>
      <xdr:colOff>38100</xdr:colOff>
      <xdr:row>78</xdr:row>
      <xdr:rowOff>92166</xdr:rowOff>
    </xdr:to>
    <xdr:sp macro="" textlink="">
      <xdr:nvSpPr>
        <xdr:cNvPr id="704" name="楕円 703"/>
        <xdr:cNvSpPr/>
      </xdr:nvSpPr>
      <xdr:spPr>
        <a:xfrm>
          <a:off x="11623675" y="1336366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168729</xdr:rowOff>
    </xdr:from>
    <xdr:to>
      <xdr:col>76</xdr:col>
      <xdr:colOff>114300</xdr:colOff>
      <xdr:row>78</xdr:row>
      <xdr:rowOff>41366</xdr:rowOff>
    </xdr:to>
    <xdr:cxnSp macro="">
      <xdr:nvCxnSpPr>
        <xdr:cNvPr id="705" name="直線コネクタ 704"/>
        <xdr:cNvCxnSpPr/>
      </xdr:nvCxnSpPr>
      <xdr:spPr>
        <a:xfrm flipV="1">
          <a:off x="11655425" y="13370379"/>
          <a:ext cx="765175"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9814</xdr:rowOff>
    </xdr:from>
    <xdr:ext cx="405111" cy="259045"/>
    <xdr:sp macro="" textlink="">
      <xdr:nvSpPr>
        <xdr:cNvPr id="706" name="n_1aveValue【消防施設】&#10;有形固定資産減価償却率"/>
        <xdr:cNvSpPr txBox="1"/>
      </xdr:nvSpPr>
      <xdr:spPr>
        <a:xfrm>
          <a:off x="12980044" y="1389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11447</xdr:rowOff>
    </xdr:from>
    <xdr:ext cx="405111" cy="259045"/>
    <xdr:sp macro="" textlink="">
      <xdr:nvSpPr>
        <xdr:cNvPr id="707" name="n_2aveValue【消防施設】&#10;有形固定資産減価償却率"/>
        <xdr:cNvSpPr txBox="1"/>
      </xdr:nvSpPr>
      <xdr:spPr>
        <a:xfrm>
          <a:off x="12246619"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4915</xdr:rowOff>
    </xdr:from>
    <xdr:ext cx="405111" cy="259045"/>
    <xdr:sp macro="" textlink="">
      <xdr:nvSpPr>
        <xdr:cNvPr id="708" name="n_3aveValue【消防施設】&#10;有形固定資産減価償却率"/>
        <xdr:cNvSpPr txBox="1"/>
      </xdr:nvSpPr>
      <xdr:spPr>
        <a:xfrm>
          <a:off x="1150049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28683</xdr:rowOff>
    </xdr:from>
    <xdr:ext cx="405111" cy="259045"/>
    <xdr:sp macro="" textlink="">
      <xdr:nvSpPr>
        <xdr:cNvPr id="709" name="n_1mainValue【消防施設】&#10;有形固定資産減価償却率"/>
        <xdr:cNvSpPr txBox="1"/>
      </xdr:nvSpPr>
      <xdr:spPr>
        <a:xfrm>
          <a:off x="12980044" y="1305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64606</xdr:rowOff>
    </xdr:from>
    <xdr:ext cx="405111" cy="259045"/>
    <xdr:sp macro="" textlink="">
      <xdr:nvSpPr>
        <xdr:cNvPr id="710" name="n_2mainValue【消防施設】&#10;有形固定資産減価償却率"/>
        <xdr:cNvSpPr txBox="1"/>
      </xdr:nvSpPr>
      <xdr:spPr>
        <a:xfrm>
          <a:off x="12246619" y="1309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108693</xdr:rowOff>
    </xdr:from>
    <xdr:ext cx="405111" cy="259045"/>
    <xdr:sp macro="" textlink="">
      <xdr:nvSpPr>
        <xdr:cNvPr id="711" name="n_3mainValue【消防施設】&#10;有形固定資産減価償却率"/>
        <xdr:cNvSpPr txBox="1"/>
      </xdr:nvSpPr>
      <xdr:spPr>
        <a:xfrm>
          <a:off x="11500494" y="1313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733" name="直線コネクタ 732"/>
        <xdr:cNvCxnSpPr/>
      </xdr:nvCxnSpPr>
      <xdr:spPr>
        <a:xfrm flipV="1">
          <a:off x="188461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34" name="【消防施設】&#10;一人当たり面積最小値テキスト"/>
        <xdr:cNvSpPr txBox="1"/>
      </xdr:nvSpPr>
      <xdr:spPr>
        <a:xfrm>
          <a:off x="188849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35" name="直線コネクタ 734"/>
        <xdr:cNvCxnSpPr/>
      </xdr:nvCxnSpPr>
      <xdr:spPr>
        <a:xfrm>
          <a:off x="18786475" y="147690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736" name="【消防施設】&#10;一人当たり面積最大値テキスト"/>
        <xdr:cNvSpPr txBox="1"/>
      </xdr:nvSpPr>
      <xdr:spPr>
        <a:xfrm>
          <a:off x="188849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737" name="直線コネクタ 736"/>
        <xdr:cNvCxnSpPr/>
      </xdr:nvCxnSpPr>
      <xdr:spPr>
        <a:xfrm>
          <a:off x="18786475" y="136672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738" name="【消防施設】&#10;一人当たり面積平均値テキスト"/>
        <xdr:cNvSpPr txBox="1"/>
      </xdr:nvSpPr>
      <xdr:spPr>
        <a:xfrm>
          <a:off x="188849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39" name="フローチャート: 判断 738"/>
        <xdr:cNvSpPr/>
      </xdr:nvSpPr>
      <xdr:spPr>
        <a:xfrm>
          <a:off x="187960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740" name="フローチャート: 判断 739"/>
        <xdr:cNvSpPr/>
      </xdr:nvSpPr>
      <xdr:spPr>
        <a:xfrm>
          <a:off x="18100675" y="144668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41" name="フローチャート: 判断 740"/>
        <xdr:cNvSpPr/>
      </xdr:nvSpPr>
      <xdr:spPr>
        <a:xfrm>
          <a:off x="17325975"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42" name="フローチャート: 判断 741"/>
        <xdr:cNvSpPr/>
      </xdr:nvSpPr>
      <xdr:spPr>
        <a:xfrm>
          <a:off x="1657985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94742</xdr:rowOff>
    </xdr:from>
    <xdr:to>
      <xdr:col>116</xdr:col>
      <xdr:colOff>114300</xdr:colOff>
      <xdr:row>86</xdr:row>
      <xdr:rowOff>24892</xdr:rowOff>
    </xdr:to>
    <xdr:sp macro="" textlink="">
      <xdr:nvSpPr>
        <xdr:cNvPr id="748" name="楕円 747"/>
        <xdr:cNvSpPr/>
      </xdr:nvSpPr>
      <xdr:spPr>
        <a:xfrm>
          <a:off x="187960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9669</xdr:rowOff>
    </xdr:from>
    <xdr:ext cx="469744" cy="259045"/>
    <xdr:sp macro="" textlink="">
      <xdr:nvSpPr>
        <xdr:cNvPr id="749" name="【消防施設】&#10;一人当たり面積該当値テキスト"/>
        <xdr:cNvSpPr txBox="1"/>
      </xdr:nvSpPr>
      <xdr:spPr>
        <a:xfrm>
          <a:off x="18884900" y="1458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94742</xdr:rowOff>
    </xdr:from>
    <xdr:to>
      <xdr:col>112</xdr:col>
      <xdr:colOff>38100</xdr:colOff>
      <xdr:row>86</xdr:row>
      <xdr:rowOff>24892</xdr:rowOff>
    </xdr:to>
    <xdr:sp macro="" textlink="">
      <xdr:nvSpPr>
        <xdr:cNvPr id="750" name="楕円 749"/>
        <xdr:cNvSpPr/>
      </xdr:nvSpPr>
      <xdr:spPr>
        <a:xfrm>
          <a:off x="18100675" y="146679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145542</xdr:rowOff>
    </xdr:from>
    <xdr:to>
      <xdr:col>116</xdr:col>
      <xdr:colOff>63500</xdr:colOff>
      <xdr:row>85</xdr:row>
      <xdr:rowOff>145542</xdr:rowOff>
    </xdr:to>
    <xdr:cxnSp macro="">
      <xdr:nvCxnSpPr>
        <xdr:cNvPr id="751" name="直線コネクタ 750"/>
        <xdr:cNvCxnSpPr/>
      </xdr:nvCxnSpPr>
      <xdr:spPr>
        <a:xfrm>
          <a:off x="18132425" y="14718792"/>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94742</xdr:rowOff>
    </xdr:from>
    <xdr:to>
      <xdr:col>107</xdr:col>
      <xdr:colOff>101600</xdr:colOff>
      <xdr:row>86</xdr:row>
      <xdr:rowOff>24892</xdr:rowOff>
    </xdr:to>
    <xdr:sp macro="" textlink="">
      <xdr:nvSpPr>
        <xdr:cNvPr id="752" name="楕円 751"/>
        <xdr:cNvSpPr/>
      </xdr:nvSpPr>
      <xdr:spPr>
        <a:xfrm>
          <a:off x="17325975"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145542</xdr:rowOff>
    </xdr:from>
    <xdr:to>
      <xdr:col>111</xdr:col>
      <xdr:colOff>177800</xdr:colOff>
      <xdr:row>85</xdr:row>
      <xdr:rowOff>145542</xdr:rowOff>
    </xdr:to>
    <xdr:cxnSp macro="">
      <xdr:nvCxnSpPr>
        <xdr:cNvPr id="753" name="直線コネクタ 752"/>
        <xdr:cNvCxnSpPr/>
      </xdr:nvCxnSpPr>
      <xdr:spPr>
        <a:xfrm>
          <a:off x="17376775" y="14718792"/>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94742</xdr:rowOff>
    </xdr:from>
    <xdr:to>
      <xdr:col>102</xdr:col>
      <xdr:colOff>165100</xdr:colOff>
      <xdr:row>86</xdr:row>
      <xdr:rowOff>24892</xdr:rowOff>
    </xdr:to>
    <xdr:sp macro="" textlink="">
      <xdr:nvSpPr>
        <xdr:cNvPr id="754" name="楕円 753"/>
        <xdr:cNvSpPr/>
      </xdr:nvSpPr>
      <xdr:spPr>
        <a:xfrm>
          <a:off x="1657985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145542</xdr:rowOff>
    </xdr:from>
    <xdr:to>
      <xdr:col>107</xdr:col>
      <xdr:colOff>50800</xdr:colOff>
      <xdr:row>85</xdr:row>
      <xdr:rowOff>145542</xdr:rowOff>
    </xdr:to>
    <xdr:cxnSp macro="">
      <xdr:nvCxnSpPr>
        <xdr:cNvPr id="755" name="直線コネクタ 754"/>
        <xdr:cNvCxnSpPr/>
      </xdr:nvCxnSpPr>
      <xdr:spPr>
        <a:xfrm>
          <a:off x="16630650" y="14718792"/>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11701</xdr:rowOff>
    </xdr:from>
    <xdr:ext cx="469744" cy="259045"/>
    <xdr:sp macro="" textlink="">
      <xdr:nvSpPr>
        <xdr:cNvPr id="756" name="n_1aveValue【消防施設】&#10;一人当たり面積"/>
        <xdr:cNvSpPr txBox="1"/>
      </xdr:nvSpPr>
      <xdr:spPr>
        <a:xfrm>
          <a:off x="1793247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757" name="n_2aveValue【消防施設】&#10;一人当たり面積"/>
        <xdr:cNvSpPr txBox="1"/>
      </xdr:nvSpPr>
      <xdr:spPr>
        <a:xfrm>
          <a:off x="1717047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758" name="n_3aveValue【消防施設】&#10;一人当たり面積"/>
        <xdr:cNvSpPr txBox="1"/>
      </xdr:nvSpPr>
      <xdr:spPr>
        <a:xfrm>
          <a:off x="16424352"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16019</xdr:rowOff>
    </xdr:from>
    <xdr:ext cx="469744" cy="259045"/>
    <xdr:sp macro="" textlink="">
      <xdr:nvSpPr>
        <xdr:cNvPr id="759" name="n_1mainValue【消防施設】&#10;一人当たり面積"/>
        <xdr:cNvSpPr txBox="1"/>
      </xdr:nvSpPr>
      <xdr:spPr>
        <a:xfrm>
          <a:off x="1793247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16019</xdr:rowOff>
    </xdr:from>
    <xdr:ext cx="469744" cy="259045"/>
    <xdr:sp macro="" textlink="">
      <xdr:nvSpPr>
        <xdr:cNvPr id="760" name="n_2mainValue【消防施設】&#10;一人当たり面積"/>
        <xdr:cNvSpPr txBox="1"/>
      </xdr:nvSpPr>
      <xdr:spPr>
        <a:xfrm>
          <a:off x="1717047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16019</xdr:rowOff>
    </xdr:from>
    <xdr:ext cx="469744" cy="259045"/>
    <xdr:sp macro="" textlink="">
      <xdr:nvSpPr>
        <xdr:cNvPr id="761" name="n_3mainValue【消防施設】&#10;一人当たり面積"/>
        <xdr:cNvSpPr txBox="1"/>
      </xdr:nvSpPr>
      <xdr:spPr>
        <a:xfrm>
          <a:off x="16424352"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2" name="直線コネクタ 771"/>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3" name="テキスト ボックス 772"/>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4" name="直線コネクタ 773"/>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5" name="テキスト ボックス 774"/>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6" name="直線コネクタ 775"/>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7" name="テキスト ボックス 776"/>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8" name="直線コネクタ 777"/>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9" name="テキスト ボックス 778"/>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0" name="直線コネクタ 779"/>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1" name="テキスト ボックス 780"/>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2" name="直線コネクタ 781"/>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3" name="テキスト ボックス 782"/>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4" name="直線コネクタ 783"/>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5" name="テキスト ボックス 784"/>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6"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87" name="直線コネクタ 786"/>
        <xdr:cNvCxnSpPr/>
      </xdr:nvCxnSpPr>
      <xdr:spPr>
        <a:xfrm flipV="1">
          <a:off x="13889989"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88" name="【庁舎】&#10;有形固定資産減価償却率最小値テキスト"/>
        <xdr:cNvSpPr txBox="1"/>
      </xdr:nvSpPr>
      <xdr:spPr>
        <a:xfrm>
          <a:off x="13928725"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89" name="直線コネクタ 788"/>
        <xdr:cNvCxnSpPr/>
      </xdr:nvCxnSpPr>
      <xdr:spPr>
        <a:xfrm>
          <a:off x="13801725" y="1865158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90" name="【庁舎】&#10;有形固定資産減価償却率最大値テキスト"/>
        <xdr:cNvSpPr txBox="1"/>
      </xdr:nvSpPr>
      <xdr:spPr>
        <a:xfrm>
          <a:off x="13928725"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91" name="直線コネクタ 790"/>
        <xdr:cNvCxnSpPr/>
      </xdr:nvCxnSpPr>
      <xdr:spPr>
        <a:xfrm>
          <a:off x="13801725" y="1713465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792" name="【庁舎】&#10;有形固定資産減価償却率平均値テキスト"/>
        <xdr:cNvSpPr txBox="1"/>
      </xdr:nvSpPr>
      <xdr:spPr>
        <a:xfrm>
          <a:off x="13928725"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93" name="フローチャート: 判断 792"/>
        <xdr:cNvSpPr/>
      </xdr:nvSpPr>
      <xdr:spPr>
        <a:xfrm>
          <a:off x="13839825" y="1781537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94" name="フローチャート: 判断 793"/>
        <xdr:cNvSpPr/>
      </xdr:nvSpPr>
      <xdr:spPr>
        <a:xfrm>
          <a:off x="13115925"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95" name="フローチャート: 判断 794"/>
        <xdr:cNvSpPr/>
      </xdr:nvSpPr>
      <xdr:spPr>
        <a:xfrm>
          <a:off x="123698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96" name="フローチャート: 判断 795"/>
        <xdr:cNvSpPr/>
      </xdr:nvSpPr>
      <xdr:spPr>
        <a:xfrm>
          <a:off x="11623675" y="1767821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7" name="テキスト ボックス 796"/>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8" name="テキスト ボックス 797"/>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9" name="テキスト ボックス 798"/>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0" name="テキスト ボックス 799"/>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1" name="テキスト ボックス 800"/>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139700</xdr:rowOff>
    </xdr:from>
    <xdr:to>
      <xdr:col>85</xdr:col>
      <xdr:colOff>177800</xdr:colOff>
      <xdr:row>107</xdr:row>
      <xdr:rowOff>69850</xdr:rowOff>
    </xdr:to>
    <xdr:sp macro="" textlink="">
      <xdr:nvSpPr>
        <xdr:cNvPr id="802" name="楕円 801"/>
        <xdr:cNvSpPr/>
      </xdr:nvSpPr>
      <xdr:spPr>
        <a:xfrm>
          <a:off x="13839825" y="183134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118127</xdr:rowOff>
    </xdr:from>
    <xdr:ext cx="405111" cy="259045"/>
    <xdr:sp macro="" textlink="">
      <xdr:nvSpPr>
        <xdr:cNvPr id="803" name="【庁舎】&#10;有形固定資産減価償却率該当値テキスト"/>
        <xdr:cNvSpPr txBox="1"/>
      </xdr:nvSpPr>
      <xdr:spPr>
        <a:xfrm>
          <a:off x="13928725"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907</xdr:rowOff>
    </xdr:from>
    <xdr:to>
      <xdr:col>81</xdr:col>
      <xdr:colOff>101600</xdr:colOff>
      <xdr:row>107</xdr:row>
      <xdr:rowOff>102507</xdr:rowOff>
    </xdr:to>
    <xdr:sp macro="" textlink="">
      <xdr:nvSpPr>
        <xdr:cNvPr id="804" name="楕円 803"/>
        <xdr:cNvSpPr/>
      </xdr:nvSpPr>
      <xdr:spPr>
        <a:xfrm>
          <a:off x="13115925"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19050</xdr:rowOff>
    </xdr:from>
    <xdr:to>
      <xdr:col>85</xdr:col>
      <xdr:colOff>127000</xdr:colOff>
      <xdr:row>107</xdr:row>
      <xdr:rowOff>51707</xdr:rowOff>
    </xdr:to>
    <xdr:cxnSp macro="">
      <xdr:nvCxnSpPr>
        <xdr:cNvPr id="805" name="直線コネクタ 804"/>
        <xdr:cNvCxnSpPr/>
      </xdr:nvCxnSpPr>
      <xdr:spPr>
        <a:xfrm flipV="1">
          <a:off x="13166725" y="18364200"/>
          <a:ext cx="723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33564</xdr:rowOff>
    </xdr:from>
    <xdr:to>
      <xdr:col>76</xdr:col>
      <xdr:colOff>165100</xdr:colOff>
      <xdr:row>107</xdr:row>
      <xdr:rowOff>135164</xdr:rowOff>
    </xdr:to>
    <xdr:sp macro="" textlink="">
      <xdr:nvSpPr>
        <xdr:cNvPr id="806" name="楕円 805"/>
        <xdr:cNvSpPr/>
      </xdr:nvSpPr>
      <xdr:spPr>
        <a:xfrm>
          <a:off x="123698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51707</xdr:rowOff>
    </xdr:from>
    <xdr:to>
      <xdr:col>81</xdr:col>
      <xdr:colOff>50800</xdr:colOff>
      <xdr:row>107</xdr:row>
      <xdr:rowOff>84364</xdr:rowOff>
    </xdr:to>
    <xdr:cxnSp macro="">
      <xdr:nvCxnSpPr>
        <xdr:cNvPr id="807" name="直線コネクタ 806"/>
        <xdr:cNvCxnSpPr/>
      </xdr:nvCxnSpPr>
      <xdr:spPr>
        <a:xfrm flipV="1">
          <a:off x="12420600" y="18396857"/>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66221</xdr:rowOff>
    </xdr:from>
    <xdr:to>
      <xdr:col>72</xdr:col>
      <xdr:colOff>38100</xdr:colOff>
      <xdr:row>107</xdr:row>
      <xdr:rowOff>167821</xdr:rowOff>
    </xdr:to>
    <xdr:sp macro="" textlink="">
      <xdr:nvSpPr>
        <xdr:cNvPr id="808" name="楕円 807"/>
        <xdr:cNvSpPr/>
      </xdr:nvSpPr>
      <xdr:spPr>
        <a:xfrm>
          <a:off x="11623675" y="1841137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84364</xdr:rowOff>
    </xdr:from>
    <xdr:to>
      <xdr:col>76</xdr:col>
      <xdr:colOff>114300</xdr:colOff>
      <xdr:row>107</xdr:row>
      <xdr:rowOff>117021</xdr:rowOff>
    </xdr:to>
    <xdr:cxnSp macro="">
      <xdr:nvCxnSpPr>
        <xdr:cNvPr id="809" name="直線コネクタ 808"/>
        <xdr:cNvCxnSpPr/>
      </xdr:nvCxnSpPr>
      <xdr:spPr>
        <a:xfrm flipV="1">
          <a:off x="11655425" y="18429514"/>
          <a:ext cx="7651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810" name="n_1aveValue【庁舎】&#10;有形固定資産減価償却率"/>
        <xdr:cNvSpPr txBox="1"/>
      </xdr:nvSpPr>
      <xdr:spPr>
        <a:xfrm>
          <a:off x="12980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79846</xdr:rowOff>
    </xdr:from>
    <xdr:ext cx="405111" cy="259045"/>
    <xdr:sp macro="" textlink="">
      <xdr:nvSpPr>
        <xdr:cNvPr id="811" name="n_2aveValue【庁舎】&#10;有形固定資産減価償却率"/>
        <xdr:cNvSpPr txBox="1"/>
      </xdr:nvSpPr>
      <xdr:spPr>
        <a:xfrm>
          <a:off x="12246619"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812" name="n_3aveValue【庁舎】&#10;有形固定資産減価償却率"/>
        <xdr:cNvSpPr txBox="1"/>
      </xdr:nvSpPr>
      <xdr:spPr>
        <a:xfrm>
          <a:off x="1150049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93634</xdr:rowOff>
    </xdr:from>
    <xdr:ext cx="405111" cy="259045"/>
    <xdr:sp macro="" textlink="">
      <xdr:nvSpPr>
        <xdr:cNvPr id="813" name="n_1mainValue【庁舎】&#10;有形固定資産減価償却率"/>
        <xdr:cNvSpPr txBox="1"/>
      </xdr:nvSpPr>
      <xdr:spPr>
        <a:xfrm>
          <a:off x="129800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126291</xdr:rowOff>
    </xdr:from>
    <xdr:ext cx="405111" cy="259045"/>
    <xdr:sp macro="" textlink="">
      <xdr:nvSpPr>
        <xdr:cNvPr id="814" name="n_2mainValue【庁舎】&#10;有形固定資産減価償却率"/>
        <xdr:cNvSpPr txBox="1"/>
      </xdr:nvSpPr>
      <xdr:spPr>
        <a:xfrm>
          <a:off x="12246619"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158948</xdr:rowOff>
    </xdr:from>
    <xdr:ext cx="405111" cy="259045"/>
    <xdr:sp macro="" textlink="">
      <xdr:nvSpPr>
        <xdr:cNvPr id="815" name="n_3mainValue【庁舎】&#10;有形固定資産減価償却率"/>
        <xdr:cNvSpPr txBox="1"/>
      </xdr:nvSpPr>
      <xdr:spPr>
        <a:xfrm>
          <a:off x="1150049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6" name="正方形/長方形 815"/>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7" name="正方形/長方形 816"/>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8" name="正方形/長方形 817"/>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9" name="正方形/長方形 818"/>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0" name="正方形/長方形 819"/>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1" name="正方形/長方形 820"/>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2" name="正方形/長方形 821"/>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3" name="正方形/長方形 822"/>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4" name="テキスト ボックス 823"/>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5" name="直線コネクタ 824"/>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6" name="直線コネクタ 825"/>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7" name="テキスト ボックス 826"/>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8" name="直線コネクタ 827"/>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9" name="テキスト ボックス 828"/>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0" name="直線コネクタ 829"/>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1" name="テキスト ボックス 830"/>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2" name="直線コネクタ 831"/>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3" name="テキスト ボックス 832"/>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4" name="直線コネクタ 833"/>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5" name="テキスト ボックス 834"/>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6" name="直線コネクタ 835"/>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7" name="テキスト ボックス 836"/>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8" name="直線コネクタ 837"/>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9" name="テキスト ボックス 838"/>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0"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841" name="直線コネクタ 840"/>
        <xdr:cNvCxnSpPr/>
      </xdr:nvCxnSpPr>
      <xdr:spPr>
        <a:xfrm flipV="1">
          <a:off x="188461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42" name="【庁舎】&#10;一人当たり面積最小値テキスト"/>
        <xdr:cNvSpPr txBox="1"/>
      </xdr:nvSpPr>
      <xdr:spPr>
        <a:xfrm>
          <a:off x="188849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43" name="直線コネクタ 842"/>
        <xdr:cNvCxnSpPr/>
      </xdr:nvCxnSpPr>
      <xdr:spPr>
        <a:xfrm>
          <a:off x="18786475" y="184850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44" name="【庁舎】&#10;一人当たり面積最大値テキスト"/>
        <xdr:cNvSpPr txBox="1"/>
      </xdr:nvSpPr>
      <xdr:spPr>
        <a:xfrm>
          <a:off x="188849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45" name="直線コネクタ 844"/>
        <xdr:cNvCxnSpPr/>
      </xdr:nvCxnSpPr>
      <xdr:spPr>
        <a:xfrm>
          <a:off x="18786475" y="172277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115225</xdr:rowOff>
    </xdr:from>
    <xdr:ext cx="469744" cy="259045"/>
    <xdr:sp macro="" textlink="">
      <xdr:nvSpPr>
        <xdr:cNvPr id="846" name="【庁舎】&#10;一人当たり面積平均値テキスト"/>
        <xdr:cNvSpPr txBox="1"/>
      </xdr:nvSpPr>
      <xdr:spPr>
        <a:xfrm>
          <a:off x="18884900" y="1794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847" name="フローチャート: 判断 846"/>
        <xdr:cNvSpPr/>
      </xdr:nvSpPr>
      <xdr:spPr>
        <a:xfrm>
          <a:off x="187960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848" name="フローチャート: 判断 847"/>
        <xdr:cNvSpPr/>
      </xdr:nvSpPr>
      <xdr:spPr>
        <a:xfrm>
          <a:off x="18100675" y="181043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49" name="フローチャート: 判断 848"/>
        <xdr:cNvSpPr/>
      </xdr:nvSpPr>
      <xdr:spPr>
        <a:xfrm>
          <a:off x="17325975"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50" name="フローチャート: 判断 849"/>
        <xdr:cNvSpPr/>
      </xdr:nvSpPr>
      <xdr:spPr>
        <a:xfrm>
          <a:off x="1657985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1" name="テキスト ボックス 850"/>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2" name="テキスト ボックス 851"/>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3" name="テキスト ボックス 852"/>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4" name="テキスト ボックス 853"/>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5" name="テキスト ボックス 854"/>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95613</xdr:rowOff>
    </xdr:from>
    <xdr:to>
      <xdr:col>116</xdr:col>
      <xdr:colOff>114300</xdr:colOff>
      <xdr:row>106</xdr:row>
      <xdr:rowOff>25763</xdr:rowOff>
    </xdr:to>
    <xdr:sp macro="" textlink="">
      <xdr:nvSpPr>
        <xdr:cNvPr id="856" name="楕円 855"/>
        <xdr:cNvSpPr/>
      </xdr:nvSpPr>
      <xdr:spPr>
        <a:xfrm>
          <a:off x="187960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74040</xdr:rowOff>
    </xdr:from>
    <xdr:ext cx="469744" cy="259045"/>
    <xdr:sp macro="" textlink="">
      <xdr:nvSpPr>
        <xdr:cNvPr id="857" name="【庁舎】&#10;一人当たり面積該当値テキスト"/>
        <xdr:cNvSpPr txBox="1"/>
      </xdr:nvSpPr>
      <xdr:spPr>
        <a:xfrm>
          <a:off x="18884900" y="180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98879</xdr:rowOff>
    </xdr:from>
    <xdr:to>
      <xdr:col>112</xdr:col>
      <xdr:colOff>38100</xdr:colOff>
      <xdr:row>106</xdr:row>
      <xdr:rowOff>29029</xdr:rowOff>
    </xdr:to>
    <xdr:sp macro="" textlink="">
      <xdr:nvSpPr>
        <xdr:cNvPr id="858" name="楕円 857"/>
        <xdr:cNvSpPr/>
      </xdr:nvSpPr>
      <xdr:spPr>
        <a:xfrm>
          <a:off x="18100675" y="1810112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146413</xdr:rowOff>
    </xdr:from>
    <xdr:to>
      <xdr:col>116</xdr:col>
      <xdr:colOff>63500</xdr:colOff>
      <xdr:row>105</xdr:row>
      <xdr:rowOff>149679</xdr:rowOff>
    </xdr:to>
    <xdr:cxnSp macro="">
      <xdr:nvCxnSpPr>
        <xdr:cNvPr id="859" name="直線コネクタ 858"/>
        <xdr:cNvCxnSpPr/>
      </xdr:nvCxnSpPr>
      <xdr:spPr>
        <a:xfrm flipV="1">
          <a:off x="18132425" y="18148663"/>
          <a:ext cx="7143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98879</xdr:rowOff>
    </xdr:from>
    <xdr:to>
      <xdr:col>107</xdr:col>
      <xdr:colOff>101600</xdr:colOff>
      <xdr:row>106</xdr:row>
      <xdr:rowOff>29029</xdr:rowOff>
    </xdr:to>
    <xdr:sp macro="" textlink="">
      <xdr:nvSpPr>
        <xdr:cNvPr id="860" name="楕円 859"/>
        <xdr:cNvSpPr/>
      </xdr:nvSpPr>
      <xdr:spPr>
        <a:xfrm>
          <a:off x="17325975"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149679</xdr:rowOff>
    </xdr:from>
    <xdr:to>
      <xdr:col>111</xdr:col>
      <xdr:colOff>177800</xdr:colOff>
      <xdr:row>105</xdr:row>
      <xdr:rowOff>149679</xdr:rowOff>
    </xdr:to>
    <xdr:cxnSp macro="">
      <xdr:nvCxnSpPr>
        <xdr:cNvPr id="861" name="直線コネクタ 860"/>
        <xdr:cNvCxnSpPr/>
      </xdr:nvCxnSpPr>
      <xdr:spPr>
        <a:xfrm>
          <a:off x="17376775" y="18151929"/>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862" name="楕円 861"/>
        <xdr:cNvSpPr/>
      </xdr:nvSpPr>
      <xdr:spPr>
        <a:xfrm>
          <a:off x="1657985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149679</xdr:rowOff>
    </xdr:from>
    <xdr:to>
      <xdr:col>107</xdr:col>
      <xdr:colOff>50800</xdr:colOff>
      <xdr:row>105</xdr:row>
      <xdr:rowOff>149679</xdr:rowOff>
    </xdr:to>
    <xdr:cxnSp macro="">
      <xdr:nvCxnSpPr>
        <xdr:cNvPr id="863" name="直線コネクタ 862"/>
        <xdr:cNvCxnSpPr/>
      </xdr:nvCxnSpPr>
      <xdr:spPr>
        <a:xfrm>
          <a:off x="16630650" y="18151929"/>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23421</xdr:rowOff>
    </xdr:from>
    <xdr:ext cx="469744" cy="259045"/>
    <xdr:sp macro="" textlink="">
      <xdr:nvSpPr>
        <xdr:cNvPr id="864" name="n_1aveValue【庁舎】&#10;一人当たり面積"/>
        <xdr:cNvSpPr txBox="1"/>
      </xdr:nvSpPr>
      <xdr:spPr>
        <a:xfrm>
          <a:off x="1793247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39750</xdr:rowOff>
    </xdr:from>
    <xdr:ext cx="469744" cy="259045"/>
    <xdr:sp macro="" textlink="">
      <xdr:nvSpPr>
        <xdr:cNvPr id="865" name="n_2aveValue【庁舎】&#10;一人当たり面積"/>
        <xdr:cNvSpPr txBox="1"/>
      </xdr:nvSpPr>
      <xdr:spPr>
        <a:xfrm>
          <a:off x="1717047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66" name="n_3aveValue【庁舎】&#10;一人当たり面積"/>
        <xdr:cNvSpPr txBox="1"/>
      </xdr:nvSpPr>
      <xdr:spPr>
        <a:xfrm>
          <a:off x="16424352"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45556</xdr:rowOff>
    </xdr:from>
    <xdr:ext cx="469744" cy="259045"/>
    <xdr:sp macro="" textlink="">
      <xdr:nvSpPr>
        <xdr:cNvPr id="867" name="n_1mainValue【庁舎】&#10;一人当たり面積"/>
        <xdr:cNvSpPr txBox="1"/>
      </xdr:nvSpPr>
      <xdr:spPr>
        <a:xfrm>
          <a:off x="1793247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45556</xdr:rowOff>
    </xdr:from>
    <xdr:ext cx="469744" cy="259045"/>
    <xdr:sp macro="" textlink="">
      <xdr:nvSpPr>
        <xdr:cNvPr id="868" name="n_2mainValue【庁舎】&#10;一人当たり面積"/>
        <xdr:cNvSpPr txBox="1"/>
      </xdr:nvSpPr>
      <xdr:spPr>
        <a:xfrm>
          <a:off x="1717047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869" name="n_3mainValue【庁舎】&#10;一人当たり面積"/>
        <xdr:cNvSpPr txBox="1"/>
      </xdr:nvSpPr>
      <xdr:spPr>
        <a:xfrm>
          <a:off x="16424352"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0" name="正方形/長方形 869"/>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1" name="正方形/長方形 870"/>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2" name="テキスト ボックス 871"/>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類似団体と比較して特に有形固定資産減価償却率が高くなっている施設は、一般廃棄物処理施設、消防施設</a:t>
          </a:r>
          <a:r>
            <a:rPr kumimoji="1" lang="ja-JP" altLang="en-US" sz="1100" b="0" i="0" baseline="0">
              <a:solidFill>
                <a:schemeClr val="dk1"/>
              </a:solidFill>
              <a:effectLst/>
              <a:latin typeface="+mn-lt"/>
              <a:ea typeface="+mn-ea"/>
              <a:cs typeface="+mn-cs"/>
            </a:rPr>
            <a:t>、体育館・プール</a:t>
          </a:r>
          <a:r>
            <a:rPr kumimoji="1" lang="ja-JP" altLang="ja-JP" sz="1100" b="0" i="0" baseline="0">
              <a:solidFill>
                <a:schemeClr val="dk1"/>
              </a:solidFill>
              <a:effectLst/>
              <a:latin typeface="+mn-lt"/>
              <a:ea typeface="+mn-ea"/>
              <a:cs typeface="+mn-cs"/>
            </a:rPr>
            <a:t>であり、特に低くなっている施設は、庁舎である。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なかでも消防施設は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年度に実施した消防団詰所空調設備改良工事等により有形固定資産減価償却率が</a:t>
          </a:r>
          <a:r>
            <a:rPr kumimoji="1" lang="en-US" altLang="ja-JP" sz="1100">
              <a:solidFill>
                <a:schemeClr val="dk1"/>
              </a:solidFill>
              <a:effectLst/>
              <a:latin typeface="+mn-lt"/>
              <a:ea typeface="+mn-ea"/>
              <a:cs typeface="+mn-cs"/>
            </a:rPr>
            <a:t>88.5</a:t>
          </a:r>
          <a:r>
            <a:rPr kumimoji="1" lang="ja-JP" altLang="en-US" sz="1100">
              <a:solidFill>
                <a:schemeClr val="dk1"/>
              </a:solidFill>
              <a:effectLst/>
              <a:latin typeface="+mn-lt"/>
              <a:ea typeface="+mn-ea"/>
              <a:cs typeface="+mn-cs"/>
            </a:rPr>
            <a:t>％と前年度と比較し</a:t>
          </a:r>
          <a:r>
            <a:rPr kumimoji="1" lang="en-US" altLang="ja-JP" sz="1100">
              <a:solidFill>
                <a:schemeClr val="dk1"/>
              </a:solidFill>
              <a:effectLst/>
              <a:latin typeface="+mn-lt"/>
              <a:ea typeface="+mn-ea"/>
              <a:cs typeface="+mn-cs"/>
            </a:rPr>
            <a:t>8.2</a:t>
          </a:r>
          <a:r>
            <a:rPr kumimoji="1" lang="ja-JP" altLang="en-US" sz="1100">
              <a:solidFill>
                <a:schemeClr val="dk1"/>
              </a:solidFill>
              <a:effectLst/>
              <a:latin typeface="+mn-lt"/>
              <a:ea typeface="+mn-ea"/>
              <a:cs typeface="+mn-cs"/>
            </a:rPr>
            <a:t>％減少しているが、</a:t>
          </a:r>
          <a:r>
            <a:rPr kumimoji="1" lang="ja-JP" altLang="ja-JP" sz="1100">
              <a:solidFill>
                <a:schemeClr val="dk1"/>
              </a:solidFill>
              <a:effectLst/>
              <a:latin typeface="+mn-lt"/>
              <a:ea typeface="+mn-ea"/>
              <a:cs typeface="+mn-cs"/>
            </a:rPr>
            <a:t>類似団体内順位</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位と依然として高い順位にある</a:t>
          </a:r>
          <a:r>
            <a:rPr kumimoji="1" lang="ja-JP" altLang="ja-JP" sz="110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今後改修等に伴う多額の経費の発生が見込まれるため、計画的な予防保全工事や老朽化対策を行っていく必要がある。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一方庁舎については、有形固定資産減価償却率が</a:t>
          </a:r>
          <a:r>
            <a:rPr kumimoji="1" lang="en-US" altLang="ja-JP" sz="1100" b="0" i="0" baseline="0">
              <a:solidFill>
                <a:schemeClr val="dk1"/>
              </a:solidFill>
              <a:effectLst/>
              <a:latin typeface="+mn-lt"/>
              <a:ea typeface="+mn-ea"/>
              <a:cs typeface="+mn-cs"/>
            </a:rPr>
            <a:t>22.0</a:t>
          </a:r>
          <a:r>
            <a:rPr kumimoji="1" lang="ja-JP" altLang="ja-JP" sz="1100" b="0" i="0" baseline="0">
              <a:solidFill>
                <a:schemeClr val="dk1"/>
              </a:solidFill>
              <a:effectLst/>
              <a:latin typeface="+mn-lt"/>
              <a:ea typeface="+mn-ea"/>
              <a:cs typeface="+mn-cs"/>
            </a:rPr>
            <a:t>％であり、類似団体平均の</a:t>
          </a:r>
          <a:r>
            <a:rPr kumimoji="1" lang="en-US" altLang="ja-JP" sz="1100" b="0" i="0" baseline="0">
              <a:solidFill>
                <a:schemeClr val="dk1"/>
              </a:solidFill>
              <a:effectLst/>
              <a:latin typeface="+mn-lt"/>
              <a:ea typeface="+mn-ea"/>
              <a:cs typeface="+mn-cs"/>
            </a:rPr>
            <a:t>52.5</a:t>
          </a:r>
          <a:r>
            <a:rPr kumimoji="1" lang="ja-JP" altLang="ja-JP" sz="1100" b="0" i="0" baseline="0">
              <a:solidFill>
                <a:schemeClr val="dk1"/>
              </a:solidFill>
              <a:effectLst/>
              <a:latin typeface="+mn-lt"/>
              <a:ea typeface="+mn-ea"/>
              <a:cs typeface="+mn-cs"/>
            </a:rPr>
            <a:t>％を大きく下回っている。平成</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年度に建替えを行ったため、直ちに長寿命化への対応を行う必要はないと考えられるが、今後の施設の老朽化を見据え、維持管理費の平準化が図れるよう、定期的な点検・診断等を行い建物の構造や用途などによる基準、更新と長寿命化によるコストを比較した上で、必要性があれば長寿命化を図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58,243
54,427
10.16
24,950,685
24,503,727
443,064
11,695,951
7,046,765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財政力指数は前年度比</a:t>
          </a:r>
          <a:r>
            <a:rPr kumimoji="1" lang="en-US" altLang="ja-JP" sz="1100" b="0" i="0" baseline="0">
              <a:solidFill>
                <a:schemeClr val="dk1"/>
              </a:solidFill>
              <a:effectLst/>
              <a:latin typeface="+mn-lt"/>
              <a:ea typeface="+mn-ea"/>
              <a:cs typeface="+mn-cs"/>
            </a:rPr>
            <a:t>0.01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し、類似団体平均を、</a:t>
          </a:r>
          <a:r>
            <a:rPr kumimoji="1" lang="en-US" altLang="ja-JP" sz="1100" b="0" i="0" baseline="0">
              <a:solidFill>
                <a:schemeClr val="dk1"/>
              </a:solidFill>
              <a:effectLst/>
              <a:latin typeface="+mn-lt"/>
              <a:ea typeface="+mn-ea"/>
              <a:cs typeface="+mn-cs"/>
            </a:rPr>
            <a:t>0.04</a:t>
          </a:r>
          <a:r>
            <a:rPr kumimoji="1" lang="ja-JP" altLang="ja-JP" sz="1100" b="0" i="0" baseline="0">
              <a:solidFill>
                <a:schemeClr val="dk1"/>
              </a:solidFill>
              <a:effectLst/>
              <a:latin typeface="+mn-lt"/>
              <a:ea typeface="+mn-ea"/>
              <a:cs typeface="+mn-cs"/>
            </a:rPr>
            <a:t>ポイント上回る結果となった。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財政力指数は</a:t>
          </a:r>
          <a:r>
            <a:rPr kumimoji="1" lang="ja-JP" altLang="en-US" sz="1100" b="0" i="0" baseline="0">
              <a:solidFill>
                <a:schemeClr val="dk1"/>
              </a:solidFill>
              <a:effectLst/>
              <a:latin typeface="+mn-lt"/>
              <a:ea typeface="+mn-ea"/>
              <a:cs typeface="+mn-cs"/>
            </a:rPr>
            <a:t>ほぼ横ばいでは</a:t>
          </a:r>
          <a:r>
            <a:rPr kumimoji="1" lang="ja-JP" altLang="ja-JP" sz="1100" b="0" i="0" baseline="0">
              <a:solidFill>
                <a:schemeClr val="dk1"/>
              </a:solidFill>
              <a:effectLst/>
              <a:latin typeface="+mn-lt"/>
              <a:ea typeface="+mn-ea"/>
              <a:cs typeface="+mn-cs"/>
            </a:rPr>
            <a:t>あるが、人口は依然として減少傾向であり、市民税も減収傾向にある。引き続き事務事業の見直しや改善による歳出削減、歳入の確保に努め財政力の維持、向上を図っていく。</a:t>
          </a:r>
          <a:endParaRPr lang="ja-JP" altLang="ja-JP" sz="1400">
            <a:effectLst/>
          </a:endParaRPr>
        </a:p>
        <a:p>
          <a:pPr eaLnBrk="1" fontAlgn="auto" latinLnBrk="0" hangingPunct="1"/>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147108</xdr:rowOff>
    </xdr:from>
    <xdr:to>
      <xdr:col>23</xdr:col>
      <xdr:colOff>133350</xdr:colOff>
      <xdr:row>40</xdr:row>
      <xdr:rowOff>167217</xdr:rowOff>
    </xdr:to>
    <xdr:cxnSp macro="">
      <xdr:nvCxnSpPr>
        <xdr:cNvPr id="69" name="直線コネクタ 68"/>
        <xdr:cNvCxnSpPr/>
      </xdr:nvCxnSpPr>
      <xdr:spPr>
        <a:xfrm>
          <a:off x="4114800" y="70051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147108</xdr:rowOff>
    </xdr:from>
    <xdr:to>
      <xdr:col>19</xdr:col>
      <xdr:colOff>133350</xdr:colOff>
      <xdr:row>40</xdr:row>
      <xdr:rowOff>167217</xdr:rowOff>
    </xdr:to>
    <xdr:cxnSp macro="">
      <xdr:nvCxnSpPr>
        <xdr:cNvPr id="72" name="直線コネクタ 71"/>
        <xdr:cNvCxnSpPr/>
      </xdr:nvCxnSpPr>
      <xdr:spPr>
        <a:xfrm flipV="1">
          <a:off x="3225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41</xdr:row>
      <xdr:rowOff>35983</xdr:rowOff>
    </xdr:to>
    <xdr:cxnSp macro="">
      <xdr:nvCxnSpPr>
        <xdr:cNvPr id="75" name="直線コネクタ 74"/>
        <xdr:cNvCxnSpPr/>
      </xdr:nvCxnSpPr>
      <xdr:spPr>
        <a:xfrm flipV="1">
          <a:off x="2336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76200</xdr:rowOff>
    </xdr:to>
    <xdr:cxnSp macro="">
      <xdr:nvCxnSpPr>
        <xdr:cNvPr id="78" name="直線コネクタ 77"/>
        <xdr:cNvCxnSpPr/>
      </xdr:nvCxnSpPr>
      <xdr:spPr>
        <a:xfrm flipV="1">
          <a:off x="1447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80" name="テキスト ボックス 79"/>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96308</xdr:rowOff>
    </xdr:from>
    <xdr:to>
      <xdr:col>19</xdr:col>
      <xdr:colOff>184150</xdr:colOff>
      <xdr:row>41</xdr:row>
      <xdr:rowOff>26458</xdr:rowOff>
    </xdr:to>
    <xdr:sp macro="" textlink="">
      <xdr:nvSpPr>
        <xdr:cNvPr id="90" name="楕円 89"/>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91" name="テキスト ボックス 90"/>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前年度より</a:t>
          </a:r>
          <a:r>
            <a:rPr kumimoji="1" lang="en-US" altLang="ja-JP" sz="900" b="0" i="0" baseline="0">
              <a:solidFill>
                <a:schemeClr val="dk1"/>
              </a:solidFill>
              <a:effectLst/>
              <a:latin typeface="+mn-lt"/>
              <a:ea typeface="+mn-ea"/>
              <a:cs typeface="+mn-cs"/>
            </a:rPr>
            <a:t>2.4</a:t>
          </a:r>
          <a:r>
            <a:rPr kumimoji="1" lang="ja-JP" altLang="ja-JP" sz="900" b="0" i="0" baseline="0">
              <a:solidFill>
                <a:schemeClr val="dk1"/>
              </a:solidFill>
              <a:effectLst/>
              <a:latin typeface="+mn-lt"/>
              <a:ea typeface="+mn-ea"/>
              <a:cs typeface="+mn-cs"/>
            </a:rPr>
            <a:t>ポイント</a:t>
          </a:r>
          <a:r>
            <a:rPr kumimoji="1" lang="ja-JP" altLang="en-US" sz="900" b="0" i="0" baseline="0">
              <a:solidFill>
                <a:schemeClr val="dk1"/>
              </a:solidFill>
              <a:effectLst/>
              <a:latin typeface="+mn-lt"/>
              <a:ea typeface="+mn-ea"/>
              <a:cs typeface="+mn-cs"/>
            </a:rPr>
            <a:t>増加し</a:t>
          </a:r>
          <a:r>
            <a:rPr kumimoji="1" lang="ja-JP" altLang="ja-JP" sz="900" b="0" i="0" baseline="0">
              <a:solidFill>
                <a:schemeClr val="dk1"/>
              </a:solidFill>
              <a:effectLst/>
              <a:latin typeface="+mn-lt"/>
              <a:ea typeface="+mn-ea"/>
              <a:cs typeface="+mn-cs"/>
            </a:rPr>
            <a:t>、類似団体平均より</a:t>
          </a:r>
          <a:r>
            <a:rPr kumimoji="1" lang="en-US" altLang="ja-JP" sz="900" b="0" i="0" baseline="0">
              <a:solidFill>
                <a:schemeClr val="dk1"/>
              </a:solidFill>
              <a:effectLst/>
              <a:latin typeface="+mn-lt"/>
              <a:ea typeface="+mn-ea"/>
              <a:cs typeface="+mn-cs"/>
            </a:rPr>
            <a:t>0.6</a:t>
          </a:r>
          <a:r>
            <a:rPr kumimoji="1" lang="ja-JP" altLang="ja-JP" sz="900" b="0" i="0" baseline="0">
              <a:solidFill>
                <a:schemeClr val="dk1"/>
              </a:solidFill>
              <a:effectLst/>
              <a:latin typeface="+mn-lt"/>
              <a:ea typeface="+mn-ea"/>
              <a:cs typeface="+mn-cs"/>
            </a:rPr>
            <a:t>ポイント低い</a:t>
          </a:r>
          <a:r>
            <a:rPr kumimoji="1" lang="en-US" altLang="ja-JP" sz="900" b="0" i="0" baseline="0">
              <a:solidFill>
                <a:schemeClr val="dk1"/>
              </a:solidFill>
              <a:effectLst/>
              <a:latin typeface="+mn-lt"/>
              <a:ea typeface="+mn-ea"/>
              <a:cs typeface="+mn-cs"/>
            </a:rPr>
            <a:t>93.1</a:t>
          </a:r>
          <a:r>
            <a:rPr kumimoji="1" lang="ja-JP" altLang="ja-JP" sz="900" b="0" i="0" baseline="0">
              <a:solidFill>
                <a:schemeClr val="dk1"/>
              </a:solidFill>
              <a:effectLst/>
              <a:latin typeface="+mn-lt"/>
              <a:ea typeface="+mn-ea"/>
              <a:cs typeface="+mn-cs"/>
            </a:rPr>
            <a:t>％とな</a:t>
          </a:r>
          <a:r>
            <a:rPr kumimoji="1" lang="ja-JP" altLang="en-US" sz="900" b="0" i="0" baseline="0">
              <a:solidFill>
                <a:schemeClr val="dk1"/>
              </a:solidFill>
              <a:effectLst/>
              <a:latin typeface="+mn-lt"/>
              <a:ea typeface="+mn-ea"/>
              <a:cs typeface="+mn-cs"/>
            </a:rPr>
            <a:t>り上昇傾向がみられる結果となった</a:t>
          </a:r>
          <a:r>
            <a:rPr kumimoji="1" lang="ja-JP" altLang="ja-JP" sz="900" b="0" i="0" baseline="0">
              <a:solidFill>
                <a:schemeClr val="dk1"/>
              </a:solidFill>
              <a:effectLst/>
              <a:latin typeface="+mn-lt"/>
              <a:ea typeface="+mn-ea"/>
              <a:cs typeface="+mn-cs"/>
            </a:rPr>
            <a:t>。</a:t>
          </a:r>
          <a:endParaRPr lang="ja-JP" altLang="ja-JP" sz="1050">
            <a:effectLst/>
          </a:endParaRPr>
        </a:p>
        <a:p>
          <a:pPr eaLnBrk="1" fontAlgn="auto" latinLnBrk="0" hangingPunct="1"/>
          <a:r>
            <a:rPr kumimoji="1" lang="ja-JP" altLang="ja-JP" sz="900" b="0" i="0" baseline="0">
              <a:solidFill>
                <a:schemeClr val="dk1"/>
              </a:solidFill>
              <a:effectLst/>
              <a:latin typeface="+mn-lt"/>
              <a:ea typeface="+mn-ea"/>
              <a:cs typeface="+mn-cs"/>
            </a:rPr>
            <a:t>　市税は評価替えに伴う固定資産税の土地は増となったが、</a:t>
          </a:r>
          <a:r>
            <a:rPr kumimoji="1" lang="ja-JP" altLang="en-US" sz="900" b="0" i="0" baseline="0">
              <a:solidFill>
                <a:schemeClr val="dk1"/>
              </a:solidFill>
              <a:effectLst/>
              <a:latin typeface="+mn-lt"/>
              <a:ea typeface="+mn-ea"/>
              <a:cs typeface="+mn-cs"/>
            </a:rPr>
            <a:t>個人市民税の納税額の減少や事業収益等の落ち込みによる法人税額の減少、</a:t>
          </a:r>
          <a:r>
            <a:rPr kumimoji="1" lang="ja-JP" altLang="ja-JP" sz="900" b="0" i="0" baseline="0">
              <a:solidFill>
                <a:schemeClr val="dk1"/>
              </a:solidFill>
              <a:effectLst/>
              <a:latin typeface="+mn-lt"/>
              <a:ea typeface="+mn-ea"/>
              <a:cs typeface="+mn-cs"/>
            </a:rPr>
            <a:t>評価替えに伴う固定資産税の家屋</a:t>
          </a:r>
          <a:r>
            <a:rPr kumimoji="1" lang="ja-JP" altLang="en-US" sz="900" b="0" i="0" baseline="0">
              <a:solidFill>
                <a:schemeClr val="dk1"/>
              </a:solidFill>
              <a:effectLst/>
              <a:latin typeface="+mn-lt"/>
              <a:ea typeface="+mn-ea"/>
              <a:cs typeface="+mn-cs"/>
            </a:rPr>
            <a:t>の減少</a:t>
          </a:r>
          <a:r>
            <a:rPr kumimoji="1" lang="ja-JP" altLang="ja-JP" sz="900" b="0" i="0" baseline="0">
              <a:solidFill>
                <a:schemeClr val="dk1"/>
              </a:solidFill>
              <a:effectLst/>
              <a:latin typeface="+mn-lt"/>
              <a:ea typeface="+mn-ea"/>
              <a:cs typeface="+mn-cs"/>
            </a:rPr>
            <a:t>などにより、全体で</a:t>
          </a:r>
          <a:r>
            <a:rPr kumimoji="1" lang="en-US" altLang="ja-JP" sz="900" b="0" i="0" baseline="0">
              <a:solidFill>
                <a:schemeClr val="dk1"/>
              </a:solidFill>
              <a:effectLst/>
              <a:latin typeface="+mn-lt"/>
              <a:ea typeface="+mn-ea"/>
              <a:cs typeface="+mn-cs"/>
            </a:rPr>
            <a:t>30</a:t>
          </a:r>
          <a:r>
            <a:rPr kumimoji="1" lang="ja-JP" altLang="ja-JP" sz="900" b="0" i="0" baseline="0">
              <a:solidFill>
                <a:schemeClr val="dk1"/>
              </a:solidFill>
              <a:effectLst/>
              <a:latin typeface="+mn-lt"/>
              <a:ea typeface="+mn-ea"/>
              <a:cs typeface="+mn-cs"/>
            </a:rPr>
            <a:t>百万円の</a:t>
          </a:r>
          <a:r>
            <a:rPr kumimoji="1" lang="ja-JP" altLang="en-US" sz="900" b="0" i="0" baseline="0">
              <a:solidFill>
                <a:schemeClr val="dk1"/>
              </a:solidFill>
              <a:effectLst/>
              <a:latin typeface="+mn-lt"/>
              <a:ea typeface="+mn-ea"/>
              <a:cs typeface="+mn-cs"/>
            </a:rPr>
            <a:t>減少</a:t>
          </a:r>
          <a:r>
            <a:rPr kumimoji="1" lang="ja-JP" altLang="ja-JP" sz="900" b="0" i="0" baseline="0">
              <a:solidFill>
                <a:schemeClr val="dk1"/>
              </a:solidFill>
              <a:effectLst/>
              <a:latin typeface="+mn-lt"/>
              <a:ea typeface="+mn-ea"/>
              <a:cs typeface="+mn-cs"/>
            </a:rPr>
            <a:t>。また、いわゆる税連動交付金は</a:t>
          </a:r>
          <a:r>
            <a:rPr kumimoji="1" lang="en-US" altLang="ja-JP" sz="900" b="0" i="0" baseline="0">
              <a:solidFill>
                <a:schemeClr val="dk1"/>
              </a:solidFill>
              <a:effectLst/>
              <a:latin typeface="+mn-lt"/>
              <a:ea typeface="+mn-ea"/>
              <a:cs typeface="+mn-cs"/>
            </a:rPr>
            <a:t>199</a:t>
          </a:r>
          <a:r>
            <a:rPr kumimoji="1" lang="ja-JP" altLang="ja-JP" sz="900" b="0" i="0" baseline="0">
              <a:solidFill>
                <a:schemeClr val="dk1"/>
              </a:solidFill>
              <a:effectLst/>
              <a:latin typeface="+mn-lt"/>
              <a:ea typeface="+mn-ea"/>
              <a:cs typeface="+mn-cs"/>
            </a:rPr>
            <a:t>百万円の</a:t>
          </a:r>
          <a:r>
            <a:rPr kumimoji="1" lang="ja-JP" altLang="en-US" sz="900" b="0" i="0" baseline="0">
              <a:solidFill>
                <a:schemeClr val="dk1"/>
              </a:solidFill>
              <a:effectLst/>
              <a:latin typeface="+mn-lt"/>
              <a:ea typeface="+mn-ea"/>
              <a:cs typeface="+mn-cs"/>
            </a:rPr>
            <a:t>減少</a:t>
          </a:r>
          <a:r>
            <a:rPr kumimoji="1" lang="ja-JP" altLang="ja-JP" sz="900" b="0" i="0" baseline="0">
              <a:solidFill>
                <a:schemeClr val="dk1"/>
              </a:solidFill>
              <a:effectLst/>
              <a:latin typeface="+mn-lt"/>
              <a:ea typeface="+mn-ea"/>
              <a:cs typeface="+mn-cs"/>
            </a:rPr>
            <a:t>、普通交付税が</a:t>
          </a:r>
          <a:r>
            <a:rPr kumimoji="1" lang="en-US" altLang="ja-JP" sz="900" b="0" i="0" baseline="0">
              <a:solidFill>
                <a:schemeClr val="dk1"/>
              </a:solidFill>
              <a:effectLst/>
              <a:latin typeface="+mn-lt"/>
              <a:ea typeface="+mn-ea"/>
              <a:cs typeface="+mn-cs"/>
            </a:rPr>
            <a:t>227</a:t>
          </a:r>
          <a:r>
            <a:rPr kumimoji="1" lang="ja-JP" altLang="ja-JP" sz="900" b="0" i="0" baseline="0">
              <a:solidFill>
                <a:schemeClr val="dk1"/>
              </a:solidFill>
              <a:effectLst/>
              <a:latin typeface="+mn-lt"/>
              <a:ea typeface="+mn-ea"/>
              <a:cs typeface="+mn-cs"/>
            </a:rPr>
            <a:t>百万円の増</a:t>
          </a:r>
          <a:r>
            <a:rPr kumimoji="1" lang="ja-JP" altLang="ja-JP" sz="800" b="0" i="0" baseline="0">
              <a:solidFill>
                <a:schemeClr val="dk1"/>
              </a:solidFill>
              <a:effectLst/>
              <a:latin typeface="+mn-lt"/>
              <a:ea typeface="+mn-ea"/>
              <a:cs typeface="+mn-cs"/>
            </a:rPr>
            <a:t>など</a:t>
          </a:r>
          <a:r>
            <a:rPr kumimoji="1" lang="ja-JP" altLang="ja-JP" sz="900" b="0" i="0" baseline="0">
              <a:solidFill>
                <a:schemeClr val="dk1"/>
              </a:solidFill>
              <a:effectLst/>
              <a:latin typeface="+mn-lt"/>
              <a:ea typeface="+mn-ea"/>
              <a:cs typeface="+mn-cs"/>
            </a:rPr>
            <a:t>により、</a:t>
          </a:r>
          <a:r>
            <a:rPr kumimoji="1" lang="ja-JP" altLang="ja-JP" sz="1050" b="0" i="0" baseline="0">
              <a:solidFill>
                <a:schemeClr val="dk1"/>
              </a:solidFill>
              <a:effectLst/>
              <a:latin typeface="+mn-lt"/>
              <a:ea typeface="+mn-ea"/>
              <a:cs typeface="+mn-cs"/>
            </a:rPr>
            <a:t>経常一般財源である分母は</a:t>
          </a:r>
          <a:r>
            <a:rPr kumimoji="1" lang="ja-JP" altLang="ja-JP" sz="900" b="0" i="0" baseline="0">
              <a:solidFill>
                <a:schemeClr val="dk1"/>
              </a:solidFill>
              <a:effectLst/>
              <a:latin typeface="+mn-lt"/>
              <a:ea typeface="+mn-ea"/>
              <a:cs typeface="+mn-cs"/>
            </a:rPr>
            <a:t>全体では</a:t>
          </a:r>
          <a:r>
            <a:rPr kumimoji="1" lang="en-US" altLang="ja-JP" sz="900" b="0" i="0" baseline="0">
              <a:solidFill>
                <a:schemeClr val="dk1"/>
              </a:solidFill>
              <a:effectLst/>
              <a:latin typeface="+mn-lt"/>
              <a:ea typeface="+mn-ea"/>
              <a:cs typeface="+mn-cs"/>
            </a:rPr>
            <a:t>92</a:t>
          </a:r>
          <a:r>
            <a:rPr kumimoji="1" lang="ja-JP" altLang="ja-JP" sz="900" b="0" i="0" baseline="0">
              <a:solidFill>
                <a:schemeClr val="dk1"/>
              </a:solidFill>
              <a:effectLst/>
              <a:latin typeface="+mn-lt"/>
              <a:ea typeface="+mn-ea"/>
              <a:cs typeface="+mn-cs"/>
            </a:rPr>
            <a:t>百万円の</a:t>
          </a:r>
          <a:r>
            <a:rPr kumimoji="1" lang="ja-JP" altLang="en-US" sz="900" b="0" i="0" baseline="0">
              <a:solidFill>
                <a:schemeClr val="dk1"/>
              </a:solidFill>
              <a:effectLst/>
              <a:latin typeface="+mn-lt"/>
              <a:ea typeface="+mn-ea"/>
              <a:cs typeface="+mn-cs"/>
            </a:rPr>
            <a:t>増</a:t>
          </a:r>
          <a:r>
            <a:rPr kumimoji="1" lang="ja-JP" altLang="ja-JP" sz="900" b="0" i="0" baseline="0">
              <a:solidFill>
                <a:schemeClr val="dk1"/>
              </a:solidFill>
              <a:effectLst/>
              <a:latin typeface="+mn-lt"/>
              <a:ea typeface="+mn-ea"/>
              <a:cs typeface="+mn-cs"/>
            </a:rPr>
            <a:t>となっている。　</a:t>
          </a:r>
          <a:endParaRPr lang="ja-JP" altLang="ja-JP" sz="1050">
            <a:effectLst/>
          </a:endParaRPr>
        </a:p>
        <a:p>
          <a:pPr eaLnBrk="1" fontAlgn="auto" latinLnBrk="0" hangingPunct="1"/>
          <a:r>
            <a:rPr kumimoji="1" lang="ja-JP" altLang="ja-JP" sz="900" b="0" i="0" baseline="0">
              <a:solidFill>
                <a:schemeClr val="dk1"/>
              </a:solidFill>
              <a:effectLst/>
              <a:latin typeface="+mn-lt"/>
              <a:ea typeface="+mn-ea"/>
              <a:cs typeface="+mn-cs"/>
            </a:rPr>
            <a:t>　分子にあたる経常経費一般充当財源においては人件費</a:t>
          </a:r>
          <a:r>
            <a:rPr kumimoji="1" lang="en-US" altLang="ja-JP" sz="900" b="0" i="0" baseline="0">
              <a:solidFill>
                <a:schemeClr val="dk1"/>
              </a:solidFill>
              <a:effectLst/>
              <a:latin typeface="+mn-lt"/>
              <a:ea typeface="+mn-ea"/>
              <a:cs typeface="+mn-cs"/>
            </a:rPr>
            <a:t>62</a:t>
          </a:r>
          <a:r>
            <a:rPr kumimoji="1" lang="ja-JP" altLang="ja-JP" sz="900" b="0" i="0" baseline="0">
              <a:solidFill>
                <a:schemeClr val="dk1"/>
              </a:solidFill>
              <a:effectLst/>
              <a:latin typeface="+mn-lt"/>
              <a:ea typeface="+mn-ea"/>
              <a:cs typeface="+mn-cs"/>
            </a:rPr>
            <a:t>百万の増、物件費</a:t>
          </a:r>
          <a:r>
            <a:rPr kumimoji="1" lang="en-US" altLang="ja-JP" sz="900" b="0" i="0" baseline="0">
              <a:solidFill>
                <a:schemeClr val="dk1"/>
              </a:solidFill>
              <a:effectLst/>
              <a:latin typeface="+mn-lt"/>
              <a:ea typeface="+mn-ea"/>
              <a:cs typeface="+mn-cs"/>
            </a:rPr>
            <a:t>77</a:t>
          </a:r>
          <a:r>
            <a:rPr kumimoji="1" lang="ja-JP" altLang="ja-JP" sz="900" b="0" i="0" baseline="0">
              <a:solidFill>
                <a:schemeClr val="dk1"/>
              </a:solidFill>
              <a:effectLst/>
              <a:latin typeface="+mn-lt"/>
              <a:ea typeface="+mn-ea"/>
              <a:cs typeface="+mn-cs"/>
            </a:rPr>
            <a:t>百万の増、扶助費</a:t>
          </a:r>
          <a:r>
            <a:rPr kumimoji="1" lang="en-US" altLang="ja-JP" sz="900" b="0" i="0" baseline="0">
              <a:solidFill>
                <a:schemeClr val="dk1"/>
              </a:solidFill>
              <a:effectLst/>
              <a:latin typeface="+mn-lt"/>
              <a:ea typeface="+mn-ea"/>
              <a:cs typeface="+mn-cs"/>
            </a:rPr>
            <a:t>136</a:t>
          </a:r>
          <a:r>
            <a:rPr kumimoji="1" lang="ja-JP" altLang="ja-JP" sz="900" b="0" i="0" baseline="0">
              <a:solidFill>
                <a:schemeClr val="dk1"/>
              </a:solidFill>
              <a:effectLst/>
              <a:latin typeface="+mn-lt"/>
              <a:ea typeface="+mn-ea"/>
              <a:cs typeface="+mn-cs"/>
            </a:rPr>
            <a:t>百万の増、補助費等</a:t>
          </a:r>
          <a:r>
            <a:rPr kumimoji="1" lang="en-US" altLang="ja-JP" sz="900" b="0" i="0" baseline="0">
              <a:solidFill>
                <a:schemeClr val="dk1"/>
              </a:solidFill>
              <a:effectLst/>
              <a:latin typeface="+mn-lt"/>
              <a:ea typeface="+mn-ea"/>
              <a:cs typeface="+mn-cs"/>
            </a:rPr>
            <a:t>51</a:t>
          </a:r>
          <a:r>
            <a:rPr kumimoji="1" lang="ja-JP" altLang="ja-JP" sz="900" b="0" i="0" baseline="0">
              <a:solidFill>
                <a:schemeClr val="dk1"/>
              </a:solidFill>
              <a:effectLst/>
              <a:latin typeface="+mn-lt"/>
              <a:ea typeface="+mn-ea"/>
              <a:cs typeface="+mn-cs"/>
            </a:rPr>
            <a:t>万円の増など全体で</a:t>
          </a:r>
          <a:r>
            <a:rPr kumimoji="1" lang="en-US" altLang="ja-JP" sz="900" b="0" i="0" baseline="0">
              <a:solidFill>
                <a:schemeClr val="dk1"/>
              </a:solidFill>
              <a:effectLst/>
              <a:latin typeface="+mn-lt"/>
              <a:ea typeface="+mn-ea"/>
              <a:cs typeface="+mn-cs"/>
            </a:rPr>
            <a:t>394</a:t>
          </a:r>
          <a:r>
            <a:rPr kumimoji="1" lang="ja-JP" altLang="en-US" sz="900" b="0" i="0" baseline="0">
              <a:solidFill>
                <a:schemeClr val="dk1"/>
              </a:solidFill>
              <a:effectLst/>
              <a:latin typeface="+mn-lt"/>
              <a:ea typeface="+mn-ea"/>
              <a:cs typeface="+mn-cs"/>
            </a:rPr>
            <a:t>百万円</a:t>
          </a:r>
          <a:r>
            <a:rPr kumimoji="1" lang="ja-JP" altLang="ja-JP" sz="900" b="0" i="0" baseline="0">
              <a:solidFill>
                <a:schemeClr val="dk1"/>
              </a:solidFill>
              <a:effectLst/>
              <a:latin typeface="+mn-lt"/>
              <a:ea typeface="+mn-ea"/>
              <a:cs typeface="+mn-cs"/>
            </a:rPr>
            <a:t>の増となった。</a:t>
          </a:r>
          <a:endParaRPr lang="ja-JP" altLang="ja-JP" sz="1050">
            <a:effectLst/>
          </a:endParaRPr>
        </a:p>
        <a:p>
          <a:pPr eaLnBrk="1" fontAlgn="auto" latinLnBrk="0" hangingPunct="1"/>
          <a:r>
            <a:rPr kumimoji="1" lang="ja-JP" altLang="ja-JP" sz="900" b="0" i="0" baseline="0">
              <a:solidFill>
                <a:schemeClr val="dk1"/>
              </a:solidFill>
              <a:effectLst/>
              <a:latin typeface="+mn-lt"/>
              <a:ea typeface="+mn-ea"/>
              <a:cs typeface="+mn-cs"/>
            </a:rPr>
            <a:t>　</a:t>
          </a:r>
          <a:r>
            <a:rPr kumimoji="1" lang="ja-JP" altLang="en-US" sz="900" b="0" i="0" baseline="0">
              <a:solidFill>
                <a:schemeClr val="dk1"/>
              </a:solidFill>
              <a:effectLst/>
              <a:latin typeface="+mn-lt"/>
              <a:ea typeface="+mn-ea"/>
              <a:cs typeface="+mn-cs"/>
            </a:rPr>
            <a:t>歳出削減、歳入確保に努める必要がある。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129032</xdr:rowOff>
    </xdr:from>
    <xdr:to>
      <xdr:col>23</xdr:col>
      <xdr:colOff>133350</xdr:colOff>
      <xdr:row>62</xdr:row>
      <xdr:rowOff>73406</xdr:rowOff>
    </xdr:to>
    <xdr:cxnSp macro="">
      <xdr:nvCxnSpPr>
        <xdr:cNvPr id="130" name="直線コネクタ 129"/>
        <xdr:cNvCxnSpPr/>
      </xdr:nvCxnSpPr>
      <xdr:spPr>
        <a:xfrm>
          <a:off x="4114800" y="1058748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23639</xdr:rowOff>
    </xdr:from>
    <xdr:ext cx="762000" cy="259045"/>
    <xdr:sp macro="" textlink="">
      <xdr:nvSpPr>
        <xdr:cNvPr id="131" name="財政構造の弾力性平均値テキスト"/>
        <xdr:cNvSpPr txBox="1"/>
      </xdr:nvSpPr>
      <xdr:spPr>
        <a:xfrm>
          <a:off x="5041900" y="1065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129032</xdr:rowOff>
    </xdr:from>
    <xdr:to>
      <xdr:col>19</xdr:col>
      <xdr:colOff>133350</xdr:colOff>
      <xdr:row>61</xdr:row>
      <xdr:rowOff>148336</xdr:rowOff>
    </xdr:to>
    <xdr:cxnSp macro="">
      <xdr:nvCxnSpPr>
        <xdr:cNvPr id="133" name="直線コネクタ 132"/>
        <xdr:cNvCxnSpPr/>
      </xdr:nvCxnSpPr>
      <xdr:spPr>
        <a:xfrm flipV="1">
          <a:off x="3225800" y="1058748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5" name="テキスト ボックス 134"/>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83312</xdr:rowOff>
    </xdr:from>
    <xdr:to>
      <xdr:col>15</xdr:col>
      <xdr:colOff>82550</xdr:colOff>
      <xdr:row>61</xdr:row>
      <xdr:rowOff>148336</xdr:rowOff>
    </xdr:to>
    <xdr:cxnSp macro="">
      <xdr:nvCxnSpPr>
        <xdr:cNvPr id="136" name="直線コネクタ 135"/>
        <xdr:cNvCxnSpPr/>
      </xdr:nvCxnSpPr>
      <xdr:spPr>
        <a:xfrm>
          <a:off x="2336800" y="10370312"/>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38" name="テキスト ボックス 137"/>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83312</xdr:rowOff>
    </xdr:from>
    <xdr:to>
      <xdr:col>11</xdr:col>
      <xdr:colOff>31750</xdr:colOff>
      <xdr:row>62</xdr:row>
      <xdr:rowOff>15494</xdr:rowOff>
    </xdr:to>
    <xdr:cxnSp macro="">
      <xdr:nvCxnSpPr>
        <xdr:cNvPr id="139" name="直線コネクタ 138"/>
        <xdr:cNvCxnSpPr/>
      </xdr:nvCxnSpPr>
      <xdr:spPr>
        <a:xfrm flipV="1">
          <a:off x="1447800" y="10370312"/>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41419</xdr:rowOff>
    </xdr:from>
    <xdr:ext cx="762000" cy="259045"/>
    <xdr:sp macro="" textlink="">
      <xdr:nvSpPr>
        <xdr:cNvPr id="141" name="テキスト ボックス 140"/>
        <xdr:cNvSpPr txBox="1"/>
      </xdr:nvSpPr>
      <xdr:spPr>
        <a:xfrm>
          <a:off x="1955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22606</xdr:rowOff>
    </xdr:from>
    <xdr:to>
      <xdr:col>23</xdr:col>
      <xdr:colOff>184150</xdr:colOff>
      <xdr:row>62</xdr:row>
      <xdr:rowOff>124206</xdr:rowOff>
    </xdr:to>
    <xdr:sp macro="" textlink="">
      <xdr:nvSpPr>
        <xdr:cNvPr id="149" name="楕円 148"/>
        <xdr:cNvSpPr/>
      </xdr:nvSpPr>
      <xdr:spPr>
        <a:xfrm>
          <a:off x="49022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39133</xdr:rowOff>
    </xdr:from>
    <xdr:ext cx="762000" cy="259045"/>
    <xdr:sp macro="" textlink="">
      <xdr:nvSpPr>
        <xdr:cNvPr id="150" name="財政構造の弾力性該当値テキスト"/>
        <xdr:cNvSpPr txBox="1"/>
      </xdr:nvSpPr>
      <xdr:spPr>
        <a:xfrm>
          <a:off x="5041900" y="1049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78232</xdr:rowOff>
    </xdr:from>
    <xdr:to>
      <xdr:col>19</xdr:col>
      <xdr:colOff>184150</xdr:colOff>
      <xdr:row>62</xdr:row>
      <xdr:rowOff>8382</xdr:rowOff>
    </xdr:to>
    <xdr:sp macro="" textlink="">
      <xdr:nvSpPr>
        <xdr:cNvPr id="151" name="楕円 150"/>
        <xdr:cNvSpPr/>
      </xdr:nvSpPr>
      <xdr:spPr>
        <a:xfrm>
          <a:off x="4064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18559</xdr:rowOff>
    </xdr:from>
    <xdr:ext cx="736600" cy="259045"/>
    <xdr:sp macro="" textlink="">
      <xdr:nvSpPr>
        <xdr:cNvPr id="152" name="テキスト ボックス 151"/>
        <xdr:cNvSpPr txBox="1"/>
      </xdr:nvSpPr>
      <xdr:spPr>
        <a:xfrm>
          <a:off x="3733800" y="10305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97536</xdr:rowOff>
    </xdr:from>
    <xdr:to>
      <xdr:col>15</xdr:col>
      <xdr:colOff>133350</xdr:colOff>
      <xdr:row>62</xdr:row>
      <xdr:rowOff>27686</xdr:rowOff>
    </xdr:to>
    <xdr:sp macro="" textlink="">
      <xdr:nvSpPr>
        <xdr:cNvPr id="153" name="楕円 152"/>
        <xdr:cNvSpPr/>
      </xdr:nvSpPr>
      <xdr:spPr>
        <a:xfrm>
          <a:off x="3175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37863</xdr:rowOff>
    </xdr:from>
    <xdr:ext cx="762000" cy="259045"/>
    <xdr:sp macro="" textlink="">
      <xdr:nvSpPr>
        <xdr:cNvPr id="154" name="テキスト ボックス 153"/>
        <xdr:cNvSpPr txBox="1"/>
      </xdr:nvSpPr>
      <xdr:spPr>
        <a:xfrm>
          <a:off x="2844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32512</xdr:rowOff>
    </xdr:from>
    <xdr:to>
      <xdr:col>11</xdr:col>
      <xdr:colOff>82550</xdr:colOff>
      <xdr:row>60</xdr:row>
      <xdr:rowOff>134112</xdr:rowOff>
    </xdr:to>
    <xdr:sp macro="" textlink="">
      <xdr:nvSpPr>
        <xdr:cNvPr id="155" name="楕円 154"/>
        <xdr:cNvSpPr/>
      </xdr:nvSpPr>
      <xdr:spPr>
        <a:xfrm>
          <a:off x="2286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144289</xdr:rowOff>
    </xdr:from>
    <xdr:ext cx="762000" cy="259045"/>
    <xdr:sp macro="" textlink="">
      <xdr:nvSpPr>
        <xdr:cNvPr id="156" name="テキスト ボックス 155"/>
        <xdr:cNvSpPr txBox="1"/>
      </xdr:nvSpPr>
      <xdr:spPr>
        <a:xfrm>
          <a:off x="1955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136144</xdr:rowOff>
    </xdr:from>
    <xdr:to>
      <xdr:col>7</xdr:col>
      <xdr:colOff>31750</xdr:colOff>
      <xdr:row>62</xdr:row>
      <xdr:rowOff>66294</xdr:rowOff>
    </xdr:to>
    <xdr:sp macro="" textlink="">
      <xdr:nvSpPr>
        <xdr:cNvPr id="157" name="楕円 156"/>
        <xdr:cNvSpPr/>
      </xdr:nvSpPr>
      <xdr:spPr>
        <a:xfrm>
          <a:off x="1397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51071</xdr:rowOff>
    </xdr:from>
    <xdr:ext cx="762000" cy="259045"/>
    <xdr:sp macro="" textlink="">
      <xdr:nvSpPr>
        <xdr:cNvPr id="158" name="テキスト ボックス 157"/>
        <xdr:cNvSpPr txBox="1"/>
      </xdr:nvSpPr>
      <xdr:spPr>
        <a:xfrm>
          <a:off x="1066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類似団体平均、全国平均、東京都平均のいずれも増加となっている</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前年度比</a:t>
          </a:r>
          <a:r>
            <a:rPr kumimoji="1" lang="en-US" altLang="ja-JP" sz="1100" b="0" i="0" baseline="0">
              <a:solidFill>
                <a:schemeClr val="dk1"/>
              </a:solidFill>
              <a:effectLst/>
              <a:latin typeface="+mn-lt"/>
              <a:ea typeface="+mn-ea"/>
              <a:cs typeface="+mn-cs"/>
            </a:rPr>
            <a:t>2,853</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減少した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人件費は前年度比</a:t>
          </a:r>
          <a:r>
            <a:rPr kumimoji="1" lang="en-US" altLang="ja-JP" sz="1100" b="0" i="0" baseline="0">
              <a:solidFill>
                <a:schemeClr val="dk1"/>
              </a:solidFill>
              <a:effectLst/>
              <a:latin typeface="+mn-lt"/>
              <a:ea typeface="+mn-ea"/>
              <a:cs typeface="+mn-cs"/>
            </a:rPr>
            <a:t>73</a:t>
          </a:r>
          <a:r>
            <a:rPr kumimoji="1" lang="ja-JP" altLang="ja-JP" sz="1100" b="0" i="0" baseline="0">
              <a:solidFill>
                <a:schemeClr val="dk1"/>
              </a:solidFill>
              <a:effectLst/>
              <a:latin typeface="+mn-lt"/>
              <a:ea typeface="+mn-ea"/>
              <a:cs typeface="+mn-cs"/>
            </a:rPr>
            <a:t>百万の増、物件費は</a:t>
          </a:r>
          <a:r>
            <a:rPr kumimoji="1" lang="en-US" altLang="ja-JP" sz="1100" b="0" i="0" baseline="0">
              <a:solidFill>
                <a:schemeClr val="dk1"/>
              </a:solidFill>
              <a:effectLst/>
              <a:latin typeface="+mn-lt"/>
              <a:ea typeface="+mn-ea"/>
              <a:cs typeface="+mn-cs"/>
            </a:rPr>
            <a:t>277</a:t>
          </a:r>
          <a:r>
            <a:rPr kumimoji="1" lang="ja-JP" altLang="ja-JP" sz="1100" b="0" i="0" baseline="0">
              <a:solidFill>
                <a:schemeClr val="dk1"/>
              </a:solidFill>
              <a:effectLst/>
              <a:latin typeface="+mn-lt"/>
              <a:ea typeface="+mn-ea"/>
              <a:cs typeface="+mn-cs"/>
            </a:rPr>
            <a:t>百万の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で、</a:t>
          </a:r>
          <a:r>
            <a:rPr kumimoji="1" lang="ja-JP" altLang="en-US" sz="1100" b="0" i="0" baseline="0">
              <a:solidFill>
                <a:schemeClr val="dk1"/>
              </a:solidFill>
              <a:effectLst/>
              <a:latin typeface="+mn-lt"/>
              <a:ea typeface="+mn-ea"/>
              <a:cs typeface="+mn-cs"/>
            </a:rPr>
            <a:t>Ｈ</a:t>
          </a:r>
          <a:r>
            <a:rPr kumimoji="1" lang="en-US" altLang="ja-JP" sz="1100" b="0" i="0" baseline="0">
              <a:solidFill>
                <a:schemeClr val="dk1"/>
              </a:solidFill>
              <a:effectLst/>
              <a:latin typeface="+mn-lt"/>
              <a:ea typeface="+mn-ea"/>
              <a:cs typeface="+mn-cs"/>
            </a:rPr>
            <a:t>29</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防災食育センター新設に伴う備品購入費等の増が</a:t>
          </a:r>
          <a:r>
            <a:rPr kumimoji="1" lang="ja-JP" altLang="en-US" sz="1100" b="0" i="0" baseline="0">
              <a:solidFill>
                <a:schemeClr val="dk1"/>
              </a:solidFill>
              <a:effectLst/>
              <a:latin typeface="+mn-lt"/>
              <a:ea typeface="+mn-ea"/>
              <a:cs typeface="+mn-cs"/>
            </a:rPr>
            <a:t>あり</a:t>
          </a:r>
          <a:r>
            <a:rPr kumimoji="1" lang="ja-JP" altLang="ja-JP" sz="1100" b="0" i="0" baseline="0">
              <a:solidFill>
                <a:schemeClr val="dk1"/>
              </a:solidFill>
              <a:effectLst/>
              <a:latin typeface="+mn-lt"/>
              <a:ea typeface="+mn-ea"/>
              <a:cs typeface="+mn-cs"/>
            </a:rPr>
            <a:t>１人当たり人件費・物件費等決算額の増要因となって</a:t>
          </a:r>
          <a:r>
            <a:rPr kumimoji="1" lang="ja-JP" altLang="en-US" sz="1100" b="0" i="0" baseline="0">
              <a:solidFill>
                <a:schemeClr val="dk1"/>
              </a:solidFill>
              <a:effectLst/>
              <a:latin typeface="+mn-lt"/>
              <a:ea typeface="+mn-ea"/>
              <a:cs typeface="+mn-cs"/>
            </a:rPr>
            <a:t>いたため、Ｈ</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は前年度比で減少したが、Ｈ</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以前と比較すると増加しており、</a:t>
          </a:r>
          <a:r>
            <a:rPr kumimoji="1" lang="ja-JP" altLang="ja-JP" sz="1100" b="0" i="0" baseline="0">
              <a:solidFill>
                <a:schemeClr val="dk1"/>
              </a:solidFill>
              <a:effectLst/>
              <a:latin typeface="+mn-lt"/>
              <a:ea typeface="+mn-ea"/>
              <a:cs typeface="+mn-cs"/>
            </a:rPr>
            <a:t>類似団体平均</a:t>
          </a:r>
          <a:r>
            <a:rPr kumimoji="1" lang="ja-JP" altLang="en-US" sz="1100" b="0" i="0" baseline="0">
              <a:solidFill>
                <a:schemeClr val="dk1"/>
              </a:solidFill>
              <a:effectLst/>
              <a:latin typeface="+mn-lt"/>
              <a:ea typeface="+mn-ea"/>
              <a:cs typeface="+mn-cs"/>
            </a:rPr>
            <a:t>と比べても高くなっている。</a:t>
          </a:r>
          <a:r>
            <a:rPr kumimoji="0" lang="ja-JP" altLang="en-US" sz="14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今後も人件費及び物件費の適正化や見直しを行い、コスト意識をもった財政運営に取り組む。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57931</xdr:rowOff>
    </xdr:from>
    <xdr:to>
      <xdr:col>23</xdr:col>
      <xdr:colOff>133350</xdr:colOff>
      <xdr:row>85</xdr:row>
      <xdr:rowOff>96177</xdr:rowOff>
    </xdr:to>
    <xdr:cxnSp macro="">
      <xdr:nvCxnSpPr>
        <xdr:cNvPr id="193" name="直線コネクタ 192"/>
        <xdr:cNvCxnSpPr/>
      </xdr:nvCxnSpPr>
      <xdr:spPr>
        <a:xfrm flipV="1">
          <a:off x="4114800" y="14631181"/>
          <a:ext cx="838200" cy="3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27176</xdr:rowOff>
    </xdr:from>
    <xdr:ext cx="762000" cy="259045"/>
    <xdr:sp macro="" textlink="">
      <xdr:nvSpPr>
        <xdr:cNvPr id="194" name="人件費・物件費等の状況平均値テキスト"/>
        <xdr:cNvSpPr txBox="1"/>
      </xdr:nvSpPr>
      <xdr:spPr>
        <a:xfrm>
          <a:off x="5041900" y="14257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3128</xdr:rowOff>
    </xdr:from>
    <xdr:to>
      <xdr:col>19</xdr:col>
      <xdr:colOff>133350</xdr:colOff>
      <xdr:row>85</xdr:row>
      <xdr:rowOff>96177</xdr:rowOff>
    </xdr:to>
    <xdr:cxnSp macro="">
      <xdr:nvCxnSpPr>
        <xdr:cNvPr id="196" name="直線コネクタ 195"/>
        <xdr:cNvCxnSpPr/>
      </xdr:nvCxnSpPr>
      <xdr:spPr>
        <a:xfrm>
          <a:off x="3225800" y="14576378"/>
          <a:ext cx="889000" cy="9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108901</xdr:rowOff>
    </xdr:from>
    <xdr:ext cx="736600" cy="259045"/>
    <xdr:sp macro="" textlink="">
      <xdr:nvSpPr>
        <xdr:cNvPr id="198" name="テキスト ボックス 197"/>
        <xdr:cNvSpPr txBox="1"/>
      </xdr:nvSpPr>
      <xdr:spPr>
        <a:xfrm>
          <a:off x="3733800" y="1416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3128</xdr:rowOff>
    </xdr:from>
    <xdr:to>
      <xdr:col>15</xdr:col>
      <xdr:colOff>82550</xdr:colOff>
      <xdr:row>85</xdr:row>
      <xdr:rowOff>7862</xdr:rowOff>
    </xdr:to>
    <xdr:cxnSp macro="">
      <xdr:nvCxnSpPr>
        <xdr:cNvPr id="199" name="直線コネクタ 198"/>
        <xdr:cNvCxnSpPr/>
      </xdr:nvCxnSpPr>
      <xdr:spPr>
        <a:xfrm flipV="1">
          <a:off x="2336800" y="14576378"/>
          <a:ext cx="889000" cy="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101996</xdr:rowOff>
    </xdr:from>
    <xdr:ext cx="762000" cy="259045"/>
    <xdr:sp macro="" textlink="">
      <xdr:nvSpPr>
        <xdr:cNvPr id="201" name="テキスト ボックス 200"/>
        <xdr:cNvSpPr txBox="1"/>
      </xdr:nvSpPr>
      <xdr:spPr>
        <a:xfrm>
          <a:off x="2844800" y="141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136575</xdr:rowOff>
    </xdr:from>
    <xdr:to>
      <xdr:col>11</xdr:col>
      <xdr:colOff>31750</xdr:colOff>
      <xdr:row>85</xdr:row>
      <xdr:rowOff>7862</xdr:rowOff>
    </xdr:to>
    <xdr:cxnSp macro="">
      <xdr:nvCxnSpPr>
        <xdr:cNvPr id="202" name="直線コネクタ 201"/>
        <xdr:cNvCxnSpPr/>
      </xdr:nvCxnSpPr>
      <xdr:spPr>
        <a:xfrm>
          <a:off x="1447800" y="14538375"/>
          <a:ext cx="889000" cy="4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76700</xdr:rowOff>
    </xdr:from>
    <xdr:ext cx="762000" cy="259045"/>
    <xdr:sp macro="" textlink="">
      <xdr:nvSpPr>
        <xdr:cNvPr id="204" name="テキスト ボックス 203"/>
        <xdr:cNvSpPr txBox="1"/>
      </xdr:nvSpPr>
      <xdr:spPr>
        <a:xfrm>
          <a:off x="1955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7131</xdr:rowOff>
    </xdr:from>
    <xdr:to>
      <xdr:col>23</xdr:col>
      <xdr:colOff>184150</xdr:colOff>
      <xdr:row>85</xdr:row>
      <xdr:rowOff>108731</xdr:rowOff>
    </xdr:to>
    <xdr:sp macro="" textlink="">
      <xdr:nvSpPr>
        <xdr:cNvPr id="212" name="楕円 211"/>
        <xdr:cNvSpPr/>
      </xdr:nvSpPr>
      <xdr:spPr>
        <a:xfrm>
          <a:off x="4902200" y="1458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150658</xdr:rowOff>
    </xdr:from>
    <xdr:ext cx="762000" cy="259045"/>
    <xdr:sp macro="" textlink="">
      <xdr:nvSpPr>
        <xdr:cNvPr id="213" name="人件費・物件費等の状況該当値テキスト"/>
        <xdr:cNvSpPr txBox="1"/>
      </xdr:nvSpPr>
      <xdr:spPr>
        <a:xfrm>
          <a:off x="5041900" y="1455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45377</xdr:rowOff>
    </xdr:from>
    <xdr:to>
      <xdr:col>19</xdr:col>
      <xdr:colOff>184150</xdr:colOff>
      <xdr:row>85</xdr:row>
      <xdr:rowOff>146977</xdr:rowOff>
    </xdr:to>
    <xdr:sp macro="" textlink="">
      <xdr:nvSpPr>
        <xdr:cNvPr id="214" name="楕円 213"/>
        <xdr:cNvSpPr/>
      </xdr:nvSpPr>
      <xdr:spPr>
        <a:xfrm>
          <a:off x="4064000" y="1461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131754</xdr:rowOff>
    </xdr:from>
    <xdr:ext cx="736600" cy="259045"/>
    <xdr:sp macro="" textlink="">
      <xdr:nvSpPr>
        <xdr:cNvPr id="215" name="テキスト ボックス 214"/>
        <xdr:cNvSpPr txBox="1"/>
      </xdr:nvSpPr>
      <xdr:spPr>
        <a:xfrm>
          <a:off x="3733800" y="14705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123778</xdr:rowOff>
    </xdr:from>
    <xdr:to>
      <xdr:col>15</xdr:col>
      <xdr:colOff>133350</xdr:colOff>
      <xdr:row>85</xdr:row>
      <xdr:rowOff>53928</xdr:rowOff>
    </xdr:to>
    <xdr:sp macro="" textlink="">
      <xdr:nvSpPr>
        <xdr:cNvPr id="216" name="楕円 215"/>
        <xdr:cNvSpPr/>
      </xdr:nvSpPr>
      <xdr:spPr>
        <a:xfrm>
          <a:off x="3175000" y="145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38705</xdr:rowOff>
    </xdr:from>
    <xdr:ext cx="762000" cy="259045"/>
    <xdr:sp macro="" textlink="">
      <xdr:nvSpPr>
        <xdr:cNvPr id="217" name="テキスト ボックス 216"/>
        <xdr:cNvSpPr txBox="1"/>
      </xdr:nvSpPr>
      <xdr:spPr>
        <a:xfrm>
          <a:off x="2844800" y="14611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128512</xdr:rowOff>
    </xdr:from>
    <xdr:to>
      <xdr:col>11</xdr:col>
      <xdr:colOff>82550</xdr:colOff>
      <xdr:row>85</xdr:row>
      <xdr:rowOff>58662</xdr:rowOff>
    </xdr:to>
    <xdr:sp macro="" textlink="">
      <xdr:nvSpPr>
        <xdr:cNvPr id="218" name="楕円 217"/>
        <xdr:cNvSpPr/>
      </xdr:nvSpPr>
      <xdr:spPr>
        <a:xfrm>
          <a:off x="2286000" y="1453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43439</xdr:rowOff>
    </xdr:from>
    <xdr:ext cx="762000" cy="259045"/>
    <xdr:sp macro="" textlink="">
      <xdr:nvSpPr>
        <xdr:cNvPr id="219" name="テキスト ボックス 218"/>
        <xdr:cNvSpPr txBox="1"/>
      </xdr:nvSpPr>
      <xdr:spPr>
        <a:xfrm>
          <a:off x="1955800" y="146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85775</xdr:rowOff>
    </xdr:from>
    <xdr:to>
      <xdr:col>7</xdr:col>
      <xdr:colOff>31750</xdr:colOff>
      <xdr:row>85</xdr:row>
      <xdr:rowOff>15925</xdr:rowOff>
    </xdr:to>
    <xdr:sp macro="" textlink="">
      <xdr:nvSpPr>
        <xdr:cNvPr id="220" name="楕円 219"/>
        <xdr:cNvSpPr/>
      </xdr:nvSpPr>
      <xdr:spPr>
        <a:xfrm>
          <a:off x="1397000" y="1448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26102</xdr:rowOff>
    </xdr:from>
    <xdr:ext cx="762000" cy="259045"/>
    <xdr:sp macro="" textlink="">
      <xdr:nvSpPr>
        <xdr:cNvPr id="221" name="テキスト ボックス 220"/>
        <xdr:cNvSpPr txBox="1"/>
      </xdr:nvSpPr>
      <xdr:spPr>
        <a:xfrm>
          <a:off x="1066800" y="1425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福生市のラスパイレス指数が高くなる要因としては、職員の年齢構成が挙げられる。</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　福生市は昭和</a:t>
          </a:r>
          <a:r>
            <a:rPr kumimoji="1" lang="en-US" altLang="ja-JP" sz="1000" b="0" i="0" baseline="0">
              <a:solidFill>
                <a:schemeClr val="dk1"/>
              </a:solidFill>
              <a:effectLst/>
              <a:latin typeface="+mn-lt"/>
              <a:ea typeface="+mn-ea"/>
              <a:cs typeface="+mn-cs"/>
            </a:rPr>
            <a:t>45</a:t>
          </a:r>
          <a:r>
            <a:rPr kumimoji="1" lang="ja-JP" altLang="ja-JP" sz="1000" b="0" i="0" baseline="0">
              <a:solidFill>
                <a:schemeClr val="dk1"/>
              </a:solidFill>
              <a:effectLst/>
              <a:latin typeface="+mn-lt"/>
              <a:ea typeface="+mn-ea"/>
              <a:cs typeface="+mn-cs"/>
            </a:rPr>
            <a:t>年の市制施行前後に大量に採用した職員が、平成</a:t>
          </a:r>
          <a:r>
            <a:rPr kumimoji="1" lang="en-US" altLang="ja-JP" sz="1000" b="0" i="0" baseline="0">
              <a:solidFill>
                <a:schemeClr val="dk1"/>
              </a:solidFill>
              <a:effectLst/>
              <a:latin typeface="+mn-lt"/>
              <a:ea typeface="+mn-ea"/>
              <a:cs typeface="+mn-cs"/>
            </a:rPr>
            <a:t>25</a:t>
          </a:r>
          <a:r>
            <a:rPr kumimoji="1" lang="ja-JP" altLang="ja-JP" sz="1000" b="0" i="0" baseline="0">
              <a:solidFill>
                <a:schemeClr val="dk1"/>
              </a:solidFill>
              <a:effectLst/>
              <a:latin typeface="+mn-lt"/>
              <a:ea typeface="+mn-ea"/>
              <a:cs typeface="+mn-cs"/>
            </a:rPr>
            <a:t>年前後から定年退職を迎えており、退職した管理職職員の後任として、比較的若い職員が昇任する状況がある。この結果、役職に応じた給料が支給されることで、他の団体の同じ勤続年数の職員と比較して給料額が高くなったために、ラスパイレス指数を上昇させていると考えられる。</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　平成</a:t>
          </a:r>
          <a:r>
            <a:rPr kumimoji="1" lang="en-US" altLang="ja-JP" sz="1000" b="0" i="0" baseline="0">
              <a:solidFill>
                <a:schemeClr val="dk1"/>
              </a:solidFill>
              <a:effectLst/>
              <a:latin typeface="+mn-lt"/>
              <a:ea typeface="+mn-ea"/>
              <a:cs typeface="+mn-cs"/>
            </a:rPr>
            <a:t>30</a:t>
          </a:r>
          <a:r>
            <a:rPr kumimoji="1" lang="ja-JP" altLang="ja-JP" sz="1000" b="0" i="0" baseline="0">
              <a:solidFill>
                <a:schemeClr val="dk1"/>
              </a:solidFill>
              <a:effectLst/>
              <a:latin typeface="+mn-lt"/>
              <a:ea typeface="+mn-ea"/>
              <a:cs typeface="+mn-cs"/>
            </a:rPr>
            <a:t>年度</a:t>
          </a:r>
          <a:r>
            <a:rPr kumimoji="1" lang="ja-JP" altLang="en-US" sz="10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ラスパイレス指数</a:t>
          </a:r>
          <a:r>
            <a:rPr kumimoji="1" lang="ja-JP" altLang="en-US" sz="1100" b="0" i="0" baseline="0">
              <a:solidFill>
                <a:schemeClr val="dk1"/>
              </a:solidFill>
              <a:effectLst/>
              <a:latin typeface="+mn-lt"/>
              <a:ea typeface="+mn-ea"/>
              <a:cs typeface="+mn-cs"/>
            </a:rPr>
            <a:t>の高い</a:t>
          </a:r>
          <a:r>
            <a:rPr kumimoji="1" lang="ja-JP" altLang="en-US" sz="1000" b="0" i="0" baseline="0">
              <a:solidFill>
                <a:schemeClr val="dk1"/>
              </a:solidFill>
              <a:effectLst/>
              <a:latin typeface="+mn-lt"/>
              <a:ea typeface="+mn-ea"/>
              <a:cs typeface="+mn-cs"/>
            </a:rPr>
            <a:t>職員の退職等により減少</a:t>
          </a:r>
          <a:r>
            <a:rPr kumimoji="1" lang="ja-JP" altLang="ja-JP" sz="1000" b="0" i="0" baseline="0">
              <a:solidFill>
                <a:schemeClr val="dk1"/>
              </a:solidFill>
              <a:effectLst/>
              <a:latin typeface="+mn-lt"/>
              <a:ea typeface="+mn-ea"/>
              <a:cs typeface="+mn-cs"/>
            </a:rPr>
            <a:t>し</a:t>
          </a:r>
          <a:r>
            <a:rPr kumimoji="1" lang="ja-JP" altLang="en-US" sz="1000" b="0" i="0" baseline="0">
              <a:solidFill>
                <a:schemeClr val="dk1"/>
              </a:solidFill>
              <a:effectLst/>
              <a:latin typeface="+mn-lt"/>
              <a:ea typeface="+mn-ea"/>
              <a:cs typeface="+mn-cs"/>
            </a:rPr>
            <a:t>たが、引き</a:t>
          </a:r>
          <a:r>
            <a:rPr kumimoji="1" lang="ja-JP" altLang="ja-JP" sz="1000" b="0" i="0" baseline="0">
              <a:solidFill>
                <a:schemeClr val="dk1"/>
              </a:solidFill>
              <a:effectLst/>
              <a:latin typeface="+mn-lt"/>
              <a:ea typeface="+mn-ea"/>
              <a:cs typeface="+mn-cs"/>
            </a:rPr>
            <a:t>続き、職務・職責に応じた給与の適正化に努めていく。</a:t>
          </a:r>
          <a:endParaRPr lang="ja-JP" altLang="ja-JP" sz="1100">
            <a:effectLst/>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87</xdr:row>
      <xdr:rowOff>131234</xdr:rowOff>
    </xdr:to>
    <xdr:cxnSp macro="">
      <xdr:nvCxnSpPr>
        <xdr:cNvPr id="250" name="直線コネクタ 249"/>
        <xdr:cNvCxnSpPr/>
      </xdr:nvCxnSpPr>
      <xdr:spPr>
        <a:xfrm flipV="1">
          <a:off x="17018000" y="13773855"/>
          <a:ext cx="0" cy="1273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103311</xdr:rowOff>
    </xdr:from>
    <xdr:ext cx="762000" cy="259045"/>
    <xdr:sp macro="" textlink="">
      <xdr:nvSpPr>
        <xdr:cNvPr id="251" name="給与水準   （国との比較）最小値テキスト"/>
        <xdr:cNvSpPr txBox="1"/>
      </xdr:nvSpPr>
      <xdr:spPr>
        <a:xfrm>
          <a:off x="17106900" y="1501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131234</xdr:rowOff>
    </xdr:from>
    <xdr:to>
      <xdr:col>81</xdr:col>
      <xdr:colOff>133350</xdr:colOff>
      <xdr:row>87</xdr:row>
      <xdr:rowOff>131234</xdr:rowOff>
    </xdr:to>
    <xdr:cxnSp macro="">
      <xdr:nvCxnSpPr>
        <xdr:cNvPr id="252" name="直線コネクタ 251"/>
        <xdr:cNvCxnSpPr/>
      </xdr:nvCxnSpPr>
      <xdr:spPr>
        <a:xfrm>
          <a:off x="16929100" y="15047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3"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4" name="直線コネクタ 253"/>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87</xdr:row>
      <xdr:rowOff>158045</xdr:rowOff>
    </xdr:to>
    <xdr:cxnSp macro="">
      <xdr:nvCxnSpPr>
        <xdr:cNvPr id="255" name="直線コネクタ 254"/>
        <xdr:cNvCxnSpPr/>
      </xdr:nvCxnSpPr>
      <xdr:spPr>
        <a:xfrm flipV="1">
          <a:off x="16179800" y="14886516"/>
          <a:ext cx="838200" cy="18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6"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7" name="フローチャート: 判断 256"/>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104422</xdr:rowOff>
    </xdr:from>
    <xdr:to>
      <xdr:col>77</xdr:col>
      <xdr:colOff>44450</xdr:colOff>
      <xdr:row>87</xdr:row>
      <xdr:rowOff>158045</xdr:rowOff>
    </xdr:to>
    <xdr:cxnSp macro="">
      <xdr:nvCxnSpPr>
        <xdr:cNvPr id="258" name="直線コネクタ 257"/>
        <xdr:cNvCxnSpPr/>
      </xdr:nvCxnSpPr>
      <xdr:spPr>
        <a:xfrm>
          <a:off x="15290800" y="150205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112184</xdr:rowOff>
    </xdr:from>
    <xdr:to>
      <xdr:col>77</xdr:col>
      <xdr:colOff>95250</xdr:colOff>
      <xdr:row>85</xdr:row>
      <xdr:rowOff>42334</xdr:rowOff>
    </xdr:to>
    <xdr:sp macro="" textlink="">
      <xdr:nvSpPr>
        <xdr:cNvPr id="259" name="フローチャート: 判断 258"/>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60" name="テキスト ボックス 259"/>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104422</xdr:rowOff>
    </xdr:from>
    <xdr:to>
      <xdr:col>72</xdr:col>
      <xdr:colOff>203200</xdr:colOff>
      <xdr:row>87</xdr:row>
      <xdr:rowOff>144639</xdr:rowOff>
    </xdr:to>
    <xdr:cxnSp macro="">
      <xdr:nvCxnSpPr>
        <xdr:cNvPr id="261" name="直線コネクタ 260"/>
        <xdr:cNvCxnSpPr/>
      </xdr:nvCxnSpPr>
      <xdr:spPr>
        <a:xfrm flipV="1">
          <a:off x="14401800" y="150205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2" name="フローチャート: 判断 261"/>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3" name="テキスト ボックス 262"/>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144639</xdr:rowOff>
    </xdr:from>
    <xdr:to>
      <xdr:col>68</xdr:col>
      <xdr:colOff>152400</xdr:colOff>
      <xdr:row>88</xdr:row>
      <xdr:rowOff>147461</xdr:rowOff>
    </xdr:to>
    <xdr:cxnSp macro="">
      <xdr:nvCxnSpPr>
        <xdr:cNvPr id="264" name="直線コネクタ 263"/>
        <xdr:cNvCxnSpPr/>
      </xdr:nvCxnSpPr>
      <xdr:spPr>
        <a:xfrm flipV="1">
          <a:off x="13512800" y="15060789"/>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7" name="フローチャート: 判断 266"/>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68" name="テキスト ボックス 267"/>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4" name="楕円 273"/>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5"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107245</xdr:rowOff>
    </xdr:from>
    <xdr:to>
      <xdr:col>77</xdr:col>
      <xdr:colOff>95250</xdr:colOff>
      <xdr:row>88</xdr:row>
      <xdr:rowOff>37395</xdr:rowOff>
    </xdr:to>
    <xdr:sp macro="" textlink="">
      <xdr:nvSpPr>
        <xdr:cNvPr id="276" name="楕円 275"/>
        <xdr:cNvSpPr/>
      </xdr:nvSpPr>
      <xdr:spPr>
        <a:xfrm>
          <a:off x="16129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22172</xdr:rowOff>
    </xdr:from>
    <xdr:ext cx="736600" cy="259045"/>
    <xdr:sp macro="" textlink="">
      <xdr:nvSpPr>
        <xdr:cNvPr id="277" name="テキスト ボックス 276"/>
        <xdr:cNvSpPr txBox="1"/>
      </xdr:nvSpPr>
      <xdr:spPr>
        <a:xfrm>
          <a:off x="15798800" y="1510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53622</xdr:rowOff>
    </xdr:from>
    <xdr:to>
      <xdr:col>73</xdr:col>
      <xdr:colOff>44450</xdr:colOff>
      <xdr:row>87</xdr:row>
      <xdr:rowOff>155222</xdr:rowOff>
    </xdr:to>
    <xdr:sp macro="" textlink="">
      <xdr:nvSpPr>
        <xdr:cNvPr id="278" name="楕円 277"/>
        <xdr:cNvSpPr/>
      </xdr:nvSpPr>
      <xdr:spPr>
        <a:xfrm>
          <a:off x="15240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139999</xdr:rowOff>
    </xdr:from>
    <xdr:ext cx="762000" cy="259045"/>
    <xdr:sp macro="" textlink="">
      <xdr:nvSpPr>
        <xdr:cNvPr id="279" name="テキスト ボックス 278"/>
        <xdr:cNvSpPr txBox="1"/>
      </xdr:nvSpPr>
      <xdr:spPr>
        <a:xfrm>
          <a:off x="14909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93839</xdr:rowOff>
    </xdr:from>
    <xdr:to>
      <xdr:col>68</xdr:col>
      <xdr:colOff>203200</xdr:colOff>
      <xdr:row>88</xdr:row>
      <xdr:rowOff>23989</xdr:rowOff>
    </xdr:to>
    <xdr:sp macro="" textlink="">
      <xdr:nvSpPr>
        <xdr:cNvPr id="280" name="楕円 279"/>
        <xdr:cNvSpPr/>
      </xdr:nvSpPr>
      <xdr:spPr>
        <a:xfrm>
          <a:off x="14351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8766</xdr:rowOff>
    </xdr:from>
    <xdr:ext cx="762000" cy="259045"/>
    <xdr:sp macro="" textlink="">
      <xdr:nvSpPr>
        <xdr:cNvPr id="281" name="テキスト ボックス 280"/>
        <xdr:cNvSpPr txBox="1"/>
      </xdr:nvSpPr>
      <xdr:spPr>
        <a:xfrm>
          <a:off x="14020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96661</xdr:rowOff>
    </xdr:from>
    <xdr:to>
      <xdr:col>64</xdr:col>
      <xdr:colOff>152400</xdr:colOff>
      <xdr:row>89</xdr:row>
      <xdr:rowOff>26811</xdr:rowOff>
    </xdr:to>
    <xdr:sp macro="" textlink="">
      <xdr:nvSpPr>
        <xdr:cNvPr id="282" name="楕円 281"/>
        <xdr:cNvSpPr/>
      </xdr:nvSpPr>
      <xdr:spPr>
        <a:xfrm>
          <a:off x="13462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11588</xdr:rowOff>
    </xdr:from>
    <xdr:ext cx="762000" cy="259045"/>
    <xdr:sp macro="" textlink="">
      <xdr:nvSpPr>
        <xdr:cNvPr id="283" name="テキスト ボックス 282"/>
        <xdr:cNvSpPr txBox="1"/>
      </xdr:nvSpPr>
      <xdr:spPr>
        <a:xfrm>
          <a:off x="13131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前年度比</a:t>
          </a:r>
          <a:r>
            <a:rPr kumimoji="1" lang="en-US" altLang="ja-JP" sz="1100" b="0" i="0" baseline="0">
              <a:solidFill>
                <a:schemeClr val="dk1"/>
              </a:solidFill>
              <a:effectLst/>
              <a:latin typeface="+mn-lt"/>
              <a:ea typeface="+mn-ea"/>
              <a:cs typeface="+mn-cs"/>
            </a:rPr>
            <a:t>0.17</a:t>
          </a:r>
          <a:r>
            <a:rPr kumimoji="1" lang="ja-JP" altLang="ja-JP" sz="1100" b="0" i="0" baseline="0">
              <a:solidFill>
                <a:schemeClr val="dk1"/>
              </a:solidFill>
              <a:effectLst/>
              <a:latin typeface="+mn-lt"/>
              <a:ea typeface="+mn-ea"/>
              <a:cs typeface="+mn-cs"/>
            </a:rPr>
            <a:t>ポイント上昇し</a:t>
          </a:r>
          <a:r>
            <a:rPr kumimoji="1" lang="en-US" altLang="ja-JP" sz="1100" b="0" i="0" baseline="0">
              <a:solidFill>
                <a:schemeClr val="dk1"/>
              </a:solidFill>
              <a:effectLst/>
              <a:latin typeface="+mn-lt"/>
              <a:ea typeface="+mn-ea"/>
              <a:cs typeface="+mn-cs"/>
            </a:rPr>
            <a:t>6.13</a:t>
          </a:r>
          <a:r>
            <a:rPr kumimoji="1" lang="ja-JP" altLang="ja-JP" sz="1100" b="0" i="0" baseline="0">
              <a:solidFill>
                <a:schemeClr val="dk1"/>
              </a:solidFill>
              <a:effectLst/>
              <a:latin typeface="+mn-lt"/>
              <a:ea typeface="+mn-ea"/>
              <a:cs typeface="+mn-cs"/>
            </a:rPr>
            <a:t>人、類似団体内平均と比較すると</a:t>
          </a:r>
          <a:r>
            <a:rPr kumimoji="1" lang="en-US" altLang="ja-JP" sz="1100" b="0" i="0" baseline="0">
              <a:solidFill>
                <a:schemeClr val="dk1"/>
              </a:solidFill>
              <a:effectLst/>
              <a:latin typeface="+mn-lt"/>
              <a:ea typeface="+mn-ea"/>
              <a:cs typeface="+mn-cs"/>
            </a:rPr>
            <a:t>0.10</a:t>
          </a:r>
          <a:r>
            <a:rPr kumimoji="1" lang="ja-JP" altLang="ja-JP" sz="1100" b="0" i="0" baseline="0">
              <a:solidFill>
                <a:schemeClr val="dk1"/>
              </a:solidFill>
              <a:effectLst/>
              <a:latin typeface="+mn-lt"/>
              <a:ea typeface="+mn-ea"/>
              <a:cs typeface="+mn-cs"/>
            </a:rPr>
            <a:t>ポイント低い結果</a:t>
          </a:r>
          <a:r>
            <a:rPr kumimoji="1" lang="ja-JP" altLang="en-US" sz="1100" b="0" i="0" baseline="0">
              <a:solidFill>
                <a:schemeClr val="dk1"/>
              </a:solidFill>
              <a:effectLst/>
              <a:latin typeface="+mn-lt"/>
              <a:ea typeface="+mn-ea"/>
              <a:cs typeface="+mn-cs"/>
            </a:rPr>
            <a:t>だが、増加傾向となっている</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年度は前年度と比較し正規職員数は</a:t>
          </a:r>
          <a:r>
            <a:rPr kumimoji="1" lang="en-US" altLang="ja-JP" sz="1100" b="0" i="0" baseline="0">
              <a:solidFill>
                <a:schemeClr val="dk1"/>
              </a:solidFill>
              <a:effectLst/>
              <a:latin typeface="+mn-lt"/>
              <a:ea typeface="+mn-ea"/>
              <a:cs typeface="+mn-cs"/>
            </a:rPr>
            <a:t>9</a:t>
          </a:r>
          <a:r>
            <a:rPr kumimoji="1" lang="ja-JP" altLang="ja-JP" sz="1100" b="0" i="0" baseline="0">
              <a:solidFill>
                <a:schemeClr val="dk1"/>
              </a:solidFill>
              <a:effectLst/>
              <a:latin typeface="+mn-lt"/>
              <a:ea typeface="+mn-ea"/>
              <a:cs typeface="+mn-cs"/>
            </a:rPr>
            <a:t>名増となった。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職員数の増加が続いているが、</a:t>
          </a:r>
          <a:r>
            <a:rPr kumimoji="1" lang="ja-JP" altLang="ja-JP" sz="1100" b="0" i="0" baseline="0">
              <a:solidFill>
                <a:schemeClr val="dk1"/>
              </a:solidFill>
              <a:effectLst/>
              <a:latin typeface="+mn-lt"/>
              <a:ea typeface="+mn-ea"/>
              <a:cs typeface="+mn-cs"/>
            </a:rPr>
            <a:t>第６次行政改革大綱では、平成</a:t>
          </a:r>
          <a:r>
            <a:rPr kumimoji="1" lang="en-US" altLang="ja-JP" sz="1100" b="0" i="0" baseline="0">
              <a:solidFill>
                <a:schemeClr val="dk1"/>
              </a:solidFill>
              <a:effectLst/>
              <a:latin typeface="+mn-lt"/>
              <a:ea typeface="+mn-ea"/>
              <a:cs typeface="+mn-cs"/>
            </a:rPr>
            <a:t>31</a:t>
          </a:r>
          <a:r>
            <a:rPr kumimoji="1" lang="ja-JP" altLang="ja-JP" sz="1100" b="0" i="0" baseline="0">
              <a:solidFill>
                <a:schemeClr val="dk1"/>
              </a:solidFill>
              <a:effectLst/>
              <a:latin typeface="+mn-lt"/>
              <a:ea typeface="+mn-ea"/>
              <a:cs typeface="+mn-cs"/>
            </a:rPr>
            <a:t>年度における総職員数（正規職員、再任用職員、嘱託職員の合計）を</a:t>
          </a:r>
          <a:r>
            <a:rPr kumimoji="1" lang="en-US" altLang="ja-JP" sz="1100" b="0" i="0" baseline="0">
              <a:solidFill>
                <a:schemeClr val="dk1"/>
              </a:solidFill>
              <a:effectLst/>
              <a:latin typeface="+mn-lt"/>
              <a:ea typeface="+mn-ea"/>
              <a:cs typeface="+mn-cs"/>
            </a:rPr>
            <a:t>540</a:t>
          </a:r>
          <a:r>
            <a:rPr kumimoji="1" lang="ja-JP" altLang="ja-JP" sz="1100" b="0" i="0" baseline="0">
              <a:solidFill>
                <a:schemeClr val="dk1"/>
              </a:solidFill>
              <a:effectLst/>
              <a:latin typeface="+mn-lt"/>
              <a:ea typeface="+mn-ea"/>
              <a:cs typeface="+mn-cs"/>
            </a:rPr>
            <a:t>人以内としており、職員数の削減に努め</a:t>
          </a:r>
          <a:r>
            <a:rPr kumimoji="1" lang="ja-JP" altLang="en-US" sz="1100" b="0" i="0" baseline="0">
              <a:solidFill>
                <a:schemeClr val="dk1"/>
              </a:solidFill>
              <a:effectLst/>
              <a:latin typeface="+mn-lt"/>
              <a:ea typeface="+mn-ea"/>
              <a:cs typeface="+mn-cs"/>
            </a:rPr>
            <a:t>る必要がある。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3" name="直線コネクタ 312"/>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4"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5" name="直線コネクタ 314"/>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6"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7" name="直線コネクタ 316"/>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97790</xdr:rowOff>
    </xdr:from>
    <xdr:to>
      <xdr:col>81</xdr:col>
      <xdr:colOff>44450</xdr:colOff>
      <xdr:row>60</xdr:row>
      <xdr:rowOff>131974</xdr:rowOff>
    </xdr:to>
    <xdr:cxnSp macro="">
      <xdr:nvCxnSpPr>
        <xdr:cNvPr id="318" name="直線コネクタ 317"/>
        <xdr:cNvCxnSpPr/>
      </xdr:nvCxnSpPr>
      <xdr:spPr>
        <a:xfrm>
          <a:off x="16179800" y="10384790"/>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19" name="定員管理の状況平均値テキスト"/>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0" name="フローチャート: 判断 319"/>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67628</xdr:rowOff>
    </xdr:from>
    <xdr:to>
      <xdr:col>77</xdr:col>
      <xdr:colOff>44450</xdr:colOff>
      <xdr:row>60</xdr:row>
      <xdr:rowOff>97790</xdr:rowOff>
    </xdr:to>
    <xdr:cxnSp macro="">
      <xdr:nvCxnSpPr>
        <xdr:cNvPr id="321" name="直線コネクタ 320"/>
        <xdr:cNvCxnSpPr/>
      </xdr:nvCxnSpPr>
      <xdr:spPr>
        <a:xfrm>
          <a:off x="15290800" y="1035462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2" name="フローチャート: 判断 321"/>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3" name="テキスト ボックス 322"/>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67628</xdr:rowOff>
    </xdr:from>
    <xdr:to>
      <xdr:col>72</xdr:col>
      <xdr:colOff>203200</xdr:colOff>
      <xdr:row>60</xdr:row>
      <xdr:rowOff>71649</xdr:rowOff>
    </xdr:to>
    <xdr:cxnSp macro="">
      <xdr:nvCxnSpPr>
        <xdr:cNvPr id="324" name="直線コネクタ 323"/>
        <xdr:cNvCxnSpPr/>
      </xdr:nvCxnSpPr>
      <xdr:spPr>
        <a:xfrm flipV="1">
          <a:off x="14401800" y="10354628"/>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5" name="フローチャート: 判断 324"/>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6" name="テキスト ボックス 325"/>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53552</xdr:rowOff>
    </xdr:from>
    <xdr:to>
      <xdr:col>68</xdr:col>
      <xdr:colOff>152400</xdr:colOff>
      <xdr:row>60</xdr:row>
      <xdr:rowOff>71649</xdr:rowOff>
    </xdr:to>
    <xdr:cxnSp macro="">
      <xdr:nvCxnSpPr>
        <xdr:cNvPr id="327" name="直線コネクタ 326"/>
        <xdr:cNvCxnSpPr/>
      </xdr:nvCxnSpPr>
      <xdr:spPr>
        <a:xfrm>
          <a:off x="13512800" y="10340552"/>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28" name="フローチャート: 判断 327"/>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165540</xdr:rowOff>
    </xdr:from>
    <xdr:ext cx="762000" cy="259045"/>
    <xdr:sp macro="" textlink="">
      <xdr:nvSpPr>
        <xdr:cNvPr id="329" name="テキスト ボックス 328"/>
        <xdr:cNvSpPr txBox="1"/>
      </xdr:nvSpPr>
      <xdr:spPr>
        <a:xfrm>
          <a:off x="14020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1" name="テキスト ボックス 330"/>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81174</xdr:rowOff>
    </xdr:from>
    <xdr:to>
      <xdr:col>81</xdr:col>
      <xdr:colOff>95250</xdr:colOff>
      <xdr:row>61</xdr:row>
      <xdr:rowOff>11324</xdr:rowOff>
    </xdr:to>
    <xdr:sp macro="" textlink="">
      <xdr:nvSpPr>
        <xdr:cNvPr id="337" name="楕円 336"/>
        <xdr:cNvSpPr/>
      </xdr:nvSpPr>
      <xdr:spPr>
        <a:xfrm>
          <a:off x="16967200" y="10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97701</xdr:rowOff>
    </xdr:from>
    <xdr:ext cx="762000" cy="259045"/>
    <xdr:sp macro="" textlink="">
      <xdr:nvSpPr>
        <xdr:cNvPr id="338" name="定員管理の状況該当値テキスト"/>
        <xdr:cNvSpPr txBox="1"/>
      </xdr:nvSpPr>
      <xdr:spPr>
        <a:xfrm>
          <a:off x="17106900" y="1021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46990</xdr:rowOff>
    </xdr:from>
    <xdr:to>
      <xdr:col>77</xdr:col>
      <xdr:colOff>95250</xdr:colOff>
      <xdr:row>60</xdr:row>
      <xdr:rowOff>148590</xdr:rowOff>
    </xdr:to>
    <xdr:sp macro="" textlink="">
      <xdr:nvSpPr>
        <xdr:cNvPr id="339" name="楕円 338"/>
        <xdr:cNvSpPr/>
      </xdr:nvSpPr>
      <xdr:spPr>
        <a:xfrm>
          <a:off x="16129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40" name="テキスト ボックス 339"/>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16828</xdr:rowOff>
    </xdr:from>
    <xdr:to>
      <xdr:col>73</xdr:col>
      <xdr:colOff>44450</xdr:colOff>
      <xdr:row>60</xdr:row>
      <xdr:rowOff>118428</xdr:rowOff>
    </xdr:to>
    <xdr:sp macro="" textlink="">
      <xdr:nvSpPr>
        <xdr:cNvPr id="341" name="楕円 340"/>
        <xdr:cNvSpPr/>
      </xdr:nvSpPr>
      <xdr:spPr>
        <a:xfrm>
          <a:off x="15240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128605</xdr:rowOff>
    </xdr:from>
    <xdr:ext cx="762000" cy="259045"/>
    <xdr:sp macro="" textlink="">
      <xdr:nvSpPr>
        <xdr:cNvPr id="342" name="テキスト ボックス 341"/>
        <xdr:cNvSpPr txBox="1"/>
      </xdr:nvSpPr>
      <xdr:spPr>
        <a:xfrm>
          <a:off x="14909800" y="100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20849</xdr:rowOff>
    </xdr:from>
    <xdr:to>
      <xdr:col>68</xdr:col>
      <xdr:colOff>203200</xdr:colOff>
      <xdr:row>60</xdr:row>
      <xdr:rowOff>122449</xdr:rowOff>
    </xdr:to>
    <xdr:sp macro="" textlink="">
      <xdr:nvSpPr>
        <xdr:cNvPr id="343" name="楕円 342"/>
        <xdr:cNvSpPr/>
      </xdr:nvSpPr>
      <xdr:spPr>
        <a:xfrm>
          <a:off x="14351000" y="10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132626</xdr:rowOff>
    </xdr:from>
    <xdr:ext cx="762000" cy="259045"/>
    <xdr:sp macro="" textlink="">
      <xdr:nvSpPr>
        <xdr:cNvPr id="344" name="テキスト ボックス 343"/>
        <xdr:cNvSpPr txBox="1"/>
      </xdr:nvSpPr>
      <xdr:spPr>
        <a:xfrm>
          <a:off x="14020800" y="1007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2752</xdr:rowOff>
    </xdr:from>
    <xdr:to>
      <xdr:col>64</xdr:col>
      <xdr:colOff>152400</xdr:colOff>
      <xdr:row>60</xdr:row>
      <xdr:rowOff>104352</xdr:rowOff>
    </xdr:to>
    <xdr:sp macro="" textlink="">
      <xdr:nvSpPr>
        <xdr:cNvPr id="345" name="楕円 344"/>
        <xdr:cNvSpPr/>
      </xdr:nvSpPr>
      <xdr:spPr>
        <a:xfrm>
          <a:off x="13462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114529</xdr:rowOff>
    </xdr:from>
    <xdr:ext cx="762000" cy="259045"/>
    <xdr:sp macro="" textlink="">
      <xdr:nvSpPr>
        <xdr:cNvPr id="346" name="テキスト ボックス 345"/>
        <xdr:cNvSpPr txBox="1"/>
      </xdr:nvSpPr>
      <xdr:spPr>
        <a:xfrm>
          <a:off x="13131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前年度比</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ポイント減少し、△</a:t>
          </a:r>
          <a:r>
            <a:rPr kumimoji="1" lang="en-US" altLang="ja-JP" sz="1100" b="0" i="0" baseline="0">
              <a:solidFill>
                <a:schemeClr val="dk1"/>
              </a:solidFill>
              <a:effectLst/>
              <a:latin typeface="+mn-lt"/>
              <a:ea typeface="+mn-ea"/>
              <a:cs typeface="+mn-cs"/>
            </a:rPr>
            <a:t>3.2</a:t>
          </a:r>
          <a:r>
            <a:rPr kumimoji="1" lang="ja-JP" altLang="ja-JP" sz="1100" b="0" i="0" baseline="0">
              <a:solidFill>
                <a:schemeClr val="dk1"/>
              </a:solidFill>
              <a:effectLst/>
              <a:latin typeface="+mn-lt"/>
              <a:ea typeface="+mn-ea"/>
              <a:cs typeface="+mn-cs"/>
            </a:rPr>
            <a:t>％となった。</a:t>
          </a:r>
          <a:endParaRPr lang="ja-JP" altLang="ja-JP" sz="1400">
            <a:effectLst/>
          </a:endParaRPr>
        </a:p>
        <a:p>
          <a:r>
            <a:rPr kumimoji="1" lang="ja-JP" altLang="ja-JP" sz="1100" b="0" i="0" baseline="0">
              <a:solidFill>
                <a:schemeClr val="dk1"/>
              </a:solidFill>
              <a:effectLst/>
              <a:latin typeface="+mn-lt"/>
              <a:ea typeface="+mn-ea"/>
              <a:cs typeface="+mn-cs"/>
            </a:rPr>
            <a:t>　起債を極力抑制した財政運営により、類似団体内順位では前年度と変わらず</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位となっている。今後も臨時財政対策債の発行を抑制し、地方債残高の減少に取り組んでいく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2" name="直線コネクタ 371"/>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3"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4" name="直線コネクタ 373"/>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5"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6" name="直線コネクタ 375"/>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74168</xdr:rowOff>
    </xdr:from>
    <xdr:to>
      <xdr:col>81</xdr:col>
      <xdr:colOff>44450</xdr:colOff>
      <xdr:row>38</xdr:row>
      <xdr:rowOff>83820</xdr:rowOff>
    </xdr:to>
    <xdr:cxnSp macro="">
      <xdr:nvCxnSpPr>
        <xdr:cNvPr id="377" name="直線コネクタ 376"/>
        <xdr:cNvCxnSpPr/>
      </xdr:nvCxnSpPr>
      <xdr:spPr>
        <a:xfrm flipV="1">
          <a:off x="16179800" y="658926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78"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79" name="フローチャート: 判断 378"/>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83820</xdr:rowOff>
    </xdr:from>
    <xdr:to>
      <xdr:col>77</xdr:col>
      <xdr:colOff>44450</xdr:colOff>
      <xdr:row>38</xdr:row>
      <xdr:rowOff>98298</xdr:rowOff>
    </xdr:to>
    <xdr:cxnSp macro="">
      <xdr:nvCxnSpPr>
        <xdr:cNvPr id="380" name="直線コネクタ 379"/>
        <xdr:cNvCxnSpPr/>
      </xdr:nvCxnSpPr>
      <xdr:spPr>
        <a:xfrm flipV="1">
          <a:off x="15290800" y="659892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1" name="フローチャート: 判断 380"/>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2" name="テキスト ボックス 381"/>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98298</xdr:rowOff>
    </xdr:from>
    <xdr:to>
      <xdr:col>72</xdr:col>
      <xdr:colOff>203200</xdr:colOff>
      <xdr:row>38</xdr:row>
      <xdr:rowOff>146558</xdr:rowOff>
    </xdr:to>
    <xdr:cxnSp macro="">
      <xdr:nvCxnSpPr>
        <xdr:cNvPr id="383" name="直線コネクタ 382"/>
        <xdr:cNvCxnSpPr/>
      </xdr:nvCxnSpPr>
      <xdr:spPr>
        <a:xfrm flipV="1">
          <a:off x="14401800" y="661339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4" name="フローチャート: 判断 383"/>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5" name="テキスト ボックス 384"/>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146558</xdr:rowOff>
    </xdr:from>
    <xdr:to>
      <xdr:col>68</xdr:col>
      <xdr:colOff>152400</xdr:colOff>
      <xdr:row>39</xdr:row>
      <xdr:rowOff>28194</xdr:rowOff>
    </xdr:to>
    <xdr:cxnSp macro="">
      <xdr:nvCxnSpPr>
        <xdr:cNvPr id="386" name="直線コネクタ 385"/>
        <xdr:cNvCxnSpPr/>
      </xdr:nvCxnSpPr>
      <xdr:spPr>
        <a:xfrm flipV="1">
          <a:off x="13512800" y="666165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7" name="フローチャート: 判断 386"/>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88" name="テキスト ボックス 387"/>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89" name="フローチャート: 判断 388"/>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0" name="テキスト ボックス 389"/>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23368</xdr:rowOff>
    </xdr:from>
    <xdr:to>
      <xdr:col>81</xdr:col>
      <xdr:colOff>95250</xdr:colOff>
      <xdr:row>38</xdr:row>
      <xdr:rowOff>124968</xdr:rowOff>
    </xdr:to>
    <xdr:sp macro="" textlink="">
      <xdr:nvSpPr>
        <xdr:cNvPr id="396" name="楕円 395"/>
        <xdr:cNvSpPr/>
      </xdr:nvSpPr>
      <xdr:spPr>
        <a:xfrm>
          <a:off x="169672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116095</xdr:rowOff>
    </xdr:from>
    <xdr:ext cx="762000" cy="259045"/>
    <xdr:sp macro="" textlink="">
      <xdr:nvSpPr>
        <xdr:cNvPr id="397" name="公債費負担の状況該当値テキスト"/>
        <xdr:cNvSpPr txBox="1"/>
      </xdr:nvSpPr>
      <xdr:spPr>
        <a:xfrm>
          <a:off x="17106900" y="645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33020</xdr:rowOff>
    </xdr:from>
    <xdr:to>
      <xdr:col>77</xdr:col>
      <xdr:colOff>95250</xdr:colOff>
      <xdr:row>38</xdr:row>
      <xdr:rowOff>134620</xdr:rowOff>
    </xdr:to>
    <xdr:sp macro="" textlink="">
      <xdr:nvSpPr>
        <xdr:cNvPr id="398" name="楕円 397"/>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144797</xdr:rowOff>
    </xdr:from>
    <xdr:ext cx="736600" cy="259045"/>
    <xdr:sp macro="" textlink="">
      <xdr:nvSpPr>
        <xdr:cNvPr id="399" name="テキスト ボックス 398"/>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47498</xdr:rowOff>
    </xdr:from>
    <xdr:to>
      <xdr:col>73</xdr:col>
      <xdr:colOff>44450</xdr:colOff>
      <xdr:row>38</xdr:row>
      <xdr:rowOff>149098</xdr:rowOff>
    </xdr:to>
    <xdr:sp macro="" textlink="">
      <xdr:nvSpPr>
        <xdr:cNvPr id="400" name="楕円 399"/>
        <xdr:cNvSpPr/>
      </xdr:nvSpPr>
      <xdr:spPr>
        <a:xfrm>
          <a:off x="15240000" y="65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159275</xdr:rowOff>
    </xdr:from>
    <xdr:ext cx="762000" cy="259045"/>
    <xdr:sp macro="" textlink="">
      <xdr:nvSpPr>
        <xdr:cNvPr id="401" name="テキスト ボックス 400"/>
        <xdr:cNvSpPr txBox="1"/>
      </xdr:nvSpPr>
      <xdr:spPr>
        <a:xfrm>
          <a:off x="14909800" y="633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95758</xdr:rowOff>
    </xdr:from>
    <xdr:to>
      <xdr:col>68</xdr:col>
      <xdr:colOff>203200</xdr:colOff>
      <xdr:row>39</xdr:row>
      <xdr:rowOff>25908</xdr:rowOff>
    </xdr:to>
    <xdr:sp macro="" textlink="">
      <xdr:nvSpPr>
        <xdr:cNvPr id="402" name="楕円 401"/>
        <xdr:cNvSpPr/>
      </xdr:nvSpPr>
      <xdr:spPr>
        <a:xfrm>
          <a:off x="143510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36085</xdr:rowOff>
    </xdr:from>
    <xdr:ext cx="762000" cy="259045"/>
    <xdr:sp macro="" textlink="">
      <xdr:nvSpPr>
        <xdr:cNvPr id="403" name="テキスト ボックス 402"/>
        <xdr:cNvSpPr txBox="1"/>
      </xdr:nvSpPr>
      <xdr:spPr>
        <a:xfrm>
          <a:off x="14020800" y="637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148844</xdr:rowOff>
    </xdr:from>
    <xdr:to>
      <xdr:col>64</xdr:col>
      <xdr:colOff>152400</xdr:colOff>
      <xdr:row>39</xdr:row>
      <xdr:rowOff>78994</xdr:rowOff>
    </xdr:to>
    <xdr:sp macro="" textlink="">
      <xdr:nvSpPr>
        <xdr:cNvPr id="404" name="楕円 403"/>
        <xdr:cNvSpPr/>
      </xdr:nvSpPr>
      <xdr:spPr>
        <a:xfrm>
          <a:off x="13462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89171</xdr:rowOff>
    </xdr:from>
    <xdr:ext cx="762000" cy="259045"/>
    <xdr:sp macro="" textlink="">
      <xdr:nvSpPr>
        <xdr:cNvPr id="405" name="テキスト ボックス 404"/>
        <xdr:cNvSpPr txBox="1"/>
      </xdr:nvSpPr>
      <xdr:spPr>
        <a:xfrm>
          <a:off x="13131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引き続き福生市では将来負担比率は</a:t>
          </a:r>
          <a:r>
            <a:rPr lang="en-US" altLang="ja-JP" sz="1100" b="0" i="0" baseline="0">
              <a:solidFill>
                <a:schemeClr val="dk1"/>
              </a:solidFill>
              <a:effectLst/>
              <a:latin typeface="+mn-lt"/>
              <a:ea typeface="+mn-ea"/>
              <a:cs typeface="+mn-cs"/>
            </a:rPr>
            <a:t>0</a:t>
          </a:r>
          <a:r>
            <a:rPr lang="ja-JP" altLang="ja-JP" sz="1100" b="0" i="0" baseline="0">
              <a:solidFill>
                <a:schemeClr val="dk1"/>
              </a:solidFill>
              <a:effectLst/>
              <a:latin typeface="+mn-lt"/>
              <a:ea typeface="+mn-ea"/>
              <a:cs typeface="+mn-cs"/>
            </a:rPr>
            <a:t>％を下回っており</a:t>
          </a:r>
          <a:r>
            <a:rPr kumimoji="1" lang="ja-JP" altLang="ja-JP" sz="1100" b="0" i="0" baseline="0">
              <a:solidFill>
                <a:schemeClr val="dk1"/>
              </a:solidFill>
              <a:effectLst/>
              <a:latin typeface="+mn-lt"/>
              <a:ea typeface="+mn-ea"/>
              <a:cs typeface="+mn-cs"/>
            </a:rPr>
            <a:t>、類似団体内順位でも前年同様</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位となっている。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都市基盤整備の際は、各種補助金を積極的に活用するなど地方債や一般財源の抑制を図っているが、今後も世代間の負担の公平化等も考慮しつつ、将来負担の健全化に努めていく。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2" name="直線コネクタ 431"/>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3"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4" name="直線コネクタ 433"/>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34205</xdr:rowOff>
    </xdr:from>
    <xdr:ext cx="762000" cy="259045"/>
    <xdr:sp macro="" textlink="">
      <xdr:nvSpPr>
        <xdr:cNvPr id="437" name="将来負担の状況平均値テキスト"/>
        <xdr:cNvSpPr txBox="1"/>
      </xdr:nvSpPr>
      <xdr:spPr>
        <a:xfrm>
          <a:off x="17106900" y="2605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38" name="フローチャート: 判断 437"/>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39" name="フローチャート: 判断 438"/>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0" name="テキスト ボックス 439"/>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169266</xdr:rowOff>
    </xdr:from>
    <xdr:to>
      <xdr:col>73</xdr:col>
      <xdr:colOff>44450</xdr:colOff>
      <xdr:row>16</xdr:row>
      <xdr:rowOff>99416</xdr:rowOff>
    </xdr:to>
    <xdr:sp macro="" textlink="">
      <xdr:nvSpPr>
        <xdr:cNvPr id="441" name="フローチャート: 判断 440"/>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2" name="テキスト ボックス 441"/>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152857</xdr:rowOff>
    </xdr:from>
    <xdr:to>
      <xdr:col>68</xdr:col>
      <xdr:colOff>203200</xdr:colOff>
      <xdr:row>16</xdr:row>
      <xdr:rowOff>83007</xdr:rowOff>
    </xdr:to>
    <xdr:sp macro="" textlink="">
      <xdr:nvSpPr>
        <xdr:cNvPr id="443" name="フローチャート: 判断 442"/>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44" name="テキスト ボックス 443"/>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45" name="フローチャート: 判断 444"/>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46" name="テキスト ボックス 445"/>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58,243
54,427
10.16
24,950,685
24,503,727
443,064
11,695,951
7,046,765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人件費の割合は前年度比</a:t>
          </a:r>
          <a:r>
            <a:rPr kumimoji="1" lang="en-US" altLang="ja-JP" sz="900" b="0" i="0" baseline="0">
              <a:solidFill>
                <a:schemeClr val="dk1"/>
              </a:solidFill>
              <a:effectLst/>
              <a:latin typeface="+mn-lt"/>
              <a:ea typeface="+mn-ea"/>
              <a:cs typeface="+mn-cs"/>
            </a:rPr>
            <a:t>0.3</a:t>
          </a:r>
          <a:r>
            <a:rPr kumimoji="1" lang="ja-JP" altLang="ja-JP" sz="900" b="0" i="0" baseline="0">
              <a:solidFill>
                <a:schemeClr val="dk1"/>
              </a:solidFill>
              <a:effectLst/>
              <a:latin typeface="+mn-lt"/>
              <a:ea typeface="+mn-ea"/>
              <a:cs typeface="+mn-cs"/>
            </a:rPr>
            <a:t>ポイント</a:t>
          </a:r>
          <a:r>
            <a:rPr kumimoji="1" lang="ja-JP" altLang="en-US" sz="900" b="0" i="0" baseline="0">
              <a:solidFill>
                <a:schemeClr val="dk1"/>
              </a:solidFill>
              <a:effectLst/>
              <a:latin typeface="+mn-lt"/>
              <a:ea typeface="+mn-ea"/>
              <a:cs typeface="+mn-cs"/>
            </a:rPr>
            <a:t>増</a:t>
          </a:r>
          <a:r>
            <a:rPr kumimoji="1" lang="ja-JP" altLang="ja-JP" sz="900" b="0" i="0" baseline="0">
              <a:solidFill>
                <a:schemeClr val="dk1"/>
              </a:solidFill>
              <a:effectLst/>
              <a:latin typeface="+mn-lt"/>
              <a:ea typeface="+mn-ea"/>
              <a:cs typeface="+mn-cs"/>
            </a:rPr>
            <a:t>の</a:t>
          </a:r>
          <a:r>
            <a:rPr kumimoji="1" lang="en-US" altLang="ja-JP" sz="900" b="0" i="0" baseline="0">
              <a:solidFill>
                <a:schemeClr val="dk1"/>
              </a:solidFill>
              <a:effectLst/>
              <a:latin typeface="+mn-lt"/>
              <a:ea typeface="+mn-ea"/>
              <a:cs typeface="+mn-cs"/>
            </a:rPr>
            <a:t>26.2</a:t>
          </a:r>
          <a:r>
            <a:rPr kumimoji="1" lang="ja-JP" altLang="ja-JP" sz="900" b="0" i="0" baseline="0">
              <a:solidFill>
                <a:schemeClr val="dk1"/>
              </a:solidFill>
              <a:effectLst/>
              <a:latin typeface="+mn-lt"/>
              <a:ea typeface="+mn-ea"/>
              <a:cs typeface="+mn-cs"/>
            </a:rPr>
            <a:t>％となった。</a:t>
          </a:r>
          <a:endParaRPr lang="ja-JP" altLang="ja-JP" sz="1050">
            <a:effectLst/>
          </a:endParaRPr>
        </a:p>
        <a:p>
          <a:pPr eaLnBrk="1" fontAlgn="auto" latinLnBrk="0" hangingPunct="1"/>
          <a:r>
            <a:rPr kumimoji="1" lang="ja-JP" altLang="ja-JP" sz="900" b="0" i="0" baseline="0">
              <a:solidFill>
                <a:schemeClr val="dk1"/>
              </a:solidFill>
              <a:effectLst/>
              <a:latin typeface="+mn-lt"/>
              <a:ea typeface="+mn-ea"/>
              <a:cs typeface="+mn-cs"/>
            </a:rPr>
            <a:t>　</a:t>
          </a:r>
          <a:r>
            <a:rPr kumimoji="1" lang="ja-JP" altLang="en-US" sz="900" b="0" i="0" baseline="0">
              <a:solidFill>
                <a:schemeClr val="dk1"/>
              </a:solidFill>
              <a:effectLst/>
              <a:latin typeface="+mn-lt"/>
              <a:ea typeface="+mn-ea"/>
              <a:cs typeface="+mn-cs"/>
            </a:rPr>
            <a:t>職員数の増加に伴い、時間外勤務手当は</a:t>
          </a:r>
          <a:r>
            <a:rPr kumimoji="1" lang="ja-JP" altLang="ja-JP" sz="900" b="0" i="0" baseline="0">
              <a:solidFill>
                <a:schemeClr val="dk1"/>
              </a:solidFill>
              <a:effectLst/>
              <a:latin typeface="+mn-lt"/>
              <a:ea typeface="+mn-ea"/>
              <a:cs typeface="+mn-cs"/>
            </a:rPr>
            <a:t>減となっているが期末勤勉手当</a:t>
          </a:r>
          <a:r>
            <a:rPr kumimoji="1" lang="ja-JP" altLang="en-US" sz="900" b="0" i="0" baseline="0">
              <a:solidFill>
                <a:schemeClr val="dk1"/>
              </a:solidFill>
              <a:effectLst/>
              <a:latin typeface="+mn-lt"/>
              <a:ea typeface="+mn-ea"/>
              <a:cs typeface="+mn-cs"/>
            </a:rPr>
            <a:t>は</a:t>
          </a:r>
          <a:r>
            <a:rPr kumimoji="1" lang="ja-JP" altLang="ja-JP" sz="900" b="0" i="0" baseline="0">
              <a:solidFill>
                <a:schemeClr val="dk1"/>
              </a:solidFill>
              <a:effectLst/>
              <a:latin typeface="+mn-lt"/>
              <a:ea typeface="+mn-ea"/>
              <a:cs typeface="+mn-cs"/>
            </a:rPr>
            <a:t>支給月数の増加により</a:t>
          </a:r>
          <a:r>
            <a:rPr kumimoji="1" lang="ja-JP" altLang="en-US" sz="900" b="0" i="0" baseline="0">
              <a:solidFill>
                <a:schemeClr val="dk1"/>
              </a:solidFill>
              <a:effectLst/>
              <a:latin typeface="+mn-lt"/>
              <a:ea typeface="+mn-ea"/>
              <a:cs typeface="+mn-cs"/>
            </a:rPr>
            <a:t>増加しており、職員給は</a:t>
          </a:r>
          <a:r>
            <a:rPr kumimoji="1" lang="ja-JP" altLang="ja-JP" sz="900" b="0" i="0" baseline="0">
              <a:solidFill>
                <a:schemeClr val="dk1"/>
              </a:solidFill>
              <a:effectLst/>
              <a:latin typeface="+mn-lt"/>
              <a:ea typeface="+mn-ea"/>
              <a:cs typeface="+mn-cs"/>
            </a:rPr>
            <a:t>増加となった。</a:t>
          </a:r>
          <a:r>
            <a:rPr kumimoji="1" lang="ja-JP" altLang="en-US" sz="900" b="0" i="0" baseline="0">
              <a:solidFill>
                <a:schemeClr val="dk1"/>
              </a:solidFill>
              <a:effectLst/>
              <a:latin typeface="+mn-lt"/>
              <a:ea typeface="+mn-ea"/>
              <a:cs typeface="+mn-cs"/>
            </a:rPr>
            <a:t>また、心理カウンセラー等高コストの嘱託職員の配置があり委員等報酬も増加している。</a:t>
          </a:r>
          <a:endParaRPr kumimoji="1" lang="en-US" altLang="ja-JP" sz="900" b="0" i="0" baseline="0">
            <a:solidFill>
              <a:schemeClr val="dk1"/>
            </a:solidFill>
            <a:effectLst/>
            <a:latin typeface="+mn-lt"/>
            <a:ea typeface="+mn-ea"/>
            <a:cs typeface="+mn-cs"/>
          </a:endParaRPr>
        </a:p>
        <a:p>
          <a:pPr eaLnBrk="1" fontAlgn="auto" latinLnBrk="0" hangingPunct="1"/>
          <a:r>
            <a:rPr kumimoji="1" lang="ja-JP" altLang="en-US" sz="9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分母にあ</a:t>
          </a:r>
          <a:r>
            <a:rPr kumimoji="1" lang="ja-JP" altLang="en-US" sz="1000" b="0" i="0" baseline="0">
              <a:solidFill>
                <a:schemeClr val="dk1"/>
              </a:solidFill>
              <a:effectLst/>
              <a:latin typeface="+mn-lt"/>
              <a:ea typeface="+mn-ea"/>
              <a:cs typeface="+mn-cs"/>
            </a:rPr>
            <a:t>たる</a:t>
          </a:r>
          <a:r>
            <a:rPr kumimoji="1" lang="ja-JP" altLang="ja-JP" sz="1000" b="0" i="0" baseline="0">
              <a:solidFill>
                <a:schemeClr val="dk1"/>
              </a:solidFill>
              <a:effectLst/>
              <a:latin typeface="+mn-lt"/>
              <a:ea typeface="+mn-ea"/>
              <a:cs typeface="+mn-cs"/>
            </a:rPr>
            <a:t>経常一般財源</a:t>
          </a:r>
          <a:r>
            <a:rPr kumimoji="1" lang="ja-JP" altLang="en-US" sz="1000" b="0" i="0" baseline="0">
              <a:solidFill>
                <a:schemeClr val="dk1"/>
              </a:solidFill>
              <a:effectLst/>
              <a:latin typeface="+mn-lt"/>
              <a:ea typeface="+mn-ea"/>
              <a:cs typeface="+mn-cs"/>
            </a:rPr>
            <a:t>の増加割合</a:t>
          </a:r>
          <a:r>
            <a:rPr kumimoji="1" lang="ja-JP" altLang="ja-JP" sz="1000" b="0" i="0" baseline="0">
              <a:solidFill>
                <a:schemeClr val="dk1"/>
              </a:solidFill>
              <a:effectLst/>
              <a:latin typeface="+mn-lt"/>
              <a:ea typeface="+mn-ea"/>
              <a:cs typeface="+mn-cs"/>
            </a:rPr>
            <a:t>以上に</a:t>
          </a:r>
          <a:r>
            <a:rPr kumimoji="1" lang="ja-JP" altLang="en-US" sz="1000" b="0" i="0" baseline="0">
              <a:solidFill>
                <a:schemeClr val="dk1"/>
              </a:solidFill>
              <a:effectLst/>
              <a:latin typeface="+mn-lt"/>
              <a:ea typeface="+mn-ea"/>
              <a:cs typeface="+mn-cs"/>
            </a:rPr>
            <a:t>増加した</a:t>
          </a:r>
          <a:r>
            <a:rPr kumimoji="1" lang="ja-JP" altLang="ja-JP" sz="1000" b="0" i="0" baseline="0">
              <a:solidFill>
                <a:schemeClr val="dk1"/>
              </a:solidFill>
              <a:effectLst/>
              <a:latin typeface="+mn-lt"/>
              <a:ea typeface="+mn-ea"/>
              <a:cs typeface="+mn-cs"/>
            </a:rPr>
            <a:t>ため、全体的な割合は</a:t>
          </a:r>
          <a:r>
            <a:rPr kumimoji="1" lang="ja-JP" altLang="en-US" sz="1000" b="0" i="0" baseline="0">
              <a:solidFill>
                <a:schemeClr val="dk1"/>
              </a:solidFill>
              <a:effectLst/>
              <a:latin typeface="+mn-lt"/>
              <a:ea typeface="+mn-ea"/>
              <a:cs typeface="+mn-cs"/>
            </a:rPr>
            <a:t>増加</a:t>
          </a:r>
          <a:r>
            <a:rPr kumimoji="1" lang="ja-JP" altLang="ja-JP" sz="1000" b="0" i="0" baseline="0">
              <a:solidFill>
                <a:schemeClr val="dk1"/>
              </a:solidFill>
              <a:effectLst/>
              <a:latin typeface="+mn-lt"/>
              <a:ea typeface="+mn-ea"/>
              <a:cs typeface="+mn-cs"/>
            </a:rPr>
            <a:t>している。</a:t>
          </a:r>
          <a:r>
            <a:rPr kumimoji="1" lang="ja-JP" altLang="ja-JP" sz="900" b="0" i="0" baseline="0">
              <a:solidFill>
                <a:schemeClr val="dk1"/>
              </a:solidFill>
              <a:effectLst/>
              <a:latin typeface="+mn-lt"/>
              <a:ea typeface="+mn-ea"/>
              <a:cs typeface="+mn-cs"/>
            </a:rPr>
            <a:t>類似団体内平均、全国</a:t>
          </a:r>
          <a:r>
            <a:rPr kumimoji="1" lang="ja-JP" altLang="ja-JP" sz="800" b="0" i="0" baseline="0">
              <a:solidFill>
                <a:schemeClr val="dk1"/>
              </a:solidFill>
              <a:effectLst/>
              <a:latin typeface="+mn-lt"/>
              <a:ea typeface="+mn-ea"/>
              <a:cs typeface="+mn-cs"/>
            </a:rPr>
            <a:t>平均</a:t>
          </a:r>
          <a:r>
            <a:rPr kumimoji="1" lang="ja-JP" altLang="ja-JP" sz="900" b="0" i="0" baseline="0">
              <a:solidFill>
                <a:schemeClr val="dk1"/>
              </a:solidFill>
              <a:effectLst/>
              <a:latin typeface="+mn-lt"/>
              <a:ea typeface="+mn-ea"/>
              <a:cs typeface="+mn-cs"/>
            </a:rPr>
            <a:t>、東京都平均いずれと比較しても福生市の人件費割合は高い傾向にある。事務事業の改善や見直しによる業務の効率化、職員の定員適正化を図り人件費の抑制に努めていく。</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37</xdr:row>
      <xdr:rowOff>161290</xdr:rowOff>
    </xdr:to>
    <xdr:cxnSp macro="">
      <xdr:nvCxnSpPr>
        <xdr:cNvPr id="66" name="直線コネクタ 65"/>
        <xdr:cNvCxnSpPr/>
      </xdr:nvCxnSpPr>
      <xdr:spPr>
        <a:xfrm>
          <a:off x="3987800" y="6482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38</xdr:row>
      <xdr:rowOff>27940</xdr:rowOff>
    </xdr:to>
    <xdr:cxnSp macro="">
      <xdr:nvCxnSpPr>
        <xdr:cNvPr id="69" name="直線コネクタ 68"/>
        <xdr:cNvCxnSpPr/>
      </xdr:nvCxnSpPr>
      <xdr:spPr>
        <a:xfrm flipV="1">
          <a:off x="3098800" y="6482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130810</xdr:rowOff>
    </xdr:from>
    <xdr:to>
      <xdr:col>15</xdr:col>
      <xdr:colOff>98425</xdr:colOff>
      <xdr:row>38</xdr:row>
      <xdr:rowOff>27940</xdr:rowOff>
    </xdr:to>
    <xdr:cxnSp macro="">
      <xdr:nvCxnSpPr>
        <xdr:cNvPr id="72" name="直線コネクタ 71"/>
        <xdr:cNvCxnSpPr/>
      </xdr:nvCxnSpPr>
      <xdr:spPr>
        <a:xfrm>
          <a:off x="2209800" y="6474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130810</xdr:rowOff>
    </xdr:from>
    <xdr:to>
      <xdr:col>11</xdr:col>
      <xdr:colOff>9525</xdr:colOff>
      <xdr:row>38</xdr:row>
      <xdr:rowOff>66040</xdr:rowOff>
    </xdr:to>
    <xdr:cxnSp macro="">
      <xdr:nvCxnSpPr>
        <xdr:cNvPr id="75" name="直線コネクタ 74"/>
        <xdr:cNvCxnSpPr/>
      </xdr:nvCxnSpPr>
      <xdr:spPr>
        <a:xfrm flipV="1">
          <a:off x="1320800" y="64744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148590</xdr:rowOff>
    </xdr:from>
    <xdr:to>
      <xdr:col>15</xdr:col>
      <xdr:colOff>149225</xdr:colOff>
      <xdr:row>38</xdr:row>
      <xdr:rowOff>78740</xdr:rowOff>
    </xdr:to>
    <xdr:sp macro="" textlink="">
      <xdr:nvSpPr>
        <xdr:cNvPr id="89" name="楕円 88"/>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63517</xdr:rowOff>
    </xdr:from>
    <xdr:ext cx="762000" cy="259045"/>
    <xdr:sp macro="" textlink="">
      <xdr:nvSpPr>
        <xdr:cNvPr id="90" name="テキスト ボックス 89"/>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80010</xdr:rowOff>
    </xdr:from>
    <xdr:to>
      <xdr:col>11</xdr:col>
      <xdr:colOff>60325</xdr:colOff>
      <xdr:row>38</xdr:row>
      <xdr:rowOff>10160</xdr:rowOff>
    </xdr:to>
    <xdr:sp macro="" textlink="">
      <xdr:nvSpPr>
        <xdr:cNvPr id="91" name="楕円 90"/>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166387</xdr:rowOff>
    </xdr:from>
    <xdr:ext cx="762000" cy="259045"/>
    <xdr:sp macro="" textlink="">
      <xdr:nvSpPr>
        <xdr:cNvPr id="92" name="テキスト ボックス 91"/>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xdr:rowOff>
    </xdr:from>
    <xdr:to>
      <xdr:col>6</xdr:col>
      <xdr:colOff>171450</xdr:colOff>
      <xdr:row>38</xdr:row>
      <xdr:rowOff>116840</xdr:rowOff>
    </xdr:to>
    <xdr:sp macro="" textlink="">
      <xdr:nvSpPr>
        <xdr:cNvPr id="93" name="楕円 92"/>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101617</xdr:rowOff>
    </xdr:from>
    <xdr:ext cx="762000" cy="259045"/>
    <xdr:sp macro="" textlink="">
      <xdr:nvSpPr>
        <xdr:cNvPr id="94" name="テキスト ボックス 93"/>
        <xdr:cNvSpPr txBox="1"/>
      </xdr:nvSpPr>
      <xdr:spPr>
        <a:xfrm>
          <a:off x="939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物件費においては、防災食育センター</a:t>
          </a:r>
          <a:r>
            <a:rPr kumimoji="1" lang="ja-JP" altLang="en-US" sz="1100" b="0" i="0" baseline="0">
              <a:solidFill>
                <a:schemeClr val="dk1"/>
              </a:solidFill>
              <a:effectLst/>
              <a:latin typeface="+mn-lt"/>
              <a:ea typeface="+mn-ea"/>
              <a:cs typeface="+mn-cs"/>
            </a:rPr>
            <a:t>の通年での</a:t>
          </a:r>
          <a:r>
            <a:rPr kumimoji="1" lang="ja-JP" altLang="ja-JP" sz="1100" b="0" i="0" baseline="0">
              <a:solidFill>
                <a:schemeClr val="dk1"/>
              </a:solidFill>
              <a:effectLst/>
              <a:latin typeface="+mn-lt"/>
              <a:ea typeface="+mn-ea"/>
              <a:cs typeface="+mn-cs"/>
            </a:rPr>
            <a:t>稼動に伴う維持管理経費の増加等により、前年度比</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ポイントの増、類似団体内平均より</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ポイント高い</a:t>
          </a:r>
          <a:r>
            <a:rPr kumimoji="1" lang="en-US" altLang="ja-JP" sz="1100" b="0" i="0" baseline="0">
              <a:solidFill>
                <a:schemeClr val="dk1"/>
              </a:solidFill>
              <a:effectLst/>
              <a:latin typeface="+mn-lt"/>
              <a:ea typeface="+mn-ea"/>
              <a:cs typeface="+mn-cs"/>
            </a:rPr>
            <a:t>18.0</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物件費のおよそ３分の２は各種委託料が占めており、施設やシステムの保守委託から各事業の事業・事務委託等内容は様々である。委託内容の見直しや、事務事業の改善・効率化に伴う新規委託の実施等、行政コストの効率化に努め財政運営の適正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78994</xdr:rowOff>
    </xdr:from>
    <xdr:to>
      <xdr:col>82</xdr:col>
      <xdr:colOff>107950</xdr:colOff>
      <xdr:row>17</xdr:row>
      <xdr:rowOff>115570</xdr:rowOff>
    </xdr:to>
    <xdr:cxnSp macro="">
      <xdr:nvCxnSpPr>
        <xdr:cNvPr id="125" name="直線コネクタ 124"/>
        <xdr:cNvCxnSpPr/>
      </xdr:nvCxnSpPr>
      <xdr:spPr>
        <a:xfrm>
          <a:off x="15671800" y="29936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51562</xdr:rowOff>
    </xdr:from>
    <xdr:to>
      <xdr:col>78</xdr:col>
      <xdr:colOff>69850</xdr:colOff>
      <xdr:row>17</xdr:row>
      <xdr:rowOff>78994</xdr:rowOff>
    </xdr:to>
    <xdr:cxnSp macro="">
      <xdr:nvCxnSpPr>
        <xdr:cNvPr id="128" name="直線コネクタ 127"/>
        <xdr:cNvCxnSpPr/>
      </xdr:nvCxnSpPr>
      <xdr:spPr>
        <a:xfrm>
          <a:off x="14782800" y="2966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30" name="テキスト ボックス 129"/>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94996</xdr:rowOff>
    </xdr:from>
    <xdr:to>
      <xdr:col>73</xdr:col>
      <xdr:colOff>180975</xdr:colOff>
      <xdr:row>17</xdr:row>
      <xdr:rowOff>51562</xdr:rowOff>
    </xdr:to>
    <xdr:cxnSp macro="">
      <xdr:nvCxnSpPr>
        <xdr:cNvPr id="131" name="直線コネクタ 130"/>
        <xdr:cNvCxnSpPr/>
      </xdr:nvCxnSpPr>
      <xdr:spPr>
        <a:xfrm>
          <a:off x="13893800" y="283819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33" name="テキスト ボックス 132"/>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94996</xdr:rowOff>
    </xdr:from>
    <xdr:to>
      <xdr:col>69</xdr:col>
      <xdr:colOff>92075</xdr:colOff>
      <xdr:row>16</xdr:row>
      <xdr:rowOff>131572</xdr:rowOff>
    </xdr:to>
    <xdr:cxnSp macro="">
      <xdr:nvCxnSpPr>
        <xdr:cNvPr id="134" name="直線コネクタ 133"/>
        <xdr:cNvCxnSpPr/>
      </xdr:nvCxnSpPr>
      <xdr:spPr>
        <a:xfrm flipV="1">
          <a:off x="13004800" y="28381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36" name="テキスト ボックス 135"/>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4" name="楕円 143"/>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5"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28194</xdr:rowOff>
    </xdr:from>
    <xdr:to>
      <xdr:col>78</xdr:col>
      <xdr:colOff>120650</xdr:colOff>
      <xdr:row>17</xdr:row>
      <xdr:rowOff>129794</xdr:rowOff>
    </xdr:to>
    <xdr:sp macro="" textlink="">
      <xdr:nvSpPr>
        <xdr:cNvPr id="146" name="楕円 145"/>
        <xdr:cNvSpPr/>
      </xdr:nvSpPr>
      <xdr:spPr>
        <a:xfrm>
          <a:off x="15621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114571</xdr:rowOff>
    </xdr:from>
    <xdr:ext cx="736600" cy="259045"/>
    <xdr:sp macro="" textlink="">
      <xdr:nvSpPr>
        <xdr:cNvPr id="147" name="テキスト ボックス 146"/>
        <xdr:cNvSpPr txBox="1"/>
      </xdr:nvSpPr>
      <xdr:spPr>
        <a:xfrm>
          <a:off x="15290800" y="30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762</xdr:rowOff>
    </xdr:from>
    <xdr:to>
      <xdr:col>74</xdr:col>
      <xdr:colOff>31750</xdr:colOff>
      <xdr:row>17</xdr:row>
      <xdr:rowOff>102362</xdr:rowOff>
    </xdr:to>
    <xdr:sp macro="" textlink="">
      <xdr:nvSpPr>
        <xdr:cNvPr id="148" name="楕円 147"/>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87139</xdr:rowOff>
    </xdr:from>
    <xdr:ext cx="762000" cy="259045"/>
    <xdr:sp macro="" textlink="">
      <xdr:nvSpPr>
        <xdr:cNvPr id="149" name="テキスト ボックス 148"/>
        <xdr:cNvSpPr txBox="1"/>
      </xdr:nvSpPr>
      <xdr:spPr>
        <a:xfrm>
          <a:off x="14401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44196</xdr:rowOff>
    </xdr:from>
    <xdr:to>
      <xdr:col>69</xdr:col>
      <xdr:colOff>142875</xdr:colOff>
      <xdr:row>16</xdr:row>
      <xdr:rowOff>145796</xdr:rowOff>
    </xdr:to>
    <xdr:sp macro="" textlink="">
      <xdr:nvSpPr>
        <xdr:cNvPr id="150" name="楕円 149"/>
        <xdr:cNvSpPr/>
      </xdr:nvSpPr>
      <xdr:spPr>
        <a:xfrm>
          <a:off x="13843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51" name="テキスト ボックス 150"/>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52" name="楕円 151"/>
        <xdr:cNvSpPr/>
      </xdr:nvSpPr>
      <xdr:spPr>
        <a:xfrm>
          <a:off x="12954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167149</xdr:rowOff>
    </xdr:from>
    <xdr:ext cx="762000" cy="259045"/>
    <xdr:sp macro="" textlink="">
      <xdr:nvSpPr>
        <xdr:cNvPr id="153" name="テキスト ボックス 152"/>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扶助</a:t>
          </a:r>
          <a:r>
            <a:rPr kumimoji="1" lang="ja-JP" altLang="ja-JP" sz="1100" b="0" i="0" baseline="0">
              <a:solidFill>
                <a:schemeClr val="dk1"/>
              </a:solidFill>
              <a:effectLst/>
              <a:latin typeface="+mn-lt"/>
              <a:ea typeface="+mn-ea"/>
              <a:cs typeface="+mn-cs"/>
            </a:rPr>
            <a:t>費の割合は前年度比</a:t>
          </a:r>
          <a:r>
            <a:rPr kumimoji="1" lang="en-US" altLang="ja-JP" sz="1100" b="0" i="0" baseline="0">
              <a:solidFill>
                <a:schemeClr val="dk1"/>
              </a:solidFill>
              <a:effectLst/>
              <a:latin typeface="+mn-lt"/>
              <a:ea typeface="+mn-ea"/>
              <a:cs typeface="+mn-cs"/>
            </a:rPr>
            <a:t>0.9</a:t>
          </a:r>
          <a:r>
            <a:rPr kumimoji="1" lang="ja-JP" altLang="ja-JP" sz="1100" b="0" i="0" baseline="0">
              <a:solidFill>
                <a:schemeClr val="dk1"/>
              </a:solidFill>
              <a:effectLst/>
              <a:latin typeface="+mn-lt"/>
              <a:ea typeface="+mn-ea"/>
              <a:cs typeface="+mn-cs"/>
            </a:rPr>
            <a:t>ポイント増の</a:t>
          </a:r>
          <a:r>
            <a:rPr kumimoji="1" lang="en-US" altLang="ja-JP" sz="1100" b="0" i="0" baseline="0">
              <a:solidFill>
                <a:schemeClr val="dk1"/>
              </a:solidFill>
              <a:effectLst/>
              <a:latin typeface="+mn-lt"/>
              <a:ea typeface="+mn-ea"/>
              <a:cs typeface="+mn-cs"/>
            </a:rPr>
            <a:t>18.0</a:t>
          </a:r>
          <a:r>
            <a:rPr kumimoji="1" lang="ja-JP" altLang="ja-JP" sz="1100" b="0" i="0" baseline="0">
              <a:solidFill>
                <a:schemeClr val="dk1"/>
              </a:solidFill>
              <a:effectLst/>
              <a:latin typeface="+mn-lt"/>
              <a:ea typeface="+mn-ea"/>
              <a:cs typeface="+mn-cs"/>
            </a:rPr>
            <a:t>％となった。類似団体内平均</a:t>
          </a:r>
          <a:r>
            <a:rPr kumimoji="1" lang="en-US" altLang="ja-JP" sz="1100" b="0" i="0" baseline="0">
              <a:solidFill>
                <a:schemeClr val="dk1"/>
              </a:solidFill>
              <a:effectLst/>
              <a:latin typeface="+mn-lt"/>
              <a:ea typeface="+mn-ea"/>
              <a:cs typeface="+mn-cs"/>
            </a:rPr>
            <a:t>12.4</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との差は</a:t>
          </a:r>
          <a:r>
            <a:rPr kumimoji="1" lang="en-US" altLang="ja-JP" sz="1100" b="0" i="0" baseline="0">
              <a:solidFill>
                <a:schemeClr val="dk1"/>
              </a:solidFill>
              <a:effectLst/>
              <a:latin typeface="+mn-lt"/>
              <a:ea typeface="+mn-ea"/>
              <a:cs typeface="+mn-cs"/>
            </a:rPr>
            <a:t>5.6</a:t>
          </a:r>
          <a:r>
            <a:rPr kumimoji="1" lang="ja-JP" altLang="ja-JP" sz="1100" b="0" i="0" baseline="0">
              <a:solidFill>
                <a:schemeClr val="dk1"/>
              </a:solidFill>
              <a:effectLst/>
              <a:latin typeface="+mn-lt"/>
              <a:ea typeface="+mn-ea"/>
              <a:cs typeface="+mn-cs"/>
            </a:rPr>
            <a:t>ポイントと</a:t>
          </a:r>
          <a:r>
            <a:rPr kumimoji="1" lang="ja-JP" altLang="en-US" sz="1100" b="0" i="0" baseline="0">
              <a:solidFill>
                <a:schemeClr val="dk1"/>
              </a:solidFill>
              <a:effectLst/>
              <a:latin typeface="+mn-lt"/>
              <a:ea typeface="+mn-ea"/>
              <a:cs typeface="+mn-cs"/>
            </a:rPr>
            <a:t>大きく高くなっている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歳出額</a:t>
          </a:r>
          <a:r>
            <a:rPr kumimoji="1" lang="ja-JP" altLang="en-US" sz="1100" b="0" i="0" baseline="0">
              <a:solidFill>
                <a:schemeClr val="dk1"/>
              </a:solidFill>
              <a:effectLst/>
              <a:latin typeface="+mn-lt"/>
              <a:ea typeface="+mn-ea"/>
              <a:cs typeface="+mn-cs"/>
            </a:rPr>
            <a:t>は</a:t>
          </a:r>
          <a:r>
            <a:rPr kumimoji="1" lang="en-US" altLang="ja-JP" sz="1100" b="0" i="0" baseline="0">
              <a:solidFill>
                <a:schemeClr val="dk1"/>
              </a:solidFill>
              <a:effectLst/>
              <a:latin typeface="+mn-lt"/>
              <a:ea typeface="+mn-ea"/>
              <a:cs typeface="+mn-cs"/>
            </a:rPr>
            <a:t>136</a:t>
          </a:r>
          <a:r>
            <a:rPr kumimoji="1" lang="ja-JP" altLang="en-US" sz="1100" b="0" i="0" baseline="0">
              <a:solidFill>
                <a:schemeClr val="dk1"/>
              </a:solidFill>
              <a:effectLst/>
              <a:latin typeface="+mn-lt"/>
              <a:ea typeface="+mn-ea"/>
              <a:cs typeface="+mn-cs"/>
            </a:rPr>
            <a:t>百万円増加し、</a:t>
          </a:r>
          <a:r>
            <a:rPr kumimoji="1" lang="ja-JP" altLang="ja-JP" sz="1100" b="0" i="0" baseline="0">
              <a:solidFill>
                <a:schemeClr val="dk1"/>
              </a:solidFill>
              <a:effectLst/>
              <a:latin typeface="+mn-lt"/>
              <a:ea typeface="+mn-ea"/>
              <a:cs typeface="+mn-cs"/>
            </a:rPr>
            <a:t>一般財源負担</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増加して</a:t>
          </a:r>
          <a:r>
            <a:rPr kumimoji="1" lang="ja-JP" altLang="en-US" sz="1100" b="0" i="0" baseline="0">
              <a:solidFill>
                <a:schemeClr val="dk1"/>
              </a:solidFill>
              <a:effectLst/>
              <a:latin typeface="+mn-lt"/>
              <a:ea typeface="+mn-ea"/>
              <a:cs typeface="+mn-cs"/>
            </a:rPr>
            <a:t>いる。児童福祉費や障害福祉費の上昇に歯止めがかからない状況となっている。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118835</xdr:rowOff>
    </xdr:from>
    <xdr:to>
      <xdr:col>24</xdr:col>
      <xdr:colOff>25400</xdr:colOff>
      <xdr:row>60</xdr:row>
      <xdr:rowOff>45357</xdr:rowOff>
    </xdr:to>
    <xdr:cxnSp macro="">
      <xdr:nvCxnSpPr>
        <xdr:cNvPr id="188" name="直線コネクタ 187"/>
        <xdr:cNvCxnSpPr/>
      </xdr:nvCxnSpPr>
      <xdr:spPr>
        <a:xfrm>
          <a:off x="3987800" y="102343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118835</xdr:rowOff>
    </xdr:from>
    <xdr:to>
      <xdr:col>19</xdr:col>
      <xdr:colOff>187325</xdr:colOff>
      <xdr:row>59</xdr:row>
      <xdr:rowOff>118835</xdr:rowOff>
    </xdr:to>
    <xdr:cxnSp macro="">
      <xdr:nvCxnSpPr>
        <xdr:cNvPr id="191" name="直線コネクタ 190"/>
        <xdr:cNvCxnSpPr/>
      </xdr:nvCxnSpPr>
      <xdr:spPr>
        <a:xfrm>
          <a:off x="3098800" y="10234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193" name="テキスト ボックス 192"/>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118835</xdr:rowOff>
    </xdr:to>
    <xdr:cxnSp macro="">
      <xdr:nvCxnSpPr>
        <xdr:cNvPr id="194" name="直線コネクタ 193"/>
        <xdr:cNvCxnSpPr/>
      </xdr:nvCxnSpPr>
      <xdr:spPr>
        <a:xfrm>
          <a:off x="2209800" y="100711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6" name="テキスト ボックス 195"/>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58</xdr:row>
      <xdr:rowOff>127000</xdr:rowOff>
    </xdr:to>
    <xdr:cxnSp macro="">
      <xdr:nvCxnSpPr>
        <xdr:cNvPr id="197" name="直線コネクタ 196"/>
        <xdr:cNvCxnSpPr/>
      </xdr:nvCxnSpPr>
      <xdr:spPr>
        <a:xfrm>
          <a:off x="1320800" y="999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166007</xdr:rowOff>
    </xdr:from>
    <xdr:to>
      <xdr:col>24</xdr:col>
      <xdr:colOff>76200</xdr:colOff>
      <xdr:row>60</xdr:row>
      <xdr:rowOff>96157</xdr:rowOff>
    </xdr:to>
    <xdr:sp macro="" textlink="">
      <xdr:nvSpPr>
        <xdr:cNvPr id="207" name="楕円 206"/>
        <xdr:cNvSpPr/>
      </xdr:nvSpPr>
      <xdr:spPr>
        <a:xfrm>
          <a:off x="4775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138084</xdr:rowOff>
    </xdr:from>
    <xdr:ext cx="762000" cy="259045"/>
    <xdr:sp macro="" textlink="">
      <xdr:nvSpPr>
        <xdr:cNvPr id="208" name="扶助費該当値テキスト"/>
        <xdr:cNvSpPr txBox="1"/>
      </xdr:nvSpPr>
      <xdr:spPr>
        <a:xfrm>
          <a:off x="49149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68035</xdr:rowOff>
    </xdr:from>
    <xdr:to>
      <xdr:col>20</xdr:col>
      <xdr:colOff>38100</xdr:colOff>
      <xdr:row>59</xdr:row>
      <xdr:rowOff>169635</xdr:rowOff>
    </xdr:to>
    <xdr:sp macro="" textlink="">
      <xdr:nvSpPr>
        <xdr:cNvPr id="209" name="楕円 208"/>
        <xdr:cNvSpPr/>
      </xdr:nvSpPr>
      <xdr:spPr>
        <a:xfrm>
          <a:off x="3937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154412</xdr:rowOff>
    </xdr:from>
    <xdr:ext cx="736600" cy="259045"/>
    <xdr:sp macro="" textlink="">
      <xdr:nvSpPr>
        <xdr:cNvPr id="210" name="テキスト ボックス 209"/>
        <xdr:cNvSpPr txBox="1"/>
      </xdr:nvSpPr>
      <xdr:spPr>
        <a:xfrm>
          <a:off x="3606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68035</xdr:rowOff>
    </xdr:from>
    <xdr:to>
      <xdr:col>15</xdr:col>
      <xdr:colOff>149225</xdr:colOff>
      <xdr:row>59</xdr:row>
      <xdr:rowOff>169635</xdr:rowOff>
    </xdr:to>
    <xdr:sp macro="" textlink="">
      <xdr:nvSpPr>
        <xdr:cNvPr id="211" name="楕円 210"/>
        <xdr:cNvSpPr/>
      </xdr:nvSpPr>
      <xdr:spPr>
        <a:xfrm>
          <a:off x="3048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154412</xdr:rowOff>
    </xdr:from>
    <xdr:ext cx="762000" cy="259045"/>
    <xdr:sp macro="" textlink="">
      <xdr:nvSpPr>
        <xdr:cNvPr id="212" name="テキスト ボックス 211"/>
        <xdr:cNvSpPr txBox="1"/>
      </xdr:nvSpPr>
      <xdr:spPr>
        <a:xfrm>
          <a:off x="2717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3" name="楕円 212"/>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4" name="テキスト ボックス 213"/>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5" name="楕円 214"/>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6" name="テキスト ボックス 215"/>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b="0" i="0" baseline="0">
              <a:solidFill>
                <a:schemeClr val="dk1"/>
              </a:solidFill>
              <a:effectLst/>
              <a:latin typeface="+mn-lt"/>
              <a:ea typeface="+mn-ea"/>
              <a:cs typeface="+mn-cs"/>
            </a:rPr>
            <a:t>　</a:t>
          </a:r>
          <a:r>
            <a:rPr kumimoji="1" lang="ja-JP" altLang="ja-JP" sz="800" b="0" i="0" baseline="0">
              <a:solidFill>
                <a:schemeClr val="dk1"/>
              </a:solidFill>
              <a:effectLst/>
              <a:latin typeface="+mn-lt"/>
              <a:ea typeface="+mn-ea"/>
              <a:cs typeface="+mn-cs"/>
            </a:rPr>
            <a:t>その他は前年度比</a:t>
          </a:r>
          <a:r>
            <a:rPr kumimoji="1" lang="en-US" altLang="ja-JP" sz="800" b="0" i="0" baseline="0">
              <a:solidFill>
                <a:schemeClr val="dk1"/>
              </a:solidFill>
              <a:effectLst/>
              <a:latin typeface="+mn-lt"/>
              <a:ea typeface="+mn-ea"/>
              <a:cs typeface="+mn-cs"/>
            </a:rPr>
            <a:t>0.7</a:t>
          </a:r>
          <a:r>
            <a:rPr kumimoji="1" lang="ja-JP" altLang="ja-JP" sz="800" b="0" i="0" baseline="0">
              <a:solidFill>
                <a:schemeClr val="dk1"/>
              </a:solidFill>
              <a:effectLst/>
              <a:latin typeface="+mn-lt"/>
              <a:ea typeface="+mn-ea"/>
              <a:cs typeface="+mn-cs"/>
            </a:rPr>
            <a:t>ポイントの増、類似団体内平均より</a:t>
          </a:r>
          <a:r>
            <a:rPr kumimoji="1" lang="en-US" altLang="ja-JP" sz="800" b="0" i="0" baseline="0">
              <a:solidFill>
                <a:schemeClr val="dk1"/>
              </a:solidFill>
              <a:effectLst/>
              <a:latin typeface="+mn-lt"/>
              <a:ea typeface="+mn-ea"/>
              <a:cs typeface="+mn-cs"/>
            </a:rPr>
            <a:t>1.1</a:t>
          </a:r>
          <a:r>
            <a:rPr kumimoji="1" lang="ja-JP" altLang="ja-JP" sz="800" b="0" i="0" baseline="0">
              <a:solidFill>
                <a:schemeClr val="dk1"/>
              </a:solidFill>
              <a:effectLst/>
              <a:latin typeface="+mn-lt"/>
              <a:ea typeface="+mn-ea"/>
              <a:cs typeface="+mn-cs"/>
            </a:rPr>
            <a:t>ポイント</a:t>
          </a:r>
          <a:r>
            <a:rPr kumimoji="1" lang="ja-JP" altLang="en-US" sz="800" b="0" i="0" baseline="0">
              <a:solidFill>
                <a:schemeClr val="dk1"/>
              </a:solidFill>
              <a:effectLst/>
              <a:latin typeface="+mn-lt"/>
              <a:ea typeface="+mn-ea"/>
              <a:cs typeface="+mn-cs"/>
            </a:rPr>
            <a:t>低い</a:t>
          </a:r>
          <a:r>
            <a:rPr kumimoji="1" lang="en-US" altLang="ja-JP" sz="800" b="0" i="0" baseline="0">
              <a:solidFill>
                <a:schemeClr val="dk1"/>
              </a:solidFill>
              <a:effectLst/>
              <a:latin typeface="+mn-lt"/>
              <a:ea typeface="+mn-ea"/>
              <a:cs typeface="+mn-cs"/>
            </a:rPr>
            <a:t>12.8</a:t>
          </a:r>
          <a:r>
            <a:rPr kumimoji="1" lang="ja-JP" altLang="ja-JP" sz="800" b="0" i="0" baseline="0">
              <a:solidFill>
                <a:schemeClr val="dk1"/>
              </a:solidFill>
              <a:effectLst/>
              <a:latin typeface="+mn-lt"/>
              <a:ea typeface="+mn-ea"/>
              <a:cs typeface="+mn-cs"/>
            </a:rPr>
            <a:t>となった。</a:t>
          </a:r>
          <a:endParaRPr lang="ja-JP" altLang="ja-JP" sz="1000">
            <a:effectLst/>
          </a:endParaRPr>
        </a:p>
        <a:p>
          <a:pPr eaLnBrk="1" fontAlgn="auto" latinLnBrk="0" hangingPunct="1"/>
          <a:r>
            <a:rPr kumimoji="1" lang="ja-JP" altLang="ja-JP" sz="800" b="0" i="0" baseline="0">
              <a:solidFill>
                <a:schemeClr val="dk1"/>
              </a:solidFill>
              <a:effectLst/>
              <a:latin typeface="+mn-lt"/>
              <a:ea typeface="+mn-ea"/>
              <a:cs typeface="+mn-cs"/>
            </a:rPr>
            <a:t>　その他のうち、維持補修費については前年度比</a:t>
          </a:r>
          <a:r>
            <a:rPr kumimoji="1" lang="en-US" altLang="ja-JP" sz="800" b="0" i="0" baseline="0">
              <a:solidFill>
                <a:schemeClr val="dk1"/>
              </a:solidFill>
              <a:effectLst/>
              <a:latin typeface="+mn-lt"/>
              <a:ea typeface="+mn-ea"/>
              <a:cs typeface="+mn-cs"/>
            </a:rPr>
            <a:t>0.1</a:t>
          </a:r>
          <a:r>
            <a:rPr kumimoji="1" lang="ja-JP" altLang="ja-JP" sz="800" b="0" i="0" baseline="0">
              <a:solidFill>
                <a:schemeClr val="dk1"/>
              </a:solidFill>
              <a:effectLst/>
              <a:latin typeface="+mn-lt"/>
              <a:ea typeface="+mn-ea"/>
              <a:cs typeface="+mn-cs"/>
            </a:rPr>
            <a:t>ポイントの減、</a:t>
          </a:r>
          <a:r>
            <a:rPr kumimoji="1" lang="ja-JP" altLang="en-US" sz="800" b="0" i="0" baseline="0">
              <a:solidFill>
                <a:schemeClr val="dk1"/>
              </a:solidFill>
              <a:effectLst/>
              <a:latin typeface="+mn-lt"/>
              <a:ea typeface="+mn-ea"/>
              <a:cs typeface="+mn-cs"/>
            </a:rPr>
            <a:t>特定財源の増加等により一般財源は</a:t>
          </a:r>
          <a:r>
            <a:rPr kumimoji="1" lang="ja-JP" altLang="ja-JP" sz="800" b="0" i="0" baseline="0">
              <a:solidFill>
                <a:schemeClr val="dk1"/>
              </a:solidFill>
              <a:effectLst/>
              <a:latin typeface="+mn-lt"/>
              <a:ea typeface="+mn-ea"/>
              <a:cs typeface="+mn-cs"/>
            </a:rPr>
            <a:t>全体で</a:t>
          </a:r>
          <a:r>
            <a:rPr kumimoji="1" lang="en-US" altLang="ja-JP" sz="800" b="0" i="0" baseline="0">
              <a:solidFill>
                <a:schemeClr val="dk1"/>
              </a:solidFill>
              <a:effectLst/>
              <a:latin typeface="+mn-lt"/>
              <a:ea typeface="+mn-ea"/>
              <a:cs typeface="+mn-cs"/>
            </a:rPr>
            <a:t>9</a:t>
          </a:r>
          <a:r>
            <a:rPr kumimoji="1" lang="ja-JP" altLang="ja-JP" sz="800" b="0" i="0" baseline="0">
              <a:solidFill>
                <a:schemeClr val="dk1"/>
              </a:solidFill>
              <a:effectLst/>
              <a:latin typeface="+mn-lt"/>
              <a:ea typeface="+mn-ea"/>
              <a:cs typeface="+mn-cs"/>
            </a:rPr>
            <a:t>百万円の減となった。</a:t>
          </a:r>
          <a:endParaRPr lang="ja-JP" altLang="ja-JP" sz="1000">
            <a:effectLst/>
          </a:endParaRPr>
        </a:p>
        <a:p>
          <a:pPr eaLnBrk="1" fontAlgn="auto" latinLnBrk="0" hangingPunct="1"/>
          <a:r>
            <a:rPr kumimoji="1" lang="ja-JP" altLang="ja-JP" sz="800" b="0" i="0" baseline="0">
              <a:solidFill>
                <a:schemeClr val="dk1"/>
              </a:solidFill>
              <a:effectLst/>
              <a:latin typeface="+mn-lt"/>
              <a:ea typeface="+mn-ea"/>
              <a:cs typeface="+mn-cs"/>
            </a:rPr>
            <a:t>　繰出金については前年度比</a:t>
          </a:r>
          <a:r>
            <a:rPr kumimoji="1" lang="en-US" altLang="ja-JP" sz="800" b="0" i="0" baseline="0">
              <a:solidFill>
                <a:schemeClr val="dk1"/>
              </a:solidFill>
              <a:effectLst/>
              <a:latin typeface="+mn-lt"/>
              <a:ea typeface="+mn-ea"/>
              <a:cs typeface="+mn-cs"/>
            </a:rPr>
            <a:t>0.7</a:t>
          </a:r>
          <a:r>
            <a:rPr kumimoji="1" lang="ja-JP" altLang="ja-JP" sz="800" b="0" i="0" baseline="0">
              <a:solidFill>
                <a:schemeClr val="dk1"/>
              </a:solidFill>
              <a:effectLst/>
              <a:latin typeface="+mn-lt"/>
              <a:ea typeface="+mn-ea"/>
              <a:cs typeface="+mn-cs"/>
            </a:rPr>
            <a:t>ポイントの増。</a:t>
          </a:r>
          <a:r>
            <a:rPr kumimoji="1" lang="ja-JP" altLang="en-US" sz="800" b="0" i="0" baseline="0">
              <a:solidFill>
                <a:schemeClr val="dk1"/>
              </a:solidFill>
              <a:effectLst/>
              <a:latin typeface="+mn-lt"/>
              <a:ea typeface="+mn-ea"/>
              <a:cs typeface="+mn-cs"/>
            </a:rPr>
            <a:t>後期高齢者医療</a:t>
          </a:r>
          <a:r>
            <a:rPr kumimoji="1" lang="ja-JP" altLang="ja-JP" sz="800" b="0" i="0" baseline="0">
              <a:solidFill>
                <a:schemeClr val="dk1"/>
              </a:solidFill>
              <a:effectLst/>
              <a:latin typeface="+mn-lt"/>
              <a:ea typeface="+mn-ea"/>
              <a:cs typeface="+mn-cs"/>
            </a:rPr>
            <a:t>特別会計</a:t>
          </a:r>
          <a:r>
            <a:rPr kumimoji="1" lang="ja-JP" altLang="en-US" sz="800" b="0" i="0" baseline="0">
              <a:solidFill>
                <a:schemeClr val="dk1"/>
              </a:solidFill>
              <a:effectLst/>
              <a:latin typeface="+mn-lt"/>
              <a:ea typeface="+mn-ea"/>
              <a:cs typeface="+mn-cs"/>
            </a:rPr>
            <a:t>及び国民健康保険特別</a:t>
          </a:r>
          <a:r>
            <a:rPr kumimoji="1" lang="ja-JP" altLang="ja-JP" sz="800" b="0" i="0" baseline="0">
              <a:solidFill>
                <a:schemeClr val="dk1"/>
              </a:solidFill>
              <a:effectLst/>
              <a:latin typeface="+mn-lt"/>
              <a:ea typeface="+mn-ea"/>
              <a:cs typeface="+mn-cs"/>
            </a:rPr>
            <a:t>への繰出金の増が主な要因となっている。</a:t>
          </a:r>
          <a:endParaRPr lang="ja-JP" altLang="ja-JP" sz="1000">
            <a:effectLst/>
          </a:endParaRPr>
        </a:p>
        <a:p>
          <a:r>
            <a:rPr kumimoji="1" lang="ja-JP" altLang="ja-JP" sz="800" b="0" i="0" baseline="0">
              <a:solidFill>
                <a:schemeClr val="dk1"/>
              </a:solidFill>
              <a:effectLst/>
              <a:latin typeface="+mn-lt"/>
              <a:ea typeface="+mn-ea"/>
              <a:cs typeface="+mn-cs"/>
            </a:rPr>
            <a:t>　施設や設備の老朽化に伴う維持補修については、</a:t>
          </a:r>
          <a:r>
            <a:rPr kumimoji="1" lang="ja-JP" altLang="en-US" sz="800" b="0" i="0" baseline="0">
              <a:solidFill>
                <a:schemeClr val="dk1"/>
              </a:solidFill>
              <a:effectLst/>
              <a:latin typeface="+mn-lt"/>
              <a:ea typeface="+mn-ea"/>
              <a:cs typeface="+mn-cs"/>
            </a:rPr>
            <a:t>今後、個別施設計画の策定</a:t>
          </a:r>
          <a:r>
            <a:rPr kumimoji="1" lang="ja-JP" altLang="ja-JP" sz="800" b="0" i="0" baseline="0">
              <a:solidFill>
                <a:schemeClr val="dk1"/>
              </a:solidFill>
              <a:effectLst/>
              <a:latin typeface="+mn-lt"/>
              <a:ea typeface="+mn-ea"/>
              <a:cs typeface="+mn-cs"/>
            </a:rPr>
            <a:t>を踏まえ費用の平準化を図っていき、特別会計への繰出金については受益者負担の適正化を推進し、抑制に努めていく。</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60053</xdr:rowOff>
    </xdr:from>
    <xdr:to>
      <xdr:col>82</xdr:col>
      <xdr:colOff>107950</xdr:colOff>
      <xdr:row>55</xdr:row>
      <xdr:rowOff>105773</xdr:rowOff>
    </xdr:to>
    <xdr:cxnSp macro="">
      <xdr:nvCxnSpPr>
        <xdr:cNvPr id="251" name="直線コネクタ 250"/>
        <xdr:cNvCxnSpPr/>
      </xdr:nvCxnSpPr>
      <xdr:spPr>
        <a:xfrm>
          <a:off x="15671800" y="948980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60053</xdr:rowOff>
    </xdr:from>
    <xdr:to>
      <xdr:col>78</xdr:col>
      <xdr:colOff>69850</xdr:colOff>
      <xdr:row>55</xdr:row>
      <xdr:rowOff>60053</xdr:rowOff>
    </xdr:to>
    <xdr:cxnSp macro="">
      <xdr:nvCxnSpPr>
        <xdr:cNvPr id="254" name="直線コネクタ 253"/>
        <xdr:cNvCxnSpPr/>
      </xdr:nvCxnSpPr>
      <xdr:spPr>
        <a:xfrm>
          <a:off x="14782800" y="94898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20865</xdr:rowOff>
    </xdr:from>
    <xdr:to>
      <xdr:col>73</xdr:col>
      <xdr:colOff>180975</xdr:colOff>
      <xdr:row>55</xdr:row>
      <xdr:rowOff>60053</xdr:rowOff>
    </xdr:to>
    <xdr:cxnSp macro="">
      <xdr:nvCxnSpPr>
        <xdr:cNvPr id="257" name="直線コネクタ 256"/>
        <xdr:cNvCxnSpPr/>
      </xdr:nvCxnSpPr>
      <xdr:spPr>
        <a:xfrm>
          <a:off x="13893800" y="945061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7801</xdr:rowOff>
    </xdr:from>
    <xdr:to>
      <xdr:col>69</xdr:col>
      <xdr:colOff>92075</xdr:colOff>
      <xdr:row>55</xdr:row>
      <xdr:rowOff>20865</xdr:rowOff>
    </xdr:to>
    <xdr:cxnSp macro="">
      <xdr:nvCxnSpPr>
        <xdr:cNvPr id="260" name="直線コネクタ 259"/>
        <xdr:cNvCxnSpPr/>
      </xdr:nvCxnSpPr>
      <xdr:spPr>
        <a:xfrm>
          <a:off x="13004800" y="9437551"/>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67871</xdr:rowOff>
    </xdr:from>
    <xdr:ext cx="762000" cy="259045"/>
    <xdr:sp macro="" textlink="">
      <xdr:nvSpPr>
        <xdr:cNvPr id="262" name="テキスト ボックス 261"/>
        <xdr:cNvSpPr txBox="1"/>
      </xdr:nvSpPr>
      <xdr:spPr>
        <a:xfrm>
          <a:off x="13512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54973</xdr:rowOff>
    </xdr:from>
    <xdr:to>
      <xdr:col>82</xdr:col>
      <xdr:colOff>158750</xdr:colOff>
      <xdr:row>55</xdr:row>
      <xdr:rowOff>156573</xdr:rowOff>
    </xdr:to>
    <xdr:sp macro="" textlink="">
      <xdr:nvSpPr>
        <xdr:cNvPr id="270" name="楕円 269"/>
        <xdr:cNvSpPr/>
      </xdr:nvSpPr>
      <xdr:spPr>
        <a:xfrm>
          <a:off x="164592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71500</xdr:rowOff>
    </xdr:from>
    <xdr:ext cx="762000" cy="259045"/>
    <xdr:sp macro="" textlink="">
      <xdr:nvSpPr>
        <xdr:cNvPr id="271" name="その他該当値テキスト"/>
        <xdr:cNvSpPr txBox="1"/>
      </xdr:nvSpPr>
      <xdr:spPr>
        <a:xfrm>
          <a:off x="16598900" y="932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9253</xdr:rowOff>
    </xdr:from>
    <xdr:to>
      <xdr:col>78</xdr:col>
      <xdr:colOff>120650</xdr:colOff>
      <xdr:row>55</xdr:row>
      <xdr:rowOff>110853</xdr:rowOff>
    </xdr:to>
    <xdr:sp macro="" textlink="">
      <xdr:nvSpPr>
        <xdr:cNvPr id="272" name="楕円 271"/>
        <xdr:cNvSpPr/>
      </xdr:nvSpPr>
      <xdr:spPr>
        <a:xfrm>
          <a:off x="156210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121030</xdr:rowOff>
    </xdr:from>
    <xdr:ext cx="736600" cy="259045"/>
    <xdr:sp macro="" textlink="">
      <xdr:nvSpPr>
        <xdr:cNvPr id="273" name="テキスト ボックス 272"/>
        <xdr:cNvSpPr txBox="1"/>
      </xdr:nvSpPr>
      <xdr:spPr>
        <a:xfrm>
          <a:off x="15290800" y="9207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9253</xdr:rowOff>
    </xdr:from>
    <xdr:to>
      <xdr:col>74</xdr:col>
      <xdr:colOff>31750</xdr:colOff>
      <xdr:row>55</xdr:row>
      <xdr:rowOff>110853</xdr:rowOff>
    </xdr:to>
    <xdr:sp macro="" textlink="">
      <xdr:nvSpPr>
        <xdr:cNvPr id="274" name="楕円 273"/>
        <xdr:cNvSpPr/>
      </xdr:nvSpPr>
      <xdr:spPr>
        <a:xfrm>
          <a:off x="147320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121030</xdr:rowOff>
    </xdr:from>
    <xdr:ext cx="762000" cy="259045"/>
    <xdr:sp macro="" textlink="">
      <xdr:nvSpPr>
        <xdr:cNvPr id="275" name="テキスト ボックス 274"/>
        <xdr:cNvSpPr txBox="1"/>
      </xdr:nvSpPr>
      <xdr:spPr>
        <a:xfrm>
          <a:off x="14401800" y="920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141515</xdr:rowOff>
    </xdr:from>
    <xdr:to>
      <xdr:col>69</xdr:col>
      <xdr:colOff>142875</xdr:colOff>
      <xdr:row>55</xdr:row>
      <xdr:rowOff>71665</xdr:rowOff>
    </xdr:to>
    <xdr:sp macro="" textlink="">
      <xdr:nvSpPr>
        <xdr:cNvPr id="276" name="楕円 275"/>
        <xdr:cNvSpPr/>
      </xdr:nvSpPr>
      <xdr:spPr>
        <a:xfrm>
          <a:off x="13843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81842</xdr:rowOff>
    </xdr:from>
    <xdr:ext cx="762000" cy="259045"/>
    <xdr:sp macro="" textlink="">
      <xdr:nvSpPr>
        <xdr:cNvPr id="277" name="テキスト ボックス 276"/>
        <xdr:cNvSpPr txBox="1"/>
      </xdr:nvSpPr>
      <xdr:spPr>
        <a:xfrm>
          <a:off x="13512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128451</xdr:rowOff>
    </xdr:from>
    <xdr:to>
      <xdr:col>65</xdr:col>
      <xdr:colOff>53975</xdr:colOff>
      <xdr:row>55</xdr:row>
      <xdr:rowOff>58601</xdr:rowOff>
    </xdr:to>
    <xdr:sp macro="" textlink="">
      <xdr:nvSpPr>
        <xdr:cNvPr id="278" name="楕円 277"/>
        <xdr:cNvSpPr/>
      </xdr:nvSpPr>
      <xdr:spPr>
        <a:xfrm>
          <a:off x="12954000" y="93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68778</xdr:rowOff>
    </xdr:from>
    <xdr:ext cx="762000" cy="259045"/>
    <xdr:sp macro="" textlink="">
      <xdr:nvSpPr>
        <xdr:cNvPr id="279" name="テキスト ボックス 278"/>
        <xdr:cNvSpPr txBox="1"/>
      </xdr:nvSpPr>
      <xdr:spPr>
        <a:xfrm>
          <a:off x="12623800" y="915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補助費等は、前年度比</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ポイントの増、類似団体内平均より</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ポイント高い</a:t>
          </a:r>
          <a:r>
            <a:rPr kumimoji="1" lang="en-US" altLang="ja-JP" sz="1100" b="0" i="0" baseline="0">
              <a:solidFill>
                <a:schemeClr val="dk1"/>
              </a:solidFill>
              <a:effectLst/>
              <a:latin typeface="+mn-lt"/>
              <a:ea typeface="+mn-ea"/>
              <a:cs typeface="+mn-cs"/>
            </a:rPr>
            <a:t>12.5</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補助費等の内訳のうち、およそ９割が一部事務組合等への補助金や負担金となっている。補助内容の見直しも含め、適正化を図っていく。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50256</xdr:rowOff>
    </xdr:from>
    <xdr:to>
      <xdr:col>82</xdr:col>
      <xdr:colOff>107950</xdr:colOff>
      <xdr:row>37</xdr:row>
      <xdr:rowOff>69850</xdr:rowOff>
    </xdr:to>
    <xdr:cxnSp macro="">
      <xdr:nvCxnSpPr>
        <xdr:cNvPr id="313" name="直線コネクタ 312"/>
        <xdr:cNvCxnSpPr/>
      </xdr:nvCxnSpPr>
      <xdr:spPr>
        <a:xfrm>
          <a:off x="15671800" y="639390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15983</xdr:rowOff>
    </xdr:from>
    <xdr:ext cx="762000" cy="259045"/>
    <xdr:sp macro="" textlink="">
      <xdr:nvSpPr>
        <xdr:cNvPr id="314" name="補助費等平均値テキスト"/>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30661</xdr:rowOff>
    </xdr:from>
    <xdr:to>
      <xdr:col>78</xdr:col>
      <xdr:colOff>69850</xdr:colOff>
      <xdr:row>37</xdr:row>
      <xdr:rowOff>50256</xdr:rowOff>
    </xdr:to>
    <xdr:cxnSp macro="">
      <xdr:nvCxnSpPr>
        <xdr:cNvPr id="316" name="直線コネクタ 315"/>
        <xdr:cNvCxnSpPr/>
      </xdr:nvCxnSpPr>
      <xdr:spPr>
        <a:xfrm>
          <a:off x="14782800" y="637431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11067</xdr:rowOff>
    </xdr:from>
    <xdr:to>
      <xdr:col>73</xdr:col>
      <xdr:colOff>180975</xdr:colOff>
      <xdr:row>37</xdr:row>
      <xdr:rowOff>30661</xdr:rowOff>
    </xdr:to>
    <xdr:cxnSp macro="">
      <xdr:nvCxnSpPr>
        <xdr:cNvPr id="319" name="直線コネクタ 318"/>
        <xdr:cNvCxnSpPr/>
      </xdr:nvCxnSpPr>
      <xdr:spPr>
        <a:xfrm>
          <a:off x="13893800" y="635471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11067</xdr:rowOff>
    </xdr:from>
    <xdr:to>
      <xdr:col>69</xdr:col>
      <xdr:colOff>92075</xdr:colOff>
      <xdr:row>38</xdr:row>
      <xdr:rowOff>35560</xdr:rowOff>
    </xdr:to>
    <xdr:cxnSp macro="">
      <xdr:nvCxnSpPr>
        <xdr:cNvPr id="322" name="直線コネクタ 321"/>
        <xdr:cNvCxnSpPr/>
      </xdr:nvCxnSpPr>
      <xdr:spPr>
        <a:xfrm flipV="1">
          <a:off x="13004800" y="635471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24" name="テキスト ボックス 323"/>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32" name="楕円 331"/>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33"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170906</xdr:rowOff>
    </xdr:from>
    <xdr:to>
      <xdr:col>78</xdr:col>
      <xdr:colOff>120650</xdr:colOff>
      <xdr:row>37</xdr:row>
      <xdr:rowOff>101056</xdr:rowOff>
    </xdr:to>
    <xdr:sp macro="" textlink="">
      <xdr:nvSpPr>
        <xdr:cNvPr id="334" name="楕円 333"/>
        <xdr:cNvSpPr/>
      </xdr:nvSpPr>
      <xdr:spPr>
        <a:xfrm>
          <a:off x="15621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35" name="テキスト ボックス 334"/>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151311</xdr:rowOff>
    </xdr:from>
    <xdr:to>
      <xdr:col>74</xdr:col>
      <xdr:colOff>31750</xdr:colOff>
      <xdr:row>37</xdr:row>
      <xdr:rowOff>81461</xdr:rowOff>
    </xdr:to>
    <xdr:sp macro="" textlink="">
      <xdr:nvSpPr>
        <xdr:cNvPr id="336" name="楕円 335"/>
        <xdr:cNvSpPr/>
      </xdr:nvSpPr>
      <xdr:spPr>
        <a:xfrm>
          <a:off x="14732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66238</xdr:rowOff>
    </xdr:from>
    <xdr:ext cx="762000" cy="259045"/>
    <xdr:sp macro="" textlink="">
      <xdr:nvSpPr>
        <xdr:cNvPr id="337" name="テキスト ボックス 336"/>
        <xdr:cNvSpPr txBox="1"/>
      </xdr:nvSpPr>
      <xdr:spPr>
        <a:xfrm>
          <a:off x="14401800" y="640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131717</xdr:rowOff>
    </xdr:from>
    <xdr:to>
      <xdr:col>69</xdr:col>
      <xdr:colOff>142875</xdr:colOff>
      <xdr:row>37</xdr:row>
      <xdr:rowOff>61867</xdr:rowOff>
    </xdr:to>
    <xdr:sp macro="" textlink="">
      <xdr:nvSpPr>
        <xdr:cNvPr id="338" name="楕円 337"/>
        <xdr:cNvSpPr/>
      </xdr:nvSpPr>
      <xdr:spPr>
        <a:xfrm>
          <a:off x="138430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46644</xdr:rowOff>
    </xdr:from>
    <xdr:ext cx="762000" cy="259045"/>
    <xdr:sp macro="" textlink="">
      <xdr:nvSpPr>
        <xdr:cNvPr id="339" name="テキスト ボックス 338"/>
        <xdr:cNvSpPr txBox="1"/>
      </xdr:nvSpPr>
      <xdr:spPr>
        <a:xfrm>
          <a:off x="13512800" y="63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156210</xdr:rowOff>
    </xdr:from>
    <xdr:to>
      <xdr:col>65</xdr:col>
      <xdr:colOff>53975</xdr:colOff>
      <xdr:row>38</xdr:row>
      <xdr:rowOff>86360</xdr:rowOff>
    </xdr:to>
    <xdr:sp macro="" textlink="">
      <xdr:nvSpPr>
        <xdr:cNvPr id="340" name="楕円 339"/>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71137</xdr:rowOff>
    </xdr:from>
    <xdr:ext cx="762000" cy="259045"/>
    <xdr:sp macro="" textlink="">
      <xdr:nvSpPr>
        <xdr:cNvPr id="341" name="テキスト ボックス 340"/>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前年度比</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ポイントの減、類似団体内平均より</a:t>
          </a:r>
          <a:r>
            <a:rPr kumimoji="1" lang="en-US" altLang="ja-JP" sz="1100" b="0" i="0" baseline="0">
              <a:solidFill>
                <a:schemeClr val="dk1"/>
              </a:solidFill>
              <a:effectLst/>
              <a:latin typeface="+mn-lt"/>
              <a:ea typeface="+mn-ea"/>
              <a:cs typeface="+mn-cs"/>
            </a:rPr>
            <a:t>9.7</a:t>
          </a:r>
          <a:r>
            <a:rPr kumimoji="1" lang="ja-JP" altLang="ja-JP" sz="1100" b="0" i="0" baseline="0">
              <a:solidFill>
                <a:schemeClr val="dk1"/>
              </a:solidFill>
              <a:effectLst/>
              <a:latin typeface="+mn-lt"/>
              <a:ea typeface="+mn-ea"/>
              <a:cs typeface="+mn-cs"/>
            </a:rPr>
            <a:t>ポイント低い</a:t>
          </a:r>
          <a:r>
            <a:rPr kumimoji="1" lang="en-US" altLang="ja-JP" sz="1100" b="0" i="0" baseline="0">
              <a:solidFill>
                <a:schemeClr val="dk1"/>
              </a:solidFill>
              <a:effectLst/>
              <a:latin typeface="+mn-lt"/>
              <a:ea typeface="+mn-ea"/>
              <a:cs typeface="+mn-cs"/>
            </a:rPr>
            <a:t>5.6</a:t>
          </a:r>
          <a:r>
            <a:rPr kumimoji="1" lang="ja-JP" altLang="ja-JP" sz="1100" b="0" i="0" baseline="0">
              <a:solidFill>
                <a:schemeClr val="dk1"/>
              </a:solidFill>
              <a:effectLst/>
              <a:latin typeface="+mn-lt"/>
              <a:ea typeface="+mn-ea"/>
              <a:cs typeface="+mn-cs"/>
            </a:rPr>
            <a:t>という結果となった。類似団体内順位は</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位で、全国平均、東京都平均と比較しても大きく数値を下回っており、健全な数値といえる。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年度借入地方債の償還開始があるものの、償還が終了したものもあり、公債費総額は</a:t>
          </a:r>
          <a:r>
            <a:rPr kumimoji="1" lang="en-US" altLang="ja-JP" sz="1100" b="0" i="0" baseline="0">
              <a:solidFill>
                <a:schemeClr val="dk1"/>
              </a:solidFill>
              <a:effectLst/>
              <a:latin typeface="+mn-lt"/>
              <a:ea typeface="+mn-ea"/>
              <a:cs typeface="+mn-cs"/>
            </a:rPr>
            <a:t>16,683</a:t>
          </a:r>
          <a:r>
            <a:rPr kumimoji="1" lang="ja-JP" altLang="ja-JP" sz="1100" b="0" i="0" baseline="0">
              <a:solidFill>
                <a:schemeClr val="dk1"/>
              </a:solidFill>
              <a:effectLst/>
              <a:latin typeface="+mn-lt"/>
              <a:ea typeface="+mn-ea"/>
              <a:cs typeface="+mn-cs"/>
            </a:rPr>
            <a:t>千円減少した。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今後も可能な限り起債の発行を抑制し現在の水準を維持していく。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154432</xdr:rowOff>
    </xdr:from>
    <xdr:to>
      <xdr:col>24</xdr:col>
      <xdr:colOff>25400</xdr:colOff>
      <xdr:row>74</xdr:row>
      <xdr:rowOff>163576</xdr:rowOff>
    </xdr:to>
    <xdr:cxnSp macro="">
      <xdr:nvCxnSpPr>
        <xdr:cNvPr id="371" name="直線コネクタ 370"/>
        <xdr:cNvCxnSpPr/>
      </xdr:nvCxnSpPr>
      <xdr:spPr>
        <a:xfrm flipV="1">
          <a:off x="3987800" y="128417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163576</xdr:rowOff>
    </xdr:from>
    <xdr:to>
      <xdr:col>19</xdr:col>
      <xdr:colOff>187325</xdr:colOff>
      <xdr:row>75</xdr:row>
      <xdr:rowOff>1270</xdr:rowOff>
    </xdr:to>
    <xdr:cxnSp macro="">
      <xdr:nvCxnSpPr>
        <xdr:cNvPr id="374" name="直線コネクタ 373"/>
        <xdr:cNvCxnSpPr/>
      </xdr:nvCxnSpPr>
      <xdr:spPr>
        <a:xfrm flipV="1">
          <a:off x="3098800" y="12850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163576</xdr:rowOff>
    </xdr:from>
    <xdr:to>
      <xdr:col>15</xdr:col>
      <xdr:colOff>98425</xdr:colOff>
      <xdr:row>75</xdr:row>
      <xdr:rowOff>1270</xdr:rowOff>
    </xdr:to>
    <xdr:cxnSp macro="">
      <xdr:nvCxnSpPr>
        <xdr:cNvPr id="377" name="直線コネクタ 376"/>
        <xdr:cNvCxnSpPr/>
      </xdr:nvCxnSpPr>
      <xdr:spPr>
        <a:xfrm>
          <a:off x="2209800" y="12850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163576</xdr:rowOff>
    </xdr:from>
    <xdr:to>
      <xdr:col>11</xdr:col>
      <xdr:colOff>9525</xdr:colOff>
      <xdr:row>75</xdr:row>
      <xdr:rowOff>74422</xdr:rowOff>
    </xdr:to>
    <xdr:cxnSp macro="">
      <xdr:nvCxnSpPr>
        <xdr:cNvPr id="380" name="直線コネクタ 379"/>
        <xdr:cNvCxnSpPr/>
      </xdr:nvCxnSpPr>
      <xdr:spPr>
        <a:xfrm flipV="1">
          <a:off x="1320800" y="128508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2" name="テキスト ボックス 381"/>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4" name="テキスト ボックス 383"/>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103632</xdr:rowOff>
    </xdr:from>
    <xdr:to>
      <xdr:col>24</xdr:col>
      <xdr:colOff>76200</xdr:colOff>
      <xdr:row>75</xdr:row>
      <xdr:rowOff>33782</xdr:rowOff>
    </xdr:to>
    <xdr:sp macro="" textlink="">
      <xdr:nvSpPr>
        <xdr:cNvPr id="390" name="楕円 389"/>
        <xdr:cNvSpPr/>
      </xdr:nvSpPr>
      <xdr:spPr>
        <a:xfrm>
          <a:off x="47752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12209</xdr:rowOff>
    </xdr:from>
    <xdr:ext cx="762000" cy="259045"/>
    <xdr:sp macro="" textlink="">
      <xdr:nvSpPr>
        <xdr:cNvPr id="391" name="公債費該当値テキスト"/>
        <xdr:cNvSpPr txBox="1"/>
      </xdr:nvSpPr>
      <xdr:spPr>
        <a:xfrm>
          <a:off x="4914900" y="1269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112776</xdr:rowOff>
    </xdr:from>
    <xdr:to>
      <xdr:col>20</xdr:col>
      <xdr:colOff>38100</xdr:colOff>
      <xdr:row>75</xdr:row>
      <xdr:rowOff>42926</xdr:rowOff>
    </xdr:to>
    <xdr:sp macro="" textlink="">
      <xdr:nvSpPr>
        <xdr:cNvPr id="392" name="楕円 391"/>
        <xdr:cNvSpPr/>
      </xdr:nvSpPr>
      <xdr:spPr>
        <a:xfrm>
          <a:off x="3937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53103</xdr:rowOff>
    </xdr:from>
    <xdr:ext cx="736600" cy="259045"/>
    <xdr:sp macro="" textlink="">
      <xdr:nvSpPr>
        <xdr:cNvPr id="393" name="テキスト ボックス 392"/>
        <xdr:cNvSpPr txBox="1"/>
      </xdr:nvSpPr>
      <xdr:spPr>
        <a:xfrm>
          <a:off x="3606800" y="1256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121920</xdr:rowOff>
    </xdr:from>
    <xdr:to>
      <xdr:col>15</xdr:col>
      <xdr:colOff>149225</xdr:colOff>
      <xdr:row>75</xdr:row>
      <xdr:rowOff>52070</xdr:rowOff>
    </xdr:to>
    <xdr:sp macro="" textlink="">
      <xdr:nvSpPr>
        <xdr:cNvPr id="394" name="楕円 393"/>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62247</xdr:rowOff>
    </xdr:from>
    <xdr:ext cx="762000" cy="259045"/>
    <xdr:sp macro="" textlink="">
      <xdr:nvSpPr>
        <xdr:cNvPr id="395" name="テキスト ボックス 394"/>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112776</xdr:rowOff>
    </xdr:from>
    <xdr:to>
      <xdr:col>11</xdr:col>
      <xdr:colOff>60325</xdr:colOff>
      <xdr:row>75</xdr:row>
      <xdr:rowOff>42926</xdr:rowOff>
    </xdr:to>
    <xdr:sp macro="" textlink="">
      <xdr:nvSpPr>
        <xdr:cNvPr id="396" name="楕円 395"/>
        <xdr:cNvSpPr/>
      </xdr:nvSpPr>
      <xdr:spPr>
        <a:xfrm>
          <a:off x="2159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53103</xdr:rowOff>
    </xdr:from>
    <xdr:ext cx="762000" cy="259045"/>
    <xdr:sp macro="" textlink="">
      <xdr:nvSpPr>
        <xdr:cNvPr id="397" name="テキスト ボックス 396"/>
        <xdr:cNvSpPr txBox="1"/>
      </xdr:nvSpPr>
      <xdr:spPr>
        <a:xfrm>
          <a:off x="1828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23622</xdr:rowOff>
    </xdr:from>
    <xdr:to>
      <xdr:col>6</xdr:col>
      <xdr:colOff>171450</xdr:colOff>
      <xdr:row>75</xdr:row>
      <xdr:rowOff>125222</xdr:rowOff>
    </xdr:to>
    <xdr:sp macro="" textlink="">
      <xdr:nvSpPr>
        <xdr:cNvPr id="398" name="楕円 397"/>
        <xdr:cNvSpPr/>
      </xdr:nvSpPr>
      <xdr:spPr>
        <a:xfrm>
          <a:off x="1270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135399</xdr:rowOff>
    </xdr:from>
    <xdr:ext cx="762000" cy="259045"/>
    <xdr:sp macro="" textlink="">
      <xdr:nvSpPr>
        <xdr:cNvPr id="399" name="テキスト ボックス 398"/>
        <xdr:cNvSpPr txBox="1"/>
      </xdr:nvSpPr>
      <xdr:spPr>
        <a:xfrm>
          <a:off x="939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前年度比</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ポイントの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、類似団体内平均より</a:t>
          </a:r>
          <a:r>
            <a:rPr kumimoji="1" lang="en-US" altLang="ja-JP" sz="1100" b="0" i="0" baseline="0">
              <a:solidFill>
                <a:schemeClr val="dk1"/>
              </a:solidFill>
              <a:effectLst/>
              <a:latin typeface="+mn-lt"/>
              <a:ea typeface="+mn-ea"/>
              <a:cs typeface="+mn-cs"/>
            </a:rPr>
            <a:t>9.1</a:t>
          </a:r>
          <a:r>
            <a:rPr kumimoji="1" lang="ja-JP" altLang="ja-JP" sz="1100" b="0" i="0" baseline="0">
              <a:solidFill>
                <a:schemeClr val="dk1"/>
              </a:solidFill>
              <a:effectLst/>
              <a:latin typeface="+mn-lt"/>
              <a:ea typeface="+mn-ea"/>
              <a:cs typeface="+mn-cs"/>
            </a:rPr>
            <a:t>ポイント増で、</a:t>
          </a:r>
          <a:r>
            <a:rPr kumimoji="1" lang="en-US" altLang="ja-JP" sz="1100" b="0" i="0" baseline="0">
              <a:solidFill>
                <a:schemeClr val="dk1"/>
              </a:solidFill>
              <a:effectLst/>
              <a:latin typeface="+mn-lt"/>
              <a:ea typeface="+mn-ea"/>
              <a:cs typeface="+mn-cs"/>
            </a:rPr>
            <a:t>87.5</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維持補修費は前年度より減少しているが、人件費、扶助費、物件費、補助費等、繰出金は前年度より増加している。公債費以外全体で見ると前年度より</a:t>
          </a:r>
          <a:r>
            <a:rPr kumimoji="1" lang="ja-JP" altLang="en-US" sz="1100" b="0" i="0" baseline="0">
              <a:solidFill>
                <a:schemeClr val="dk1"/>
              </a:solidFill>
              <a:effectLst/>
              <a:latin typeface="+mn-lt"/>
              <a:ea typeface="+mn-ea"/>
              <a:cs typeface="+mn-cs"/>
            </a:rPr>
            <a:t>経常経費充当一般財源等</a:t>
          </a:r>
          <a:r>
            <a:rPr kumimoji="1" lang="ja-JP" altLang="ja-JP" sz="1100" b="0" i="0" baseline="0">
              <a:solidFill>
                <a:schemeClr val="dk1"/>
              </a:solidFill>
              <a:effectLst/>
              <a:latin typeface="+mn-lt"/>
              <a:ea typeface="+mn-ea"/>
              <a:cs typeface="+mn-cs"/>
            </a:rPr>
            <a:t>は増加している。事務事業の見直しや改善による歳出削減、歳入の確保に努め</a:t>
          </a:r>
          <a:r>
            <a:rPr kumimoji="1" lang="ja-JP" altLang="en-US" sz="1100" b="0" i="0" baseline="0">
              <a:solidFill>
                <a:schemeClr val="dk1"/>
              </a:solidFill>
              <a:effectLst/>
              <a:latin typeface="+mn-lt"/>
              <a:ea typeface="+mn-ea"/>
              <a:cs typeface="+mn-cs"/>
            </a:rPr>
            <a:t>経常収支比率</a:t>
          </a:r>
          <a:r>
            <a:rPr kumimoji="1" lang="ja-JP" altLang="ja-JP" sz="1100" b="0" i="0" baseline="0">
              <a:solidFill>
                <a:schemeClr val="dk1"/>
              </a:solidFill>
              <a:effectLst/>
              <a:latin typeface="+mn-lt"/>
              <a:ea typeface="+mn-ea"/>
              <a:cs typeface="+mn-cs"/>
            </a:rPr>
            <a:t>の維持、</a:t>
          </a:r>
          <a:r>
            <a:rPr kumimoji="1" lang="ja-JP" altLang="en-US" sz="1100" b="0" i="0" baseline="0">
              <a:solidFill>
                <a:schemeClr val="dk1"/>
              </a:solidFill>
              <a:effectLst/>
              <a:latin typeface="+mn-lt"/>
              <a:ea typeface="+mn-ea"/>
              <a:cs typeface="+mn-cs"/>
            </a:rPr>
            <a:t>改善</a:t>
          </a:r>
          <a:r>
            <a:rPr kumimoji="1" lang="ja-JP" altLang="ja-JP" sz="1100" b="0" i="0" baseline="0">
              <a:solidFill>
                <a:schemeClr val="dk1"/>
              </a:solidFill>
              <a:effectLst/>
              <a:latin typeface="+mn-lt"/>
              <a:ea typeface="+mn-ea"/>
              <a:cs typeface="+mn-cs"/>
            </a:rPr>
            <a:t>を図っていく</a:t>
          </a:r>
          <a:r>
            <a:rPr kumimoji="1" lang="ja-JP" altLang="en-US"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8128</xdr:rowOff>
    </xdr:from>
    <xdr:to>
      <xdr:col>82</xdr:col>
      <xdr:colOff>107950</xdr:colOff>
      <xdr:row>80</xdr:row>
      <xdr:rowOff>127000</xdr:rowOff>
    </xdr:to>
    <xdr:cxnSp macro="">
      <xdr:nvCxnSpPr>
        <xdr:cNvPr id="430" name="直線コネクタ 429"/>
        <xdr:cNvCxnSpPr/>
      </xdr:nvCxnSpPr>
      <xdr:spPr>
        <a:xfrm>
          <a:off x="15671800" y="1372412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8128</xdr:rowOff>
    </xdr:from>
    <xdr:to>
      <xdr:col>78</xdr:col>
      <xdr:colOff>69850</xdr:colOff>
      <xdr:row>80</xdr:row>
      <xdr:rowOff>17272</xdr:rowOff>
    </xdr:to>
    <xdr:cxnSp macro="">
      <xdr:nvCxnSpPr>
        <xdr:cNvPr id="433" name="直線コネクタ 432"/>
        <xdr:cNvCxnSpPr/>
      </xdr:nvCxnSpPr>
      <xdr:spPr>
        <a:xfrm flipV="1">
          <a:off x="14782800" y="137241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145287</xdr:rowOff>
    </xdr:from>
    <xdr:to>
      <xdr:col>73</xdr:col>
      <xdr:colOff>180975</xdr:colOff>
      <xdr:row>80</xdr:row>
      <xdr:rowOff>17272</xdr:rowOff>
    </xdr:to>
    <xdr:cxnSp macro="">
      <xdr:nvCxnSpPr>
        <xdr:cNvPr id="436" name="直線コネクタ 435"/>
        <xdr:cNvCxnSpPr/>
      </xdr:nvCxnSpPr>
      <xdr:spPr>
        <a:xfrm>
          <a:off x="13893800" y="13518387"/>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145287</xdr:rowOff>
    </xdr:from>
    <xdr:to>
      <xdr:col>69</xdr:col>
      <xdr:colOff>92075</xdr:colOff>
      <xdr:row>79</xdr:row>
      <xdr:rowOff>152146</xdr:rowOff>
    </xdr:to>
    <xdr:cxnSp macro="">
      <xdr:nvCxnSpPr>
        <xdr:cNvPr id="439" name="直線コネクタ 438"/>
        <xdr:cNvCxnSpPr/>
      </xdr:nvCxnSpPr>
      <xdr:spPr>
        <a:xfrm flipV="1">
          <a:off x="13004800" y="13518387"/>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1" name="テキスト ボックス 440"/>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76200</xdr:rowOff>
    </xdr:from>
    <xdr:to>
      <xdr:col>82</xdr:col>
      <xdr:colOff>158750</xdr:colOff>
      <xdr:row>81</xdr:row>
      <xdr:rowOff>6350</xdr:rowOff>
    </xdr:to>
    <xdr:sp macro="" textlink="">
      <xdr:nvSpPr>
        <xdr:cNvPr id="449" name="楕円 448"/>
        <xdr:cNvSpPr/>
      </xdr:nvSpPr>
      <xdr:spPr>
        <a:xfrm>
          <a:off x="164592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48277</xdr:rowOff>
    </xdr:from>
    <xdr:ext cx="762000" cy="259045"/>
    <xdr:sp macro="" textlink="">
      <xdr:nvSpPr>
        <xdr:cNvPr id="450" name="公債費以外該当値テキスト"/>
        <xdr:cNvSpPr txBox="1"/>
      </xdr:nvSpPr>
      <xdr:spPr>
        <a:xfrm>
          <a:off x="165989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128778</xdr:rowOff>
    </xdr:from>
    <xdr:to>
      <xdr:col>78</xdr:col>
      <xdr:colOff>120650</xdr:colOff>
      <xdr:row>80</xdr:row>
      <xdr:rowOff>58928</xdr:rowOff>
    </xdr:to>
    <xdr:sp macro="" textlink="">
      <xdr:nvSpPr>
        <xdr:cNvPr id="451" name="楕円 450"/>
        <xdr:cNvSpPr/>
      </xdr:nvSpPr>
      <xdr:spPr>
        <a:xfrm>
          <a:off x="15621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43705</xdr:rowOff>
    </xdr:from>
    <xdr:ext cx="736600" cy="259045"/>
    <xdr:sp macro="" textlink="">
      <xdr:nvSpPr>
        <xdr:cNvPr id="452" name="テキスト ボックス 451"/>
        <xdr:cNvSpPr txBox="1"/>
      </xdr:nvSpPr>
      <xdr:spPr>
        <a:xfrm>
          <a:off x="15290800" y="1375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137922</xdr:rowOff>
    </xdr:from>
    <xdr:to>
      <xdr:col>74</xdr:col>
      <xdr:colOff>31750</xdr:colOff>
      <xdr:row>80</xdr:row>
      <xdr:rowOff>68072</xdr:rowOff>
    </xdr:to>
    <xdr:sp macro="" textlink="">
      <xdr:nvSpPr>
        <xdr:cNvPr id="453" name="楕円 452"/>
        <xdr:cNvSpPr/>
      </xdr:nvSpPr>
      <xdr:spPr>
        <a:xfrm>
          <a:off x="14732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52849</xdr:rowOff>
    </xdr:from>
    <xdr:ext cx="762000" cy="259045"/>
    <xdr:sp macro="" textlink="">
      <xdr:nvSpPr>
        <xdr:cNvPr id="454" name="テキスト ボックス 453"/>
        <xdr:cNvSpPr txBox="1"/>
      </xdr:nvSpPr>
      <xdr:spPr>
        <a:xfrm>
          <a:off x="14401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94487</xdr:rowOff>
    </xdr:from>
    <xdr:to>
      <xdr:col>69</xdr:col>
      <xdr:colOff>142875</xdr:colOff>
      <xdr:row>79</xdr:row>
      <xdr:rowOff>24637</xdr:rowOff>
    </xdr:to>
    <xdr:sp macro="" textlink="">
      <xdr:nvSpPr>
        <xdr:cNvPr id="455" name="楕円 454"/>
        <xdr:cNvSpPr/>
      </xdr:nvSpPr>
      <xdr:spPr>
        <a:xfrm>
          <a:off x="13843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9414</xdr:rowOff>
    </xdr:from>
    <xdr:ext cx="762000" cy="259045"/>
    <xdr:sp macro="" textlink="">
      <xdr:nvSpPr>
        <xdr:cNvPr id="456" name="テキスト ボックス 455"/>
        <xdr:cNvSpPr txBox="1"/>
      </xdr:nvSpPr>
      <xdr:spPr>
        <a:xfrm>
          <a:off x="13512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101346</xdr:rowOff>
    </xdr:from>
    <xdr:to>
      <xdr:col>65</xdr:col>
      <xdr:colOff>53975</xdr:colOff>
      <xdr:row>80</xdr:row>
      <xdr:rowOff>31496</xdr:rowOff>
    </xdr:to>
    <xdr:sp macro="" textlink="">
      <xdr:nvSpPr>
        <xdr:cNvPr id="457" name="楕円 456"/>
        <xdr:cNvSpPr/>
      </xdr:nvSpPr>
      <xdr:spPr>
        <a:xfrm>
          <a:off x="12954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16273</xdr:rowOff>
    </xdr:from>
    <xdr:ext cx="762000" cy="259045"/>
    <xdr:sp macro="" textlink="">
      <xdr:nvSpPr>
        <xdr:cNvPr id="458" name="テキスト ボックス 457"/>
        <xdr:cNvSpPr txBox="1"/>
      </xdr:nvSpPr>
      <xdr:spPr>
        <a:xfrm>
          <a:off x="12623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50000</xdr:rowOff>
    </xdr:from>
    <xdr:to>
      <xdr:col>29</xdr:col>
      <xdr:colOff>127000</xdr:colOff>
      <xdr:row>17</xdr:row>
      <xdr:rowOff>76460</xdr:rowOff>
    </xdr:to>
    <xdr:cxnSp macro="">
      <xdr:nvCxnSpPr>
        <xdr:cNvPr id="50" name="直線コネクタ 49"/>
        <xdr:cNvCxnSpPr/>
      </xdr:nvCxnSpPr>
      <xdr:spPr bwMode="auto">
        <a:xfrm flipV="1">
          <a:off x="5003800" y="3012275"/>
          <a:ext cx="647700" cy="26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34777</xdr:rowOff>
    </xdr:from>
    <xdr:ext cx="762000" cy="259045"/>
    <xdr:sp macro="" textlink="">
      <xdr:nvSpPr>
        <xdr:cNvPr id="51" name="人口1人当たり決算額の推移平均値テキスト130"/>
        <xdr:cNvSpPr txBox="1"/>
      </xdr:nvSpPr>
      <xdr:spPr>
        <a:xfrm>
          <a:off x="5740400" y="2997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76460</xdr:rowOff>
    </xdr:from>
    <xdr:to>
      <xdr:col>26</xdr:col>
      <xdr:colOff>50800</xdr:colOff>
      <xdr:row>17</xdr:row>
      <xdr:rowOff>93167</xdr:rowOff>
    </xdr:to>
    <xdr:cxnSp macro="">
      <xdr:nvCxnSpPr>
        <xdr:cNvPr id="53" name="直線コネクタ 52"/>
        <xdr:cNvCxnSpPr/>
      </xdr:nvCxnSpPr>
      <xdr:spPr bwMode="auto">
        <a:xfrm flipV="1">
          <a:off x="4305300" y="3038735"/>
          <a:ext cx="698500" cy="16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78746</xdr:rowOff>
    </xdr:from>
    <xdr:to>
      <xdr:col>22</xdr:col>
      <xdr:colOff>114300</xdr:colOff>
      <xdr:row>17</xdr:row>
      <xdr:rowOff>93167</xdr:rowOff>
    </xdr:to>
    <xdr:cxnSp macro="">
      <xdr:nvCxnSpPr>
        <xdr:cNvPr id="56" name="直線コネクタ 55"/>
        <xdr:cNvCxnSpPr/>
      </xdr:nvCxnSpPr>
      <xdr:spPr bwMode="auto">
        <a:xfrm>
          <a:off x="3606800" y="3041021"/>
          <a:ext cx="698500" cy="14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78746</xdr:rowOff>
    </xdr:from>
    <xdr:to>
      <xdr:col>18</xdr:col>
      <xdr:colOff>177800</xdr:colOff>
      <xdr:row>17</xdr:row>
      <xdr:rowOff>85414</xdr:rowOff>
    </xdr:to>
    <xdr:cxnSp macro="">
      <xdr:nvCxnSpPr>
        <xdr:cNvPr id="59" name="直線コネクタ 58"/>
        <xdr:cNvCxnSpPr/>
      </xdr:nvCxnSpPr>
      <xdr:spPr bwMode="auto">
        <a:xfrm flipV="1">
          <a:off x="2908300" y="3041021"/>
          <a:ext cx="698500" cy="6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136866</xdr:rowOff>
    </xdr:from>
    <xdr:ext cx="762000" cy="259045"/>
    <xdr:sp macro="" textlink="">
      <xdr:nvSpPr>
        <xdr:cNvPr id="61" name="テキスト ボックス 60"/>
        <xdr:cNvSpPr txBox="1"/>
      </xdr:nvSpPr>
      <xdr:spPr>
        <a:xfrm>
          <a:off x="32258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170650</xdr:rowOff>
    </xdr:from>
    <xdr:to>
      <xdr:col>29</xdr:col>
      <xdr:colOff>177800</xdr:colOff>
      <xdr:row>17</xdr:row>
      <xdr:rowOff>100800</xdr:rowOff>
    </xdr:to>
    <xdr:sp macro="" textlink="">
      <xdr:nvSpPr>
        <xdr:cNvPr id="69" name="楕円 68"/>
        <xdr:cNvSpPr/>
      </xdr:nvSpPr>
      <xdr:spPr bwMode="auto">
        <a:xfrm>
          <a:off x="5600700" y="2961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15727</xdr:rowOff>
    </xdr:from>
    <xdr:ext cx="762000" cy="259045"/>
    <xdr:sp macro="" textlink="">
      <xdr:nvSpPr>
        <xdr:cNvPr id="70" name="人口1人当たり決算額の推移該当値テキスト130"/>
        <xdr:cNvSpPr txBox="1"/>
      </xdr:nvSpPr>
      <xdr:spPr>
        <a:xfrm>
          <a:off x="5740400" y="280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25660</xdr:rowOff>
    </xdr:from>
    <xdr:to>
      <xdr:col>26</xdr:col>
      <xdr:colOff>101600</xdr:colOff>
      <xdr:row>17</xdr:row>
      <xdr:rowOff>127260</xdr:rowOff>
    </xdr:to>
    <xdr:sp macro="" textlink="">
      <xdr:nvSpPr>
        <xdr:cNvPr id="71" name="楕円 70"/>
        <xdr:cNvSpPr/>
      </xdr:nvSpPr>
      <xdr:spPr bwMode="auto">
        <a:xfrm>
          <a:off x="4953000" y="2987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112037</xdr:rowOff>
    </xdr:from>
    <xdr:ext cx="736600" cy="259045"/>
    <xdr:sp macro="" textlink="">
      <xdr:nvSpPr>
        <xdr:cNvPr id="72" name="テキスト ボックス 71"/>
        <xdr:cNvSpPr txBox="1"/>
      </xdr:nvSpPr>
      <xdr:spPr>
        <a:xfrm>
          <a:off x="4622800" y="3074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42367</xdr:rowOff>
    </xdr:from>
    <xdr:to>
      <xdr:col>22</xdr:col>
      <xdr:colOff>165100</xdr:colOff>
      <xdr:row>17</xdr:row>
      <xdr:rowOff>143967</xdr:rowOff>
    </xdr:to>
    <xdr:sp macro="" textlink="">
      <xdr:nvSpPr>
        <xdr:cNvPr id="73" name="楕円 72"/>
        <xdr:cNvSpPr/>
      </xdr:nvSpPr>
      <xdr:spPr bwMode="auto">
        <a:xfrm>
          <a:off x="4254500" y="3004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128744</xdr:rowOff>
    </xdr:from>
    <xdr:ext cx="762000" cy="259045"/>
    <xdr:sp macro="" textlink="">
      <xdr:nvSpPr>
        <xdr:cNvPr id="74" name="テキスト ボックス 73"/>
        <xdr:cNvSpPr txBox="1"/>
      </xdr:nvSpPr>
      <xdr:spPr>
        <a:xfrm>
          <a:off x="3924300" y="309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27946</xdr:rowOff>
    </xdr:from>
    <xdr:to>
      <xdr:col>19</xdr:col>
      <xdr:colOff>38100</xdr:colOff>
      <xdr:row>17</xdr:row>
      <xdr:rowOff>129546</xdr:rowOff>
    </xdr:to>
    <xdr:sp macro="" textlink="">
      <xdr:nvSpPr>
        <xdr:cNvPr id="75" name="楕円 74"/>
        <xdr:cNvSpPr/>
      </xdr:nvSpPr>
      <xdr:spPr bwMode="auto">
        <a:xfrm>
          <a:off x="3556000" y="2990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114323</xdr:rowOff>
    </xdr:from>
    <xdr:ext cx="762000" cy="259045"/>
    <xdr:sp macro="" textlink="">
      <xdr:nvSpPr>
        <xdr:cNvPr id="76" name="テキスト ボックス 75"/>
        <xdr:cNvSpPr txBox="1"/>
      </xdr:nvSpPr>
      <xdr:spPr>
        <a:xfrm>
          <a:off x="3225800" y="307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34614</xdr:rowOff>
    </xdr:from>
    <xdr:to>
      <xdr:col>15</xdr:col>
      <xdr:colOff>101600</xdr:colOff>
      <xdr:row>17</xdr:row>
      <xdr:rowOff>136214</xdr:rowOff>
    </xdr:to>
    <xdr:sp macro="" textlink="">
      <xdr:nvSpPr>
        <xdr:cNvPr id="77" name="楕円 76"/>
        <xdr:cNvSpPr/>
      </xdr:nvSpPr>
      <xdr:spPr bwMode="auto">
        <a:xfrm>
          <a:off x="2857500" y="2996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120991</xdr:rowOff>
    </xdr:from>
    <xdr:ext cx="762000" cy="259045"/>
    <xdr:sp macro="" textlink="">
      <xdr:nvSpPr>
        <xdr:cNvPr id="78" name="テキスト ボックス 77"/>
        <xdr:cNvSpPr txBox="1"/>
      </xdr:nvSpPr>
      <xdr:spPr>
        <a:xfrm>
          <a:off x="2527300" y="308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11251</xdr:rowOff>
    </xdr:from>
    <xdr:ext cx="762000" cy="259045"/>
    <xdr:sp macro="" textlink="">
      <xdr:nvSpPr>
        <xdr:cNvPr id="109" name="人口1人当たり決算額の推移最小値テキスト445"/>
        <xdr:cNvSpPr txBox="1"/>
      </xdr:nvSpPr>
      <xdr:spPr>
        <a:xfrm>
          <a:off x="5740400" y="7478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341982</xdr:rowOff>
    </xdr:from>
    <xdr:to>
      <xdr:col>29</xdr:col>
      <xdr:colOff>127000</xdr:colOff>
      <xdr:row>38</xdr:row>
      <xdr:rowOff>1074</xdr:rowOff>
    </xdr:to>
    <xdr:cxnSp macro="">
      <xdr:nvCxnSpPr>
        <xdr:cNvPr id="113" name="直線コネクタ 112"/>
        <xdr:cNvCxnSpPr/>
      </xdr:nvCxnSpPr>
      <xdr:spPr bwMode="auto">
        <a:xfrm>
          <a:off x="5003800" y="7466682"/>
          <a:ext cx="647700" cy="1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98213</xdr:rowOff>
    </xdr:from>
    <xdr:ext cx="762000" cy="259045"/>
    <xdr:sp macro="" textlink="">
      <xdr:nvSpPr>
        <xdr:cNvPr id="114" name="人口1人当たり決算額の推移平均値テキスト445"/>
        <xdr:cNvSpPr txBox="1"/>
      </xdr:nvSpPr>
      <xdr:spPr>
        <a:xfrm>
          <a:off x="5740400" y="67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341982</xdr:rowOff>
    </xdr:from>
    <xdr:to>
      <xdr:col>26</xdr:col>
      <xdr:colOff>50800</xdr:colOff>
      <xdr:row>38</xdr:row>
      <xdr:rowOff>10643</xdr:rowOff>
    </xdr:to>
    <xdr:cxnSp macro="">
      <xdr:nvCxnSpPr>
        <xdr:cNvPr id="116" name="直線コネクタ 115"/>
        <xdr:cNvCxnSpPr/>
      </xdr:nvCxnSpPr>
      <xdr:spPr bwMode="auto">
        <a:xfrm flipV="1">
          <a:off x="4305300" y="7466682"/>
          <a:ext cx="698500" cy="11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321571</xdr:rowOff>
    </xdr:from>
    <xdr:to>
      <xdr:col>22</xdr:col>
      <xdr:colOff>114300</xdr:colOff>
      <xdr:row>38</xdr:row>
      <xdr:rowOff>10643</xdr:rowOff>
    </xdr:to>
    <xdr:cxnSp macro="">
      <xdr:nvCxnSpPr>
        <xdr:cNvPr id="119" name="直線コネクタ 118"/>
        <xdr:cNvCxnSpPr/>
      </xdr:nvCxnSpPr>
      <xdr:spPr bwMode="auto">
        <a:xfrm>
          <a:off x="3606800" y="7446271"/>
          <a:ext cx="698500" cy="31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277615</xdr:rowOff>
    </xdr:from>
    <xdr:to>
      <xdr:col>18</xdr:col>
      <xdr:colOff>177800</xdr:colOff>
      <xdr:row>37</xdr:row>
      <xdr:rowOff>321571</xdr:rowOff>
    </xdr:to>
    <xdr:cxnSp macro="">
      <xdr:nvCxnSpPr>
        <xdr:cNvPr id="122" name="直線コネクタ 121"/>
        <xdr:cNvCxnSpPr/>
      </xdr:nvCxnSpPr>
      <xdr:spPr bwMode="auto">
        <a:xfrm>
          <a:off x="2908300" y="7402315"/>
          <a:ext cx="698500" cy="43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338951</xdr:rowOff>
    </xdr:from>
    <xdr:ext cx="762000" cy="259045"/>
    <xdr:sp macro="" textlink="">
      <xdr:nvSpPr>
        <xdr:cNvPr id="124" name="テキスト ボックス 123"/>
        <xdr:cNvSpPr txBox="1"/>
      </xdr:nvSpPr>
      <xdr:spPr>
        <a:xfrm>
          <a:off x="32258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293174</xdr:rowOff>
    </xdr:from>
    <xdr:to>
      <xdr:col>29</xdr:col>
      <xdr:colOff>177800</xdr:colOff>
      <xdr:row>38</xdr:row>
      <xdr:rowOff>51874</xdr:rowOff>
    </xdr:to>
    <xdr:sp macro="" textlink="">
      <xdr:nvSpPr>
        <xdr:cNvPr id="132" name="楕円 131"/>
        <xdr:cNvSpPr/>
      </xdr:nvSpPr>
      <xdr:spPr bwMode="auto">
        <a:xfrm>
          <a:off x="5600700" y="741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201751</xdr:rowOff>
    </xdr:from>
    <xdr:ext cx="762000" cy="259045"/>
    <xdr:sp macro="" textlink="">
      <xdr:nvSpPr>
        <xdr:cNvPr id="133" name="人口1人当たり決算額の推移該当値テキスト445"/>
        <xdr:cNvSpPr txBox="1"/>
      </xdr:nvSpPr>
      <xdr:spPr>
        <a:xfrm>
          <a:off x="5740400" y="7326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291182</xdr:rowOff>
    </xdr:from>
    <xdr:to>
      <xdr:col>26</xdr:col>
      <xdr:colOff>101600</xdr:colOff>
      <xdr:row>38</xdr:row>
      <xdr:rowOff>49882</xdr:rowOff>
    </xdr:to>
    <xdr:sp macro="" textlink="">
      <xdr:nvSpPr>
        <xdr:cNvPr id="134" name="楕円 133"/>
        <xdr:cNvSpPr/>
      </xdr:nvSpPr>
      <xdr:spPr bwMode="auto">
        <a:xfrm>
          <a:off x="4953000" y="7415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34659</xdr:rowOff>
    </xdr:from>
    <xdr:ext cx="736600" cy="259045"/>
    <xdr:sp macro="" textlink="">
      <xdr:nvSpPr>
        <xdr:cNvPr id="135" name="テキスト ボックス 134"/>
        <xdr:cNvSpPr txBox="1"/>
      </xdr:nvSpPr>
      <xdr:spPr>
        <a:xfrm>
          <a:off x="4622800" y="7502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302743</xdr:rowOff>
    </xdr:from>
    <xdr:to>
      <xdr:col>22</xdr:col>
      <xdr:colOff>165100</xdr:colOff>
      <xdr:row>38</xdr:row>
      <xdr:rowOff>61443</xdr:rowOff>
    </xdr:to>
    <xdr:sp macro="" textlink="">
      <xdr:nvSpPr>
        <xdr:cNvPr id="136" name="楕円 135"/>
        <xdr:cNvSpPr/>
      </xdr:nvSpPr>
      <xdr:spPr bwMode="auto">
        <a:xfrm>
          <a:off x="4254500" y="7427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46220</xdr:rowOff>
    </xdr:from>
    <xdr:ext cx="762000" cy="259045"/>
    <xdr:sp macro="" textlink="">
      <xdr:nvSpPr>
        <xdr:cNvPr id="137" name="テキスト ボックス 136"/>
        <xdr:cNvSpPr txBox="1"/>
      </xdr:nvSpPr>
      <xdr:spPr>
        <a:xfrm>
          <a:off x="3924300" y="751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270771</xdr:rowOff>
    </xdr:from>
    <xdr:to>
      <xdr:col>19</xdr:col>
      <xdr:colOff>38100</xdr:colOff>
      <xdr:row>38</xdr:row>
      <xdr:rowOff>29471</xdr:rowOff>
    </xdr:to>
    <xdr:sp macro="" textlink="">
      <xdr:nvSpPr>
        <xdr:cNvPr id="138" name="楕円 137"/>
        <xdr:cNvSpPr/>
      </xdr:nvSpPr>
      <xdr:spPr bwMode="auto">
        <a:xfrm>
          <a:off x="3556000" y="7395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14248</xdr:rowOff>
    </xdr:from>
    <xdr:ext cx="762000" cy="259045"/>
    <xdr:sp macro="" textlink="">
      <xdr:nvSpPr>
        <xdr:cNvPr id="139" name="テキスト ボックス 138"/>
        <xdr:cNvSpPr txBox="1"/>
      </xdr:nvSpPr>
      <xdr:spPr>
        <a:xfrm>
          <a:off x="3225800" y="748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226815</xdr:rowOff>
    </xdr:from>
    <xdr:to>
      <xdr:col>15</xdr:col>
      <xdr:colOff>101600</xdr:colOff>
      <xdr:row>37</xdr:row>
      <xdr:rowOff>328415</xdr:rowOff>
    </xdr:to>
    <xdr:sp macro="" textlink="">
      <xdr:nvSpPr>
        <xdr:cNvPr id="140" name="楕円 139"/>
        <xdr:cNvSpPr/>
      </xdr:nvSpPr>
      <xdr:spPr bwMode="auto">
        <a:xfrm>
          <a:off x="2857500" y="7351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313192</xdr:rowOff>
    </xdr:from>
    <xdr:ext cx="762000" cy="259045"/>
    <xdr:sp macro="" textlink="">
      <xdr:nvSpPr>
        <xdr:cNvPr id="141" name="テキスト ボックス 140"/>
        <xdr:cNvSpPr txBox="1"/>
      </xdr:nvSpPr>
      <xdr:spPr>
        <a:xfrm>
          <a:off x="2527300" y="743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58,243
54,427
10.16
24,950,685
24,503,727
443,064
11,695,951
7,046,765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127489</xdr:rowOff>
    </xdr:from>
    <xdr:to>
      <xdr:col>24</xdr:col>
      <xdr:colOff>63500</xdr:colOff>
      <xdr:row>36</xdr:row>
      <xdr:rowOff>154464</xdr:rowOff>
    </xdr:to>
    <xdr:cxnSp macro="">
      <xdr:nvCxnSpPr>
        <xdr:cNvPr id="61" name="直線コネクタ 60"/>
        <xdr:cNvCxnSpPr/>
      </xdr:nvCxnSpPr>
      <xdr:spPr>
        <a:xfrm flipV="1">
          <a:off x="3797300" y="6299689"/>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154464</xdr:rowOff>
    </xdr:from>
    <xdr:to>
      <xdr:col>19</xdr:col>
      <xdr:colOff>177800</xdr:colOff>
      <xdr:row>36</xdr:row>
      <xdr:rowOff>165894</xdr:rowOff>
    </xdr:to>
    <xdr:cxnSp macro="">
      <xdr:nvCxnSpPr>
        <xdr:cNvPr id="64" name="直線コネクタ 63"/>
        <xdr:cNvCxnSpPr/>
      </xdr:nvCxnSpPr>
      <xdr:spPr>
        <a:xfrm flipV="1">
          <a:off x="2908300" y="632666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99407</xdr:rowOff>
    </xdr:from>
    <xdr:ext cx="534377" cy="259045"/>
    <xdr:sp macro="" textlink="">
      <xdr:nvSpPr>
        <xdr:cNvPr id="66" name="テキスト ボックス 65"/>
        <xdr:cNvSpPr txBox="1"/>
      </xdr:nvSpPr>
      <xdr:spPr>
        <a:xfrm>
          <a:off x="3530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137890</xdr:rowOff>
    </xdr:from>
    <xdr:to>
      <xdr:col>15</xdr:col>
      <xdr:colOff>50800</xdr:colOff>
      <xdr:row>36</xdr:row>
      <xdr:rowOff>165894</xdr:rowOff>
    </xdr:to>
    <xdr:cxnSp macro="">
      <xdr:nvCxnSpPr>
        <xdr:cNvPr id="67" name="直線コネクタ 66"/>
        <xdr:cNvCxnSpPr/>
      </xdr:nvCxnSpPr>
      <xdr:spPr>
        <a:xfrm>
          <a:off x="2019300" y="6310090"/>
          <a:ext cx="88900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91844</xdr:rowOff>
    </xdr:from>
    <xdr:ext cx="534377" cy="259045"/>
    <xdr:sp macro="" textlink="">
      <xdr:nvSpPr>
        <xdr:cNvPr id="69" name="テキスト ボックス 68"/>
        <xdr:cNvSpPr txBox="1"/>
      </xdr:nvSpPr>
      <xdr:spPr>
        <a:xfrm>
          <a:off x="2641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127775</xdr:rowOff>
    </xdr:from>
    <xdr:to>
      <xdr:col>10</xdr:col>
      <xdr:colOff>114300</xdr:colOff>
      <xdr:row>36</xdr:row>
      <xdr:rowOff>137890</xdr:rowOff>
    </xdr:to>
    <xdr:cxnSp macro="">
      <xdr:nvCxnSpPr>
        <xdr:cNvPr id="70" name="直線コネクタ 69"/>
        <xdr:cNvCxnSpPr/>
      </xdr:nvCxnSpPr>
      <xdr:spPr>
        <a:xfrm>
          <a:off x="1130300" y="6299975"/>
          <a:ext cx="8890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84243</xdr:rowOff>
    </xdr:from>
    <xdr:ext cx="534377" cy="259045"/>
    <xdr:sp macro="" textlink="">
      <xdr:nvSpPr>
        <xdr:cNvPr id="72" name="テキスト ボックス 71"/>
        <xdr:cNvSpPr txBox="1"/>
      </xdr:nvSpPr>
      <xdr:spPr>
        <a:xfrm>
          <a:off x="1752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76689</xdr:rowOff>
    </xdr:from>
    <xdr:to>
      <xdr:col>24</xdr:col>
      <xdr:colOff>114300</xdr:colOff>
      <xdr:row>37</xdr:row>
      <xdr:rowOff>6839</xdr:rowOff>
    </xdr:to>
    <xdr:sp macro="" textlink="">
      <xdr:nvSpPr>
        <xdr:cNvPr id="80" name="楕円 79"/>
        <xdr:cNvSpPr/>
      </xdr:nvSpPr>
      <xdr:spPr>
        <a:xfrm>
          <a:off x="4584700" y="624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99566</xdr:rowOff>
    </xdr:from>
    <xdr:ext cx="534377" cy="259045"/>
    <xdr:sp macro="" textlink="">
      <xdr:nvSpPr>
        <xdr:cNvPr id="81" name="人件費該当値テキスト"/>
        <xdr:cNvSpPr txBox="1"/>
      </xdr:nvSpPr>
      <xdr:spPr>
        <a:xfrm>
          <a:off x="4686300" y="610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103664</xdr:rowOff>
    </xdr:from>
    <xdr:to>
      <xdr:col>20</xdr:col>
      <xdr:colOff>38100</xdr:colOff>
      <xdr:row>37</xdr:row>
      <xdr:rowOff>33814</xdr:rowOff>
    </xdr:to>
    <xdr:sp macro="" textlink="">
      <xdr:nvSpPr>
        <xdr:cNvPr id="82" name="楕円 81"/>
        <xdr:cNvSpPr/>
      </xdr:nvSpPr>
      <xdr:spPr>
        <a:xfrm>
          <a:off x="3746500" y="627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50341</xdr:rowOff>
    </xdr:from>
    <xdr:ext cx="534377" cy="259045"/>
    <xdr:sp macro="" textlink="">
      <xdr:nvSpPr>
        <xdr:cNvPr id="83" name="テキスト ボックス 82"/>
        <xdr:cNvSpPr txBox="1"/>
      </xdr:nvSpPr>
      <xdr:spPr>
        <a:xfrm>
          <a:off x="3530111" y="605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115094</xdr:rowOff>
    </xdr:from>
    <xdr:to>
      <xdr:col>15</xdr:col>
      <xdr:colOff>101600</xdr:colOff>
      <xdr:row>37</xdr:row>
      <xdr:rowOff>45244</xdr:rowOff>
    </xdr:to>
    <xdr:sp macro="" textlink="">
      <xdr:nvSpPr>
        <xdr:cNvPr id="84" name="楕円 83"/>
        <xdr:cNvSpPr/>
      </xdr:nvSpPr>
      <xdr:spPr>
        <a:xfrm>
          <a:off x="2857500" y="628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61771</xdr:rowOff>
    </xdr:from>
    <xdr:ext cx="534377" cy="259045"/>
    <xdr:sp macro="" textlink="">
      <xdr:nvSpPr>
        <xdr:cNvPr id="85" name="テキスト ボックス 84"/>
        <xdr:cNvSpPr txBox="1"/>
      </xdr:nvSpPr>
      <xdr:spPr>
        <a:xfrm>
          <a:off x="2641111" y="606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87090</xdr:rowOff>
    </xdr:from>
    <xdr:to>
      <xdr:col>10</xdr:col>
      <xdr:colOff>165100</xdr:colOff>
      <xdr:row>37</xdr:row>
      <xdr:rowOff>17240</xdr:rowOff>
    </xdr:to>
    <xdr:sp macro="" textlink="">
      <xdr:nvSpPr>
        <xdr:cNvPr id="86" name="楕円 85"/>
        <xdr:cNvSpPr/>
      </xdr:nvSpPr>
      <xdr:spPr>
        <a:xfrm>
          <a:off x="1968500" y="62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33767</xdr:rowOff>
    </xdr:from>
    <xdr:ext cx="534377" cy="259045"/>
    <xdr:sp macro="" textlink="">
      <xdr:nvSpPr>
        <xdr:cNvPr id="87" name="テキスト ボックス 86"/>
        <xdr:cNvSpPr txBox="1"/>
      </xdr:nvSpPr>
      <xdr:spPr>
        <a:xfrm>
          <a:off x="1752111" y="603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76975</xdr:rowOff>
    </xdr:from>
    <xdr:to>
      <xdr:col>6</xdr:col>
      <xdr:colOff>38100</xdr:colOff>
      <xdr:row>37</xdr:row>
      <xdr:rowOff>7125</xdr:rowOff>
    </xdr:to>
    <xdr:sp macro="" textlink="">
      <xdr:nvSpPr>
        <xdr:cNvPr id="88" name="楕円 87"/>
        <xdr:cNvSpPr/>
      </xdr:nvSpPr>
      <xdr:spPr>
        <a:xfrm>
          <a:off x="1079500" y="624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169702</xdr:rowOff>
    </xdr:from>
    <xdr:ext cx="534377" cy="259045"/>
    <xdr:sp macro="" textlink="">
      <xdr:nvSpPr>
        <xdr:cNvPr id="89" name="テキスト ボックス 88"/>
        <xdr:cNvSpPr txBox="1"/>
      </xdr:nvSpPr>
      <xdr:spPr>
        <a:xfrm>
          <a:off x="863111" y="634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138397</xdr:rowOff>
    </xdr:from>
    <xdr:to>
      <xdr:col>24</xdr:col>
      <xdr:colOff>63500</xdr:colOff>
      <xdr:row>53</xdr:row>
      <xdr:rowOff>72012</xdr:rowOff>
    </xdr:to>
    <xdr:cxnSp macro="">
      <xdr:nvCxnSpPr>
        <xdr:cNvPr id="117" name="直線コネクタ 116"/>
        <xdr:cNvCxnSpPr/>
      </xdr:nvCxnSpPr>
      <xdr:spPr>
        <a:xfrm>
          <a:off x="3797300" y="9053797"/>
          <a:ext cx="838200" cy="10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33586</xdr:rowOff>
    </xdr:from>
    <xdr:ext cx="534377" cy="259045"/>
    <xdr:sp macro="" textlink="">
      <xdr:nvSpPr>
        <xdr:cNvPr id="118" name="物件費平均値テキスト"/>
        <xdr:cNvSpPr txBox="1"/>
      </xdr:nvSpPr>
      <xdr:spPr>
        <a:xfrm>
          <a:off x="4686300" y="9291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138397</xdr:rowOff>
    </xdr:from>
    <xdr:to>
      <xdr:col>19</xdr:col>
      <xdr:colOff>177800</xdr:colOff>
      <xdr:row>53</xdr:row>
      <xdr:rowOff>104976</xdr:rowOff>
    </xdr:to>
    <xdr:cxnSp macro="">
      <xdr:nvCxnSpPr>
        <xdr:cNvPr id="120" name="直線コネクタ 119"/>
        <xdr:cNvCxnSpPr/>
      </xdr:nvCxnSpPr>
      <xdr:spPr>
        <a:xfrm flipV="1">
          <a:off x="2908300" y="9053797"/>
          <a:ext cx="889000" cy="13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896</xdr:rowOff>
    </xdr:from>
    <xdr:ext cx="534377" cy="259045"/>
    <xdr:sp macro="" textlink="">
      <xdr:nvSpPr>
        <xdr:cNvPr id="122" name="テキスト ボックス 121"/>
        <xdr:cNvSpPr txBox="1"/>
      </xdr:nvSpPr>
      <xdr:spPr>
        <a:xfrm>
          <a:off x="3530111" y="94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104861</xdr:rowOff>
    </xdr:from>
    <xdr:to>
      <xdr:col>15</xdr:col>
      <xdr:colOff>50800</xdr:colOff>
      <xdr:row>53</xdr:row>
      <xdr:rowOff>104976</xdr:rowOff>
    </xdr:to>
    <xdr:cxnSp macro="">
      <xdr:nvCxnSpPr>
        <xdr:cNvPr id="123" name="直線コネクタ 122"/>
        <xdr:cNvCxnSpPr/>
      </xdr:nvCxnSpPr>
      <xdr:spPr>
        <a:xfrm>
          <a:off x="2019300" y="919171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3822</xdr:rowOff>
    </xdr:from>
    <xdr:ext cx="534377" cy="259045"/>
    <xdr:sp macro="" textlink="">
      <xdr:nvSpPr>
        <xdr:cNvPr id="125" name="テキスト ボックス 124"/>
        <xdr:cNvSpPr txBox="1"/>
      </xdr:nvSpPr>
      <xdr:spPr>
        <a:xfrm>
          <a:off x="2641111" y="94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104861</xdr:rowOff>
    </xdr:from>
    <xdr:to>
      <xdr:col>10</xdr:col>
      <xdr:colOff>114300</xdr:colOff>
      <xdr:row>53</xdr:row>
      <xdr:rowOff>167132</xdr:rowOff>
    </xdr:to>
    <xdr:cxnSp macro="">
      <xdr:nvCxnSpPr>
        <xdr:cNvPr id="126" name="直線コネクタ 125"/>
        <xdr:cNvCxnSpPr/>
      </xdr:nvCxnSpPr>
      <xdr:spPr>
        <a:xfrm flipV="1">
          <a:off x="1130300" y="9191711"/>
          <a:ext cx="889000" cy="6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37609</xdr:rowOff>
    </xdr:from>
    <xdr:ext cx="534377" cy="259045"/>
    <xdr:sp macro="" textlink="">
      <xdr:nvSpPr>
        <xdr:cNvPr id="128" name="テキスト ボックス 127"/>
        <xdr:cNvSpPr txBox="1"/>
      </xdr:nvSpPr>
      <xdr:spPr>
        <a:xfrm>
          <a:off x="1752111" y="946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21212</xdr:rowOff>
    </xdr:from>
    <xdr:to>
      <xdr:col>24</xdr:col>
      <xdr:colOff>114300</xdr:colOff>
      <xdr:row>53</xdr:row>
      <xdr:rowOff>122812</xdr:rowOff>
    </xdr:to>
    <xdr:sp macro="" textlink="">
      <xdr:nvSpPr>
        <xdr:cNvPr id="136" name="楕円 135"/>
        <xdr:cNvSpPr/>
      </xdr:nvSpPr>
      <xdr:spPr>
        <a:xfrm>
          <a:off x="4584700" y="910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44089</xdr:rowOff>
    </xdr:from>
    <xdr:ext cx="534377" cy="259045"/>
    <xdr:sp macro="" textlink="">
      <xdr:nvSpPr>
        <xdr:cNvPr id="137" name="物件費該当値テキスト"/>
        <xdr:cNvSpPr txBox="1"/>
      </xdr:nvSpPr>
      <xdr:spPr>
        <a:xfrm>
          <a:off x="4686300" y="895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87597</xdr:rowOff>
    </xdr:from>
    <xdr:to>
      <xdr:col>20</xdr:col>
      <xdr:colOff>38100</xdr:colOff>
      <xdr:row>53</xdr:row>
      <xdr:rowOff>17747</xdr:rowOff>
    </xdr:to>
    <xdr:sp macro="" textlink="">
      <xdr:nvSpPr>
        <xdr:cNvPr id="138" name="楕円 137"/>
        <xdr:cNvSpPr/>
      </xdr:nvSpPr>
      <xdr:spPr>
        <a:xfrm>
          <a:off x="3746500" y="90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34274</xdr:rowOff>
    </xdr:from>
    <xdr:ext cx="534377" cy="259045"/>
    <xdr:sp macro="" textlink="">
      <xdr:nvSpPr>
        <xdr:cNvPr id="139" name="テキスト ボックス 138"/>
        <xdr:cNvSpPr txBox="1"/>
      </xdr:nvSpPr>
      <xdr:spPr>
        <a:xfrm>
          <a:off x="3530111" y="877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54176</xdr:rowOff>
    </xdr:from>
    <xdr:to>
      <xdr:col>15</xdr:col>
      <xdr:colOff>101600</xdr:colOff>
      <xdr:row>53</xdr:row>
      <xdr:rowOff>155776</xdr:rowOff>
    </xdr:to>
    <xdr:sp macro="" textlink="">
      <xdr:nvSpPr>
        <xdr:cNvPr id="140" name="楕円 139"/>
        <xdr:cNvSpPr/>
      </xdr:nvSpPr>
      <xdr:spPr>
        <a:xfrm>
          <a:off x="2857500" y="91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853</xdr:rowOff>
    </xdr:from>
    <xdr:ext cx="534377" cy="259045"/>
    <xdr:sp macro="" textlink="">
      <xdr:nvSpPr>
        <xdr:cNvPr id="141" name="テキスト ボックス 140"/>
        <xdr:cNvSpPr txBox="1"/>
      </xdr:nvSpPr>
      <xdr:spPr>
        <a:xfrm>
          <a:off x="2641111" y="891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54061</xdr:rowOff>
    </xdr:from>
    <xdr:to>
      <xdr:col>10</xdr:col>
      <xdr:colOff>165100</xdr:colOff>
      <xdr:row>53</xdr:row>
      <xdr:rowOff>155661</xdr:rowOff>
    </xdr:to>
    <xdr:sp macro="" textlink="">
      <xdr:nvSpPr>
        <xdr:cNvPr id="142" name="楕円 141"/>
        <xdr:cNvSpPr/>
      </xdr:nvSpPr>
      <xdr:spPr>
        <a:xfrm>
          <a:off x="1968500" y="91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738</xdr:rowOff>
    </xdr:from>
    <xdr:ext cx="534377" cy="259045"/>
    <xdr:sp macro="" textlink="">
      <xdr:nvSpPr>
        <xdr:cNvPr id="143" name="テキスト ボックス 142"/>
        <xdr:cNvSpPr txBox="1"/>
      </xdr:nvSpPr>
      <xdr:spPr>
        <a:xfrm>
          <a:off x="1752111" y="891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116332</xdr:rowOff>
    </xdr:from>
    <xdr:to>
      <xdr:col>6</xdr:col>
      <xdr:colOff>38100</xdr:colOff>
      <xdr:row>54</xdr:row>
      <xdr:rowOff>46482</xdr:rowOff>
    </xdr:to>
    <xdr:sp macro="" textlink="">
      <xdr:nvSpPr>
        <xdr:cNvPr id="144" name="楕円 143"/>
        <xdr:cNvSpPr/>
      </xdr:nvSpPr>
      <xdr:spPr>
        <a:xfrm>
          <a:off x="1079500" y="920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37609</xdr:rowOff>
    </xdr:from>
    <xdr:ext cx="534377" cy="259045"/>
    <xdr:sp macro="" textlink="">
      <xdr:nvSpPr>
        <xdr:cNvPr id="145" name="テキスト ボックス 144"/>
        <xdr:cNvSpPr txBox="1"/>
      </xdr:nvSpPr>
      <xdr:spPr>
        <a:xfrm>
          <a:off x="863111" y="929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25491</xdr:rowOff>
    </xdr:from>
    <xdr:to>
      <xdr:col>24</xdr:col>
      <xdr:colOff>63500</xdr:colOff>
      <xdr:row>78</xdr:row>
      <xdr:rowOff>51186</xdr:rowOff>
    </xdr:to>
    <xdr:cxnSp macro="">
      <xdr:nvCxnSpPr>
        <xdr:cNvPr id="172" name="直線コネクタ 171"/>
        <xdr:cNvCxnSpPr/>
      </xdr:nvCxnSpPr>
      <xdr:spPr>
        <a:xfrm flipV="1">
          <a:off x="3797300" y="13398591"/>
          <a:ext cx="8382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47163</xdr:rowOff>
    </xdr:from>
    <xdr:to>
      <xdr:col>19</xdr:col>
      <xdr:colOff>177800</xdr:colOff>
      <xdr:row>78</xdr:row>
      <xdr:rowOff>51186</xdr:rowOff>
    </xdr:to>
    <xdr:cxnSp macro="">
      <xdr:nvCxnSpPr>
        <xdr:cNvPr id="175" name="直線コネクタ 174"/>
        <xdr:cNvCxnSpPr/>
      </xdr:nvCxnSpPr>
      <xdr:spPr>
        <a:xfrm>
          <a:off x="2908300" y="13420263"/>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47163</xdr:rowOff>
    </xdr:from>
    <xdr:to>
      <xdr:col>15</xdr:col>
      <xdr:colOff>50800</xdr:colOff>
      <xdr:row>78</xdr:row>
      <xdr:rowOff>58821</xdr:rowOff>
    </xdr:to>
    <xdr:cxnSp macro="">
      <xdr:nvCxnSpPr>
        <xdr:cNvPr id="178" name="直線コネクタ 177"/>
        <xdr:cNvCxnSpPr/>
      </xdr:nvCxnSpPr>
      <xdr:spPr>
        <a:xfrm flipV="1">
          <a:off x="2019300" y="13420263"/>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58821</xdr:rowOff>
    </xdr:from>
    <xdr:to>
      <xdr:col>10</xdr:col>
      <xdr:colOff>114300</xdr:colOff>
      <xdr:row>78</xdr:row>
      <xdr:rowOff>75738</xdr:rowOff>
    </xdr:to>
    <xdr:cxnSp macro="">
      <xdr:nvCxnSpPr>
        <xdr:cNvPr id="181" name="直線コネクタ 180"/>
        <xdr:cNvCxnSpPr/>
      </xdr:nvCxnSpPr>
      <xdr:spPr>
        <a:xfrm flipV="1">
          <a:off x="1130300" y="13431921"/>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146141</xdr:rowOff>
    </xdr:from>
    <xdr:to>
      <xdr:col>24</xdr:col>
      <xdr:colOff>114300</xdr:colOff>
      <xdr:row>78</xdr:row>
      <xdr:rowOff>76291</xdr:rowOff>
    </xdr:to>
    <xdr:sp macro="" textlink="">
      <xdr:nvSpPr>
        <xdr:cNvPr id="191" name="楕円 190"/>
        <xdr:cNvSpPr/>
      </xdr:nvSpPr>
      <xdr:spPr>
        <a:xfrm>
          <a:off x="4584700" y="133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68470</xdr:rowOff>
    </xdr:from>
    <xdr:ext cx="469744" cy="259045"/>
    <xdr:sp macro="" textlink="">
      <xdr:nvSpPr>
        <xdr:cNvPr id="192" name="維持補修費該当値テキスト"/>
        <xdr:cNvSpPr txBox="1"/>
      </xdr:nvSpPr>
      <xdr:spPr>
        <a:xfrm>
          <a:off x="4686300" y="1327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386</xdr:rowOff>
    </xdr:from>
    <xdr:to>
      <xdr:col>20</xdr:col>
      <xdr:colOff>38100</xdr:colOff>
      <xdr:row>78</xdr:row>
      <xdr:rowOff>101986</xdr:rowOff>
    </xdr:to>
    <xdr:sp macro="" textlink="">
      <xdr:nvSpPr>
        <xdr:cNvPr id="193" name="楕円 192"/>
        <xdr:cNvSpPr/>
      </xdr:nvSpPr>
      <xdr:spPr>
        <a:xfrm>
          <a:off x="3746500" y="1337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93113</xdr:rowOff>
    </xdr:from>
    <xdr:ext cx="469744" cy="259045"/>
    <xdr:sp macro="" textlink="">
      <xdr:nvSpPr>
        <xdr:cNvPr id="194" name="テキスト ボックス 193"/>
        <xdr:cNvSpPr txBox="1"/>
      </xdr:nvSpPr>
      <xdr:spPr>
        <a:xfrm>
          <a:off x="3562428" y="1346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167813</xdr:rowOff>
    </xdr:from>
    <xdr:to>
      <xdr:col>15</xdr:col>
      <xdr:colOff>101600</xdr:colOff>
      <xdr:row>78</xdr:row>
      <xdr:rowOff>97963</xdr:rowOff>
    </xdr:to>
    <xdr:sp macro="" textlink="">
      <xdr:nvSpPr>
        <xdr:cNvPr id="195" name="楕円 194"/>
        <xdr:cNvSpPr/>
      </xdr:nvSpPr>
      <xdr:spPr>
        <a:xfrm>
          <a:off x="2857500" y="1336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89090</xdr:rowOff>
    </xdr:from>
    <xdr:ext cx="469744" cy="259045"/>
    <xdr:sp macro="" textlink="">
      <xdr:nvSpPr>
        <xdr:cNvPr id="196" name="テキスト ボックス 195"/>
        <xdr:cNvSpPr txBox="1"/>
      </xdr:nvSpPr>
      <xdr:spPr>
        <a:xfrm>
          <a:off x="2673428" y="1346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8021</xdr:rowOff>
    </xdr:from>
    <xdr:to>
      <xdr:col>10</xdr:col>
      <xdr:colOff>165100</xdr:colOff>
      <xdr:row>78</xdr:row>
      <xdr:rowOff>109621</xdr:rowOff>
    </xdr:to>
    <xdr:sp macro="" textlink="">
      <xdr:nvSpPr>
        <xdr:cNvPr id="197" name="楕円 196"/>
        <xdr:cNvSpPr/>
      </xdr:nvSpPr>
      <xdr:spPr>
        <a:xfrm>
          <a:off x="1968500" y="1338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100748</xdr:rowOff>
    </xdr:from>
    <xdr:ext cx="469744" cy="259045"/>
    <xdr:sp macro="" textlink="">
      <xdr:nvSpPr>
        <xdr:cNvPr id="198" name="テキスト ボックス 197"/>
        <xdr:cNvSpPr txBox="1"/>
      </xdr:nvSpPr>
      <xdr:spPr>
        <a:xfrm>
          <a:off x="1784428" y="1347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24938</xdr:rowOff>
    </xdr:from>
    <xdr:to>
      <xdr:col>6</xdr:col>
      <xdr:colOff>38100</xdr:colOff>
      <xdr:row>78</xdr:row>
      <xdr:rowOff>126538</xdr:rowOff>
    </xdr:to>
    <xdr:sp macro="" textlink="">
      <xdr:nvSpPr>
        <xdr:cNvPr id="199" name="楕円 198"/>
        <xdr:cNvSpPr/>
      </xdr:nvSpPr>
      <xdr:spPr>
        <a:xfrm>
          <a:off x="1079500" y="1339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117665</xdr:rowOff>
    </xdr:from>
    <xdr:ext cx="469744" cy="259045"/>
    <xdr:sp macro="" textlink="">
      <xdr:nvSpPr>
        <xdr:cNvPr id="200" name="テキスト ボックス 199"/>
        <xdr:cNvSpPr txBox="1"/>
      </xdr:nvSpPr>
      <xdr:spPr>
        <a:xfrm>
          <a:off x="895428" y="1349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45608</xdr:rowOff>
    </xdr:from>
    <xdr:to>
      <xdr:col>24</xdr:col>
      <xdr:colOff>63500</xdr:colOff>
      <xdr:row>92</xdr:row>
      <xdr:rowOff>57663</xdr:rowOff>
    </xdr:to>
    <xdr:cxnSp macro="">
      <xdr:nvCxnSpPr>
        <xdr:cNvPr id="228" name="直線コネクタ 227"/>
        <xdr:cNvCxnSpPr/>
      </xdr:nvCxnSpPr>
      <xdr:spPr>
        <a:xfrm>
          <a:off x="3797300" y="15819008"/>
          <a:ext cx="838200" cy="1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110059</xdr:rowOff>
    </xdr:from>
    <xdr:ext cx="534377" cy="259045"/>
    <xdr:sp macro="" textlink="">
      <xdr:nvSpPr>
        <xdr:cNvPr id="229" name="扶助費平均値テキスト"/>
        <xdr:cNvSpPr txBox="1"/>
      </xdr:nvSpPr>
      <xdr:spPr>
        <a:xfrm>
          <a:off x="4686300" y="1639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45608</xdr:rowOff>
    </xdr:from>
    <xdr:to>
      <xdr:col>19</xdr:col>
      <xdr:colOff>177800</xdr:colOff>
      <xdr:row>92</xdr:row>
      <xdr:rowOff>106553</xdr:rowOff>
    </xdr:to>
    <xdr:cxnSp macro="">
      <xdr:nvCxnSpPr>
        <xdr:cNvPr id="231" name="直線コネクタ 230"/>
        <xdr:cNvCxnSpPr/>
      </xdr:nvCxnSpPr>
      <xdr:spPr>
        <a:xfrm flipV="1">
          <a:off x="2908300" y="15819008"/>
          <a:ext cx="889000" cy="6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50136</xdr:rowOff>
    </xdr:from>
    <xdr:ext cx="534377" cy="259045"/>
    <xdr:sp macro="" textlink="">
      <xdr:nvSpPr>
        <xdr:cNvPr id="233" name="テキスト ボックス 232"/>
        <xdr:cNvSpPr txBox="1"/>
      </xdr:nvSpPr>
      <xdr:spPr>
        <a:xfrm>
          <a:off x="3530111" y="165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106553</xdr:rowOff>
    </xdr:from>
    <xdr:to>
      <xdr:col>15</xdr:col>
      <xdr:colOff>50800</xdr:colOff>
      <xdr:row>93</xdr:row>
      <xdr:rowOff>71</xdr:rowOff>
    </xdr:to>
    <xdr:cxnSp macro="">
      <xdr:nvCxnSpPr>
        <xdr:cNvPr id="234" name="直線コネクタ 233"/>
        <xdr:cNvCxnSpPr/>
      </xdr:nvCxnSpPr>
      <xdr:spPr>
        <a:xfrm flipV="1">
          <a:off x="2019300" y="15879953"/>
          <a:ext cx="8890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86011</xdr:rowOff>
    </xdr:from>
    <xdr:ext cx="534377" cy="259045"/>
    <xdr:sp macro="" textlink="">
      <xdr:nvSpPr>
        <xdr:cNvPr id="236" name="テキスト ボックス 235"/>
        <xdr:cNvSpPr txBox="1"/>
      </xdr:nvSpPr>
      <xdr:spPr>
        <a:xfrm>
          <a:off x="2641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71</xdr:rowOff>
    </xdr:from>
    <xdr:to>
      <xdr:col>10</xdr:col>
      <xdr:colOff>114300</xdr:colOff>
      <xdr:row>93</xdr:row>
      <xdr:rowOff>85613</xdr:rowOff>
    </xdr:to>
    <xdr:cxnSp macro="">
      <xdr:nvCxnSpPr>
        <xdr:cNvPr id="237" name="直線コネクタ 236"/>
        <xdr:cNvCxnSpPr/>
      </xdr:nvCxnSpPr>
      <xdr:spPr>
        <a:xfrm flipV="1">
          <a:off x="1130300" y="15944921"/>
          <a:ext cx="889000" cy="8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133194</xdr:rowOff>
    </xdr:from>
    <xdr:ext cx="534377" cy="259045"/>
    <xdr:sp macro="" textlink="">
      <xdr:nvSpPr>
        <xdr:cNvPr id="239" name="テキスト ボックス 238"/>
        <xdr:cNvSpPr txBox="1"/>
      </xdr:nvSpPr>
      <xdr:spPr>
        <a:xfrm>
          <a:off x="1752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23618</xdr:rowOff>
    </xdr:from>
    <xdr:ext cx="534377" cy="259045"/>
    <xdr:sp macro="" textlink="">
      <xdr:nvSpPr>
        <xdr:cNvPr id="241" name="テキスト ボックス 240"/>
        <xdr:cNvSpPr txBox="1"/>
      </xdr:nvSpPr>
      <xdr:spPr>
        <a:xfrm>
          <a:off x="863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6863</xdr:rowOff>
    </xdr:from>
    <xdr:to>
      <xdr:col>24</xdr:col>
      <xdr:colOff>114300</xdr:colOff>
      <xdr:row>92</xdr:row>
      <xdr:rowOff>108463</xdr:rowOff>
    </xdr:to>
    <xdr:sp macro="" textlink="">
      <xdr:nvSpPr>
        <xdr:cNvPr id="247" name="楕円 246"/>
        <xdr:cNvSpPr/>
      </xdr:nvSpPr>
      <xdr:spPr>
        <a:xfrm>
          <a:off x="4584700" y="1578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29740</xdr:rowOff>
    </xdr:from>
    <xdr:ext cx="599010" cy="259045"/>
    <xdr:sp macro="" textlink="">
      <xdr:nvSpPr>
        <xdr:cNvPr id="248" name="扶助費該当値テキスト"/>
        <xdr:cNvSpPr txBox="1"/>
      </xdr:nvSpPr>
      <xdr:spPr>
        <a:xfrm>
          <a:off x="4686300" y="1563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166258</xdr:rowOff>
    </xdr:from>
    <xdr:to>
      <xdr:col>20</xdr:col>
      <xdr:colOff>38100</xdr:colOff>
      <xdr:row>92</xdr:row>
      <xdr:rowOff>96408</xdr:rowOff>
    </xdr:to>
    <xdr:sp macro="" textlink="">
      <xdr:nvSpPr>
        <xdr:cNvPr id="249" name="楕円 248"/>
        <xdr:cNvSpPr/>
      </xdr:nvSpPr>
      <xdr:spPr>
        <a:xfrm>
          <a:off x="3746500" y="157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112935</xdr:rowOff>
    </xdr:from>
    <xdr:ext cx="599010" cy="259045"/>
    <xdr:sp macro="" textlink="">
      <xdr:nvSpPr>
        <xdr:cNvPr id="250" name="テキスト ボックス 249"/>
        <xdr:cNvSpPr txBox="1"/>
      </xdr:nvSpPr>
      <xdr:spPr>
        <a:xfrm>
          <a:off x="3497795" y="1554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55753</xdr:rowOff>
    </xdr:from>
    <xdr:to>
      <xdr:col>15</xdr:col>
      <xdr:colOff>101600</xdr:colOff>
      <xdr:row>92</xdr:row>
      <xdr:rowOff>157353</xdr:rowOff>
    </xdr:to>
    <xdr:sp macro="" textlink="">
      <xdr:nvSpPr>
        <xdr:cNvPr id="251" name="楕円 250"/>
        <xdr:cNvSpPr/>
      </xdr:nvSpPr>
      <xdr:spPr>
        <a:xfrm>
          <a:off x="2857500" y="1582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2430</xdr:rowOff>
    </xdr:from>
    <xdr:ext cx="599010" cy="259045"/>
    <xdr:sp macro="" textlink="">
      <xdr:nvSpPr>
        <xdr:cNvPr id="252" name="テキスト ボックス 251"/>
        <xdr:cNvSpPr txBox="1"/>
      </xdr:nvSpPr>
      <xdr:spPr>
        <a:xfrm>
          <a:off x="2608795" y="1560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120721</xdr:rowOff>
    </xdr:from>
    <xdr:to>
      <xdr:col>10</xdr:col>
      <xdr:colOff>165100</xdr:colOff>
      <xdr:row>93</xdr:row>
      <xdr:rowOff>50871</xdr:rowOff>
    </xdr:to>
    <xdr:sp macro="" textlink="">
      <xdr:nvSpPr>
        <xdr:cNvPr id="253" name="楕円 252"/>
        <xdr:cNvSpPr/>
      </xdr:nvSpPr>
      <xdr:spPr>
        <a:xfrm>
          <a:off x="1968500" y="1589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67398</xdr:rowOff>
    </xdr:from>
    <xdr:ext cx="599010" cy="259045"/>
    <xdr:sp macro="" textlink="">
      <xdr:nvSpPr>
        <xdr:cNvPr id="254" name="テキスト ボックス 253"/>
        <xdr:cNvSpPr txBox="1"/>
      </xdr:nvSpPr>
      <xdr:spPr>
        <a:xfrm>
          <a:off x="1719795" y="1566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34813</xdr:rowOff>
    </xdr:from>
    <xdr:to>
      <xdr:col>6</xdr:col>
      <xdr:colOff>38100</xdr:colOff>
      <xdr:row>93</xdr:row>
      <xdr:rowOff>136413</xdr:rowOff>
    </xdr:to>
    <xdr:sp macro="" textlink="">
      <xdr:nvSpPr>
        <xdr:cNvPr id="255" name="楕円 254"/>
        <xdr:cNvSpPr/>
      </xdr:nvSpPr>
      <xdr:spPr>
        <a:xfrm>
          <a:off x="1079500" y="1597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152940</xdr:rowOff>
    </xdr:from>
    <xdr:ext cx="599010" cy="259045"/>
    <xdr:sp macro="" textlink="">
      <xdr:nvSpPr>
        <xdr:cNvPr id="256" name="テキスト ボックス 255"/>
        <xdr:cNvSpPr txBox="1"/>
      </xdr:nvSpPr>
      <xdr:spPr>
        <a:xfrm>
          <a:off x="830795" y="1575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158931</xdr:rowOff>
    </xdr:from>
    <xdr:to>
      <xdr:col>55</xdr:col>
      <xdr:colOff>0</xdr:colOff>
      <xdr:row>36</xdr:row>
      <xdr:rowOff>10213</xdr:rowOff>
    </xdr:to>
    <xdr:cxnSp macro="">
      <xdr:nvCxnSpPr>
        <xdr:cNvPr id="289" name="直線コネクタ 288"/>
        <xdr:cNvCxnSpPr/>
      </xdr:nvCxnSpPr>
      <xdr:spPr>
        <a:xfrm flipV="1">
          <a:off x="9639300" y="6159681"/>
          <a:ext cx="838200" cy="2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9677</xdr:rowOff>
    </xdr:from>
    <xdr:ext cx="534377" cy="259045"/>
    <xdr:sp macro="" textlink="">
      <xdr:nvSpPr>
        <xdr:cNvPr id="290" name="補助費等平均値テキスト"/>
        <xdr:cNvSpPr txBox="1"/>
      </xdr:nvSpPr>
      <xdr:spPr>
        <a:xfrm>
          <a:off x="10528300" y="6181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10213</xdr:rowOff>
    </xdr:from>
    <xdr:to>
      <xdr:col>50</xdr:col>
      <xdr:colOff>114300</xdr:colOff>
      <xdr:row>36</xdr:row>
      <xdr:rowOff>12884</xdr:rowOff>
    </xdr:to>
    <xdr:cxnSp macro="">
      <xdr:nvCxnSpPr>
        <xdr:cNvPr id="292" name="直線コネクタ 291"/>
        <xdr:cNvCxnSpPr/>
      </xdr:nvCxnSpPr>
      <xdr:spPr>
        <a:xfrm flipV="1">
          <a:off x="8750300" y="6182413"/>
          <a:ext cx="889000" cy="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134721</xdr:rowOff>
    </xdr:from>
    <xdr:ext cx="534377" cy="259045"/>
    <xdr:sp macro="" textlink="">
      <xdr:nvSpPr>
        <xdr:cNvPr id="294" name="テキスト ボックス 293"/>
        <xdr:cNvSpPr txBox="1"/>
      </xdr:nvSpPr>
      <xdr:spPr>
        <a:xfrm>
          <a:off x="9372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161789</xdr:rowOff>
    </xdr:from>
    <xdr:to>
      <xdr:col>45</xdr:col>
      <xdr:colOff>177800</xdr:colOff>
      <xdr:row>36</xdr:row>
      <xdr:rowOff>12884</xdr:rowOff>
    </xdr:to>
    <xdr:cxnSp macro="">
      <xdr:nvCxnSpPr>
        <xdr:cNvPr id="295" name="直線コネクタ 294"/>
        <xdr:cNvCxnSpPr/>
      </xdr:nvCxnSpPr>
      <xdr:spPr>
        <a:xfrm>
          <a:off x="7861300" y="6162539"/>
          <a:ext cx="889000" cy="2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150394</xdr:rowOff>
    </xdr:from>
    <xdr:ext cx="534377" cy="259045"/>
    <xdr:sp macro="" textlink="">
      <xdr:nvSpPr>
        <xdr:cNvPr id="297" name="テキスト ボックス 296"/>
        <xdr:cNvSpPr txBox="1"/>
      </xdr:nvSpPr>
      <xdr:spPr>
        <a:xfrm>
          <a:off x="8483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161789</xdr:rowOff>
    </xdr:from>
    <xdr:to>
      <xdr:col>41</xdr:col>
      <xdr:colOff>50800</xdr:colOff>
      <xdr:row>35</xdr:row>
      <xdr:rowOff>165103</xdr:rowOff>
    </xdr:to>
    <xdr:cxnSp macro="">
      <xdr:nvCxnSpPr>
        <xdr:cNvPr id="298" name="直線コネクタ 297"/>
        <xdr:cNvCxnSpPr/>
      </xdr:nvCxnSpPr>
      <xdr:spPr>
        <a:xfrm flipV="1">
          <a:off x="6972300" y="6162539"/>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164539</xdr:rowOff>
    </xdr:from>
    <xdr:ext cx="534377" cy="259045"/>
    <xdr:sp macro="" textlink="">
      <xdr:nvSpPr>
        <xdr:cNvPr id="300" name="テキスト ボックス 299"/>
        <xdr:cNvSpPr txBox="1"/>
      </xdr:nvSpPr>
      <xdr:spPr>
        <a:xfrm>
          <a:off x="7594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132149</xdr:rowOff>
    </xdr:from>
    <xdr:ext cx="534377" cy="259045"/>
    <xdr:sp macro="" textlink="">
      <xdr:nvSpPr>
        <xdr:cNvPr id="302" name="テキスト ボックス 301"/>
        <xdr:cNvSpPr txBox="1"/>
      </xdr:nvSpPr>
      <xdr:spPr>
        <a:xfrm>
          <a:off x="6705111" y="630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108131</xdr:rowOff>
    </xdr:from>
    <xdr:to>
      <xdr:col>55</xdr:col>
      <xdr:colOff>50800</xdr:colOff>
      <xdr:row>36</xdr:row>
      <xdr:rowOff>38281</xdr:rowOff>
    </xdr:to>
    <xdr:sp macro="" textlink="">
      <xdr:nvSpPr>
        <xdr:cNvPr id="308" name="楕円 307"/>
        <xdr:cNvSpPr/>
      </xdr:nvSpPr>
      <xdr:spPr>
        <a:xfrm>
          <a:off x="10426700" y="610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131008</xdr:rowOff>
    </xdr:from>
    <xdr:ext cx="534377" cy="259045"/>
    <xdr:sp macro="" textlink="">
      <xdr:nvSpPr>
        <xdr:cNvPr id="309" name="補助費等該当値テキスト"/>
        <xdr:cNvSpPr txBox="1"/>
      </xdr:nvSpPr>
      <xdr:spPr>
        <a:xfrm>
          <a:off x="10528300" y="596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130863</xdr:rowOff>
    </xdr:from>
    <xdr:to>
      <xdr:col>50</xdr:col>
      <xdr:colOff>165100</xdr:colOff>
      <xdr:row>36</xdr:row>
      <xdr:rowOff>61013</xdr:rowOff>
    </xdr:to>
    <xdr:sp macro="" textlink="">
      <xdr:nvSpPr>
        <xdr:cNvPr id="310" name="楕円 309"/>
        <xdr:cNvSpPr/>
      </xdr:nvSpPr>
      <xdr:spPr>
        <a:xfrm>
          <a:off x="9588500" y="613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77540</xdr:rowOff>
    </xdr:from>
    <xdr:ext cx="534377" cy="259045"/>
    <xdr:sp macro="" textlink="">
      <xdr:nvSpPr>
        <xdr:cNvPr id="311" name="テキスト ボックス 310"/>
        <xdr:cNvSpPr txBox="1"/>
      </xdr:nvSpPr>
      <xdr:spPr>
        <a:xfrm>
          <a:off x="9372111" y="590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133534</xdr:rowOff>
    </xdr:from>
    <xdr:to>
      <xdr:col>46</xdr:col>
      <xdr:colOff>38100</xdr:colOff>
      <xdr:row>36</xdr:row>
      <xdr:rowOff>63684</xdr:rowOff>
    </xdr:to>
    <xdr:sp macro="" textlink="">
      <xdr:nvSpPr>
        <xdr:cNvPr id="312" name="楕円 311"/>
        <xdr:cNvSpPr/>
      </xdr:nvSpPr>
      <xdr:spPr>
        <a:xfrm>
          <a:off x="8699500" y="61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80211</xdr:rowOff>
    </xdr:from>
    <xdr:ext cx="534377" cy="259045"/>
    <xdr:sp macro="" textlink="">
      <xdr:nvSpPr>
        <xdr:cNvPr id="313" name="テキスト ボックス 312"/>
        <xdr:cNvSpPr txBox="1"/>
      </xdr:nvSpPr>
      <xdr:spPr>
        <a:xfrm>
          <a:off x="8483111" y="590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110989</xdr:rowOff>
    </xdr:from>
    <xdr:to>
      <xdr:col>41</xdr:col>
      <xdr:colOff>101600</xdr:colOff>
      <xdr:row>36</xdr:row>
      <xdr:rowOff>41139</xdr:rowOff>
    </xdr:to>
    <xdr:sp macro="" textlink="">
      <xdr:nvSpPr>
        <xdr:cNvPr id="314" name="楕円 313"/>
        <xdr:cNvSpPr/>
      </xdr:nvSpPr>
      <xdr:spPr>
        <a:xfrm>
          <a:off x="7810500" y="611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57666</xdr:rowOff>
    </xdr:from>
    <xdr:ext cx="534377" cy="259045"/>
    <xdr:sp macro="" textlink="">
      <xdr:nvSpPr>
        <xdr:cNvPr id="315" name="テキスト ボックス 314"/>
        <xdr:cNvSpPr txBox="1"/>
      </xdr:nvSpPr>
      <xdr:spPr>
        <a:xfrm>
          <a:off x="7594111" y="588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114303</xdr:rowOff>
    </xdr:from>
    <xdr:to>
      <xdr:col>36</xdr:col>
      <xdr:colOff>165100</xdr:colOff>
      <xdr:row>36</xdr:row>
      <xdr:rowOff>44453</xdr:rowOff>
    </xdr:to>
    <xdr:sp macro="" textlink="">
      <xdr:nvSpPr>
        <xdr:cNvPr id="316" name="楕円 315"/>
        <xdr:cNvSpPr/>
      </xdr:nvSpPr>
      <xdr:spPr>
        <a:xfrm>
          <a:off x="6921500" y="611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60980</xdr:rowOff>
    </xdr:from>
    <xdr:ext cx="534377" cy="259045"/>
    <xdr:sp macro="" textlink="">
      <xdr:nvSpPr>
        <xdr:cNvPr id="317" name="テキスト ボックス 316"/>
        <xdr:cNvSpPr txBox="1"/>
      </xdr:nvSpPr>
      <xdr:spPr>
        <a:xfrm>
          <a:off x="6705111" y="58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61089</xdr:rowOff>
    </xdr:from>
    <xdr:to>
      <xdr:col>55</xdr:col>
      <xdr:colOff>0</xdr:colOff>
      <xdr:row>57</xdr:row>
      <xdr:rowOff>130721</xdr:rowOff>
    </xdr:to>
    <xdr:cxnSp macro="">
      <xdr:nvCxnSpPr>
        <xdr:cNvPr id="344" name="直線コネクタ 343"/>
        <xdr:cNvCxnSpPr/>
      </xdr:nvCxnSpPr>
      <xdr:spPr>
        <a:xfrm>
          <a:off x="9639300" y="9833739"/>
          <a:ext cx="838200" cy="6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49558</xdr:rowOff>
    </xdr:from>
    <xdr:to>
      <xdr:col>50</xdr:col>
      <xdr:colOff>114300</xdr:colOff>
      <xdr:row>57</xdr:row>
      <xdr:rowOff>61089</xdr:rowOff>
    </xdr:to>
    <xdr:cxnSp macro="">
      <xdr:nvCxnSpPr>
        <xdr:cNvPr id="347" name="直線コネクタ 346"/>
        <xdr:cNvCxnSpPr/>
      </xdr:nvCxnSpPr>
      <xdr:spPr>
        <a:xfrm>
          <a:off x="8750300" y="9822208"/>
          <a:ext cx="8890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134444</xdr:rowOff>
    </xdr:from>
    <xdr:ext cx="534377" cy="259045"/>
    <xdr:sp macro="" textlink="">
      <xdr:nvSpPr>
        <xdr:cNvPr id="349" name="テキスト ボックス 348"/>
        <xdr:cNvSpPr txBox="1"/>
      </xdr:nvSpPr>
      <xdr:spPr>
        <a:xfrm>
          <a:off x="9372111" y="99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49558</xdr:rowOff>
    </xdr:from>
    <xdr:to>
      <xdr:col>45</xdr:col>
      <xdr:colOff>177800</xdr:colOff>
      <xdr:row>58</xdr:row>
      <xdr:rowOff>6563</xdr:rowOff>
    </xdr:to>
    <xdr:cxnSp macro="">
      <xdr:nvCxnSpPr>
        <xdr:cNvPr id="350" name="直線コネクタ 349"/>
        <xdr:cNvCxnSpPr/>
      </xdr:nvCxnSpPr>
      <xdr:spPr>
        <a:xfrm flipV="1">
          <a:off x="7861300" y="9822208"/>
          <a:ext cx="889000" cy="12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149605</xdr:rowOff>
    </xdr:from>
    <xdr:ext cx="534377" cy="259045"/>
    <xdr:sp macro="" textlink="">
      <xdr:nvSpPr>
        <xdr:cNvPr id="352" name="テキスト ボックス 351"/>
        <xdr:cNvSpPr txBox="1"/>
      </xdr:nvSpPr>
      <xdr:spPr>
        <a:xfrm>
          <a:off x="8483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6563</xdr:rowOff>
    </xdr:from>
    <xdr:to>
      <xdr:col>41</xdr:col>
      <xdr:colOff>50800</xdr:colOff>
      <xdr:row>58</xdr:row>
      <xdr:rowOff>46578</xdr:rowOff>
    </xdr:to>
    <xdr:cxnSp macro="">
      <xdr:nvCxnSpPr>
        <xdr:cNvPr id="353" name="直線コネクタ 352"/>
        <xdr:cNvCxnSpPr/>
      </xdr:nvCxnSpPr>
      <xdr:spPr>
        <a:xfrm flipV="1">
          <a:off x="6972300" y="9950663"/>
          <a:ext cx="889000" cy="4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79921</xdr:rowOff>
    </xdr:from>
    <xdr:to>
      <xdr:col>55</xdr:col>
      <xdr:colOff>50800</xdr:colOff>
      <xdr:row>58</xdr:row>
      <xdr:rowOff>10071</xdr:rowOff>
    </xdr:to>
    <xdr:sp macro="" textlink="">
      <xdr:nvSpPr>
        <xdr:cNvPr id="363" name="楕円 362"/>
        <xdr:cNvSpPr/>
      </xdr:nvSpPr>
      <xdr:spPr>
        <a:xfrm>
          <a:off x="10426700" y="985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47055</xdr:rowOff>
    </xdr:from>
    <xdr:ext cx="534377" cy="259045"/>
    <xdr:sp macro="" textlink="">
      <xdr:nvSpPr>
        <xdr:cNvPr id="364" name="普通建設事業費該当値テキスト"/>
        <xdr:cNvSpPr txBox="1"/>
      </xdr:nvSpPr>
      <xdr:spPr>
        <a:xfrm>
          <a:off x="10528300" y="981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10289</xdr:rowOff>
    </xdr:from>
    <xdr:to>
      <xdr:col>50</xdr:col>
      <xdr:colOff>165100</xdr:colOff>
      <xdr:row>57</xdr:row>
      <xdr:rowOff>111889</xdr:rowOff>
    </xdr:to>
    <xdr:sp macro="" textlink="">
      <xdr:nvSpPr>
        <xdr:cNvPr id="365" name="楕円 364"/>
        <xdr:cNvSpPr/>
      </xdr:nvSpPr>
      <xdr:spPr>
        <a:xfrm>
          <a:off x="9588500" y="978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128416</xdr:rowOff>
    </xdr:from>
    <xdr:ext cx="534377" cy="259045"/>
    <xdr:sp macro="" textlink="">
      <xdr:nvSpPr>
        <xdr:cNvPr id="366" name="テキスト ボックス 365"/>
        <xdr:cNvSpPr txBox="1"/>
      </xdr:nvSpPr>
      <xdr:spPr>
        <a:xfrm>
          <a:off x="9372111" y="955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170208</xdr:rowOff>
    </xdr:from>
    <xdr:to>
      <xdr:col>46</xdr:col>
      <xdr:colOff>38100</xdr:colOff>
      <xdr:row>57</xdr:row>
      <xdr:rowOff>100358</xdr:rowOff>
    </xdr:to>
    <xdr:sp macro="" textlink="">
      <xdr:nvSpPr>
        <xdr:cNvPr id="367" name="楕円 366"/>
        <xdr:cNvSpPr/>
      </xdr:nvSpPr>
      <xdr:spPr>
        <a:xfrm>
          <a:off x="8699500" y="977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116885</xdr:rowOff>
    </xdr:from>
    <xdr:ext cx="534377" cy="259045"/>
    <xdr:sp macro="" textlink="">
      <xdr:nvSpPr>
        <xdr:cNvPr id="368" name="テキスト ボックス 367"/>
        <xdr:cNvSpPr txBox="1"/>
      </xdr:nvSpPr>
      <xdr:spPr>
        <a:xfrm>
          <a:off x="8483111" y="954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127213</xdr:rowOff>
    </xdr:from>
    <xdr:to>
      <xdr:col>41</xdr:col>
      <xdr:colOff>101600</xdr:colOff>
      <xdr:row>58</xdr:row>
      <xdr:rowOff>57363</xdr:rowOff>
    </xdr:to>
    <xdr:sp macro="" textlink="">
      <xdr:nvSpPr>
        <xdr:cNvPr id="369" name="楕円 368"/>
        <xdr:cNvSpPr/>
      </xdr:nvSpPr>
      <xdr:spPr>
        <a:xfrm>
          <a:off x="7810500" y="989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48490</xdr:rowOff>
    </xdr:from>
    <xdr:ext cx="534377" cy="259045"/>
    <xdr:sp macro="" textlink="">
      <xdr:nvSpPr>
        <xdr:cNvPr id="370" name="テキスト ボックス 369"/>
        <xdr:cNvSpPr txBox="1"/>
      </xdr:nvSpPr>
      <xdr:spPr>
        <a:xfrm>
          <a:off x="7594111" y="999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167228</xdr:rowOff>
    </xdr:from>
    <xdr:to>
      <xdr:col>36</xdr:col>
      <xdr:colOff>165100</xdr:colOff>
      <xdr:row>58</xdr:row>
      <xdr:rowOff>97378</xdr:rowOff>
    </xdr:to>
    <xdr:sp macro="" textlink="">
      <xdr:nvSpPr>
        <xdr:cNvPr id="371" name="楕円 370"/>
        <xdr:cNvSpPr/>
      </xdr:nvSpPr>
      <xdr:spPr>
        <a:xfrm>
          <a:off x="6921500" y="993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88505</xdr:rowOff>
    </xdr:from>
    <xdr:ext cx="534377" cy="259045"/>
    <xdr:sp macro="" textlink="">
      <xdr:nvSpPr>
        <xdr:cNvPr id="372" name="テキスト ボックス 371"/>
        <xdr:cNvSpPr txBox="1"/>
      </xdr:nvSpPr>
      <xdr:spPr>
        <a:xfrm>
          <a:off x="6705111" y="1003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11923</xdr:rowOff>
    </xdr:from>
    <xdr:to>
      <xdr:col>55</xdr:col>
      <xdr:colOff>0</xdr:colOff>
      <xdr:row>79</xdr:row>
      <xdr:rowOff>77902</xdr:rowOff>
    </xdr:to>
    <xdr:cxnSp macro="">
      <xdr:nvCxnSpPr>
        <xdr:cNvPr id="403" name="直線コネクタ 402"/>
        <xdr:cNvCxnSpPr/>
      </xdr:nvCxnSpPr>
      <xdr:spPr>
        <a:xfrm>
          <a:off x="9639300" y="13385023"/>
          <a:ext cx="838200" cy="23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135846</xdr:rowOff>
    </xdr:from>
    <xdr:to>
      <xdr:col>50</xdr:col>
      <xdr:colOff>114300</xdr:colOff>
      <xdr:row>78</xdr:row>
      <xdr:rowOff>11923</xdr:rowOff>
    </xdr:to>
    <xdr:cxnSp macro="">
      <xdr:nvCxnSpPr>
        <xdr:cNvPr id="406" name="直線コネクタ 405"/>
        <xdr:cNvCxnSpPr/>
      </xdr:nvCxnSpPr>
      <xdr:spPr>
        <a:xfrm>
          <a:off x="8750300" y="13337496"/>
          <a:ext cx="889000" cy="4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171384</xdr:rowOff>
    </xdr:from>
    <xdr:ext cx="534377" cy="259045"/>
    <xdr:sp macro="" textlink="">
      <xdr:nvSpPr>
        <xdr:cNvPr id="408" name="テキスト ボックス 407"/>
        <xdr:cNvSpPr txBox="1"/>
      </xdr:nvSpPr>
      <xdr:spPr>
        <a:xfrm>
          <a:off x="9372111" y="1354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135846</xdr:rowOff>
    </xdr:from>
    <xdr:to>
      <xdr:col>45</xdr:col>
      <xdr:colOff>177800</xdr:colOff>
      <xdr:row>78</xdr:row>
      <xdr:rowOff>155277</xdr:rowOff>
    </xdr:to>
    <xdr:cxnSp macro="">
      <xdr:nvCxnSpPr>
        <xdr:cNvPr id="409" name="直線コネクタ 408"/>
        <xdr:cNvCxnSpPr/>
      </xdr:nvCxnSpPr>
      <xdr:spPr>
        <a:xfrm flipV="1">
          <a:off x="7861300" y="13337496"/>
          <a:ext cx="889000" cy="19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164678</xdr:rowOff>
    </xdr:from>
    <xdr:ext cx="534377" cy="259045"/>
    <xdr:sp macro="" textlink="">
      <xdr:nvSpPr>
        <xdr:cNvPr id="411" name="テキスト ボックス 410"/>
        <xdr:cNvSpPr txBox="1"/>
      </xdr:nvSpPr>
      <xdr:spPr>
        <a:xfrm>
          <a:off x="8483111" y="135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155277</xdr:rowOff>
    </xdr:from>
    <xdr:to>
      <xdr:col>41</xdr:col>
      <xdr:colOff>50800</xdr:colOff>
      <xdr:row>79</xdr:row>
      <xdr:rowOff>35937</xdr:rowOff>
    </xdr:to>
    <xdr:cxnSp macro="">
      <xdr:nvCxnSpPr>
        <xdr:cNvPr id="412" name="直線コネクタ 411"/>
        <xdr:cNvCxnSpPr/>
      </xdr:nvCxnSpPr>
      <xdr:spPr>
        <a:xfrm flipV="1">
          <a:off x="6972300" y="13528377"/>
          <a:ext cx="889000" cy="5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27102</xdr:rowOff>
    </xdr:from>
    <xdr:to>
      <xdr:col>55</xdr:col>
      <xdr:colOff>50800</xdr:colOff>
      <xdr:row>79</xdr:row>
      <xdr:rowOff>128702</xdr:rowOff>
    </xdr:to>
    <xdr:sp macro="" textlink="">
      <xdr:nvSpPr>
        <xdr:cNvPr id="422" name="楕円 421"/>
        <xdr:cNvSpPr/>
      </xdr:nvSpPr>
      <xdr:spPr>
        <a:xfrm>
          <a:off x="10426700" y="1357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113479</xdr:rowOff>
    </xdr:from>
    <xdr:ext cx="469744" cy="259045"/>
    <xdr:sp macro="" textlink="">
      <xdr:nvSpPr>
        <xdr:cNvPr id="423" name="普通建設事業費 （ うち新規整備　）該当値テキスト"/>
        <xdr:cNvSpPr txBox="1"/>
      </xdr:nvSpPr>
      <xdr:spPr>
        <a:xfrm>
          <a:off x="10528300" y="1348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132573</xdr:rowOff>
    </xdr:from>
    <xdr:to>
      <xdr:col>50</xdr:col>
      <xdr:colOff>165100</xdr:colOff>
      <xdr:row>78</xdr:row>
      <xdr:rowOff>62723</xdr:rowOff>
    </xdr:to>
    <xdr:sp macro="" textlink="">
      <xdr:nvSpPr>
        <xdr:cNvPr id="424" name="楕円 423"/>
        <xdr:cNvSpPr/>
      </xdr:nvSpPr>
      <xdr:spPr>
        <a:xfrm>
          <a:off x="9588500" y="1333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79250</xdr:rowOff>
    </xdr:from>
    <xdr:ext cx="534377" cy="259045"/>
    <xdr:sp macro="" textlink="">
      <xdr:nvSpPr>
        <xdr:cNvPr id="425" name="テキスト ボックス 424"/>
        <xdr:cNvSpPr txBox="1"/>
      </xdr:nvSpPr>
      <xdr:spPr>
        <a:xfrm>
          <a:off x="9372111" y="1310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85046</xdr:rowOff>
    </xdr:from>
    <xdr:to>
      <xdr:col>46</xdr:col>
      <xdr:colOff>38100</xdr:colOff>
      <xdr:row>78</xdr:row>
      <xdr:rowOff>15196</xdr:rowOff>
    </xdr:to>
    <xdr:sp macro="" textlink="">
      <xdr:nvSpPr>
        <xdr:cNvPr id="426" name="楕円 425"/>
        <xdr:cNvSpPr/>
      </xdr:nvSpPr>
      <xdr:spPr>
        <a:xfrm>
          <a:off x="8699500" y="132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31723</xdr:rowOff>
    </xdr:from>
    <xdr:ext cx="534377" cy="259045"/>
    <xdr:sp macro="" textlink="">
      <xdr:nvSpPr>
        <xdr:cNvPr id="427" name="テキスト ボックス 426"/>
        <xdr:cNvSpPr txBox="1"/>
      </xdr:nvSpPr>
      <xdr:spPr>
        <a:xfrm>
          <a:off x="8483111" y="1306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104477</xdr:rowOff>
    </xdr:from>
    <xdr:to>
      <xdr:col>41</xdr:col>
      <xdr:colOff>101600</xdr:colOff>
      <xdr:row>79</xdr:row>
      <xdr:rowOff>34627</xdr:rowOff>
    </xdr:to>
    <xdr:sp macro="" textlink="">
      <xdr:nvSpPr>
        <xdr:cNvPr id="428" name="楕円 427"/>
        <xdr:cNvSpPr/>
      </xdr:nvSpPr>
      <xdr:spPr>
        <a:xfrm>
          <a:off x="7810500" y="1347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25754</xdr:rowOff>
    </xdr:from>
    <xdr:ext cx="534377" cy="259045"/>
    <xdr:sp macro="" textlink="">
      <xdr:nvSpPr>
        <xdr:cNvPr id="429" name="テキスト ボックス 428"/>
        <xdr:cNvSpPr txBox="1"/>
      </xdr:nvSpPr>
      <xdr:spPr>
        <a:xfrm>
          <a:off x="7594111" y="1357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156587</xdr:rowOff>
    </xdr:from>
    <xdr:to>
      <xdr:col>36</xdr:col>
      <xdr:colOff>165100</xdr:colOff>
      <xdr:row>79</xdr:row>
      <xdr:rowOff>86737</xdr:rowOff>
    </xdr:to>
    <xdr:sp macro="" textlink="">
      <xdr:nvSpPr>
        <xdr:cNvPr id="430" name="楕円 429"/>
        <xdr:cNvSpPr/>
      </xdr:nvSpPr>
      <xdr:spPr>
        <a:xfrm>
          <a:off x="6921500" y="1352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77864</xdr:rowOff>
    </xdr:from>
    <xdr:ext cx="469744" cy="259045"/>
    <xdr:sp macro="" textlink="">
      <xdr:nvSpPr>
        <xdr:cNvPr id="431" name="テキスト ボックス 430"/>
        <xdr:cNvSpPr txBox="1"/>
      </xdr:nvSpPr>
      <xdr:spPr>
        <a:xfrm>
          <a:off x="6737428" y="13622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56914</xdr:rowOff>
    </xdr:from>
    <xdr:to>
      <xdr:col>55</xdr:col>
      <xdr:colOff>0</xdr:colOff>
      <xdr:row>97</xdr:row>
      <xdr:rowOff>104529</xdr:rowOff>
    </xdr:to>
    <xdr:cxnSp macro="">
      <xdr:nvCxnSpPr>
        <xdr:cNvPr id="462" name="直線コネクタ 461"/>
        <xdr:cNvCxnSpPr/>
      </xdr:nvCxnSpPr>
      <xdr:spPr>
        <a:xfrm flipV="1">
          <a:off x="9639300" y="16687564"/>
          <a:ext cx="838200" cy="4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13851</xdr:rowOff>
    </xdr:from>
    <xdr:ext cx="534377" cy="259045"/>
    <xdr:sp macro="" textlink="">
      <xdr:nvSpPr>
        <xdr:cNvPr id="463" name="普通建設事業費 （ うち更新整備　）平均値テキスト"/>
        <xdr:cNvSpPr txBox="1"/>
      </xdr:nvSpPr>
      <xdr:spPr>
        <a:xfrm>
          <a:off x="10528300" y="1664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100282</xdr:rowOff>
    </xdr:from>
    <xdr:to>
      <xdr:col>50</xdr:col>
      <xdr:colOff>114300</xdr:colOff>
      <xdr:row>97</xdr:row>
      <xdr:rowOff>104529</xdr:rowOff>
    </xdr:to>
    <xdr:cxnSp macro="">
      <xdr:nvCxnSpPr>
        <xdr:cNvPr id="465" name="直線コネクタ 464"/>
        <xdr:cNvCxnSpPr/>
      </xdr:nvCxnSpPr>
      <xdr:spPr>
        <a:xfrm>
          <a:off x="8750300" y="16730932"/>
          <a:ext cx="8890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100282</xdr:rowOff>
    </xdr:from>
    <xdr:to>
      <xdr:col>45</xdr:col>
      <xdr:colOff>177800</xdr:colOff>
      <xdr:row>97</xdr:row>
      <xdr:rowOff>152338</xdr:rowOff>
    </xdr:to>
    <xdr:cxnSp macro="">
      <xdr:nvCxnSpPr>
        <xdr:cNvPr id="468" name="直線コネクタ 467"/>
        <xdr:cNvCxnSpPr/>
      </xdr:nvCxnSpPr>
      <xdr:spPr>
        <a:xfrm flipV="1">
          <a:off x="7861300" y="16730932"/>
          <a:ext cx="889000" cy="5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152338</xdr:rowOff>
    </xdr:from>
    <xdr:to>
      <xdr:col>41</xdr:col>
      <xdr:colOff>50800</xdr:colOff>
      <xdr:row>98</xdr:row>
      <xdr:rowOff>99972</xdr:rowOff>
    </xdr:to>
    <xdr:cxnSp macro="">
      <xdr:nvCxnSpPr>
        <xdr:cNvPr id="471" name="直線コネクタ 470"/>
        <xdr:cNvCxnSpPr/>
      </xdr:nvCxnSpPr>
      <xdr:spPr>
        <a:xfrm flipV="1">
          <a:off x="6972300" y="16782988"/>
          <a:ext cx="889000" cy="11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25167</xdr:rowOff>
    </xdr:from>
    <xdr:ext cx="534377" cy="259045"/>
    <xdr:sp macro="" textlink="">
      <xdr:nvSpPr>
        <xdr:cNvPr id="473" name="テキスト ボックス 472"/>
        <xdr:cNvSpPr txBox="1"/>
      </xdr:nvSpPr>
      <xdr:spPr>
        <a:xfrm>
          <a:off x="7594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6114</xdr:rowOff>
    </xdr:from>
    <xdr:to>
      <xdr:col>55</xdr:col>
      <xdr:colOff>50800</xdr:colOff>
      <xdr:row>97</xdr:row>
      <xdr:rowOff>107714</xdr:rowOff>
    </xdr:to>
    <xdr:sp macro="" textlink="">
      <xdr:nvSpPr>
        <xdr:cNvPr id="481" name="楕円 480"/>
        <xdr:cNvSpPr/>
      </xdr:nvSpPr>
      <xdr:spPr>
        <a:xfrm>
          <a:off x="10426700" y="1663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28991</xdr:rowOff>
    </xdr:from>
    <xdr:ext cx="534377" cy="259045"/>
    <xdr:sp macro="" textlink="">
      <xdr:nvSpPr>
        <xdr:cNvPr id="482" name="普通建設事業費 （ うち更新整備　）該当値テキスト"/>
        <xdr:cNvSpPr txBox="1"/>
      </xdr:nvSpPr>
      <xdr:spPr>
        <a:xfrm>
          <a:off x="10528300" y="164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53729</xdr:rowOff>
    </xdr:from>
    <xdr:to>
      <xdr:col>50</xdr:col>
      <xdr:colOff>165100</xdr:colOff>
      <xdr:row>97</xdr:row>
      <xdr:rowOff>155329</xdr:rowOff>
    </xdr:to>
    <xdr:sp macro="" textlink="">
      <xdr:nvSpPr>
        <xdr:cNvPr id="483" name="楕円 482"/>
        <xdr:cNvSpPr/>
      </xdr:nvSpPr>
      <xdr:spPr>
        <a:xfrm>
          <a:off x="9588500" y="1668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146456</xdr:rowOff>
    </xdr:from>
    <xdr:ext cx="534377" cy="259045"/>
    <xdr:sp macro="" textlink="">
      <xdr:nvSpPr>
        <xdr:cNvPr id="484" name="テキスト ボックス 483"/>
        <xdr:cNvSpPr txBox="1"/>
      </xdr:nvSpPr>
      <xdr:spPr>
        <a:xfrm>
          <a:off x="9372111" y="167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49482</xdr:rowOff>
    </xdr:from>
    <xdr:to>
      <xdr:col>46</xdr:col>
      <xdr:colOff>38100</xdr:colOff>
      <xdr:row>97</xdr:row>
      <xdr:rowOff>151082</xdr:rowOff>
    </xdr:to>
    <xdr:sp macro="" textlink="">
      <xdr:nvSpPr>
        <xdr:cNvPr id="485" name="楕円 484"/>
        <xdr:cNvSpPr/>
      </xdr:nvSpPr>
      <xdr:spPr>
        <a:xfrm>
          <a:off x="8699500" y="1668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142209</xdr:rowOff>
    </xdr:from>
    <xdr:ext cx="534377" cy="259045"/>
    <xdr:sp macro="" textlink="">
      <xdr:nvSpPr>
        <xdr:cNvPr id="486" name="テキスト ボックス 485"/>
        <xdr:cNvSpPr txBox="1"/>
      </xdr:nvSpPr>
      <xdr:spPr>
        <a:xfrm>
          <a:off x="8483111" y="1677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101538</xdr:rowOff>
    </xdr:from>
    <xdr:to>
      <xdr:col>41</xdr:col>
      <xdr:colOff>101600</xdr:colOff>
      <xdr:row>98</xdr:row>
      <xdr:rowOff>31688</xdr:rowOff>
    </xdr:to>
    <xdr:sp macro="" textlink="">
      <xdr:nvSpPr>
        <xdr:cNvPr id="487" name="楕円 486"/>
        <xdr:cNvSpPr/>
      </xdr:nvSpPr>
      <xdr:spPr>
        <a:xfrm>
          <a:off x="7810500" y="167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48215</xdr:rowOff>
    </xdr:from>
    <xdr:ext cx="534377" cy="259045"/>
    <xdr:sp macro="" textlink="">
      <xdr:nvSpPr>
        <xdr:cNvPr id="488" name="テキスト ボックス 487"/>
        <xdr:cNvSpPr txBox="1"/>
      </xdr:nvSpPr>
      <xdr:spPr>
        <a:xfrm>
          <a:off x="7594111" y="1650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49172</xdr:rowOff>
    </xdr:from>
    <xdr:to>
      <xdr:col>36</xdr:col>
      <xdr:colOff>165100</xdr:colOff>
      <xdr:row>98</xdr:row>
      <xdr:rowOff>150772</xdr:rowOff>
    </xdr:to>
    <xdr:sp macro="" textlink="">
      <xdr:nvSpPr>
        <xdr:cNvPr id="489" name="楕円 488"/>
        <xdr:cNvSpPr/>
      </xdr:nvSpPr>
      <xdr:spPr>
        <a:xfrm>
          <a:off x="6921500" y="168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141899</xdr:rowOff>
    </xdr:from>
    <xdr:ext cx="534377" cy="259045"/>
    <xdr:sp macro="" textlink="">
      <xdr:nvSpPr>
        <xdr:cNvPr id="490" name="テキスト ボックス 489"/>
        <xdr:cNvSpPr txBox="1"/>
      </xdr:nvSpPr>
      <xdr:spPr>
        <a:xfrm>
          <a:off x="6705111" y="169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249299" cy="259045"/>
    <xdr:sp macro="" textlink="">
      <xdr:nvSpPr>
        <xdr:cNvPr id="539" name="災害復旧事業費該当値テキスト"/>
        <xdr:cNvSpPr txBox="1"/>
      </xdr:nvSpPr>
      <xdr:spPr>
        <a:xfrm>
          <a:off x="16370300" y="65954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120397</xdr:rowOff>
    </xdr:from>
    <xdr:to>
      <xdr:col>85</xdr:col>
      <xdr:colOff>127000</xdr:colOff>
      <xdr:row>78</xdr:row>
      <xdr:rowOff>124027</xdr:rowOff>
    </xdr:to>
    <xdr:cxnSp macro="">
      <xdr:nvCxnSpPr>
        <xdr:cNvPr id="629" name="直線コネクタ 628"/>
        <xdr:cNvCxnSpPr/>
      </xdr:nvCxnSpPr>
      <xdr:spPr>
        <a:xfrm>
          <a:off x="15481300" y="13493497"/>
          <a:ext cx="838200" cy="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117184</xdr:rowOff>
    </xdr:from>
    <xdr:to>
      <xdr:col>81</xdr:col>
      <xdr:colOff>50800</xdr:colOff>
      <xdr:row>78</xdr:row>
      <xdr:rowOff>120397</xdr:rowOff>
    </xdr:to>
    <xdr:cxnSp macro="">
      <xdr:nvCxnSpPr>
        <xdr:cNvPr id="632" name="直線コネクタ 631"/>
        <xdr:cNvCxnSpPr/>
      </xdr:nvCxnSpPr>
      <xdr:spPr>
        <a:xfrm>
          <a:off x="14592300" y="13490284"/>
          <a:ext cx="889000" cy="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113483</xdr:rowOff>
    </xdr:from>
    <xdr:to>
      <xdr:col>76</xdr:col>
      <xdr:colOff>114300</xdr:colOff>
      <xdr:row>78</xdr:row>
      <xdr:rowOff>117184</xdr:rowOff>
    </xdr:to>
    <xdr:cxnSp macro="">
      <xdr:nvCxnSpPr>
        <xdr:cNvPr id="635" name="直線コネクタ 634"/>
        <xdr:cNvCxnSpPr/>
      </xdr:nvCxnSpPr>
      <xdr:spPr>
        <a:xfrm>
          <a:off x="13703300" y="13486583"/>
          <a:ext cx="8890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63919</xdr:rowOff>
    </xdr:from>
    <xdr:to>
      <xdr:col>71</xdr:col>
      <xdr:colOff>177800</xdr:colOff>
      <xdr:row>78</xdr:row>
      <xdr:rowOff>113483</xdr:rowOff>
    </xdr:to>
    <xdr:cxnSp macro="">
      <xdr:nvCxnSpPr>
        <xdr:cNvPr id="638" name="直線コネクタ 637"/>
        <xdr:cNvCxnSpPr/>
      </xdr:nvCxnSpPr>
      <xdr:spPr>
        <a:xfrm>
          <a:off x="12814300" y="13437019"/>
          <a:ext cx="889000" cy="4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50051</xdr:rowOff>
    </xdr:from>
    <xdr:ext cx="534377" cy="259045"/>
    <xdr:sp macro="" textlink="">
      <xdr:nvSpPr>
        <xdr:cNvPr id="640" name="テキスト ボックス 639"/>
        <xdr:cNvSpPr txBox="1"/>
      </xdr:nvSpPr>
      <xdr:spPr>
        <a:xfrm>
          <a:off x="13436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73227</xdr:rowOff>
    </xdr:from>
    <xdr:to>
      <xdr:col>85</xdr:col>
      <xdr:colOff>177800</xdr:colOff>
      <xdr:row>79</xdr:row>
      <xdr:rowOff>3377</xdr:rowOff>
    </xdr:to>
    <xdr:sp macro="" textlink="">
      <xdr:nvSpPr>
        <xdr:cNvPr id="648" name="楕円 647"/>
        <xdr:cNvSpPr/>
      </xdr:nvSpPr>
      <xdr:spPr>
        <a:xfrm>
          <a:off x="16268700" y="1344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159604</xdr:rowOff>
    </xdr:from>
    <xdr:ext cx="534377" cy="259045"/>
    <xdr:sp macro="" textlink="">
      <xdr:nvSpPr>
        <xdr:cNvPr id="649" name="公債費該当値テキスト"/>
        <xdr:cNvSpPr txBox="1"/>
      </xdr:nvSpPr>
      <xdr:spPr>
        <a:xfrm>
          <a:off x="16370300" y="133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69597</xdr:rowOff>
    </xdr:from>
    <xdr:to>
      <xdr:col>81</xdr:col>
      <xdr:colOff>101600</xdr:colOff>
      <xdr:row>78</xdr:row>
      <xdr:rowOff>171197</xdr:rowOff>
    </xdr:to>
    <xdr:sp macro="" textlink="">
      <xdr:nvSpPr>
        <xdr:cNvPr id="650" name="楕円 649"/>
        <xdr:cNvSpPr/>
      </xdr:nvSpPr>
      <xdr:spPr>
        <a:xfrm>
          <a:off x="15430500" y="1344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162324</xdr:rowOff>
    </xdr:from>
    <xdr:ext cx="534377" cy="259045"/>
    <xdr:sp macro="" textlink="">
      <xdr:nvSpPr>
        <xdr:cNvPr id="651" name="テキスト ボックス 650"/>
        <xdr:cNvSpPr txBox="1"/>
      </xdr:nvSpPr>
      <xdr:spPr>
        <a:xfrm>
          <a:off x="15214111" y="1353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66384</xdr:rowOff>
    </xdr:from>
    <xdr:to>
      <xdr:col>76</xdr:col>
      <xdr:colOff>165100</xdr:colOff>
      <xdr:row>78</xdr:row>
      <xdr:rowOff>167984</xdr:rowOff>
    </xdr:to>
    <xdr:sp macro="" textlink="">
      <xdr:nvSpPr>
        <xdr:cNvPr id="652" name="楕円 651"/>
        <xdr:cNvSpPr/>
      </xdr:nvSpPr>
      <xdr:spPr>
        <a:xfrm>
          <a:off x="14541500" y="1343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159111</xdr:rowOff>
    </xdr:from>
    <xdr:ext cx="534377" cy="259045"/>
    <xdr:sp macro="" textlink="">
      <xdr:nvSpPr>
        <xdr:cNvPr id="653" name="テキスト ボックス 652"/>
        <xdr:cNvSpPr txBox="1"/>
      </xdr:nvSpPr>
      <xdr:spPr>
        <a:xfrm>
          <a:off x="14325111" y="1353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62683</xdr:rowOff>
    </xdr:from>
    <xdr:to>
      <xdr:col>72</xdr:col>
      <xdr:colOff>38100</xdr:colOff>
      <xdr:row>78</xdr:row>
      <xdr:rowOff>164283</xdr:rowOff>
    </xdr:to>
    <xdr:sp macro="" textlink="">
      <xdr:nvSpPr>
        <xdr:cNvPr id="654" name="楕円 653"/>
        <xdr:cNvSpPr/>
      </xdr:nvSpPr>
      <xdr:spPr>
        <a:xfrm>
          <a:off x="13652500" y="1343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155410</xdr:rowOff>
    </xdr:from>
    <xdr:ext cx="534377" cy="259045"/>
    <xdr:sp macro="" textlink="">
      <xdr:nvSpPr>
        <xdr:cNvPr id="655" name="テキスト ボックス 654"/>
        <xdr:cNvSpPr txBox="1"/>
      </xdr:nvSpPr>
      <xdr:spPr>
        <a:xfrm>
          <a:off x="13436111" y="135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13119</xdr:rowOff>
    </xdr:from>
    <xdr:to>
      <xdr:col>67</xdr:col>
      <xdr:colOff>101600</xdr:colOff>
      <xdr:row>78</xdr:row>
      <xdr:rowOff>114719</xdr:rowOff>
    </xdr:to>
    <xdr:sp macro="" textlink="">
      <xdr:nvSpPr>
        <xdr:cNvPr id="656" name="楕円 655"/>
        <xdr:cNvSpPr/>
      </xdr:nvSpPr>
      <xdr:spPr>
        <a:xfrm>
          <a:off x="12763500" y="1338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105846</xdr:rowOff>
    </xdr:from>
    <xdr:ext cx="534377" cy="259045"/>
    <xdr:sp macro="" textlink="">
      <xdr:nvSpPr>
        <xdr:cNvPr id="657" name="テキスト ボックス 656"/>
        <xdr:cNvSpPr txBox="1"/>
      </xdr:nvSpPr>
      <xdr:spPr>
        <a:xfrm>
          <a:off x="12547111" y="1347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100952</xdr:rowOff>
    </xdr:from>
    <xdr:to>
      <xdr:col>85</xdr:col>
      <xdr:colOff>127000</xdr:colOff>
      <xdr:row>97</xdr:row>
      <xdr:rowOff>102705</xdr:rowOff>
    </xdr:to>
    <xdr:cxnSp macro="">
      <xdr:nvCxnSpPr>
        <xdr:cNvPr id="686" name="直線コネクタ 685"/>
        <xdr:cNvCxnSpPr/>
      </xdr:nvCxnSpPr>
      <xdr:spPr>
        <a:xfrm>
          <a:off x="15481300" y="16560152"/>
          <a:ext cx="838200" cy="17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109751</xdr:rowOff>
    </xdr:from>
    <xdr:ext cx="534377" cy="259045"/>
    <xdr:sp macro="" textlink="">
      <xdr:nvSpPr>
        <xdr:cNvPr id="687" name="積立金平均値テキスト"/>
        <xdr:cNvSpPr txBox="1"/>
      </xdr:nvSpPr>
      <xdr:spPr>
        <a:xfrm>
          <a:off x="16370300" y="16740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100952</xdr:rowOff>
    </xdr:from>
    <xdr:to>
      <xdr:col>81</xdr:col>
      <xdr:colOff>50800</xdr:colOff>
      <xdr:row>96</xdr:row>
      <xdr:rowOff>105277</xdr:rowOff>
    </xdr:to>
    <xdr:cxnSp macro="">
      <xdr:nvCxnSpPr>
        <xdr:cNvPr id="689" name="直線コネクタ 688"/>
        <xdr:cNvCxnSpPr/>
      </xdr:nvCxnSpPr>
      <xdr:spPr>
        <a:xfrm flipV="1">
          <a:off x="14592300" y="16560152"/>
          <a:ext cx="889000" cy="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68432</xdr:rowOff>
    </xdr:from>
    <xdr:ext cx="469744" cy="259045"/>
    <xdr:sp macro="" textlink="">
      <xdr:nvSpPr>
        <xdr:cNvPr id="691" name="テキスト ボックス 690"/>
        <xdr:cNvSpPr txBox="1"/>
      </xdr:nvSpPr>
      <xdr:spPr>
        <a:xfrm>
          <a:off x="15246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105277</xdr:rowOff>
    </xdr:from>
    <xdr:to>
      <xdr:col>76</xdr:col>
      <xdr:colOff>114300</xdr:colOff>
      <xdr:row>97</xdr:row>
      <xdr:rowOff>36373</xdr:rowOff>
    </xdr:to>
    <xdr:cxnSp macro="">
      <xdr:nvCxnSpPr>
        <xdr:cNvPr id="692" name="直線コネクタ 691"/>
        <xdr:cNvCxnSpPr/>
      </xdr:nvCxnSpPr>
      <xdr:spPr>
        <a:xfrm flipV="1">
          <a:off x="13703300" y="16564477"/>
          <a:ext cx="889000" cy="10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85444</xdr:rowOff>
    </xdr:from>
    <xdr:ext cx="469744" cy="259045"/>
    <xdr:sp macro="" textlink="">
      <xdr:nvSpPr>
        <xdr:cNvPr id="694" name="テキスト ボックス 693"/>
        <xdr:cNvSpPr txBox="1"/>
      </xdr:nvSpPr>
      <xdr:spPr>
        <a:xfrm>
          <a:off x="14357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36373</xdr:rowOff>
    </xdr:from>
    <xdr:to>
      <xdr:col>71</xdr:col>
      <xdr:colOff>177800</xdr:colOff>
      <xdr:row>97</xdr:row>
      <xdr:rowOff>59347</xdr:rowOff>
    </xdr:to>
    <xdr:cxnSp macro="">
      <xdr:nvCxnSpPr>
        <xdr:cNvPr id="695" name="直線コネクタ 694"/>
        <xdr:cNvCxnSpPr/>
      </xdr:nvCxnSpPr>
      <xdr:spPr>
        <a:xfrm flipV="1">
          <a:off x="12814300" y="16667023"/>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3185</xdr:rowOff>
    </xdr:from>
    <xdr:ext cx="534377" cy="259045"/>
    <xdr:sp macro="" textlink="">
      <xdr:nvSpPr>
        <xdr:cNvPr id="697" name="テキスト ボックス 696"/>
        <xdr:cNvSpPr txBox="1"/>
      </xdr:nvSpPr>
      <xdr:spPr>
        <a:xfrm>
          <a:off x="13436111" y="1680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51905</xdr:rowOff>
    </xdr:from>
    <xdr:to>
      <xdr:col>85</xdr:col>
      <xdr:colOff>177800</xdr:colOff>
      <xdr:row>97</xdr:row>
      <xdr:rowOff>153505</xdr:rowOff>
    </xdr:to>
    <xdr:sp macro="" textlink="">
      <xdr:nvSpPr>
        <xdr:cNvPr id="705" name="楕円 704"/>
        <xdr:cNvSpPr/>
      </xdr:nvSpPr>
      <xdr:spPr>
        <a:xfrm>
          <a:off x="16268700" y="1668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74782</xdr:rowOff>
    </xdr:from>
    <xdr:ext cx="534377" cy="259045"/>
    <xdr:sp macro="" textlink="">
      <xdr:nvSpPr>
        <xdr:cNvPr id="706" name="積立金該当値テキスト"/>
        <xdr:cNvSpPr txBox="1"/>
      </xdr:nvSpPr>
      <xdr:spPr>
        <a:xfrm>
          <a:off x="16370300" y="165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50152</xdr:rowOff>
    </xdr:from>
    <xdr:to>
      <xdr:col>81</xdr:col>
      <xdr:colOff>101600</xdr:colOff>
      <xdr:row>96</xdr:row>
      <xdr:rowOff>151752</xdr:rowOff>
    </xdr:to>
    <xdr:sp macro="" textlink="">
      <xdr:nvSpPr>
        <xdr:cNvPr id="707" name="楕円 706"/>
        <xdr:cNvSpPr/>
      </xdr:nvSpPr>
      <xdr:spPr>
        <a:xfrm>
          <a:off x="15430500" y="165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168279</xdr:rowOff>
    </xdr:from>
    <xdr:ext cx="534377" cy="259045"/>
    <xdr:sp macro="" textlink="">
      <xdr:nvSpPr>
        <xdr:cNvPr id="708" name="テキスト ボックス 707"/>
        <xdr:cNvSpPr txBox="1"/>
      </xdr:nvSpPr>
      <xdr:spPr>
        <a:xfrm>
          <a:off x="15214111" y="1628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54477</xdr:rowOff>
    </xdr:from>
    <xdr:to>
      <xdr:col>76</xdr:col>
      <xdr:colOff>165100</xdr:colOff>
      <xdr:row>96</xdr:row>
      <xdr:rowOff>156077</xdr:rowOff>
    </xdr:to>
    <xdr:sp macro="" textlink="">
      <xdr:nvSpPr>
        <xdr:cNvPr id="709" name="楕円 708"/>
        <xdr:cNvSpPr/>
      </xdr:nvSpPr>
      <xdr:spPr>
        <a:xfrm>
          <a:off x="14541500" y="1651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1154</xdr:rowOff>
    </xdr:from>
    <xdr:ext cx="534377" cy="259045"/>
    <xdr:sp macro="" textlink="">
      <xdr:nvSpPr>
        <xdr:cNvPr id="710" name="テキスト ボックス 709"/>
        <xdr:cNvSpPr txBox="1"/>
      </xdr:nvSpPr>
      <xdr:spPr>
        <a:xfrm>
          <a:off x="14325111" y="162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157023</xdr:rowOff>
    </xdr:from>
    <xdr:to>
      <xdr:col>72</xdr:col>
      <xdr:colOff>38100</xdr:colOff>
      <xdr:row>97</xdr:row>
      <xdr:rowOff>87173</xdr:rowOff>
    </xdr:to>
    <xdr:sp macro="" textlink="">
      <xdr:nvSpPr>
        <xdr:cNvPr id="711" name="楕円 710"/>
        <xdr:cNvSpPr/>
      </xdr:nvSpPr>
      <xdr:spPr>
        <a:xfrm>
          <a:off x="13652500" y="1661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103700</xdr:rowOff>
    </xdr:from>
    <xdr:ext cx="534377" cy="259045"/>
    <xdr:sp macro="" textlink="">
      <xdr:nvSpPr>
        <xdr:cNvPr id="712" name="テキスト ボックス 711"/>
        <xdr:cNvSpPr txBox="1"/>
      </xdr:nvSpPr>
      <xdr:spPr>
        <a:xfrm>
          <a:off x="13436111" y="1639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8547</xdr:rowOff>
    </xdr:from>
    <xdr:to>
      <xdr:col>67</xdr:col>
      <xdr:colOff>101600</xdr:colOff>
      <xdr:row>97</xdr:row>
      <xdr:rowOff>110147</xdr:rowOff>
    </xdr:to>
    <xdr:sp macro="" textlink="">
      <xdr:nvSpPr>
        <xdr:cNvPr id="713" name="楕円 712"/>
        <xdr:cNvSpPr/>
      </xdr:nvSpPr>
      <xdr:spPr>
        <a:xfrm>
          <a:off x="12763500" y="166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101274</xdr:rowOff>
    </xdr:from>
    <xdr:ext cx="534377" cy="259045"/>
    <xdr:sp macro="" textlink="">
      <xdr:nvSpPr>
        <xdr:cNvPr id="714" name="テキスト ボックス 713"/>
        <xdr:cNvSpPr txBox="1"/>
      </xdr:nvSpPr>
      <xdr:spPr>
        <a:xfrm>
          <a:off x="12547111" y="1673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5" name="直線コネクタ 80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8" name="直線コネクタ 80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1" name="直線コネクタ 81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1" name="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3" name="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4" name="テキスト ボックス 82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5" name="楕円 82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6" name="テキスト ボックス 825"/>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7" name="楕円 82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8" name="テキスト ボックス 82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楕円 82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12233</xdr:rowOff>
    </xdr:from>
    <xdr:to>
      <xdr:col>116</xdr:col>
      <xdr:colOff>63500</xdr:colOff>
      <xdr:row>75</xdr:row>
      <xdr:rowOff>30498</xdr:rowOff>
    </xdr:to>
    <xdr:cxnSp macro="">
      <xdr:nvCxnSpPr>
        <xdr:cNvPr id="858" name="直線コネクタ 857"/>
        <xdr:cNvCxnSpPr/>
      </xdr:nvCxnSpPr>
      <xdr:spPr>
        <a:xfrm flipV="1">
          <a:off x="21323300" y="12870983"/>
          <a:ext cx="838200" cy="1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142</xdr:rowOff>
    </xdr:from>
    <xdr:ext cx="534377" cy="259045"/>
    <xdr:sp macro="" textlink="">
      <xdr:nvSpPr>
        <xdr:cNvPr id="859" name="繰出金平均値テキスト"/>
        <xdr:cNvSpPr txBox="1"/>
      </xdr:nvSpPr>
      <xdr:spPr>
        <a:xfrm>
          <a:off x="22212300" y="1303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30498</xdr:rowOff>
    </xdr:from>
    <xdr:to>
      <xdr:col>111</xdr:col>
      <xdr:colOff>177800</xdr:colOff>
      <xdr:row>75</xdr:row>
      <xdr:rowOff>60056</xdr:rowOff>
    </xdr:to>
    <xdr:cxnSp macro="">
      <xdr:nvCxnSpPr>
        <xdr:cNvPr id="861" name="直線コネクタ 860"/>
        <xdr:cNvCxnSpPr/>
      </xdr:nvCxnSpPr>
      <xdr:spPr>
        <a:xfrm flipV="1">
          <a:off x="20434300" y="12889248"/>
          <a:ext cx="889000" cy="2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63" name="テキスト ボックス 862"/>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56238</xdr:rowOff>
    </xdr:from>
    <xdr:to>
      <xdr:col>107</xdr:col>
      <xdr:colOff>50800</xdr:colOff>
      <xdr:row>75</xdr:row>
      <xdr:rowOff>60056</xdr:rowOff>
    </xdr:to>
    <xdr:cxnSp macro="">
      <xdr:nvCxnSpPr>
        <xdr:cNvPr id="864" name="直線コネクタ 863"/>
        <xdr:cNvCxnSpPr/>
      </xdr:nvCxnSpPr>
      <xdr:spPr>
        <a:xfrm>
          <a:off x="19545300" y="12914988"/>
          <a:ext cx="8890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66" name="テキスト ボックス 865"/>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56238</xdr:rowOff>
    </xdr:from>
    <xdr:to>
      <xdr:col>102</xdr:col>
      <xdr:colOff>114300</xdr:colOff>
      <xdr:row>75</xdr:row>
      <xdr:rowOff>157028</xdr:rowOff>
    </xdr:to>
    <xdr:cxnSp macro="">
      <xdr:nvCxnSpPr>
        <xdr:cNvPr id="867" name="直線コネクタ 866"/>
        <xdr:cNvCxnSpPr/>
      </xdr:nvCxnSpPr>
      <xdr:spPr>
        <a:xfrm flipV="1">
          <a:off x="18656300" y="12914988"/>
          <a:ext cx="889000" cy="10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23916</xdr:rowOff>
    </xdr:from>
    <xdr:ext cx="534377" cy="259045"/>
    <xdr:sp macro="" textlink="">
      <xdr:nvSpPr>
        <xdr:cNvPr id="869" name="テキスト ボックス 868"/>
        <xdr:cNvSpPr txBox="1"/>
      </xdr:nvSpPr>
      <xdr:spPr>
        <a:xfrm>
          <a:off x="19278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71" name="テキスト ボックス 870"/>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132883</xdr:rowOff>
    </xdr:from>
    <xdr:to>
      <xdr:col>116</xdr:col>
      <xdr:colOff>114300</xdr:colOff>
      <xdr:row>75</xdr:row>
      <xdr:rowOff>63033</xdr:rowOff>
    </xdr:to>
    <xdr:sp macro="" textlink="">
      <xdr:nvSpPr>
        <xdr:cNvPr id="877" name="楕円 876"/>
        <xdr:cNvSpPr/>
      </xdr:nvSpPr>
      <xdr:spPr>
        <a:xfrm>
          <a:off x="22110700" y="1282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155760</xdr:rowOff>
    </xdr:from>
    <xdr:ext cx="534377" cy="259045"/>
    <xdr:sp macro="" textlink="">
      <xdr:nvSpPr>
        <xdr:cNvPr id="878" name="繰出金該当値テキスト"/>
        <xdr:cNvSpPr txBox="1"/>
      </xdr:nvSpPr>
      <xdr:spPr>
        <a:xfrm>
          <a:off x="22212300" y="1267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151148</xdr:rowOff>
    </xdr:from>
    <xdr:to>
      <xdr:col>112</xdr:col>
      <xdr:colOff>38100</xdr:colOff>
      <xdr:row>75</xdr:row>
      <xdr:rowOff>81298</xdr:rowOff>
    </xdr:to>
    <xdr:sp macro="" textlink="">
      <xdr:nvSpPr>
        <xdr:cNvPr id="879" name="楕円 878"/>
        <xdr:cNvSpPr/>
      </xdr:nvSpPr>
      <xdr:spPr>
        <a:xfrm>
          <a:off x="21272500" y="128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97825</xdr:rowOff>
    </xdr:from>
    <xdr:ext cx="534377" cy="259045"/>
    <xdr:sp macro="" textlink="">
      <xdr:nvSpPr>
        <xdr:cNvPr id="880" name="テキスト ボックス 879"/>
        <xdr:cNvSpPr txBox="1"/>
      </xdr:nvSpPr>
      <xdr:spPr>
        <a:xfrm>
          <a:off x="21056111" y="1261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9256</xdr:rowOff>
    </xdr:from>
    <xdr:to>
      <xdr:col>107</xdr:col>
      <xdr:colOff>101600</xdr:colOff>
      <xdr:row>75</xdr:row>
      <xdr:rowOff>110856</xdr:rowOff>
    </xdr:to>
    <xdr:sp macro="" textlink="">
      <xdr:nvSpPr>
        <xdr:cNvPr id="881" name="楕円 880"/>
        <xdr:cNvSpPr/>
      </xdr:nvSpPr>
      <xdr:spPr>
        <a:xfrm>
          <a:off x="20383500" y="1286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127383</xdr:rowOff>
    </xdr:from>
    <xdr:ext cx="534377" cy="259045"/>
    <xdr:sp macro="" textlink="">
      <xdr:nvSpPr>
        <xdr:cNvPr id="882" name="テキスト ボックス 881"/>
        <xdr:cNvSpPr txBox="1"/>
      </xdr:nvSpPr>
      <xdr:spPr>
        <a:xfrm>
          <a:off x="20167111" y="1264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5438</xdr:rowOff>
    </xdr:from>
    <xdr:to>
      <xdr:col>102</xdr:col>
      <xdr:colOff>165100</xdr:colOff>
      <xdr:row>75</xdr:row>
      <xdr:rowOff>107038</xdr:rowOff>
    </xdr:to>
    <xdr:sp macro="" textlink="">
      <xdr:nvSpPr>
        <xdr:cNvPr id="883" name="楕円 882"/>
        <xdr:cNvSpPr/>
      </xdr:nvSpPr>
      <xdr:spPr>
        <a:xfrm>
          <a:off x="19494500" y="1286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123565</xdr:rowOff>
    </xdr:from>
    <xdr:ext cx="534377" cy="259045"/>
    <xdr:sp macro="" textlink="">
      <xdr:nvSpPr>
        <xdr:cNvPr id="884" name="テキスト ボックス 883"/>
        <xdr:cNvSpPr txBox="1"/>
      </xdr:nvSpPr>
      <xdr:spPr>
        <a:xfrm>
          <a:off x="19278111" y="1263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106228</xdr:rowOff>
    </xdr:from>
    <xdr:to>
      <xdr:col>98</xdr:col>
      <xdr:colOff>38100</xdr:colOff>
      <xdr:row>76</xdr:row>
      <xdr:rowOff>36378</xdr:rowOff>
    </xdr:to>
    <xdr:sp macro="" textlink="">
      <xdr:nvSpPr>
        <xdr:cNvPr id="885" name="楕円 884"/>
        <xdr:cNvSpPr/>
      </xdr:nvSpPr>
      <xdr:spPr>
        <a:xfrm>
          <a:off x="18605500" y="1296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27505</xdr:rowOff>
    </xdr:from>
    <xdr:ext cx="534377" cy="259045"/>
    <xdr:sp macro="" textlink="">
      <xdr:nvSpPr>
        <xdr:cNvPr id="886" name="テキスト ボックス 885"/>
        <xdr:cNvSpPr txBox="1"/>
      </xdr:nvSpPr>
      <xdr:spPr>
        <a:xfrm>
          <a:off x="18389111" y="130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福生市の歳出総額における住民一人当たりのコストは</a:t>
          </a:r>
          <a:r>
            <a:rPr kumimoji="1" lang="en-US" altLang="ja-JP" sz="1100" b="0" i="0" baseline="0">
              <a:solidFill>
                <a:schemeClr val="dk1"/>
              </a:solidFill>
              <a:effectLst/>
              <a:latin typeface="+mn-lt"/>
              <a:ea typeface="+mn-ea"/>
              <a:cs typeface="+mn-cs"/>
            </a:rPr>
            <a:t>420,715</a:t>
          </a:r>
          <a:r>
            <a:rPr kumimoji="1" lang="ja-JP" altLang="ja-JP" sz="1100" b="0" i="0" baseline="0">
              <a:solidFill>
                <a:schemeClr val="dk1"/>
              </a:solidFill>
              <a:effectLst/>
              <a:latin typeface="+mn-lt"/>
              <a:ea typeface="+mn-ea"/>
              <a:cs typeface="+mn-cs"/>
            </a:rPr>
            <a:t>円で、前年度比</a:t>
          </a:r>
          <a:r>
            <a:rPr kumimoji="1" lang="en-US" altLang="ja-JP" sz="1100" b="0" i="0" baseline="0">
              <a:solidFill>
                <a:schemeClr val="dk1"/>
              </a:solidFill>
              <a:effectLst/>
              <a:latin typeface="+mn-lt"/>
              <a:ea typeface="+mn-ea"/>
              <a:cs typeface="+mn-cs"/>
            </a:rPr>
            <a:t>25,597</a:t>
          </a:r>
          <a:r>
            <a:rPr kumimoji="1" lang="ja-JP" altLang="ja-JP" sz="1100" b="0" i="0" baseline="0">
              <a:solidFill>
                <a:schemeClr val="dk1"/>
              </a:solidFill>
              <a:effectLst/>
              <a:latin typeface="+mn-lt"/>
              <a:ea typeface="+mn-ea"/>
              <a:cs typeface="+mn-cs"/>
            </a:rPr>
            <a:t>円の</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となっている。歳出</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の要因としては、</a:t>
          </a:r>
          <a:r>
            <a:rPr kumimoji="1" lang="ja-JP" altLang="en-US" sz="1100" b="0" i="0" baseline="0">
              <a:solidFill>
                <a:schemeClr val="dk1"/>
              </a:solidFill>
              <a:effectLst/>
              <a:latin typeface="+mn-lt"/>
              <a:ea typeface="+mn-ea"/>
              <a:cs typeface="+mn-cs"/>
            </a:rPr>
            <a:t>防災食育センター整備事業、もくせい会館建設事業の終了や前年度に</a:t>
          </a:r>
          <a:r>
            <a:rPr kumimoji="1" lang="ja-JP" altLang="ja-JP" sz="1100" b="0" i="0" baseline="0">
              <a:solidFill>
                <a:schemeClr val="dk1"/>
              </a:solidFill>
              <a:effectLst/>
              <a:latin typeface="+mn-lt"/>
              <a:ea typeface="+mn-ea"/>
              <a:cs typeface="+mn-cs"/>
            </a:rPr>
            <a:t>学校給食センターの稼働開始に伴う給食調理事業の備品購入費等</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増加</a:t>
          </a:r>
          <a:r>
            <a:rPr kumimoji="1" lang="ja-JP" altLang="en-US" sz="1100" b="0" i="0" baseline="0">
              <a:solidFill>
                <a:schemeClr val="dk1"/>
              </a:solidFill>
              <a:effectLst/>
              <a:latin typeface="+mn-lt"/>
              <a:ea typeface="+mn-ea"/>
              <a:cs typeface="+mn-cs"/>
            </a:rPr>
            <a:t>があった</a:t>
          </a:r>
          <a:r>
            <a:rPr kumimoji="1" lang="ja-JP" altLang="ja-JP" sz="1100" b="0" i="0" baseline="0">
              <a:solidFill>
                <a:schemeClr val="dk1"/>
              </a:solidFill>
              <a:effectLst/>
              <a:latin typeface="+mn-lt"/>
              <a:ea typeface="+mn-ea"/>
              <a:cs typeface="+mn-cs"/>
            </a:rPr>
            <a:t>ところが大</a:t>
          </a:r>
          <a:r>
            <a:rPr kumimoji="1" lang="ja-JP" altLang="en-US" sz="1100" b="0" i="0" baseline="0">
              <a:solidFill>
                <a:schemeClr val="dk1"/>
              </a:solidFill>
              <a:effectLst/>
              <a:latin typeface="+mn-lt"/>
              <a:ea typeface="+mn-ea"/>
              <a:cs typeface="+mn-cs"/>
            </a:rPr>
            <a:t>きい。しかしながら、性質別で人件費</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物件費、扶助費、補助費等、積立金、繰出金で</a:t>
          </a:r>
          <a:r>
            <a:rPr kumimoji="1" lang="ja-JP" altLang="ja-JP" sz="1100" b="0" i="0" baseline="0">
              <a:solidFill>
                <a:schemeClr val="dk1"/>
              </a:solidFill>
              <a:effectLst/>
              <a:latin typeface="+mn-lt"/>
              <a:ea typeface="+mn-ea"/>
              <a:cs typeface="+mn-cs"/>
            </a:rPr>
            <a:t>類似団体平均を上回っている。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特に</a:t>
          </a:r>
          <a:r>
            <a:rPr kumimoji="1" lang="ja-JP" altLang="ja-JP" sz="1100" b="0" i="0" baseline="0">
              <a:solidFill>
                <a:schemeClr val="dk1"/>
              </a:solidFill>
              <a:effectLst/>
              <a:latin typeface="+mn-lt"/>
              <a:ea typeface="+mn-ea"/>
              <a:cs typeface="+mn-cs"/>
            </a:rPr>
            <a:t>福生市の特徴として、扶助費が類似団体内平均と比較して高い水準にある</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年度の扶助費</a:t>
          </a:r>
          <a:r>
            <a:rPr kumimoji="1" lang="ja-JP" altLang="en-US" sz="1100" b="0" i="0" baseline="0">
              <a:solidFill>
                <a:schemeClr val="dk1"/>
              </a:solidFill>
              <a:effectLst/>
              <a:latin typeface="+mn-lt"/>
              <a:ea typeface="+mn-ea"/>
              <a:cs typeface="+mn-cs"/>
            </a:rPr>
            <a:t>は臨時福祉給付金の</a:t>
          </a:r>
          <a:r>
            <a:rPr kumimoji="1" lang="en-US" altLang="ja-JP" sz="1100" b="0" i="0" baseline="0">
              <a:solidFill>
                <a:schemeClr val="dk1"/>
              </a:solidFill>
              <a:effectLst/>
              <a:latin typeface="+mn-lt"/>
              <a:ea typeface="+mn-ea"/>
              <a:cs typeface="+mn-cs"/>
            </a:rPr>
            <a:t>144,435</a:t>
          </a:r>
          <a:r>
            <a:rPr kumimoji="1" lang="ja-JP" altLang="en-US" sz="1100" b="0" i="0" baseline="0">
              <a:solidFill>
                <a:schemeClr val="dk1"/>
              </a:solidFill>
              <a:effectLst/>
              <a:latin typeface="+mn-lt"/>
              <a:ea typeface="+mn-ea"/>
              <a:cs typeface="+mn-cs"/>
            </a:rPr>
            <a:t>千円の皆減があり、前年度比で</a:t>
          </a:r>
          <a:r>
            <a:rPr kumimoji="1" lang="en-US" altLang="ja-JP" sz="1100" b="0" i="0" baseline="0">
              <a:solidFill>
                <a:schemeClr val="dk1"/>
              </a:solidFill>
              <a:effectLst/>
              <a:latin typeface="+mn-lt"/>
              <a:ea typeface="+mn-ea"/>
              <a:cs typeface="+mn-cs"/>
            </a:rPr>
            <a:t>65,953</a:t>
          </a:r>
          <a:r>
            <a:rPr kumimoji="1" lang="ja-JP" altLang="en-US" sz="1100" b="0" i="0" baseline="0">
              <a:solidFill>
                <a:schemeClr val="dk1"/>
              </a:solidFill>
              <a:effectLst/>
              <a:latin typeface="+mn-lt"/>
              <a:ea typeface="+mn-ea"/>
              <a:cs typeface="+mn-cs"/>
            </a:rPr>
            <a:t>千円の減となっており、生活保護費は減少しているものの臨時福祉給付金以外の障害福祉費や児童福祉費は</a:t>
          </a:r>
          <a:r>
            <a:rPr kumimoji="1" lang="ja-JP" altLang="ja-JP" sz="1100" b="0" i="0" baseline="0">
              <a:solidFill>
                <a:schemeClr val="dk1"/>
              </a:solidFill>
              <a:effectLst/>
              <a:latin typeface="+mn-lt"/>
              <a:ea typeface="+mn-ea"/>
              <a:cs typeface="+mn-cs"/>
            </a:rPr>
            <a:t>前年度より増加している。また公債費の低さも一つの特徴で、これは現時点における将来世代への負担額の低さや健全な財政運営の現れであるといえる。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58,243
54,427
10.16
24,950,685
24,503,727
443,064
11,695,951
7,046,765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99466</xdr:rowOff>
    </xdr:from>
    <xdr:to>
      <xdr:col>24</xdr:col>
      <xdr:colOff>63500</xdr:colOff>
      <xdr:row>31</xdr:row>
      <xdr:rowOff>146101</xdr:rowOff>
    </xdr:to>
    <xdr:cxnSp macro="">
      <xdr:nvCxnSpPr>
        <xdr:cNvPr id="59" name="直線コネクタ 58"/>
        <xdr:cNvCxnSpPr/>
      </xdr:nvCxnSpPr>
      <xdr:spPr>
        <a:xfrm flipV="1">
          <a:off x="3797300" y="5414416"/>
          <a:ext cx="8382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109068</xdr:rowOff>
    </xdr:from>
    <xdr:to>
      <xdr:col>19</xdr:col>
      <xdr:colOff>177800</xdr:colOff>
      <xdr:row>31</xdr:row>
      <xdr:rowOff>146101</xdr:rowOff>
    </xdr:to>
    <xdr:cxnSp macro="">
      <xdr:nvCxnSpPr>
        <xdr:cNvPr id="62" name="直線コネクタ 61"/>
        <xdr:cNvCxnSpPr/>
      </xdr:nvCxnSpPr>
      <xdr:spPr>
        <a:xfrm>
          <a:off x="2908300" y="5424018"/>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87444</xdr:rowOff>
    </xdr:from>
    <xdr:ext cx="469744" cy="259045"/>
    <xdr:sp macro="" textlink="">
      <xdr:nvSpPr>
        <xdr:cNvPr id="64" name="テキスト ボックス 63"/>
        <xdr:cNvSpPr txBox="1"/>
      </xdr:nvSpPr>
      <xdr:spPr>
        <a:xfrm>
          <a:off x="3562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99924</xdr:rowOff>
    </xdr:from>
    <xdr:to>
      <xdr:col>15</xdr:col>
      <xdr:colOff>50800</xdr:colOff>
      <xdr:row>31</xdr:row>
      <xdr:rowOff>109068</xdr:rowOff>
    </xdr:to>
    <xdr:cxnSp macro="">
      <xdr:nvCxnSpPr>
        <xdr:cNvPr id="65" name="直線コネクタ 64"/>
        <xdr:cNvCxnSpPr/>
      </xdr:nvCxnSpPr>
      <xdr:spPr>
        <a:xfrm>
          <a:off x="2019300" y="5243424"/>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67" name="テキスト ボックス 66"/>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89408</xdr:rowOff>
    </xdr:from>
    <xdr:to>
      <xdr:col>10</xdr:col>
      <xdr:colOff>114300</xdr:colOff>
      <xdr:row>30</xdr:row>
      <xdr:rowOff>99924</xdr:rowOff>
    </xdr:to>
    <xdr:cxnSp macro="">
      <xdr:nvCxnSpPr>
        <xdr:cNvPr id="68" name="直線コネクタ 67"/>
        <xdr:cNvCxnSpPr/>
      </xdr:nvCxnSpPr>
      <xdr:spPr>
        <a:xfrm>
          <a:off x="1130300" y="5232908"/>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111218</xdr:rowOff>
    </xdr:from>
    <xdr:ext cx="469744" cy="259045"/>
    <xdr:sp macro="" textlink="">
      <xdr:nvSpPr>
        <xdr:cNvPr id="70" name="テキスト ボックス 69"/>
        <xdr:cNvSpPr txBox="1"/>
      </xdr:nvSpPr>
      <xdr:spPr>
        <a:xfrm>
          <a:off x="1784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48666</xdr:rowOff>
    </xdr:from>
    <xdr:to>
      <xdr:col>24</xdr:col>
      <xdr:colOff>114300</xdr:colOff>
      <xdr:row>31</xdr:row>
      <xdr:rowOff>150266</xdr:rowOff>
    </xdr:to>
    <xdr:sp macro="" textlink="">
      <xdr:nvSpPr>
        <xdr:cNvPr id="78" name="楕円 77"/>
        <xdr:cNvSpPr/>
      </xdr:nvSpPr>
      <xdr:spPr>
        <a:xfrm>
          <a:off x="4584700" y="536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1693</xdr:rowOff>
    </xdr:from>
    <xdr:ext cx="469744" cy="259045"/>
    <xdr:sp macro="" textlink="">
      <xdr:nvSpPr>
        <xdr:cNvPr id="79" name="議会費該当値テキスト"/>
        <xdr:cNvSpPr txBox="1"/>
      </xdr:nvSpPr>
      <xdr:spPr>
        <a:xfrm>
          <a:off x="4686300" y="531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95301</xdr:rowOff>
    </xdr:from>
    <xdr:to>
      <xdr:col>20</xdr:col>
      <xdr:colOff>38100</xdr:colOff>
      <xdr:row>32</xdr:row>
      <xdr:rowOff>25451</xdr:rowOff>
    </xdr:to>
    <xdr:sp macro="" textlink="">
      <xdr:nvSpPr>
        <xdr:cNvPr id="80" name="楕円 79"/>
        <xdr:cNvSpPr/>
      </xdr:nvSpPr>
      <xdr:spPr>
        <a:xfrm>
          <a:off x="3746500" y="541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41978</xdr:rowOff>
    </xdr:from>
    <xdr:ext cx="469744" cy="259045"/>
    <xdr:sp macro="" textlink="">
      <xdr:nvSpPr>
        <xdr:cNvPr id="81" name="テキスト ボックス 80"/>
        <xdr:cNvSpPr txBox="1"/>
      </xdr:nvSpPr>
      <xdr:spPr>
        <a:xfrm>
          <a:off x="3562428" y="518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58268</xdr:rowOff>
    </xdr:from>
    <xdr:to>
      <xdr:col>15</xdr:col>
      <xdr:colOff>101600</xdr:colOff>
      <xdr:row>31</xdr:row>
      <xdr:rowOff>159868</xdr:rowOff>
    </xdr:to>
    <xdr:sp macro="" textlink="">
      <xdr:nvSpPr>
        <xdr:cNvPr id="82" name="楕円 81"/>
        <xdr:cNvSpPr/>
      </xdr:nvSpPr>
      <xdr:spPr>
        <a:xfrm>
          <a:off x="2857500" y="53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4945</xdr:rowOff>
    </xdr:from>
    <xdr:ext cx="469744" cy="259045"/>
    <xdr:sp macro="" textlink="">
      <xdr:nvSpPr>
        <xdr:cNvPr id="83" name="テキスト ボックス 82"/>
        <xdr:cNvSpPr txBox="1"/>
      </xdr:nvSpPr>
      <xdr:spPr>
        <a:xfrm>
          <a:off x="2673428" y="514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49124</xdr:rowOff>
    </xdr:from>
    <xdr:to>
      <xdr:col>10</xdr:col>
      <xdr:colOff>165100</xdr:colOff>
      <xdr:row>30</xdr:row>
      <xdr:rowOff>150724</xdr:rowOff>
    </xdr:to>
    <xdr:sp macro="" textlink="">
      <xdr:nvSpPr>
        <xdr:cNvPr id="84" name="楕円 83"/>
        <xdr:cNvSpPr/>
      </xdr:nvSpPr>
      <xdr:spPr>
        <a:xfrm>
          <a:off x="1968500" y="51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167251</xdr:rowOff>
    </xdr:from>
    <xdr:ext cx="469744" cy="259045"/>
    <xdr:sp macro="" textlink="">
      <xdr:nvSpPr>
        <xdr:cNvPr id="85" name="テキスト ボックス 84"/>
        <xdr:cNvSpPr txBox="1"/>
      </xdr:nvSpPr>
      <xdr:spPr>
        <a:xfrm>
          <a:off x="1784428" y="496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38608</xdr:rowOff>
    </xdr:from>
    <xdr:to>
      <xdr:col>6</xdr:col>
      <xdr:colOff>38100</xdr:colOff>
      <xdr:row>30</xdr:row>
      <xdr:rowOff>140208</xdr:rowOff>
    </xdr:to>
    <xdr:sp macro="" textlink="">
      <xdr:nvSpPr>
        <xdr:cNvPr id="86" name="楕円 85"/>
        <xdr:cNvSpPr/>
      </xdr:nvSpPr>
      <xdr:spPr>
        <a:xfrm>
          <a:off x="1079500" y="518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156735</xdr:rowOff>
    </xdr:from>
    <xdr:ext cx="469744" cy="259045"/>
    <xdr:sp macro="" textlink="">
      <xdr:nvSpPr>
        <xdr:cNvPr id="87" name="テキスト ボックス 86"/>
        <xdr:cNvSpPr txBox="1"/>
      </xdr:nvSpPr>
      <xdr:spPr>
        <a:xfrm>
          <a:off x="895428" y="495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59069</xdr:rowOff>
    </xdr:from>
    <xdr:to>
      <xdr:col>24</xdr:col>
      <xdr:colOff>63500</xdr:colOff>
      <xdr:row>57</xdr:row>
      <xdr:rowOff>30087</xdr:rowOff>
    </xdr:to>
    <xdr:cxnSp macro="">
      <xdr:nvCxnSpPr>
        <xdr:cNvPr id="119" name="直線コネクタ 118"/>
        <xdr:cNvCxnSpPr/>
      </xdr:nvCxnSpPr>
      <xdr:spPr>
        <a:xfrm>
          <a:off x="3797300" y="9660269"/>
          <a:ext cx="838200" cy="14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74369</xdr:rowOff>
    </xdr:from>
    <xdr:to>
      <xdr:col>19</xdr:col>
      <xdr:colOff>177800</xdr:colOff>
      <xdr:row>56</xdr:row>
      <xdr:rowOff>59069</xdr:rowOff>
    </xdr:to>
    <xdr:cxnSp macro="">
      <xdr:nvCxnSpPr>
        <xdr:cNvPr id="122" name="直線コネクタ 121"/>
        <xdr:cNvCxnSpPr/>
      </xdr:nvCxnSpPr>
      <xdr:spPr>
        <a:xfrm>
          <a:off x="2908300" y="9504119"/>
          <a:ext cx="889000" cy="15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15516</xdr:rowOff>
    </xdr:from>
    <xdr:ext cx="534377" cy="259045"/>
    <xdr:sp macro="" textlink="">
      <xdr:nvSpPr>
        <xdr:cNvPr id="124" name="テキスト ボックス 123"/>
        <xdr:cNvSpPr txBox="1"/>
      </xdr:nvSpPr>
      <xdr:spPr>
        <a:xfrm>
          <a:off x="3530111" y="978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74369</xdr:rowOff>
    </xdr:from>
    <xdr:to>
      <xdr:col>15</xdr:col>
      <xdr:colOff>50800</xdr:colOff>
      <xdr:row>56</xdr:row>
      <xdr:rowOff>78353</xdr:rowOff>
    </xdr:to>
    <xdr:cxnSp macro="">
      <xdr:nvCxnSpPr>
        <xdr:cNvPr id="125" name="直線コネクタ 124"/>
        <xdr:cNvCxnSpPr/>
      </xdr:nvCxnSpPr>
      <xdr:spPr>
        <a:xfrm flipV="1">
          <a:off x="2019300" y="9504119"/>
          <a:ext cx="889000" cy="17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32172</xdr:rowOff>
    </xdr:from>
    <xdr:ext cx="534377" cy="259045"/>
    <xdr:sp macro="" textlink="">
      <xdr:nvSpPr>
        <xdr:cNvPr id="127" name="テキスト ボックス 126"/>
        <xdr:cNvSpPr txBox="1"/>
      </xdr:nvSpPr>
      <xdr:spPr>
        <a:xfrm>
          <a:off x="2641111" y="98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59658</xdr:rowOff>
    </xdr:from>
    <xdr:to>
      <xdr:col>10</xdr:col>
      <xdr:colOff>114300</xdr:colOff>
      <xdr:row>56</xdr:row>
      <xdr:rowOff>78353</xdr:rowOff>
    </xdr:to>
    <xdr:cxnSp macro="">
      <xdr:nvCxnSpPr>
        <xdr:cNvPr id="128" name="直線コネクタ 127"/>
        <xdr:cNvCxnSpPr/>
      </xdr:nvCxnSpPr>
      <xdr:spPr>
        <a:xfrm>
          <a:off x="1130300" y="9660858"/>
          <a:ext cx="889000" cy="1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122600</xdr:rowOff>
    </xdr:from>
    <xdr:ext cx="534377" cy="259045"/>
    <xdr:sp macro="" textlink="">
      <xdr:nvSpPr>
        <xdr:cNvPr id="130" name="テキスト ボックス 129"/>
        <xdr:cNvSpPr txBox="1"/>
      </xdr:nvSpPr>
      <xdr:spPr>
        <a:xfrm>
          <a:off x="1752111" y="972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150737</xdr:rowOff>
    </xdr:from>
    <xdr:to>
      <xdr:col>24</xdr:col>
      <xdr:colOff>114300</xdr:colOff>
      <xdr:row>57</xdr:row>
      <xdr:rowOff>80887</xdr:rowOff>
    </xdr:to>
    <xdr:sp macro="" textlink="">
      <xdr:nvSpPr>
        <xdr:cNvPr id="138" name="楕円 137"/>
        <xdr:cNvSpPr/>
      </xdr:nvSpPr>
      <xdr:spPr>
        <a:xfrm>
          <a:off x="4584700" y="975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129164</xdr:rowOff>
    </xdr:from>
    <xdr:ext cx="534377" cy="259045"/>
    <xdr:sp macro="" textlink="">
      <xdr:nvSpPr>
        <xdr:cNvPr id="139" name="総務費該当値テキスト"/>
        <xdr:cNvSpPr txBox="1"/>
      </xdr:nvSpPr>
      <xdr:spPr>
        <a:xfrm>
          <a:off x="4686300" y="973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8269</xdr:rowOff>
    </xdr:from>
    <xdr:to>
      <xdr:col>20</xdr:col>
      <xdr:colOff>38100</xdr:colOff>
      <xdr:row>56</xdr:row>
      <xdr:rowOff>109869</xdr:rowOff>
    </xdr:to>
    <xdr:sp macro="" textlink="">
      <xdr:nvSpPr>
        <xdr:cNvPr id="140" name="楕円 139"/>
        <xdr:cNvSpPr/>
      </xdr:nvSpPr>
      <xdr:spPr>
        <a:xfrm>
          <a:off x="3746500" y="960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126396</xdr:rowOff>
    </xdr:from>
    <xdr:ext cx="534377" cy="259045"/>
    <xdr:sp macro="" textlink="">
      <xdr:nvSpPr>
        <xdr:cNvPr id="141" name="テキスト ボックス 140"/>
        <xdr:cNvSpPr txBox="1"/>
      </xdr:nvSpPr>
      <xdr:spPr>
        <a:xfrm>
          <a:off x="3530111" y="93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23569</xdr:rowOff>
    </xdr:from>
    <xdr:to>
      <xdr:col>15</xdr:col>
      <xdr:colOff>101600</xdr:colOff>
      <xdr:row>55</xdr:row>
      <xdr:rowOff>125169</xdr:rowOff>
    </xdr:to>
    <xdr:sp macro="" textlink="">
      <xdr:nvSpPr>
        <xdr:cNvPr id="142" name="楕円 141"/>
        <xdr:cNvSpPr/>
      </xdr:nvSpPr>
      <xdr:spPr>
        <a:xfrm>
          <a:off x="2857500" y="945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141696</xdr:rowOff>
    </xdr:from>
    <xdr:ext cx="534377" cy="259045"/>
    <xdr:sp macro="" textlink="">
      <xdr:nvSpPr>
        <xdr:cNvPr id="143" name="テキスト ボックス 142"/>
        <xdr:cNvSpPr txBox="1"/>
      </xdr:nvSpPr>
      <xdr:spPr>
        <a:xfrm>
          <a:off x="2641111" y="922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27553</xdr:rowOff>
    </xdr:from>
    <xdr:to>
      <xdr:col>10</xdr:col>
      <xdr:colOff>165100</xdr:colOff>
      <xdr:row>56</xdr:row>
      <xdr:rowOff>129153</xdr:rowOff>
    </xdr:to>
    <xdr:sp macro="" textlink="">
      <xdr:nvSpPr>
        <xdr:cNvPr id="144" name="楕円 143"/>
        <xdr:cNvSpPr/>
      </xdr:nvSpPr>
      <xdr:spPr>
        <a:xfrm>
          <a:off x="1968500" y="962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145680</xdr:rowOff>
    </xdr:from>
    <xdr:ext cx="534377" cy="259045"/>
    <xdr:sp macro="" textlink="">
      <xdr:nvSpPr>
        <xdr:cNvPr id="145" name="テキスト ボックス 144"/>
        <xdr:cNvSpPr txBox="1"/>
      </xdr:nvSpPr>
      <xdr:spPr>
        <a:xfrm>
          <a:off x="1752111" y="94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8858</xdr:rowOff>
    </xdr:from>
    <xdr:to>
      <xdr:col>6</xdr:col>
      <xdr:colOff>38100</xdr:colOff>
      <xdr:row>56</xdr:row>
      <xdr:rowOff>110458</xdr:rowOff>
    </xdr:to>
    <xdr:sp macro="" textlink="">
      <xdr:nvSpPr>
        <xdr:cNvPr id="146" name="楕円 145"/>
        <xdr:cNvSpPr/>
      </xdr:nvSpPr>
      <xdr:spPr>
        <a:xfrm>
          <a:off x="1079500" y="961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101585</xdr:rowOff>
    </xdr:from>
    <xdr:ext cx="534377" cy="259045"/>
    <xdr:sp macro="" textlink="">
      <xdr:nvSpPr>
        <xdr:cNvPr id="147" name="テキスト ボックス 146"/>
        <xdr:cNvSpPr txBox="1"/>
      </xdr:nvSpPr>
      <xdr:spPr>
        <a:xfrm>
          <a:off x="863111" y="970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50491</xdr:rowOff>
    </xdr:from>
    <xdr:to>
      <xdr:col>24</xdr:col>
      <xdr:colOff>63500</xdr:colOff>
      <xdr:row>72</xdr:row>
      <xdr:rowOff>70532</xdr:rowOff>
    </xdr:to>
    <xdr:cxnSp macro="">
      <xdr:nvCxnSpPr>
        <xdr:cNvPr id="179" name="直線コネクタ 178"/>
        <xdr:cNvCxnSpPr/>
      </xdr:nvCxnSpPr>
      <xdr:spPr>
        <a:xfrm flipV="1">
          <a:off x="3797300" y="12394891"/>
          <a:ext cx="8382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88685</xdr:rowOff>
    </xdr:from>
    <xdr:ext cx="599010" cy="259045"/>
    <xdr:sp macro="" textlink="">
      <xdr:nvSpPr>
        <xdr:cNvPr id="180" name="民生費平均値テキスト"/>
        <xdr:cNvSpPr txBox="1"/>
      </xdr:nvSpPr>
      <xdr:spPr>
        <a:xfrm>
          <a:off x="4686300" y="12947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70532</xdr:rowOff>
    </xdr:from>
    <xdr:to>
      <xdr:col>19</xdr:col>
      <xdr:colOff>177800</xdr:colOff>
      <xdr:row>72</xdr:row>
      <xdr:rowOff>130349</xdr:rowOff>
    </xdr:to>
    <xdr:cxnSp macro="">
      <xdr:nvCxnSpPr>
        <xdr:cNvPr id="182" name="直線コネクタ 181"/>
        <xdr:cNvCxnSpPr/>
      </xdr:nvCxnSpPr>
      <xdr:spPr>
        <a:xfrm flipV="1">
          <a:off x="2908300" y="12414932"/>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36118</xdr:rowOff>
    </xdr:from>
    <xdr:ext cx="599010" cy="259045"/>
    <xdr:sp macro="" textlink="">
      <xdr:nvSpPr>
        <xdr:cNvPr id="184" name="テキスト ボックス 183"/>
        <xdr:cNvSpPr txBox="1"/>
      </xdr:nvSpPr>
      <xdr:spPr>
        <a:xfrm>
          <a:off x="3497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130349</xdr:rowOff>
    </xdr:from>
    <xdr:to>
      <xdr:col>15</xdr:col>
      <xdr:colOff>50800</xdr:colOff>
      <xdr:row>73</xdr:row>
      <xdr:rowOff>58514</xdr:rowOff>
    </xdr:to>
    <xdr:cxnSp macro="">
      <xdr:nvCxnSpPr>
        <xdr:cNvPr id="185" name="直線コネクタ 184"/>
        <xdr:cNvCxnSpPr/>
      </xdr:nvCxnSpPr>
      <xdr:spPr>
        <a:xfrm flipV="1">
          <a:off x="2019300" y="12474749"/>
          <a:ext cx="889000" cy="9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70440</xdr:rowOff>
    </xdr:from>
    <xdr:ext cx="599010" cy="259045"/>
    <xdr:sp macro="" textlink="">
      <xdr:nvSpPr>
        <xdr:cNvPr id="187" name="テキスト ボックス 186"/>
        <xdr:cNvSpPr txBox="1"/>
      </xdr:nvSpPr>
      <xdr:spPr>
        <a:xfrm>
          <a:off x="2608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58514</xdr:rowOff>
    </xdr:from>
    <xdr:to>
      <xdr:col>10</xdr:col>
      <xdr:colOff>114300</xdr:colOff>
      <xdr:row>73</xdr:row>
      <xdr:rowOff>136402</xdr:rowOff>
    </xdr:to>
    <xdr:cxnSp macro="">
      <xdr:nvCxnSpPr>
        <xdr:cNvPr id="188" name="直線コネクタ 187"/>
        <xdr:cNvCxnSpPr/>
      </xdr:nvCxnSpPr>
      <xdr:spPr>
        <a:xfrm flipV="1">
          <a:off x="1130300" y="12574364"/>
          <a:ext cx="889000" cy="7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99156</xdr:rowOff>
    </xdr:from>
    <xdr:ext cx="599010" cy="259045"/>
    <xdr:sp macro="" textlink="">
      <xdr:nvSpPr>
        <xdr:cNvPr id="190" name="テキスト ボックス 189"/>
        <xdr:cNvSpPr txBox="1"/>
      </xdr:nvSpPr>
      <xdr:spPr>
        <a:xfrm>
          <a:off x="1719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64910</xdr:rowOff>
    </xdr:from>
    <xdr:ext cx="599010" cy="259045"/>
    <xdr:sp macro="" textlink="">
      <xdr:nvSpPr>
        <xdr:cNvPr id="192" name="テキスト ボックス 191"/>
        <xdr:cNvSpPr txBox="1"/>
      </xdr:nvSpPr>
      <xdr:spPr>
        <a:xfrm>
          <a:off x="830795" y="1309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171141</xdr:rowOff>
    </xdr:from>
    <xdr:to>
      <xdr:col>24</xdr:col>
      <xdr:colOff>114300</xdr:colOff>
      <xdr:row>72</xdr:row>
      <xdr:rowOff>101291</xdr:rowOff>
    </xdr:to>
    <xdr:sp macro="" textlink="">
      <xdr:nvSpPr>
        <xdr:cNvPr id="198" name="楕円 197"/>
        <xdr:cNvSpPr/>
      </xdr:nvSpPr>
      <xdr:spPr>
        <a:xfrm>
          <a:off x="4584700" y="1234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22568</xdr:rowOff>
    </xdr:from>
    <xdr:ext cx="599010" cy="259045"/>
    <xdr:sp macro="" textlink="">
      <xdr:nvSpPr>
        <xdr:cNvPr id="199" name="民生費該当値テキスト"/>
        <xdr:cNvSpPr txBox="1"/>
      </xdr:nvSpPr>
      <xdr:spPr>
        <a:xfrm>
          <a:off x="4686300" y="12195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19732</xdr:rowOff>
    </xdr:from>
    <xdr:to>
      <xdr:col>20</xdr:col>
      <xdr:colOff>38100</xdr:colOff>
      <xdr:row>72</xdr:row>
      <xdr:rowOff>121332</xdr:rowOff>
    </xdr:to>
    <xdr:sp macro="" textlink="">
      <xdr:nvSpPr>
        <xdr:cNvPr id="200" name="楕円 199"/>
        <xdr:cNvSpPr/>
      </xdr:nvSpPr>
      <xdr:spPr>
        <a:xfrm>
          <a:off x="3746500" y="1236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137859</xdr:rowOff>
    </xdr:from>
    <xdr:ext cx="599010" cy="259045"/>
    <xdr:sp macro="" textlink="">
      <xdr:nvSpPr>
        <xdr:cNvPr id="201" name="テキスト ボックス 200"/>
        <xdr:cNvSpPr txBox="1"/>
      </xdr:nvSpPr>
      <xdr:spPr>
        <a:xfrm>
          <a:off x="3497795" y="1213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79549</xdr:rowOff>
    </xdr:from>
    <xdr:to>
      <xdr:col>15</xdr:col>
      <xdr:colOff>101600</xdr:colOff>
      <xdr:row>73</xdr:row>
      <xdr:rowOff>9699</xdr:rowOff>
    </xdr:to>
    <xdr:sp macro="" textlink="">
      <xdr:nvSpPr>
        <xdr:cNvPr id="202" name="楕円 201"/>
        <xdr:cNvSpPr/>
      </xdr:nvSpPr>
      <xdr:spPr>
        <a:xfrm>
          <a:off x="2857500" y="1242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26226</xdr:rowOff>
    </xdr:from>
    <xdr:ext cx="599010" cy="259045"/>
    <xdr:sp macro="" textlink="">
      <xdr:nvSpPr>
        <xdr:cNvPr id="203" name="テキスト ボックス 202"/>
        <xdr:cNvSpPr txBox="1"/>
      </xdr:nvSpPr>
      <xdr:spPr>
        <a:xfrm>
          <a:off x="2608795" y="1219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7714</xdr:rowOff>
    </xdr:from>
    <xdr:to>
      <xdr:col>10</xdr:col>
      <xdr:colOff>165100</xdr:colOff>
      <xdr:row>73</xdr:row>
      <xdr:rowOff>109314</xdr:rowOff>
    </xdr:to>
    <xdr:sp macro="" textlink="">
      <xdr:nvSpPr>
        <xdr:cNvPr id="204" name="楕円 203"/>
        <xdr:cNvSpPr/>
      </xdr:nvSpPr>
      <xdr:spPr>
        <a:xfrm>
          <a:off x="1968500" y="1252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125841</xdr:rowOff>
    </xdr:from>
    <xdr:ext cx="599010" cy="259045"/>
    <xdr:sp macro="" textlink="">
      <xdr:nvSpPr>
        <xdr:cNvPr id="205" name="テキスト ボックス 204"/>
        <xdr:cNvSpPr txBox="1"/>
      </xdr:nvSpPr>
      <xdr:spPr>
        <a:xfrm>
          <a:off x="1719795" y="1229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85602</xdr:rowOff>
    </xdr:from>
    <xdr:to>
      <xdr:col>6</xdr:col>
      <xdr:colOff>38100</xdr:colOff>
      <xdr:row>74</xdr:row>
      <xdr:rowOff>15752</xdr:rowOff>
    </xdr:to>
    <xdr:sp macro="" textlink="">
      <xdr:nvSpPr>
        <xdr:cNvPr id="206" name="楕円 205"/>
        <xdr:cNvSpPr/>
      </xdr:nvSpPr>
      <xdr:spPr>
        <a:xfrm>
          <a:off x="1079500" y="1260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32279</xdr:rowOff>
    </xdr:from>
    <xdr:ext cx="599010" cy="259045"/>
    <xdr:sp macro="" textlink="">
      <xdr:nvSpPr>
        <xdr:cNvPr id="207" name="テキスト ボックス 206"/>
        <xdr:cNvSpPr txBox="1"/>
      </xdr:nvSpPr>
      <xdr:spPr>
        <a:xfrm>
          <a:off x="830795" y="1237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145659</xdr:rowOff>
    </xdr:from>
    <xdr:to>
      <xdr:col>24</xdr:col>
      <xdr:colOff>63500</xdr:colOff>
      <xdr:row>97</xdr:row>
      <xdr:rowOff>159914</xdr:rowOff>
    </xdr:to>
    <xdr:cxnSp macro="">
      <xdr:nvCxnSpPr>
        <xdr:cNvPr id="239" name="直線コネクタ 238"/>
        <xdr:cNvCxnSpPr/>
      </xdr:nvCxnSpPr>
      <xdr:spPr>
        <a:xfrm flipV="1">
          <a:off x="3797300" y="16776309"/>
          <a:ext cx="838200" cy="1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13019</xdr:rowOff>
    </xdr:from>
    <xdr:ext cx="534377" cy="259045"/>
    <xdr:sp macro="" textlink="">
      <xdr:nvSpPr>
        <xdr:cNvPr id="240" name="衛生費平均値テキスト"/>
        <xdr:cNvSpPr txBox="1"/>
      </xdr:nvSpPr>
      <xdr:spPr>
        <a:xfrm>
          <a:off x="4686300" y="16815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159914</xdr:rowOff>
    </xdr:from>
    <xdr:to>
      <xdr:col>19</xdr:col>
      <xdr:colOff>177800</xdr:colOff>
      <xdr:row>98</xdr:row>
      <xdr:rowOff>1119</xdr:rowOff>
    </xdr:to>
    <xdr:cxnSp macro="">
      <xdr:nvCxnSpPr>
        <xdr:cNvPr id="242" name="直線コネクタ 241"/>
        <xdr:cNvCxnSpPr/>
      </xdr:nvCxnSpPr>
      <xdr:spPr>
        <a:xfrm flipV="1">
          <a:off x="2908300" y="16790564"/>
          <a:ext cx="889000" cy="1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93992</xdr:rowOff>
    </xdr:from>
    <xdr:ext cx="534377" cy="259045"/>
    <xdr:sp macro="" textlink="">
      <xdr:nvSpPr>
        <xdr:cNvPr id="244" name="テキスト ボックス 243"/>
        <xdr:cNvSpPr txBox="1"/>
      </xdr:nvSpPr>
      <xdr:spPr>
        <a:xfrm>
          <a:off x="3530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164161</xdr:rowOff>
    </xdr:from>
    <xdr:to>
      <xdr:col>15</xdr:col>
      <xdr:colOff>50800</xdr:colOff>
      <xdr:row>98</xdr:row>
      <xdr:rowOff>1119</xdr:rowOff>
    </xdr:to>
    <xdr:cxnSp macro="">
      <xdr:nvCxnSpPr>
        <xdr:cNvPr id="245" name="直線コネクタ 244"/>
        <xdr:cNvCxnSpPr/>
      </xdr:nvCxnSpPr>
      <xdr:spPr>
        <a:xfrm>
          <a:off x="2019300" y="16794811"/>
          <a:ext cx="889000" cy="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92245</xdr:rowOff>
    </xdr:from>
    <xdr:ext cx="534377" cy="259045"/>
    <xdr:sp macro="" textlink="">
      <xdr:nvSpPr>
        <xdr:cNvPr id="247" name="テキスト ボックス 246"/>
        <xdr:cNvSpPr txBox="1"/>
      </xdr:nvSpPr>
      <xdr:spPr>
        <a:xfrm>
          <a:off x="2641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164161</xdr:rowOff>
    </xdr:from>
    <xdr:to>
      <xdr:col>10</xdr:col>
      <xdr:colOff>114300</xdr:colOff>
      <xdr:row>97</xdr:row>
      <xdr:rowOff>167312</xdr:rowOff>
    </xdr:to>
    <xdr:cxnSp macro="">
      <xdr:nvCxnSpPr>
        <xdr:cNvPr id="248" name="直線コネクタ 247"/>
        <xdr:cNvCxnSpPr/>
      </xdr:nvCxnSpPr>
      <xdr:spPr>
        <a:xfrm flipV="1">
          <a:off x="1130300" y="16794811"/>
          <a:ext cx="889000" cy="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123955</xdr:rowOff>
    </xdr:from>
    <xdr:ext cx="534377" cy="259045"/>
    <xdr:sp macro="" textlink="">
      <xdr:nvSpPr>
        <xdr:cNvPr id="250" name="テキスト ボックス 249"/>
        <xdr:cNvSpPr txBox="1"/>
      </xdr:nvSpPr>
      <xdr:spPr>
        <a:xfrm>
          <a:off x="1752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38702</xdr:rowOff>
    </xdr:from>
    <xdr:ext cx="534377" cy="259045"/>
    <xdr:sp macro="" textlink="">
      <xdr:nvSpPr>
        <xdr:cNvPr id="252" name="テキスト ボックス 251"/>
        <xdr:cNvSpPr txBox="1"/>
      </xdr:nvSpPr>
      <xdr:spPr>
        <a:xfrm>
          <a:off x="863111" y="1684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94859</xdr:rowOff>
    </xdr:from>
    <xdr:to>
      <xdr:col>24</xdr:col>
      <xdr:colOff>114300</xdr:colOff>
      <xdr:row>98</xdr:row>
      <xdr:rowOff>25009</xdr:rowOff>
    </xdr:to>
    <xdr:sp macro="" textlink="">
      <xdr:nvSpPr>
        <xdr:cNvPr id="258" name="楕円 257"/>
        <xdr:cNvSpPr/>
      </xdr:nvSpPr>
      <xdr:spPr>
        <a:xfrm>
          <a:off x="4584700" y="1672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117736</xdr:rowOff>
    </xdr:from>
    <xdr:ext cx="534377" cy="259045"/>
    <xdr:sp macro="" textlink="">
      <xdr:nvSpPr>
        <xdr:cNvPr id="259" name="衛生費該当値テキスト"/>
        <xdr:cNvSpPr txBox="1"/>
      </xdr:nvSpPr>
      <xdr:spPr>
        <a:xfrm>
          <a:off x="4686300" y="165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109114</xdr:rowOff>
    </xdr:from>
    <xdr:to>
      <xdr:col>20</xdr:col>
      <xdr:colOff>38100</xdr:colOff>
      <xdr:row>98</xdr:row>
      <xdr:rowOff>39264</xdr:rowOff>
    </xdr:to>
    <xdr:sp macro="" textlink="">
      <xdr:nvSpPr>
        <xdr:cNvPr id="260" name="楕円 259"/>
        <xdr:cNvSpPr/>
      </xdr:nvSpPr>
      <xdr:spPr>
        <a:xfrm>
          <a:off x="3746500" y="167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55791</xdr:rowOff>
    </xdr:from>
    <xdr:ext cx="534377" cy="259045"/>
    <xdr:sp macro="" textlink="">
      <xdr:nvSpPr>
        <xdr:cNvPr id="261" name="テキスト ボックス 260"/>
        <xdr:cNvSpPr txBox="1"/>
      </xdr:nvSpPr>
      <xdr:spPr>
        <a:xfrm>
          <a:off x="3530111" y="1651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121769</xdr:rowOff>
    </xdr:from>
    <xdr:to>
      <xdr:col>15</xdr:col>
      <xdr:colOff>101600</xdr:colOff>
      <xdr:row>98</xdr:row>
      <xdr:rowOff>51919</xdr:rowOff>
    </xdr:to>
    <xdr:sp macro="" textlink="">
      <xdr:nvSpPr>
        <xdr:cNvPr id="262" name="楕円 261"/>
        <xdr:cNvSpPr/>
      </xdr:nvSpPr>
      <xdr:spPr>
        <a:xfrm>
          <a:off x="2857500" y="167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68446</xdr:rowOff>
    </xdr:from>
    <xdr:ext cx="534377" cy="259045"/>
    <xdr:sp macro="" textlink="">
      <xdr:nvSpPr>
        <xdr:cNvPr id="263" name="テキスト ボックス 262"/>
        <xdr:cNvSpPr txBox="1"/>
      </xdr:nvSpPr>
      <xdr:spPr>
        <a:xfrm>
          <a:off x="2641111" y="1652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113361</xdr:rowOff>
    </xdr:from>
    <xdr:to>
      <xdr:col>10</xdr:col>
      <xdr:colOff>165100</xdr:colOff>
      <xdr:row>98</xdr:row>
      <xdr:rowOff>43511</xdr:rowOff>
    </xdr:to>
    <xdr:sp macro="" textlink="">
      <xdr:nvSpPr>
        <xdr:cNvPr id="264" name="楕円 263"/>
        <xdr:cNvSpPr/>
      </xdr:nvSpPr>
      <xdr:spPr>
        <a:xfrm>
          <a:off x="1968500" y="1674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60038</xdr:rowOff>
    </xdr:from>
    <xdr:ext cx="534377" cy="259045"/>
    <xdr:sp macro="" textlink="">
      <xdr:nvSpPr>
        <xdr:cNvPr id="265" name="テキスト ボックス 264"/>
        <xdr:cNvSpPr txBox="1"/>
      </xdr:nvSpPr>
      <xdr:spPr>
        <a:xfrm>
          <a:off x="1752111" y="165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116512</xdr:rowOff>
    </xdr:from>
    <xdr:to>
      <xdr:col>6</xdr:col>
      <xdr:colOff>38100</xdr:colOff>
      <xdr:row>98</xdr:row>
      <xdr:rowOff>46662</xdr:rowOff>
    </xdr:to>
    <xdr:sp macro="" textlink="">
      <xdr:nvSpPr>
        <xdr:cNvPr id="266" name="楕円 265"/>
        <xdr:cNvSpPr/>
      </xdr:nvSpPr>
      <xdr:spPr>
        <a:xfrm>
          <a:off x="1079500" y="1674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63189</xdr:rowOff>
    </xdr:from>
    <xdr:ext cx="534377" cy="259045"/>
    <xdr:sp macro="" textlink="">
      <xdr:nvSpPr>
        <xdr:cNvPr id="267" name="テキスト ボックス 266"/>
        <xdr:cNvSpPr txBox="1"/>
      </xdr:nvSpPr>
      <xdr:spPr>
        <a:xfrm>
          <a:off x="863111" y="1652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17399</xdr:rowOff>
    </xdr:from>
    <xdr:to>
      <xdr:col>55</xdr:col>
      <xdr:colOff>0</xdr:colOff>
      <xdr:row>31</xdr:row>
      <xdr:rowOff>57023</xdr:rowOff>
    </xdr:to>
    <xdr:cxnSp macro="">
      <xdr:nvCxnSpPr>
        <xdr:cNvPr id="296" name="直線コネクタ 295"/>
        <xdr:cNvCxnSpPr/>
      </xdr:nvCxnSpPr>
      <xdr:spPr>
        <a:xfrm flipV="1">
          <a:off x="9639300" y="5332349"/>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75328</xdr:rowOff>
    </xdr:from>
    <xdr:ext cx="378565" cy="259045"/>
    <xdr:sp macro="" textlink="">
      <xdr:nvSpPr>
        <xdr:cNvPr id="297" name="労働費平均値テキスト"/>
        <xdr:cNvSpPr txBox="1"/>
      </xdr:nvSpPr>
      <xdr:spPr>
        <a:xfrm>
          <a:off x="10528300" y="6418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57023</xdr:rowOff>
    </xdr:from>
    <xdr:to>
      <xdr:col>50</xdr:col>
      <xdr:colOff>114300</xdr:colOff>
      <xdr:row>31</xdr:row>
      <xdr:rowOff>101981</xdr:rowOff>
    </xdr:to>
    <xdr:cxnSp macro="">
      <xdr:nvCxnSpPr>
        <xdr:cNvPr id="299" name="直線コネクタ 298"/>
        <xdr:cNvCxnSpPr/>
      </xdr:nvCxnSpPr>
      <xdr:spPr>
        <a:xfrm flipV="1">
          <a:off x="8750300" y="5371973"/>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151528</xdr:rowOff>
    </xdr:from>
    <xdr:ext cx="378565" cy="259045"/>
    <xdr:sp macro="" textlink="">
      <xdr:nvSpPr>
        <xdr:cNvPr id="301" name="テキスト ボックス 300"/>
        <xdr:cNvSpPr txBox="1"/>
      </xdr:nvSpPr>
      <xdr:spPr>
        <a:xfrm>
          <a:off x="9450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101981</xdr:rowOff>
    </xdr:from>
    <xdr:to>
      <xdr:col>45</xdr:col>
      <xdr:colOff>177800</xdr:colOff>
      <xdr:row>32</xdr:row>
      <xdr:rowOff>27686</xdr:rowOff>
    </xdr:to>
    <xdr:cxnSp macro="">
      <xdr:nvCxnSpPr>
        <xdr:cNvPr id="302" name="直線コネクタ 301"/>
        <xdr:cNvCxnSpPr/>
      </xdr:nvCxnSpPr>
      <xdr:spPr>
        <a:xfrm flipV="1">
          <a:off x="7861300" y="5416931"/>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165244</xdr:rowOff>
    </xdr:from>
    <xdr:ext cx="378565" cy="259045"/>
    <xdr:sp macro="" textlink="">
      <xdr:nvSpPr>
        <xdr:cNvPr id="304" name="テキスト ボックス 303"/>
        <xdr:cNvSpPr txBox="1"/>
      </xdr:nvSpPr>
      <xdr:spPr>
        <a:xfrm>
          <a:off x="8561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27686</xdr:rowOff>
    </xdr:from>
    <xdr:to>
      <xdr:col>41</xdr:col>
      <xdr:colOff>50800</xdr:colOff>
      <xdr:row>32</xdr:row>
      <xdr:rowOff>132080</xdr:rowOff>
    </xdr:to>
    <xdr:cxnSp macro="">
      <xdr:nvCxnSpPr>
        <xdr:cNvPr id="305" name="直線コネクタ 304"/>
        <xdr:cNvCxnSpPr/>
      </xdr:nvCxnSpPr>
      <xdr:spPr>
        <a:xfrm flipV="1">
          <a:off x="6972300" y="5514086"/>
          <a:ext cx="889000" cy="1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160672</xdr:rowOff>
    </xdr:from>
    <xdr:ext cx="378565" cy="259045"/>
    <xdr:sp macro="" textlink="">
      <xdr:nvSpPr>
        <xdr:cNvPr id="307" name="テキスト ボックス 306"/>
        <xdr:cNvSpPr txBox="1"/>
      </xdr:nvSpPr>
      <xdr:spPr>
        <a:xfrm>
          <a:off x="7672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129049</xdr:rowOff>
    </xdr:from>
    <xdr:ext cx="469744" cy="259045"/>
    <xdr:sp macro="" textlink="">
      <xdr:nvSpPr>
        <xdr:cNvPr id="309" name="テキスト ボックス 308"/>
        <xdr:cNvSpPr txBox="1"/>
      </xdr:nvSpPr>
      <xdr:spPr>
        <a:xfrm>
          <a:off x="6737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138049</xdr:rowOff>
    </xdr:from>
    <xdr:to>
      <xdr:col>55</xdr:col>
      <xdr:colOff>50800</xdr:colOff>
      <xdr:row>31</xdr:row>
      <xdr:rowOff>68199</xdr:rowOff>
    </xdr:to>
    <xdr:sp macro="" textlink="">
      <xdr:nvSpPr>
        <xdr:cNvPr id="315" name="楕円 314"/>
        <xdr:cNvSpPr/>
      </xdr:nvSpPr>
      <xdr:spPr>
        <a:xfrm>
          <a:off x="10426700" y="528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91076</xdr:rowOff>
    </xdr:from>
    <xdr:ext cx="469744" cy="259045"/>
    <xdr:sp macro="" textlink="">
      <xdr:nvSpPr>
        <xdr:cNvPr id="316" name="労働費該当値テキスト"/>
        <xdr:cNvSpPr txBox="1"/>
      </xdr:nvSpPr>
      <xdr:spPr>
        <a:xfrm>
          <a:off x="10528300" y="523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6223</xdr:rowOff>
    </xdr:from>
    <xdr:to>
      <xdr:col>50</xdr:col>
      <xdr:colOff>165100</xdr:colOff>
      <xdr:row>31</xdr:row>
      <xdr:rowOff>107823</xdr:rowOff>
    </xdr:to>
    <xdr:sp macro="" textlink="">
      <xdr:nvSpPr>
        <xdr:cNvPr id="317" name="楕円 316"/>
        <xdr:cNvSpPr/>
      </xdr:nvSpPr>
      <xdr:spPr>
        <a:xfrm>
          <a:off x="9588500" y="532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124350</xdr:rowOff>
    </xdr:from>
    <xdr:ext cx="469744" cy="259045"/>
    <xdr:sp macro="" textlink="">
      <xdr:nvSpPr>
        <xdr:cNvPr id="318" name="テキスト ボックス 317"/>
        <xdr:cNvSpPr txBox="1"/>
      </xdr:nvSpPr>
      <xdr:spPr>
        <a:xfrm>
          <a:off x="9404428" y="509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51181</xdr:rowOff>
    </xdr:from>
    <xdr:to>
      <xdr:col>46</xdr:col>
      <xdr:colOff>38100</xdr:colOff>
      <xdr:row>31</xdr:row>
      <xdr:rowOff>152781</xdr:rowOff>
    </xdr:to>
    <xdr:sp macro="" textlink="">
      <xdr:nvSpPr>
        <xdr:cNvPr id="319" name="楕円 318"/>
        <xdr:cNvSpPr/>
      </xdr:nvSpPr>
      <xdr:spPr>
        <a:xfrm>
          <a:off x="8699500" y="536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169308</xdr:rowOff>
    </xdr:from>
    <xdr:ext cx="469744" cy="259045"/>
    <xdr:sp macro="" textlink="">
      <xdr:nvSpPr>
        <xdr:cNvPr id="320" name="テキスト ボックス 319"/>
        <xdr:cNvSpPr txBox="1"/>
      </xdr:nvSpPr>
      <xdr:spPr>
        <a:xfrm>
          <a:off x="8515428" y="514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148336</xdr:rowOff>
    </xdr:from>
    <xdr:to>
      <xdr:col>41</xdr:col>
      <xdr:colOff>101600</xdr:colOff>
      <xdr:row>32</xdr:row>
      <xdr:rowOff>78486</xdr:rowOff>
    </xdr:to>
    <xdr:sp macro="" textlink="">
      <xdr:nvSpPr>
        <xdr:cNvPr id="321" name="楕円 320"/>
        <xdr:cNvSpPr/>
      </xdr:nvSpPr>
      <xdr:spPr>
        <a:xfrm>
          <a:off x="7810500" y="546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95013</xdr:rowOff>
    </xdr:from>
    <xdr:ext cx="469744" cy="259045"/>
    <xdr:sp macro="" textlink="">
      <xdr:nvSpPr>
        <xdr:cNvPr id="322" name="テキスト ボックス 321"/>
        <xdr:cNvSpPr txBox="1"/>
      </xdr:nvSpPr>
      <xdr:spPr>
        <a:xfrm>
          <a:off x="7626428" y="52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81280</xdr:rowOff>
    </xdr:from>
    <xdr:to>
      <xdr:col>36</xdr:col>
      <xdr:colOff>165100</xdr:colOff>
      <xdr:row>33</xdr:row>
      <xdr:rowOff>11430</xdr:rowOff>
    </xdr:to>
    <xdr:sp macro="" textlink="">
      <xdr:nvSpPr>
        <xdr:cNvPr id="323" name="楕円 322"/>
        <xdr:cNvSpPr/>
      </xdr:nvSpPr>
      <xdr:spPr>
        <a:xfrm>
          <a:off x="6921500" y="55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27957</xdr:rowOff>
    </xdr:from>
    <xdr:ext cx="469744" cy="259045"/>
    <xdr:sp macro="" textlink="">
      <xdr:nvSpPr>
        <xdr:cNvPr id="324" name="テキスト ボックス 323"/>
        <xdr:cNvSpPr txBox="1"/>
      </xdr:nvSpPr>
      <xdr:spPr>
        <a:xfrm>
          <a:off x="6737428" y="53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25324</xdr:rowOff>
    </xdr:from>
    <xdr:to>
      <xdr:col>55</xdr:col>
      <xdr:colOff>0</xdr:colOff>
      <xdr:row>59</xdr:row>
      <xdr:rowOff>30544</xdr:rowOff>
    </xdr:to>
    <xdr:cxnSp macro="">
      <xdr:nvCxnSpPr>
        <xdr:cNvPr id="353" name="直線コネクタ 352"/>
        <xdr:cNvCxnSpPr/>
      </xdr:nvCxnSpPr>
      <xdr:spPr>
        <a:xfrm flipV="1">
          <a:off x="9639300" y="10140874"/>
          <a:ext cx="8382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30544</xdr:rowOff>
    </xdr:from>
    <xdr:to>
      <xdr:col>50</xdr:col>
      <xdr:colOff>114300</xdr:colOff>
      <xdr:row>59</xdr:row>
      <xdr:rowOff>31153</xdr:rowOff>
    </xdr:to>
    <xdr:cxnSp macro="">
      <xdr:nvCxnSpPr>
        <xdr:cNvPr id="356" name="直線コネクタ 355"/>
        <xdr:cNvCxnSpPr/>
      </xdr:nvCxnSpPr>
      <xdr:spPr>
        <a:xfrm flipV="1">
          <a:off x="8750300" y="10146094"/>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30029</xdr:rowOff>
    </xdr:from>
    <xdr:to>
      <xdr:col>45</xdr:col>
      <xdr:colOff>177800</xdr:colOff>
      <xdr:row>59</xdr:row>
      <xdr:rowOff>31153</xdr:rowOff>
    </xdr:to>
    <xdr:cxnSp macro="">
      <xdr:nvCxnSpPr>
        <xdr:cNvPr id="359" name="直線コネクタ 358"/>
        <xdr:cNvCxnSpPr/>
      </xdr:nvCxnSpPr>
      <xdr:spPr>
        <a:xfrm>
          <a:off x="7861300" y="10145579"/>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27381</xdr:rowOff>
    </xdr:from>
    <xdr:to>
      <xdr:col>41</xdr:col>
      <xdr:colOff>50800</xdr:colOff>
      <xdr:row>59</xdr:row>
      <xdr:rowOff>30029</xdr:rowOff>
    </xdr:to>
    <xdr:cxnSp macro="">
      <xdr:nvCxnSpPr>
        <xdr:cNvPr id="362" name="直線コネクタ 361"/>
        <xdr:cNvCxnSpPr/>
      </xdr:nvCxnSpPr>
      <xdr:spPr>
        <a:xfrm>
          <a:off x="6972300" y="10142931"/>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4" name="テキスト ボックス 363"/>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145974</xdr:rowOff>
    </xdr:from>
    <xdr:to>
      <xdr:col>55</xdr:col>
      <xdr:colOff>50800</xdr:colOff>
      <xdr:row>59</xdr:row>
      <xdr:rowOff>76124</xdr:rowOff>
    </xdr:to>
    <xdr:sp macro="" textlink="">
      <xdr:nvSpPr>
        <xdr:cNvPr id="372" name="楕円 371"/>
        <xdr:cNvSpPr/>
      </xdr:nvSpPr>
      <xdr:spPr>
        <a:xfrm>
          <a:off x="10426700" y="1009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60901</xdr:rowOff>
    </xdr:from>
    <xdr:ext cx="469744" cy="259045"/>
    <xdr:sp macro="" textlink="">
      <xdr:nvSpPr>
        <xdr:cNvPr id="373" name="農林水産業費該当値テキスト"/>
        <xdr:cNvSpPr txBox="1"/>
      </xdr:nvSpPr>
      <xdr:spPr>
        <a:xfrm>
          <a:off x="10528300" y="1000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151194</xdr:rowOff>
    </xdr:from>
    <xdr:to>
      <xdr:col>50</xdr:col>
      <xdr:colOff>165100</xdr:colOff>
      <xdr:row>59</xdr:row>
      <xdr:rowOff>81344</xdr:rowOff>
    </xdr:to>
    <xdr:sp macro="" textlink="">
      <xdr:nvSpPr>
        <xdr:cNvPr id="374" name="楕円 373"/>
        <xdr:cNvSpPr/>
      </xdr:nvSpPr>
      <xdr:spPr>
        <a:xfrm>
          <a:off x="9588500" y="100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72471</xdr:rowOff>
    </xdr:from>
    <xdr:ext cx="378565" cy="259045"/>
    <xdr:sp macro="" textlink="">
      <xdr:nvSpPr>
        <xdr:cNvPr id="375" name="テキスト ボックス 374"/>
        <xdr:cNvSpPr txBox="1"/>
      </xdr:nvSpPr>
      <xdr:spPr>
        <a:xfrm>
          <a:off x="9450017" y="10188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151803</xdr:rowOff>
    </xdr:from>
    <xdr:to>
      <xdr:col>46</xdr:col>
      <xdr:colOff>38100</xdr:colOff>
      <xdr:row>59</xdr:row>
      <xdr:rowOff>81953</xdr:rowOff>
    </xdr:to>
    <xdr:sp macro="" textlink="">
      <xdr:nvSpPr>
        <xdr:cNvPr id="376" name="楕円 375"/>
        <xdr:cNvSpPr/>
      </xdr:nvSpPr>
      <xdr:spPr>
        <a:xfrm>
          <a:off x="8699500" y="1009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73080</xdr:rowOff>
    </xdr:from>
    <xdr:ext cx="378565" cy="259045"/>
    <xdr:sp macro="" textlink="">
      <xdr:nvSpPr>
        <xdr:cNvPr id="377" name="テキスト ボックス 376"/>
        <xdr:cNvSpPr txBox="1"/>
      </xdr:nvSpPr>
      <xdr:spPr>
        <a:xfrm>
          <a:off x="8561017" y="10188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150679</xdr:rowOff>
    </xdr:from>
    <xdr:to>
      <xdr:col>41</xdr:col>
      <xdr:colOff>101600</xdr:colOff>
      <xdr:row>59</xdr:row>
      <xdr:rowOff>80829</xdr:rowOff>
    </xdr:to>
    <xdr:sp macro="" textlink="">
      <xdr:nvSpPr>
        <xdr:cNvPr id="378" name="楕円 377"/>
        <xdr:cNvSpPr/>
      </xdr:nvSpPr>
      <xdr:spPr>
        <a:xfrm>
          <a:off x="7810500" y="100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71956</xdr:rowOff>
    </xdr:from>
    <xdr:ext cx="378565" cy="259045"/>
    <xdr:sp macro="" textlink="">
      <xdr:nvSpPr>
        <xdr:cNvPr id="379" name="テキスト ボックス 378"/>
        <xdr:cNvSpPr txBox="1"/>
      </xdr:nvSpPr>
      <xdr:spPr>
        <a:xfrm>
          <a:off x="7672017" y="10187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148031</xdr:rowOff>
    </xdr:from>
    <xdr:to>
      <xdr:col>36</xdr:col>
      <xdr:colOff>165100</xdr:colOff>
      <xdr:row>59</xdr:row>
      <xdr:rowOff>78181</xdr:rowOff>
    </xdr:to>
    <xdr:sp macro="" textlink="">
      <xdr:nvSpPr>
        <xdr:cNvPr id="380" name="楕円 379"/>
        <xdr:cNvSpPr/>
      </xdr:nvSpPr>
      <xdr:spPr>
        <a:xfrm>
          <a:off x="6921500" y="1009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69308</xdr:rowOff>
    </xdr:from>
    <xdr:ext cx="378565" cy="259045"/>
    <xdr:sp macro="" textlink="">
      <xdr:nvSpPr>
        <xdr:cNvPr id="381" name="テキスト ボックス 380"/>
        <xdr:cNvSpPr txBox="1"/>
      </xdr:nvSpPr>
      <xdr:spPr>
        <a:xfrm>
          <a:off x="6783017" y="10184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119675</xdr:rowOff>
    </xdr:from>
    <xdr:to>
      <xdr:col>55</xdr:col>
      <xdr:colOff>0</xdr:colOff>
      <xdr:row>77</xdr:row>
      <xdr:rowOff>146786</xdr:rowOff>
    </xdr:to>
    <xdr:cxnSp macro="">
      <xdr:nvCxnSpPr>
        <xdr:cNvPr id="408" name="直線コネクタ 407"/>
        <xdr:cNvCxnSpPr/>
      </xdr:nvCxnSpPr>
      <xdr:spPr>
        <a:xfrm>
          <a:off x="9639300" y="13321325"/>
          <a:ext cx="838200" cy="2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119628</xdr:rowOff>
    </xdr:from>
    <xdr:to>
      <xdr:col>50</xdr:col>
      <xdr:colOff>114300</xdr:colOff>
      <xdr:row>77</xdr:row>
      <xdr:rowOff>119675</xdr:rowOff>
    </xdr:to>
    <xdr:cxnSp macro="">
      <xdr:nvCxnSpPr>
        <xdr:cNvPr id="411" name="直線コネクタ 410"/>
        <xdr:cNvCxnSpPr/>
      </xdr:nvCxnSpPr>
      <xdr:spPr>
        <a:xfrm>
          <a:off x="8750300" y="13321278"/>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113229</xdr:rowOff>
    </xdr:from>
    <xdr:to>
      <xdr:col>45</xdr:col>
      <xdr:colOff>177800</xdr:colOff>
      <xdr:row>77</xdr:row>
      <xdr:rowOff>119628</xdr:rowOff>
    </xdr:to>
    <xdr:cxnSp macro="">
      <xdr:nvCxnSpPr>
        <xdr:cNvPr id="414" name="直線コネクタ 413"/>
        <xdr:cNvCxnSpPr/>
      </xdr:nvCxnSpPr>
      <xdr:spPr>
        <a:xfrm>
          <a:off x="7861300" y="13314879"/>
          <a:ext cx="8890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113229</xdr:rowOff>
    </xdr:from>
    <xdr:to>
      <xdr:col>41</xdr:col>
      <xdr:colOff>50800</xdr:colOff>
      <xdr:row>77</xdr:row>
      <xdr:rowOff>171155</xdr:rowOff>
    </xdr:to>
    <xdr:cxnSp macro="">
      <xdr:nvCxnSpPr>
        <xdr:cNvPr id="417" name="直線コネクタ 416"/>
        <xdr:cNvCxnSpPr/>
      </xdr:nvCxnSpPr>
      <xdr:spPr>
        <a:xfrm flipV="1">
          <a:off x="6972300" y="13314879"/>
          <a:ext cx="889000" cy="5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9" name="テキスト ボックス 418"/>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95986</xdr:rowOff>
    </xdr:from>
    <xdr:to>
      <xdr:col>55</xdr:col>
      <xdr:colOff>50800</xdr:colOff>
      <xdr:row>78</xdr:row>
      <xdr:rowOff>26136</xdr:rowOff>
    </xdr:to>
    <xdr:sp macro="" textlink="">
      <xdr:nvSpPr>
        <xdr:cNvPr id="427" name="楕円 426"/>
        <xdr:cNvSpPr/>
      </xdr:nvSpPr>
      <xdr:spPr>
        <a:xfrm>
          <a:off x="10426700" y="132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74413</xdr:rowOff>
    </xdr:from>
    <xdr:ext cx="469744" cy="259045"/>
    <xdr:sp macro="" textlink="">
      <xdr:nvSpPr>
        <xdr:cNvPr id="428" name="商工費該当値テキスト"/>
        <xdr:cNvSpPr txBox="1"/>
      </xdr:nvSpPr>
      <xdr:spPr>
        <a:xfrm>
          <a:off x="10528300" y="1327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68875</xdr:rowOff>
    </xdr:from>
    <xdr:to>
      <xdr:col>50</xdr:col>
      <xdr:colOff>165100</xdr:colOff>
      <xdr:row>77</xdr:row>
      <xdr:rowOff>170475</xdr:rowOff>
    </xdr:to>
    <xdr:sp macro="" textlink="">
      <xdr:nvSpPr>
        <xdr:cNvPr id="429" name="楕円 428"/>
        <xdr:cNvSpPr/>
      </xdr:nvSpPr>
      <xdr:spPr>
        <a:xfrm>
          <a:off x="9588500" y="132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161602</xdr:rowOff>
    </xdr:from>
    <xdr:ext cx="469744" cy="259045"/>
    <xdr:sp macro="" textlink="">
      <xdr:nvSpPr>
        <xdr:cNvPr id="430" name="テキスト ボックス 429"/>
        <xdr:cNvSpPr txBox="1"/>
      </xdr:nvSpPr>
      <xdr:spPr>
        <a:xfrm>
          <a:off x="9404428" y="1336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68828</xdr:rowOff>
    </xdr:from>
    <xdr:to>
      <xdr:col>46</xdr:col>
      <xdr:colOff>38100</xdr:colOff>
      <xdr:row>77</xdr:row>
      <xdr:rowOff>170428</xdr:rowOff>
    </xdr:to>
    <xdr:sp macro="" textlink="">
      <xdr:nvSpPr>
        <xdr:cNvPr id="431" name="楕円 430"/>
        <xdr:cNvSpPr/>
      </xdr:nvSpPr>
      <xdr:spPr>
        <a:xfrm>
          <a:off x="8699500" y="1327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161555</xdr:rowOff>
    </xdr:from>
    <xdr:ext cx="469744" cy="259045"/>
    <xdr:sp macro="" textlink="">
      <xdr:nvSpPr>
        <xdr:cNvPr id="432" name="テキスト ボックス 431"/>
        <xdr:cNvSpPr txBox="1"/>
      </xdr:nvSpPr>
      <xdr:spPr>
        <a:xfrm>
          <a:off x="8515428" y="1336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62429</xdr:rowOff>
    </xdr:from>
    <xdr:to>
      <xdr:col>41</xdr:col>
      <xdr:colOff>101600</xdr:colOff>
      <xdr:row>77</xdr:row>
      <xdr:rowOff>164029</xdr:rowOff>
    </xdr:to>
    <xdr:sp macro="" textlink="">
      <xdr:nvSpPr>
        <xdr:cNvPr id="433" name="楕円 432"/>
        <xdr:cNvSpPr/>
      </xdr:nvSpPr>
      <xdr:spPr>
        <a:xfrm>
          <a:off x="7810500" y="132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155156</xdr:rowOff>
    </xdr:from>
    <xdr:ext cx="469744" cy="259045"/>
    <xdr:sp macro="" textlink="">
      <xdr:nvSpPr>
        <xdr:cNvPr id="434" name="テキスト ボックス 433"/>
        <xdr:cNvSpPr txBox="1"/>
      </xdr:nvSpPr>
      <xdr:spPr>
        <a:xfrm>
          <a:off x="7626428" y="1335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120355</xdr:rowOff>
    </xdr:from>
    <xdr:to>
      <xdr:col>36</xdr:col>
      <xdr:colOff>165100</xdr:colOff>
      <xdr:row>78</xdr:row>
      <xdr:rowOff>50505</xdr:rowOff>
    </xdr:to>
    <xdr:sp macro="" textlink="">
      <xdr:nvSpPr>
        <xdr:cNvPr id="435" name="楕円 434"/>
        <xdr:cNvSpPr/>
      </xdr:nvSpPr>
      <xdr:spPr>
        <a:xfrm>
          <a:off x="6921500" y="1332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41632</xdr:rowOff>
    </xdr:from>
    <xdr:ext cx="469744" cy="259045"/>
    <xdr:sp macro="" textlink="">
      <xdr:nvSpPr>
        <xdr:cNvPr id="436" name="テキスト ボックス 435"/>
        <xdr:cNvSpPr txBox="1"/>
      </xdr:nvSpPr>
      <xdr:spPr>
        <a:xfrm>
          <a:off x="6737428" y="1341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129665</xdr:rowOff>
    </xdr:from>
    <xdr:to>
      <xdr:col>55</xdr:col>
      <xdr:colOff>0</xdr:colOff>
      <xdr:row>97</xdr:row>
      <xdr:rowOff>130135</xdr:rowOff>
    </xdr:to>
    <xdr:cxnSp macro="">
      <xdr:nvCxnSpPr>
        <xdr:cNvPr id="463" name="直線コネクタ 462"/>
        <xdr:cNvCxnSpPr/>
      </xdr:nvCxnSpPr>
      <xdr:spPr>
        <a:xfrm flipV="1">
          <a:off x="9639300" y="16760315"/>
          <a:ext cx="8382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65471</xdr:rowOff>
    </xdr:from>
    <xdr:ext cx="534377" cy="259045"/>
    <xdr:sp macro="" textlink="">
      <xdr:nvSpPr>
        <xdr:cNvPr id="464" name="土木費平均値テキスト"/>
        <xdr:cNvSpPr txBox="1"/>
      </xdr:nvSpPr>
      <xdr:spPr>
        <a:xfrm>
          <a:off x="10528300" y="1669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130135</xdr:rowOff>
    </xdr:from>
    <xdr:to>
      <xdr:col>50</xdr:col>
      <xdr:colOff>114300</xdr:colOff>
      <xdr:row>98</xdr:row>
      <xdr:rowOff>16731</xdr:rowOff>
    </xdr:to>
    <xdr:cxnSp macro="">
      <xdr:nvCxnSpPr>
        <xdr:cNvPr id="466" name="直線コネクタ 465"/>
        <xdr:cNvCxnSpPr/>
      </xdr:nvCxnSpPr>
      <xdr:spPr>
        <a:xfrm flipV="1">
          <a:off x="8750300" y="16760785"/>
          <a:ext cx="889000" cy="5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1226</xdr:rowOff>
    </xdr:from>
    <xdr:ext cx="534377" cy="259045"/>
    <xdr:sp macro="" textlink="">
      <xdr:nvSpPr>
        <xdr:cNvPr id="468" name="テキスト ボックス 467"/>
        <xdr:cNvSpPr txBox="1"/>
      </xdr:nvSpPr>
      <xdr:spPr>
        <a:xfrm>
          <a:off x="9372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166612</xdr:rowOff>
    </xdr:from>
    <xdr:to>
      <xdr:col>45</xdr:col>
      <xdr:colOff>177800</xdr:colOff>
      <xdr:row>98</xdr:row>
      <xdr:rowOff>16731</xdr:rowOff>
    </xdr:to>
    <xdr:cxnSp macro="">
      <xdr:nvCxnSpPr>
        <xdr:cNvPr id="469" name="直線コネクタ 468"/>
        <xdr:cNvCxnSpPr/>
      </xdr:nvCxnSpPr>
      <xdr:spPr>
        <a:xfrm>
          <a:off x="7861300" y="16797262"/>
          <a:ext cx="889000" cy="2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166612</xdr:rowOff>
    </xdr:from>
    <xdr:to>
      <xdr:col>41</xdr:col>
      <xdr:colOff>50800</xdr:colOff>
      <xdr:row>98</xdr:row>
      <xdr:rowOff>30607</xdr:rowOff>
    </xdr:to>
    <xdr:cxnSp macro="">
      <xdr:nvCxnSpPr>
        <xdr:cNvPr id="472" name="直線コネクタ 471"/>
        <xdr:cNvCxnSpPr/>
      </xdr:nvCxnSpPr>
      <xdr:spPr>
        <a:xfrm flipV="1">
          <a:off x="6972300" y="16797262"/>
          <a:ext cx="889000" cy="3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78865</xdr:rowOff>
    </xdr:from>
    <xdr:to>
      <xdr:col>55</xdr:col>
      <xdr:colOff>50800</xdr:colOff>
      <xdr:row>98</xdr:row>
      <xdr:rowOff>9015</xdr:rowOff>
    </xdr:to>
    <xdr:sp macro="" textlink="">
      <xdr:nvSpPr>
        <xdr:cNvPr id="482" name="楕円 481"/>
        <xdr:cNvSpPr/>
      </xdr:nvSpPr>
      <xdr:spPr>
        <a:xfrm>
          <a:off x="10426700" y="1670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38242</xdr:rowOff>
    </xdr:from>
    <xdr:ext cx="534377" cy="259045"/>
    <xdr:sp macro="" textlink="">
      <xdr:nvSpPr>
        <xdr:cNvPr id="483" name="土木費該当値テキスト"/>
        <xdr:cNvSpPr txBox="1"/>
      </xdr:nvSpPr>
      <xdr:spPr>
        <a:xfrm>
          <a:off x="10528300" y="164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79335</xdr:rowOff>
    </xdr:from>
    <xdr:to>
      <xdr:col>50</xdr:col>
      <xdr:colOff>165100</xdr:colOff>
      <xdr:row>98</xdr:row>
      <xdr:rowOff>9485</xdr:rowOff>
    </xdr:to>
    <xdr:sp macro="" textlink="">
      <xdr:nvSpPr>
        <xdr:cNvPr id="484" name="楕円 483"/>
        <xdr:cNvSpPr/>
      </xdr:nvSpPr>
      <xdr:spPr>
        <a:xfrm>
          <a:off x="9588500" y="1670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26012</xdr:rowOff>
    </xdr:from>
    <xdr:ext cx="534377" cy="259045"/>
    <xdr:sp macro="" textlink="">
      <xdr:nvSpPr>
        <xdr:cNvPr id="485" name="テキスト ボックス 484"/>
        <xdr:cNvSpPr txBox="1"/>
      </xdr:nvSpPr>
      <xdr:spPr>
        <a:xfrm>
          <a:off x="9372111" y="1648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137381</xdr:rowOff>
    </xdr:from>
    <xdr:to>
      <xdr:col>46</xdr:col>
      <xdr:colOff>38100</xdr:colOff>
      <xdr:row>98</xdr:row>
      <xdr:rowOff>67531</xdr:rowOff>
    </xdr:to>
    <xdr:sp macro="" textlink="">
      <xdr:nvSpPr>
        <xdr:cNvPr id="486" name="楕円 485"/>
        <xdr:cNvSpPr/>
      </xdr:nvSpPr>
      <xdr:spPr>
        <a:xfrm>
          <a:off x="8699500" y="1676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58658</xdr:rowOff>
    </xdr:from>
    <xdr:ext cx="534377" cy="259045"/>
    <xdr:sp macro="" textlink="">
      <xdr:nvSpPr>
        <xdr:cNvPr id="487" name="テキスト ボックス 486"/>
        <xdr:cNvSpPr txBox="1"/>
      </xdr:nvSpPr>
      <xdr:spPr>
        <a:xfrm>
          <a:off x="8483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115812</xdr:rowOff>
    </xdr:from>
    <xdr:to>
      <xdr:col>41</xdr:col>
      <xdr:colOff>101600</xdr:colOff>
      <xdr:row>98</xdr:row>
      <xdr:rowOff>45962</xdr:rowOff>
    </xdr:to>
    <xdr:sp macro="" textlink="">
      <xdr:nvSpPr>
        <xdr:cNvPr id="488" name="楕円 487"/>
        <xdr:cNvSpPr/>
      </xdr:nvSpPr>
      <xdr:spPr>
        <a:xfrm>
          <a:off x="7810500" y="1674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37089</xdr:rowOff>
    </xdr:from>
    <xdr:ext cx="534377" cy="259045"/>
    <xdr:sp macro="" textlink="">
      <xdr:nvSpPr>
        <xdr:cNvPr id="489" name="テキスト ボックス 488"/>
        <xdr:cNvSpPr txBox="1"/>
      </xdr:nvSpPr>
      <xdr:spPr>
        <a:xfrm>
          <a:off x="7594111" y="1683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151257</xdr:rowOff>
    </xdr:from>
    <xdr:to>
      <xdr:col>36</xdr:col>
      <xdr:colOff>165100</xdr:colOff>
      <xdr:row>98</xdr:row>
      <xdr:rowOff>81407</xdr:rowOff>
    </xdr:to>
    <xdr:sp macro="" textlink="">
      <xdr:nvSpPr>
        <xdr:cNvPr id="490" name="楕円 489"/>
        <xdr:cNvSpPr/>
      </xdr:nvSpPr>
      <xdr:spPr>
        <a:xfrm>
          <a:off x="6921500" y="167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72534</xdr:rowOff>
    </xdr:from>
    <xdr:ext cx="534377" cy="259045"/>
    <xdr:sp macro="" textlink="">
      <xdr:nvSpPr>
        <xdr:cNvPr id="491" name="テキスト ボックス 490"/>
        <xdr:cNvSpPr txBox="1"/>
      </xdr:nvSpPr>
      <xdr:spPr>
        <a:xfrm>
          <a:off x="6705111" y="1687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61336</xdr:rowOff>
    </xdr:from>
    <xdr:to>
      <xdr:col>85</xdr:col>
      <xdr:colOff>127000</xdr:colOff>
      <xdr:row>37</xdr:row>
      <xdr:rowOff>72949</xdr:rowOff>
    </xdr:to>
    <xdr:cxnSp macro="">
      <xdr:nvCxnSpPr>
        <xdr:cNvPr id="519" name="直線コネクタ 518"/>
        <xdr:cNvCxnSpPr/>
      </xdr:nvCxnSpPr>
      <xdr:spPr>
        <a:xfrm>
          <a:off x="15481300" y="5547736"/>
          <a:ext cx="838200" cy="86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40809</xdr:rowOff>
    </xdr:from>
    <xdr:ext cx="534377" cy="259045"/>
    <xdr:sp macro="" textlink="">
      <xdr:nvSpPr>
        <xdr:cNvPr id="520" name="消防費平均値テキスト"/>
        <xdr:cNvSpPr txBox="1"/>
      </xdr:nvSpPr>
      <xdr:spPr>
        <a:xfrm>
          <a:off x="16370300" y="63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41768</xdr:rowOff>
    </xdr:from>
    <xdr:to>
      <xdr:col>81</xdr:col>
      <xdr:colOff>50800</xdr:colOff>
      <xdr:row>32</xdr:row>
      <xdr:rowOff>61336</xdr:rowOff>
    </xdr:to>
    <xdr:cxnSp macro="">
      <xdr:nvCxnSpPr>
        <xdr:cNvPr id="522" name="直線コネクタ 521"/>
        <xdr:cNvCxnSpPr/>
      </xdr:nvCxnSpPr>
      <xdr:spPr>
        <a:xfrm>
          <a:off x="14592300" y="5185268"/>
          <a:ext cx="889000" cy="36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136272</xdr:rowOff>
    </xdr:from>
    <xdr:ext cx="534377" cy="259045"/>
    <xdr:sp macro="" textlink="">
      <xdr:nvSpPr>
        <xdr:cNvPr id="524" name="テキスト ボックス 523"/>
        <xdr:cNvSpPr txBox="1"/>
      </xdr:nvSpPr>
      <xdr:spPr>
        <a:xfrm>
          <a:off x="15214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41768</xdr:rowOff>
    </xdr:from>
    <xdr:to>
      <xdr:col>76</xdr:col>
      <xdr:colOff>114300</xdr:colOff>
      <xdr:row>35</xdr:row>
      <xdr:rowOff>120178</xdr:rowOff>
    </xdr:to>
    <xdr:cxnSp macro="">
      <xdr:nvCxnSpPr>
        <xdr:cNvPr id="525" name="直線コネクタ 524"/>
        <xdr:cNvCxnSpPr/>
      </xdr:nvCxnSpPr>
      <xdr:spPr>
        <a:xfrm flipV="1">
          <a:off x="13703300" y="5185268"/>
          <a:ext cx="889000" cy="93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148252</xdr:rowOff>
    </xdr:from>
    <xdr:ext cx="534377" cy="259045"/>
    <xdr:sp macro="" textlink="">
      <xdr:nvSpPr>
        <xdr:cNvPr id="527" name="テキスト ボックス 526"/>
        <xdr:cNvSpPr txBox="1"/>
      </xdr:nvSpPr>
      <xdr:spPr>
        <a:xfrm>
          <a:off x="14325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120178</xdr:rowOff>
    </xdr:from>
    <xdr:to>
      <xdr:col>71</xdr:col>
      <xdr:colOff>177800</xdr:colOff>
      <xdr:row>37</xdr:row>
      <xdr:rowOff>51095</xdr:rowOff>
    </xdr:to>
    <xdr:cxnSp macro="">
      <xdr:nvCxnSpPr>
        <xdr:cNvPr id="528" name="直線コネクタ 527"/>
        <xdr:cNvCxnSpPr/>
      </xdr:nvCxnSpPr>
      <xdr:spPr>
        <a:xfrm flipV="1">
          <a:off x="12814300" y="6120928"/>
          <a:ext cx="889000" cy="27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1764</xdr:rowOff>
    </xdr:from>
    <xdr:ext cx="534377" cy="259045"/>
    <xdr:sp macro="" textlink="">
      <xdr:nvSpPr>
        <xdr:cNvPr id="530" name="テキスト ボックス 529"/>
        <xdr:cNvSpPr txBox="1"/>
      </xdr:nvSpPr>
      <xdr:spPr>
        <a:xfrm>
          <a:off x="13436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22149</xdr:rowOff>
    </xdr:from>
    <xdr:to>
      <xdr:col>85</xdr:col>
      <xdr:colOff>177800</xdr:colOff>
      <xdr:row>37</xdr:row>
      <xdr:rowOff>123749</xdr:rowOff>
    </xdr:to>
    <xdr:sp macro="" textlink="">
      <xdr:nvSpPr>
        <xdr:cNvPr id="538" name="楕円 537"/>
        <xdr:cNvSpPr/>
      </xdr:nvSpPr>
      <xdr:spPr>
        <a:xfrm>
          <a:off x="16268700" y="63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45026</xdr:rowOff>
    </xdr:from>
    <xdr:ext cx="534377" cy="259045"/>
    <xdr:sp macro="" textlink="">
      <xdr:nvSpPr>
        <xdr:cNvPr id="539" name="消防費該当値テキスト"/>
        <xdr:cNvSpPr txBox="1"/>
      </xdr:nvSpPr>
      <xdr:spPr>
        <a:xfrm>
          <a:off x="16370300" y="621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10536</xdr:rowOff>
    </xdr:from>
    <xdr:to>
      <xdr:col>81</xdr:col>
      <xdr:colOff>101600</xdr:colOff>
      <xdr:row>32</xdr:row>
      <xdr:rowOff>112136</xdr:rowOff>
    </xdr:to>
    <xdr:sp macro="" textlink="">
      <xdr:nvSpPr>
        <xdr:cNvPr id="540" name="楕円 539"/>
        <xdr:cNvSpPr/>
      </xdr:nvSpPr>
      <xdr:spPr>
        <a:xfrm>
          <a:off x="15430500" y="549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128663</xdr:rowOff>
    </xdr:from>
    <xdr:ext cx="534377" cy="259045"/>
    <xdr:sp macro="" textlink="">
      <xdr:nvSpPr>
        <xdr:cNvPr id="541" name="テキスト ボックス 540"/>
        <xdr:cNvSpPr txBox="1"/>
      </xdr:nvSpPr>
      <xdr:spPr>
        <a:xfrm>
          <a:off x="15214111" y="527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162418</xdr:rowOff>
    </xdr:from>
    <xdr:to>
      <xdr:col>76</xdr:col>
      <xdr:colOff>165100</xdr:colOff>
      <xdr:row>30</xdr:row>
      <xdr:rowOff>92568</xdr:rowOff>
    </xdr:to>
    <xdr:sp macro="" textlink="">
      <xdr:nvSpPr>
        <xdr:cNvPr id="542" name="楕円 541"/>
        <xdr:cNvSpPr/>
      </xdr:nvSpPr>
      <xdr:spPr>
        <a:xfrm>
          <a:off x="14541500" y="51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109095</xdr:rowOff>
    </xdr:from>
    <xdr:ext cx="534377" cy="259045"/>
    <xdr:sp macro="" textlink="">
      <xdr:nvSpPr>
        <xdr:cNvPr id="543" name="テキスト ボックス 542"/>
        <xdr:cNvSpPr txBox="1"/>
      </xdr:nvSpPr>
      <xdr:spPr>
        <a:xfrm>
          <a:off x="14325111" y="490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69378</xdr:rowOff>
    </xdr:from>
    <xdr:to>
      <xdr:col>72</xdr:col>
      <xdr:colOff>38100</xdr:colOff>
      <xdr:row>35</xdr:row>
      <xdr:rowOff>170978</xdr:rowOff>
    </xdr:to>
    <xdr:sp macro="" textlink="">
      <xdr:nvSpPr>
        <xdr:cNvPr id="544" name="楕円 543"/>
        <xdr:cNvSpPr/>
      </xdr:nvSpPr>
      <xdr:spPr>
        <a:xfrm>
          <a:off x="13652500" y="60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16055</xdr:rowOff>
    </xdr:from>
    <xdr:ext cx="534377" cy="259045"/>
    <xdr:sp macro="" textlink="">
      <xdr:nvSpPr>
        <xdr:cNvPr id="545" name="テキスト ボックス 544"/>
        <xdr:cNvSpPr txBox="1"/>
      </xdr:nvSpPr>
      <xdr:spPr>
        <a:xfrm>
          <a:off x="13436111" y="584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295</xdr:rowOff>
    </xdr:from>
    <xdr:to>
      <xdr:col>67</xdr:col>
      <xdr:colOff>101600</xdr:colOff>
      <xdr:row>37</xdr:row>
      <xdr:rowOff>101895</xdr:rowOff>
    </xdr:to>
    <xdr:sp macro="" textlink="">
      <xdr:nvSpPr>
        <xdr:cNvPr id="546" name="楕円 545"/>
        <xdr:cNvSpPr/>
      </xdr:nvSpPr>
      <xdr:spPr>
        <a:xfrm>
          <a:off x="12763500" y="634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93022</xdr:rowOff>
    </xdr:from>
    <xdr:ext cx="534377" cy="259045"/>
    <xdr:sp macro="" textlink="">
      <xdr:nvSpPr>
        <xdr:cNvPr id="547" name="テキスト ボックス 546"/>
        <xdr:cNvSpPr txBox="1"/>
      </xdr:nvSpPr>
      <xdr:spPr>
        <a:xfrm>
          <a:off x="12547111" y="643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120555</xdr:rowOff>
    </xdr:from>
    <xdr:to>
      <xdr:col>85</xdr:col>
      <xdr:colOff>127000</xdr:colOff>
      <xdr:row>55</xdr:row>
      <xdr:rowOff>126632</xdr:rowOff>
    </xdr:to>
    <xdr:cxnSp macro="">
      <xdr:nvCxnSpPr>
        <xdr:cNvPr id="577" name="直線コネクタ 576"/>
        <xdr:cNvCxnSpPr/>
      </xdr:nvCxnSpPr>
      <xdr:spPr>
        <a:xfrm>
          <a:off x="15481300" y="9550305"/>
          <a:ext cx="8382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38104</xdr:rowOff>
    </xdr:from>
    <xdr:ext cx="534377" cy="259045"/>
    <xdr:sp macro="" textlink="">
      <xdr:nvSpPr>
        <xdr:cNvPr id="578" name="教育費平均値テキスト"/>
        <xdr:cNvSpPr txBox="1"/>
      </xdr:nvSpPr>
      <xdr:spPr>
        <a:xfrm>
          <a:off x="16370300" y="96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120555</xdr:rowOff>
    </xdr:from>
    <xdr:to>
      <xdr:col>81</xdr:col>
      <xdr:colOff>50800</xdr:colOff>
      <xdr:row>56</xdr:row>
      <xdr:rowOff>105143</xdr:rowOff>
    </xdr:to>
    <xdr:cxnSp macro="">
      <xdr:nvCxnSpPr>
        <xdr:cNvPr id="580" name="直線コネクタ 579"/>
        <xdr:cNvCxnSpPr/>
      </xdr:nvCxnSpPr>
      <xdr:spPr>
        <a:xfrm flipV="1">
          <a:off x="14592300" y="9550305"/>
          <a:ext cx="889000" cy="15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1167</xdr:rowOff>
    </xdr:from>
    <xdr:ext cx="534377" cy="259045"/>
    <xdr:sp macro="" textlink="">
      <xdr:nvSpPr>
        <xdr:cNvPr id="582" name="テキスト ボックス 581"/>
        <xdr:cNvSpPr txBox="1"/>
      </xdr:nvSpPr>
      <xdr:spPr>
        <a:xfrm>
          <a:off x="15214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104972</xdr:rowOff>
    </xdr:from>
    <xdr:to>
      <xdr:col>76</xdr:col>
      <xdr:colOff>114300</xdr:colOff>
      <xdr:row>56</xdr:row>
      <xdr:rowOff>105143</xdr:rowOff>
    </xdr:to>
    <xdr:cxnSp macro="">
      <xdr:nvCxnSpPr>
        <xdr:cNvPr id="583" name="直線コネクタ 582"/>
        <xdr:cNvCxnSpPr/>
      </xdr:nvCxnSpPr>
      <xdr:spPr>
        <a:xfrm>
          <a:off x="13703300" y="9706172"/>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30980</xdr:rowOff>
    </xdr:from>
    <xdr:ext cx="534377" cy="259045"/>
    <xdr:sp macro="" textlink="">
      <xdr:nvSpPr>
        <xdr:cNvPr id="585" name="テキスト ボックス 584"/>
        <xdr:cNvSpPr txBox="1"/>
      </xdr:nvSpPr>
      <xdr:spPr>
        <a:xfrm>
          <a:off x="14325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104972</xdr:rowOff>
    </xdr:from>
    <xdr:to>
      <xdr:col>71</xdr:col>
      <xdr:colOff>177800</xdr:colOff>
      <xdr:row>56</xdr:row>
      <xdr:rowOff>132576</xdr:rowOff>
    </xdr:to>
    <xdr:cxnSp macro="">
      <xdr:nvCxnSpPr>
        <xdr:cNvPr id="586" name="直線コネクタ 585"/>
        <xdr:cNvCxnSpPr/>
      </xdr:nvCxnSpPr>
      <xdr:spPr>
        <a:xfrm flipV="1">
          <a:off x="12814300" y="9706172"/>
          <a:ext cx="889000" cy="2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12025</xdr:rowOff>
    </xdr:from>
    <xdr:ext cx="534377" cy="259045"/>
    <xdr:sp macro="" textlink="">
      <xdr:nvSpPr>
        <xdr:cNvPr id="588" name="テキスト ボックス 587"/>
        <xdr:cNvSpPr txBox="1"/>
      </xdr:nvSpPr>
      <xdr:spPr>
        <a:xfrm>
          <a:off x="13436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75832</xdr:rowOff>
    </xdr:from>
    <xdr:to>
      <xdr:col>85</xdr:col>
      <xdr:colOff>177800</xdr:colOff>
      <xdr:row>56</xdr:row>
      <xdr:rowOff>5982</xdr:rowOff>
    </xdr:to>
    <xdr:sp macro="" textlink="">
      <xdr:nvSpPr>
        <xdr:cNvPr id="596" name="楕円 595"/>
        <xdr:cNvSpPr/>
      </xdr:nvSpPr>
      <xdr:spPr>
        <a:xfrm>
          <a:off x="16268700" y="950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98709</xdr:rowOff>
    </xdr:from>
    <xdr:ext cx="534377" cy="259045"/>
    <xdr:sp macro="" textlink="">
      <xdr:nvSpPr>
        <xdr:cNvPr id="597" name="教育費該当値テキスト"/>
        <xdr:cNvSpPr txBox="1"/>
      </xdr:nvSpPr>
      <xdr:spPr>
        <a:xfrm>
          <a:off x="16370300" y="935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69755</xdr:rowOff>
    </xdr:from>
    <xdr:to>
      <xdr:col>81</xdr:col>
      <xdr:colOff>101600</xdr:colOff>
      <xdr:row>55</xdr:row>
      <xdr:rowOff>171355</xdr:rowOff>
    </xdr:to>
    <xdr:sp macro="" textlink="">
      <xdr:nvSpPr>
        <xdr:cNvPr id="598" name="楕円 597"/>
        <xdr:cNvSpPr/>
      </xdr:nvSpPr>
      <xdr:spPr>
        <a:xfrm>
          <a:off x="15430500" y="94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16432</xdr:rowOff>
    </xdr:from>
    <xdr:ext cx="534377" cy="259045"/>
    <xdr:sp macro="" textlink="">
      <xdr:nvSpPr>
        <xdr:cNvPr id="599" name="テキスト ボックス 598"/>
        <xdr:cNvSpPr txBox="1"/>
      </xdr:nvSpPr>
      <xdr:spPr>
        <a:xfrm>
          <a:off x="15214111" y="927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54343</xdr:rowOff>
    </xdr:from>
    <xdr:to>
      <xdr:col>76</xdr:col>
      <xdr:colOff>165100</xdr:colOff>
      <xdr:row>56</xdr:row>
      <xdr:rowOff>155943</xdr:rowOff>
    </xdr:to>
    <xdr:sp macro="" textlink="">
      <xdr:nvSpPr>
        <xdr:cNvPr id="600" name="楕円 599"/>
        <xdr:cNvSpPr/>
      </xdr:nvSpPr>
      <xdr:spPr>
        <a:xfrm>
          <a:off x="14541500" y="965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1020</xdr:rowOff>
    </xdr:from>
    <xdr:ext cx="534377" cy="259045"/>
    <xdr:sp macro="" textlink="">
      <xdr:nvSpPr>
        <xdr:cNvPr id="601" name="テキスト ボックス 600"/>
        <xdr:cNvSpPr txBox="1"/>
      </xdr:nvSpPr>
      <xdr:spPr>
        <a:xfrm>
          <a:off x="14325111" y="943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54172</xdr:rowOff>
    </xdr:from>
    <xdr:to>
      <xdr:col>72</xdr:col>
      <xdr:colOff>38100</xdr:colOff>
      <xdr:row>56</xdr:row>
      <xdr:rowOff>155772</xdr:rowOff>
    </xdr:to>
    <xdr:sp macro="" textlink="">
      <xdr:nvSpPr>
        <xdr:cNvPr id="602" name="楕円 601"/>
        <xdr:cNvSpPr/>
      </xdr:nvSpPr>
      <xdr:spPr>
        <a:xfrm>
          <a:off x="13652500" y="965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849</xdr:rowOff>
    </xdr:from>
    <xdr:ext cx="534377" cy="259045"/>
    <xdr:sp macro="" textlink="">
      <xdr:nvSpPr>
        <xdr:cNvPr id="603" name="テキスト ボックス 602"/>
        <xdr:cNvSpPr txBox="1"/>
      </xdr:nvSpPr>
      <xdr:spPr>
        <a:xfrm>
          <a:off x="13436111" y="943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81776</xdr:rowOff>
    </xdr:from>
    <xdr:to>
      <xdr:col>67</xdr:col>
      <xdr:colOff>101600</xdr:colOff>
      <xdr:row>57</xdr:row>
      <xdr:rowOff>11926</xdr:rowOff>
    </xdr:to>
    <xdr:sp macro="" textlink="">
      <xdr:nvSpPr>
        <xdr:cNvPr id="604" name="楕円 603"/>
        <xdr:cNvSpPr/>
      </xdr:nvSpPr>
      <xdr:spPr>
        <a:xfrm>
          <a:off x="12763500" y="968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3053</xdr:rowOff>
    </xdr:from>
    <xdr:ext cx="534377" cy="259045"/>
    <xdr:sp macro="" textlink="">
      <xdr:nvSpPr>
        <xdr:cNvPr id="605" name="テキスト ボックス 604"/>
        <xdr:cNvSpPr txBox="1"/>
      </xdr:nvSpPr>
      <xdr:spPr>
        <a:xfrm>
          <a:off x="12547111" y="977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249299" cy="259045"/>
    <xdr:sp macro="" textlink="">
      <xdr:nvSpPr>
        <xdr:cNvPr id="654" name="災害復旧費該当値テキスト"/>
        <xdr:cNvSpPr txBox="1"/>
      </xdr:nvSpPr>
      <xdr:spPr>
        <a:xfrm>
          <a:off x="16370300" y="13453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120397</xdr:rowOff>
    </xdr:from>
    <xdr:to>
      <xdr:col>85</xdr:col>
      <xdr:colOff>127000</xdr:colOff>
      <xdr:row>98</xdr:row>
      <xdr:rowOff>124027</xdr:rowOff>
    </xdr:to>
    <xdr:cxnSp macro="">
      <xdr:nvCxnSpPr>
        <xdr:cNvPr id="695" name="直線コネクタ 694"/>
        <xdr:cNvCxnSpPr/>
      </xdr:nvCxnSpPr>
      <xdr:spPr>
        <a:xfrm>
          <a:off x="15481300" y="16922497"/>
          <a:ext cx="838200" cy="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117184</xdr:rowOff>
    </xdr:from>
    <xdr:to>
      <xdr:col>81</xdr:col>
      <xdr:colOff>50800</xdr:colOff>
      <xdr:row>98</xdr:row>
      <xdr:rowOff>120397</xdr:rowOff>
    </xdr:to>
    <xdr:cxnSp macro="">
      <xdr:nvCxnSpPr>
        <xdr:cNvPr id="698" name="直線コネクタ 697"/>
        <xdr:cNvCxnSpPr/>
      </xdr:nvCxnSpPr>
      <xdr:spPr>
        <a:xfrm>
          <a:off x="14592300" y="16919284"/>
          <a:ext cx="889000" cy="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113483</xdr:rowOff>
    </xdr:from>
    <xdr:to>
      <xdr:col>76</xdr:col>
      <xdr:colOff>114300</xdr:colOff>
      <xdr:row>98</xdr:row>
      <xdr:rowOff>117184</xdr:rowOff>
    </xdr:to>
    <xdr:cxnSp macro="">
      <xdr:nvCxnSpPr>
        <xdr:cNvPr id="701" name="直線コネクタ 700"/>
        <xdr:cNvCxnSpPr/>
      </xdr:nvCxnSpPr>
      <xdr:spPr>
        <a:xfrm>
          <a:off x="13703300" y="16915583"/>
          <a:ext cx="8890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63919</xdr:rowOff>
    </xdr:from>
    <xdr:to>
      <xdr:col>71</xdr:col>
      <xdr:colOff>177800</xdr:colOff>
      <xdr:row>98</xdr:row>
      <xdr:rowOff>113483</xdr:rowOff>
    </xdr:to>
    <xdr:cxnSp macro="">
      <xdr:nvCxnSpPr>
        <xdr:cNvPr id="704" name="直線コネクタ 703"/>
        <xdr:cNvCxnSpPr/>
      </xdr:nvCxnSpPr>
      <xdr:spPr>
        <a:xfrm>
          <a:off x="12814300" y="16866019"/>
          <a:ext cx="889000" cy="4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49993</xdr:rowOff>
    </xdr:from>
    <xdr:ext cx="534377" cy="259045"/>
    <xdr:sp macro="" textlink="">
      <xdr:nvSpPr>
        <xdr:cNvPr id="706" name="テキスト ボックス 705"/>
        <xdr:cNvSpPr txBox="1"/>
      </xdr:nvSpPr>
      <xdr:spPr>
        <a:xfrm>
          <a:off x="13436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73227</xdr:rowOff>
    </xdr:from>
    <xdr:to>
      <xdr:col>85</xdr:col>
      <xdr:colOff>177800</xdr:colOff>
      <xdr:row>99</xdr:row>
      <xdr:rowOff>3377</xdr:rowOff>
    </xdr:to>
    <xdr:sp macro="" textlink="">
      <xdr:nvSpPr>
        <xdr:cNvPr id="714" name="楕円 713"/>
        <xdr:cNvSpPr/>
      </xdr:nvSpPr>
      <xdr:spPr>
        <a:xfrm>
          <a:off x="16268700" y="1687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159604</xdr:rowOff>
    </xdr:from>
    <xdr:ext cx="534377" cy="259045"/>
    <xdr:sp macro="" textlink="">
      <xdr:nvSpPr>
        <xdr:cNvPr id="715" name="公債費該当値テキスト"/>
        <xdr:cNvSpPr txBox="1"/>
      </xdr:nvSpPr>
      <xdr:spPr>
        <a:xfrm>
          <a:off x="16370300" y="167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69597</xdr:rowOff>
    </xdr:from>
    <xdr:to>
      <xdr:col>81</xdr:col>
      <xdr:colOff>101600</xdr:colOff>
      <xdr:row>98</xdr:row>
      <xdr:rowOff>171197</xdr:rowOff>
    </xdr:to>
    <xdr:sp macro="" textlink="">
      <xdr:nvSpPr>
        <xdr:cNvPr id="716" name="楕円 715"/>
        <xdr:cNvSpPr/>
      </xdr:nvSpPr>
      <xdr:spPr>
        <a:xfrm>
          <a:off x="15430500" y="1687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162324</xdr:rowOff>
    </xdr:from>
    <xdr:ext cx="534377" cy="259045"/>
    <xdr:sp macro="" textlink="">
      <xdr:nvSpPr>
        <xdr:cNvPr id="717" name="テキスト ボックス 716"/>
        <xdr:cNvSpPr txBox="1"/>
      </xdr:nvSpPr>
      <xdr:spPr>
        <a:xfrm>
          <a:off x="15214111" y="1696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66384</xdr:rowOff>
    </xdr:from>
    <xdr:to>
      <xdr:col>76</xdr:col>
      <xdr:colOff>165100</xdr:colOff>
      <xdr:row>98</xdr:row>
      <xdr:rowOff>167984</xdr:rowOff>
    </xdr:to>
    <xdr:sp macro="" textlink="">
      <xdr:nvSpPr>
        <xdr:cNvPr id="718" name="楕円 717"/>
        <xdr:cNvSpPr/>
      </xdr:nvSpPr>
      <xdr:spPr>
        <a:xfrm>
          <a:off x="14541500" y="1686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159111</xdr:rowOff>
    </xdr:from>
    <xdr:ext cx="534377" cy="259045"/>
    <xdr:sp macro="" textlink="">
      <xdr:nvSpPr>
        <xdr:cNvPr id="719" name="テキスト ボックス 718"/>
        <xdr:cNvSpPr txBox="1"/>
      </xdr:nvSpPr>
      <xdr:spPr>
        <a:xfrm>
          <a:off x="14325111" y="1696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62683</xdr:rowOff>
    </xdr:from>
    <xdr:to>
      <xdr:col>72</xdr:col>
      <xdr:colOff>38100</xdr:colOff>
      <xdr:row>98</xdr:row>
      <xdr:rowOff>164283</xdr:rowOff>
    </xdr:to>
    <xdr:sp macro="" textlink="">
      <xdr:nvSpPr>
        <xdr:cNvPr id="720" name="楕円 719"/>
        <xdr:cNvSpPr/>
      </xdr:nvSpPr>
      <xdr:spPr>
        <a:xfrm>
          <a:off x="13652500" y="1686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155410</xdr:rowOff>
    </xdr:from>
    <xdr:ext cx="534377" cy="259045"/>
    <xdr:sp macro="" textlink="">
      <xdr:nvSpPr>
        <xdr:cNvPr id="721" name="テキスト ボックス 720"/>
        <xdr:cNvSpPr txBox="1"/>
      </xdr:nvSpPr>
      <xdr:spPr>
        <a:xfrm>
          <a:off x="13436111" y="1695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13119</xdr:rowOff>
    </xdr:from>
    <xdr:to>
      <xdr:col>67</xdr:col>
      <xdr:colOff>101600</xdr:colOff>
      <xdr:row>98</xdr:row>
      <xdr:rowOff>114719</xdr:rowOff>
    </xdr:to>
    <xdr:sp macro="" textlink="">
      <xdr:nvSpPr>
        <xdr:cNvPr id="722" name="楕円 721"/>
        <xdr:cNvSpPr/>
      </xdr:nvSpPr>
      <xdr:spPr>
        <a:xfrm>
          <a:off x="12763500" y="1681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105846</xdr:rowOff>
    </xdr:from>
    <xdr:ext cx="534377" cy="259045"/>
    <xdr:sp macro="" textlink="">
      <xdr:nvSpPr>
        <xdr:cNvPr id="723" name="テキスト ボックス 722"/>
        <xdr:cNvSpPr txBox="1"/>
      </xdr:nvSpPr>
      <xdr:spPr>
        <a:xfrm>
          <a:off x="12547111" y="1690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目的別に見ると、民生費は</a:t>
          </a:r>
          <a:r>
            <a:rPr kumimoji="1" lang="ja-JP" altLang="en-US" sz="1100" b="0" i="0" baseline="0">
              <a:solidFill>
                <a:schemeClr val="dk1"/>
              </a:solidFill>
              <a:effectLst/>
              <a:latin typeface="+mn-lt"/>
              <a:ea typeface="+mn-ea"/>
              <a:cs typeface="+mn-cs"/>
            </a:rPr>
            <a:t>臨時福祉給付金の皆減があるものの、障害福祉費や児童福祉費、</a:t>
          </a:r>
          <a:r>
            <a:rPr kumimoji="1" lang="ja-JP" altLang="ja-JP" sz="1100" b="0" i="0" baseline="0">
              <a:solidFill>
                <a:schemeClr val="dk1"/>
              </a:solidFill>
              <a:effectLst/>
              <a:latin typeface="+mn-lt"/>
              <a:ea typeface="+mn-ea"/>
              <a:cs typeface="+mn-cs"/>
            </a:rPr>
            <a:t>後期高齢者医療特別会計への繰出金の増</a:t>
          </a:r>
          <a:r>
            <a:rPr kumimoji="1" lang="ja-JP" altLang="en-US" sz="1100" b="0" i="0" baseline="0">
              <a:solidFill>
                <a:schemeClr val="dk1"/>
              </a:solidFill>
              <a:effectLst/>
              <a:latin typeface="+mn-lt"/>
              <a:ea typeface="+mn-ea"/>
              <a:cs typeface="+mn-cs"/>
            </a:rPr>
            <a:t>など</a:t>
          </a:r>
          <a:r>
            <a:rPr kumimoji="1" lang="ja-JP" altLang="ja-JP" sz="1100" b="0" i="0" baseline="0">
              <a:solidFill>
                <a:schemeClr val="dk1"/>
              </a:solidFill>
              <a:effectLst/>
              <a:latin typeface="+mn-lt"/>
              <a:ea typeface="+mn-ea"/>
              <a:cs typeface="+mn-cs"/>
            </a:rPr>
            <a:t>により増加、</a:t>
          </a:r>
          <a:r>
            <a:rPr kumimoji="1" lang="ja-JP" altLang="en-US" sz="1100" b="0" i="0" baseline="0">
              <a:solidFill>
                <a:schemeClr val="dk1"/>
              </a:solidFill>
              <a:effectLst/>
              <a:latin typeface="+mn-lt"/>
              <a:ea typeface="+mn-ea"/>
              <a:cs typeface="+mn-cs"/>
            </a:rPr>
            <a:t>消防費は防災食育センター整備事業の皆減による減少、</a:t>
          </a:r>
          <a:r>
            <a:rPr kumimoji="1" lang="ja-JP" altLang="ja-JP" sz="1100" b="0" i="0" baseline="0">
              <a:solidFill>
                <a:schemeClr val="dk1"/>
              </a:solidFill>
              <a:effectLst/>
              <a:latin typeface="+mn-lt"/>
              <a:ea typeface="+mn-ea"/>
              <a:cs typeface="+mn-cs"/>
            </a:rPr>
            <a:t>教育費は小学校防音復旧（復機）事業や新扶桑会館建設事業の増等</a:t>
          </a:r>
          <a:r>
            <a:rPr kumimoji="1" lang="ja-JP" altLang="en-US" sz="1100" b="0" i="0" baseline="0">
              <a:solidFill>
                <a:schemeClr val="dk1"/>
              </a:solidFill>
              <a:effectLst/>
              <a:latin typeface="+mn-lt"/>
              <a:ea typeface="+mn-ea"/>
              <a:cs typeface="+mn-cs"/>
            </a:rPr>
            <a:t>があるものの</a:t>
          </a:r>
          <a:r>
            <a:rPr kumimoji="1" lang="ja-JP" altLang="ja-JP" sz="1100" b="0" i="0" baseline="0">
              <a:solidFill>
                <a:schemeClr val="dk1"/>
              </a:solidFill>
              <a:effectLst/>
              <a:latin typeface="+mn-lt"/>
              <a:ea typeface="+mn-ea"/>
              <a:cs typeface="+mn-cs"/>
            </a:rPr>
            <a:t>学校給食センターの稼働開始に伴う給食調理事業の備品購入費等</a:t>
          </a:r>
          <a:r>
            <a:rPr kumimoji="1" lang="ja-JP" altLang="en-US" sz="1100" b="0" i="0" baseline="0">
              <a:solidFill>
                <a:schemeClr val="dk1"/>
              </a:solidFill>
              <a:effectLst/>
              <a:latin typeface="+mn-lt"/>
              <a:ea typeface="+mn-ea"/>
              <a:cs typeface="+mn-cs"/>
            </a:rPr>
            <a:t>の減等により減少</a:t>
          </a:r>
          <a:r>
            <a:rPr kumimoji="1" lang="ja-JP" altLang="ja-JP" sz="1100" b="0" i="0" baseline="0">
              <a:solidFill>
                <a:schemeClr val="dk1"/>
              </a:solidFill>
              <a:effectLst/>
              <a:latin typeface="+mn-lt"/>
              <a:ea typeface="+mn-ea"/>
              <a:cs typeface="+mn-cs"/>
            </a:rPr>
            <a:t>、土木費は都市施設整備基金積立金</a:t>
          </a:r>
          <a:r>
            <a:rPr kumimoji="1" lang="ja-JP" altLang="en-US" sz="1100" b="0" i="0" baseline="0">
              <a:solidFill>
                <a:schemeClr val="dk1"/>
              </a:solidFill>
              <a:effectLst/>
              <a:latin typeface="+mn-lt"/>
              <a:ea typeface="+mn-ea"/>
              <a:cs typeface="+mn-cs"/>
            </a:rPr>
            <a:t>の減があるものの</a:t>
          </a:r>
          <a:r>
            <a:rPr kumimoji="1" lang="ja-JP" altLang="ja-JP" sz="1100" b="0" i="0" baseline="0">
              <a:solidFill>
                <a:schemeClr val="dk1"/>
              </a:solidFill>
              <a:effectLst/>
              <a:latin typeface="+mn-lt"/>
              <a:ea typeface="+mn-ea"/>
              <a:cs typeface="+mn-cs"/>
            </a:rPr>
            <a:t>、都市計画道路３・４・７号富士見通り線整備事業</a:t>
          </a:r>
          <a:r>
            <a:rPr kumimoji="1" lang="ja-JP" altLang="en-US" sz="1100" b="0" i="0" baseline="0">
              <a:solidFill>
                <a:schemeClr val="dk1"/>
              </a:solidFill>
              <a:effectLst/>
              <a:latin typeface="+mn-lt"/>
              <a:ea typeface="+mn-ea"/>
              <a:cs typeface="+mn-cs"/>
            </a:rPr>
            <a:t>やせせらぎ遊歩道公園整備事業等の</a:t>
          </a:r>
          <a:r>
            <a:rPr kumimoji="1" lang="ja-JP" altLang="ja-JP" sz="1100" b="0" i="0" baseline="0">
              <a:solidFill>
                <a:schemeClr val="dk1"/>
              </a:solidFill>
              <a:effectLst/>
              <a:latin typeface="+mn-lt"/>
              <a:ea typeface="+mn-ea"/>
              <a:cs typeface="+mn-cs"/>
            </a:rPr>
            <a:t>増により増加して</a:t>
          </a:r>
          <a:r>
            <a:rPr kumimoji="1" lang="ja-JP" altLang="en-US" sz="1100" b="0" i="0" baseline="0">
              <a:solidFill>
                <a:schemeClr val="dk1"/>
              </a:solidFill>
              <a:effectLst/>
              <a:latin typeface="+mn-lt"/>
              <a:ea typeface="+mn-ea"/>
              <a:cs typeface="+mn-cs"/>
            </a:rPr>
            <a:t>いる</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議会費や労働費も突出して、</a:t>
          </a:r>
          <a:r>
            <a:rPr kumimoji="1" lang="ja-JP" altLang="ja-JP" sz="1100" b="0" i="0" baseline="0">
              <a:solidFill>
                <a:schemeClr val="dk1"/>
              </a:solidFill>
              <a:effectLst/>
              <a:latin typeface="+mn-lt"/>
              <a:ea typeface="+mn-ea"/>
              <a:cs typeface="+mn-cs"/>
            </a:rPr>
            <a:t>そのほか衛生費で類似団体平均、全国平均、東京都平均いずれよりも高い数値となっている。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実質収支額は低下し、望ましいとされる</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％を下回っているが、平成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年度は決算剰余金を都市施設整備基金へ積み増すことができており、税収の大幅な伸びが見込めない中、施設の老朽化に伴う更新費用や突発的な財政需要への備えを進めることが出来ている。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しかし、実質収支としては黒字継続ができているが、実質単年度収支は</a:t>
          </a:r>
          <a:r>
            <a:rPr kumimoji="1" lang="ja-JP" altLang="en-US" sz="1100" b="0" i="0" baseline="0">
              <a:solidFill>
                <a:schemeClr val="dk1"/>
              </a:solidFill>
              <a:effectLst/>
              <a:latin typeface="+mn-lt"/>
              <a:ea typeface="+mn-ea"/>
              <a:cs typeface="+mn-cs"/>
            </a:rPr>
            <a:t>２年続けて</a:t>
          </a:r>
          <a:r>
            <a:rPr kumimoji="1" lang="ja-JP" altLang="ja-JP" sz="1100" b="0" i="0" baseline="0">
              <a:solidFill>
                <a:schemeClr val="dk1"/>
              </a:solidFill>
              <a:effectLst/>
              <a:latin typeface="+mn-lt"/>
              <a:ea typeface="+mn-ea"/>
              <a:cs typeface="+mn-cs"/>
            </a:rPr>
            <a:t>赤字になったので、今後の財政需要も鑑みつつ歳入と歳出の均衡を図る必要がある。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全ての会計において黒字決算となった。今後、国民健康保険特別会計は、適正税率と税収の確保、医療費適正化の取り組みを行い、一般会計からの繰入金を抑制する中で収支の均衡を図る必要がある。今後も歳出削減に努め、引き続き適正な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
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
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
81</v>
      </c>
      <c r="C3" s="440"/>
      <c r="D3" s="440"/>
      <c r="E3" s="441"/>
      <c r="F3" s="441"/>
      <c r="G3" s="441"/>
      <c r="H3" s="441"/>
      <c r="I3" s="441"/>
      <c r="J3" s="441"/>
      <c r="K3" s="441"/>
      <c r="L3" s="441" t="s">
        <v>
82</v>
      </c>
      <c r="M3" s="441"/>
      <c r="N3" s="441"/>
      <c r="O3" s="441"/>
      <c r="P3" s="441"/>
      <c r="Q3" s="441"/>
      <c r="R3" s="448"/>
      <c r="S3" s="448"/>
      <c r="T3" s="448"/>
      <c r="U3" s="448"/>
      <c r="V3" s="449"/>
      <c r="W3" s="423" t="s">
        <v>
83</v>
      </c>
      <c r="X3" s="424"/>
      <c r="Y3" s="424"/>
      <c r="Z3" s="424"/>
      <c r="AA3" s="424"/>
      <c r="AB3" s="440"/>
      <c r="AC3" s="448" t="s">
        <v>
84</v>
      </c>
      <c r="AD3" s="424"/>
      <c r="AE3" s="424"/>
      <c r="AF3" s="424"/>
      <c r="AG3" s="424"/>
      <c r="AH3" s="424"/>
      <c r="AI3" s="424"/>
      <c r="AJ3" s="424"/>
      <c r="AK3" s="424"/>
      <c r="AL3" s="425"/>
      <c r="AM3" s="423" t="s">
        <v>
85</v>
      </c>
      <c r="AN3" s="424"/>
      <c r="AO3" s="424"/>
      <c r="AP3" s="424"/>
      <c r="AQ3" s="424"/>
      <c r="AR3" s="424"/>
      <c r="AS3" s="424"/>
      <c r="AT3" s="424"/>
      <c r="AU3" s="424"/>
      <c r="AV3" s="424"/>
      <c r="AW3" s="424"/>
      <c r="AX3" s="425"/>
      <c r="AY3" s="460" t="s">
        <v>
1</v>
      </c>
      <c r="AZ3" s="461"/>
      <c r="BA3" s="461"/>
      <c r="BB3" s="461"/>
      <c r="BC3" s="461"/>
      <c r="BD3" s="461"/>
      <c r="BE3" s="461"/>
      <c r="BF3" s="461"/>
      <c r="BG3" s="461"/>
      <c r="BH3" s="461"/>
      <c r="BI3" s="461"/>
      <c r="BJ3" s="461"/>
      <c r="BK3" s="461"/>
      <c r="BL3" s="461"/>
      <c r="BM3" s="462"/>
      <c r="BN3" s="423" t="s">
        <v>
86</v>
      </c>
      <c r="BO3" s="424"/>
      <c r="BP3" s="424"/>
      <c r="BQ3" s="424"/>
      <c r="BR3" s="424"/>
      <c r="BS3" s="424"/>
      <c r="BT3" s="424"/>
      <c r="BU3" s="425"/>
      <c r="BV3" s="423" t="s">
        <v>
87</v>
      </c>
      <c r="BW3" s="424"/>
      <c r="BX3" s="424"/>
      <c r="BY3" s="424"/>
      <c r="BZ3" s="424"/>
      <c r="CA3" s="424"/>
      <c r="CB3" s="424"/>
      <c r="CC3" s="425"/>
      <c r="CD3" s="460" t="s">
        <v>
1</v>
      </c>
      <c r="CE3" s="461"/>
      <c r="CF3" s="461"/>
      <c r="CG3" s="461"/>
      <c r="CH3" s="461"/>
      <c r="CI3" s="461"/>
      <c r="CJ3" s="461"/>
      <c r="CK3" s="461"/>
      <c r="CL3" s="461"/>
      <c r="CM3" s="461"/>
      <c r="CN3" s="461"/>
      <c r="CO3" s="461"/>
      <c r="CP3" s="461"/>
      <c r="CQ3" s="461"/>
      <c r="CR3" s="461"/>
      <c r="CS3" s="462"/>
      <c r="CT3" s="423" t="s">
        <v>
88</v>
      </c>
      <c r="CU3" s="424"/>
      <c r="CV3" s="424"/>
      <c r="CW3" s="424"/>
      <c r="CX3" s="424"/>
      <c r="CY3" s="424"/>
      <c r="CZ3" s="424"/>
      <c r="DA3" s="425"/>
      <c r="DB3" s="423" t="s">
        <v>
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
90</v>
      </c>
      <c r="AZ4" s="427"/>
      <c r="BA4" s="427"/>
      <c r="BB4" s="427"/>
      <c r="BC4" s="427"/>
      <c r="BD4" s="427"/>
      <c r="BE4" s="427"/>
      <c r="BF4" s="427"/>
      <c r="BG4" s="427"/>
      <c r="BH4" s="427"/>
      <c r="BI4" s="427"/>
      <c r="BJ4" s="427"/>
      <c r="BK4" s="427"/>
      <c r="BL4" s="427"/>
      <c r="BM4" s="428"/>
      <c r="BN4" s="429">
        <v>
24950685</v>
      </c>
      <c r="BO4" s="430"/>
      <c r="BP4" s="430"/>
      <c r="BQ4" s="430"/>
      <c r="BR4" s="430"/>
      <c r="BS4" s="430"/>
      <c r="BT4" s="430"/>
      <c r="BU4" s="431"/>
      <c r="BV4" s="429">
        <v>
26593972</v>
      </c>
      <c r="BW4" s="430"/>
      <c r="BX4" s="430"/>
      <c r="BY4" s="430"/>
      <c r="BZ4" s="430"/>
      <c r="CA4" s="430"/>
      <c r="CB4" s="430"/>
      <c r="CC4" s="431"/>
      <c r="CD4" s="432" t="s">
        <v>
91</v>
      </c>
      <c r="CE4" s="433"/>
      <c r="CF4" s="433"/>
      <c r="CG4" s="433"/>
      <c r="CH4" s="433"/>
      <c r="CI4" s="433"/>
      <c r="CJ4" s="433"/>
      <c r="CK4" s="433"/>
      <c r="CL4" s="433"/>
      <c r="CM4" s="433"/>
      <c r="CN4" s="433"/>
      <c r="CO4" s="433"/>
      <c r="CP4" s="433"/>
      <c r="CQ4" s="433"/>
      <c r="CR4" s="433"/>
      <c r="CS4" s="434"/>
      <c r="CT4" s="435">
        <v>
3.8</v>
      </c>
      <c r="CU4" s="436"/>
      <c r="CV4" s="436"/>
      <c r="CW4" s="436"/>
      <c r="CX4" s="436"/>
      <c r="CY4" s="436"/>
      <c r="CZ4" s="436"/>
      <c r="DA4" s="437"/>
      <c r="DB4" s="435">
        <v>
4.5999999999999996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
92</v>
      </c>
      <c r="AN5" s="496"/>
      <c r="AO5" s="496"/>
      <c r="AP5" s="496"/>
      <c r="AQ5" s="496"/>
      <c r="AR5" s="496"/>
      <c r="AS5" s="496"/>
      <c r="AT5" s="497"/>
      <c r="AU5" s="498" t="s">
        <v>
93</v>
      </c>
      <c r="AV5" s="499"/>
      <c r="AW5" s="499"/>
      <c r="AX5" s="499"/>
      <c r="AY5" s="500" t="s">
        <v>
94</v>
      </c>
      <c r="AZ5" s="501"/>
      <c r="BA5" s="501"/>
      <c r="BB5" s="501"/>
      <c r="BC5" s="501"/>
      <c r="BD5" s="501"/>
      <c r="BE5" s="501"/>
      <c r="BF5" s="501"/>
      <c r="BG5" s="501"/>
      <c r="BH5" s="501"/>
      <c r="BI5" s="501"/>
      <c r="BJ5" s="501"/>
      <c r="BK5" s="501"/>
      <c r="BL5" s="501"/>
      <c r="BM5" s="502"/>
      <c r="BN5" s="466">
        <v>
24503727</v>
      </c>
      <c r="BO5" s="467"/>
      <c r="BP5" s="467"/>
      <c r="BQ5" s="467"/>
      <c r="BR5" s="467"/>
      <c r="BS5" s="467"/>
      <c r="BT5" s="467"/>
      <c r="BU5" s="468"/>
      <c r="BV5" s="466">
        <v>
26057469</v>
      </c>
      <c r="BW5" s="467"/>
      <c r="BX5" s="467"/>
      <c r="BY5" s="467"/>
      <c r="BZ5" s="467"/>
      <c r="CA5" s="467"/>
      <c r="CB5" s="467"/>
      <c r="CC5" s="468"/>
      <c r="CD5" s="469" t="s">
        <v>
95</v>
      </c>
      <c r="CE5" s="470"/>
      <c r="CF5" s="470"/>
      <c r="CG5" s="470"/>
      <c r="CH5" s="470"/>
      <c r="CI5" s="470"/>
      <c r="CJ5" s="470"/>
      <c r="CK5" s="470"/>
      <c r="CL5" s="470"/>
      <c r="CM5" s="470"/>
      <c r="CN5" s="470"/>
      <c r="CO5" s="470"/>
      <c r="CP5" s="470"/>
      <c r="CQ5" s="470"/>
      <c r="CR5" s="470"/>
      <c r="CS5" s="471"/>
      <c r="CT5" s="463">
        <v>
93.1</v>
      </c>
      <c r="CU5" s="464"/>
      <c r="CV5" s="464"/>
      <c r="CW5" s="464"/>
      <c r="CX5" s="464"/>
      <c r="CY5" s="464"/>
      <c r="CZ5" s="464"/>
      <c r="DA5" s="465"/>
      <c r="DB5" s="463">
        <v>
90.7</v>
      </c>
      <c r="DC5" s="464"/>
      <c r="DD5" s="464"/>
      <c r="DE5" s="464"/>
      <c r="DF5" s="464"/>
      <c r="DG5" s="464"/>
      <c r="DH5" s="464"/>
      <c r="DI5" s="465"/>
      <c r="DJ5" s="185"/>
      <c r="DK5" s="185"/>
      <c r="DL5" s="185"/>
      <c r="DM5" s="185"/>
      <c r="DN5" s="185"/>
      <c r="DO5" s="185"/>
    </row>
    <row r="6" spans="1:119" ht="18.75" customHeight="1" x14ac:dyDescent="0.15">
      <c r="A6" s="186"/>
      <c r="B6" s="472" t="s">
        <v>
96</v>
      </c>
      <c r="C6" s="473"/>
      <c r="D6" s="473"/>
      <c r="E6" s="474"/>
      <c r="F6" s="474"/>
      <c r="G6" s="474"/>
      <c r="H6" s="474"/>
      <c r="I6" s="474"/>
      <c r="J6" s="474"/>
      <c r="K6" s="474"/>
      <c r="L6" s="474" t="s">
        <v>
97</v>
      </c>
      <c r="M6" s="474"/>
      <c r="N6" s="474"/>
      <c r="O6" s="474"/>
      <c r="P6" s="474"/>
      <c r="Q6" s="474"/>
      <c r="R6" s="478"/>
      <c r="S6" s="478"/>
      <c r="T6" s="478"/>
      <c r="U6" s="478"/>
      <c r="V6" s="479"/>
      <c r="W6" s="482" t="s">
        <v>
98</v>
      </c>
      <c r="X6" s="483"/>
      <c r="Y6" s="483"/>
      <c r="Z6" s="483"/>
      <c r="AA6" s="483"/>
      <c r="AB6" s="473"/>
      <c r="AC6" s="486" t="s">
        <v>
99</v>
      </c>
      <c r="AD6" s="487"/>
      <c r="AE6" s="487"/>
      <c r="AF6" s="487"/>
      <c r="AG6" s="487"/>
      <c r="AH6" s="487"/>
      <c r="AI6" s="487"/>
      <c r="AJ6" s="487"/>
      <c r="AK6" s="487"/>
      <c r="AL6" s="488"/>
      <c r="AM6" s="495" t="s">
        <v>
100</v>
      </c>
      <c r="AN6" s="496"/>
      <c r="AO6" s="496"/>
      <c r="AP6" s="496"/>
      <c r="AQ6" s="496"/>
      <c r="AR6" s="496"/>
      <c r="AS6" s="496"/>
      <c r="AT6" s="497"/>
      <c r="AU6" s="498" t="s">
        <v>
101</v>
      </c>
      <c r="AV6" s="499"/>
      <c r="AW6" s="499"/>
      <c r="AX6" s="499"/>
      <c r="AY6" s="500" t="s">
        <v>
102</v>
      </c>
      <c r="AZ6" s="501"/>
      <c r="BA6" s="501"/>
      <c r="BB6" s="501"/>
      <c r="BC6" s="501"/>
      <c r="BD6" s="501"/>
      <c r="BE6" s="501"/>
      <c r="BF6" s="501"/>
      <c r="BG6" s="501"/>
      <c r="BH6" s="501"/>
      <c r="BI6" s="501"/>
      <c r="BJ6" s="501"/>
      <c r="BK6" s="501"/>
      <c r="BL6" s="501"/>
      <c r="BM6" s="502"/>
      <c r="BN6" s="466">
        <v>
446958</v>
      </c>
      <c r="BO6" s="467"/>
      <c r="BP6" s="467"/>
      <c r="BQ6" s="467"/>
      <c r="BR6" s="467"/>
      <c r="BS6" s="467"/>
      <c r="BT6" s="467"/>
      <c r="BU6" s="468"/>
      <c r="BV6" s="466">
        <v>
536503</v>
      </c>
      <c r="BW6" s="467"/>
      <c r="BX6" s="467"/>
      <c r="BY6" s="467"/>
      <c r="BZ6" s="467"/>
      <c r="CA6" s="467"/>
      <c r="CB6" s="467"/>
      <c r="CC6" s="468"/>
      <c r="CD6" s="469" t="s">
        <v>
103</v>
      </c>
      <c r="CE6" s="470"/>
      <c r="CF6" s="470"/>
      <c r="CG6" s="470"/>
      <c r="CH6" s="470"/>
      <c r="CI6" s="470"/>
      <c r="CJ6" s="470"/>
      <c r="CK6" s="470"/>
      <c r="CL6" s="470"/>
      <c r="CM6" s="470"/>
      <c r="CN6" s="470"/>
      <c r="CO6" s="470"/>
      <c r="CP6" s="470"/>
      <c r="CQ6" s="470"/>
      <c r="CR6" s="470"/>
      <c r="CS6" s="471"/>
      <c r="CT6" s="503">
        <v>
96.9</v>
      </c>
      <c r="CU6" s="504"/>
      <c r="CV6" s="504"/>
      <c r="CW6" s="504"/>
      <c r="CX6" s="504"/>
      <c r="CY6" s="504"/>
      <c r="CZ6" s="504"/>
      <c r="DA6" s="505"/>
      <c r="DB6" s="503">
        <v>
93.6</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
104</v>
      </c>
      <c r="AN7" s="496"/>
      <c r="AO7" s="496"/>
      <c r="AP7" s="496"/>
      <c r="AQ7" s="496"/>
      <c r="AR7" s="496"/>
      <c r="AS7" s="496"/>
      <c r="AT7" s="497"/>
      <c r="AU7" s="498" t="s">
        <v>
105</v>
      </c>
      <c r="AV7" s="499"/>
      <c r="AW7" s="499"/>
      <c r="AX7" s="499"/>
      <c r="AY7" s="500" t="s">
        <v>
106</v>
      </c>
      <c r="AZ7" s="501"/>
      <c r="BA7" s="501"/>
      <c r="BB7" s="501"/>
      <c r="BC7" s="501"/>
      <c r="BD7" s="501"/>
      <c r="BE7" s="501"/>
      <c r="BF7" s="501"/>
      <c r="BG7" s="501"/>
      <c r="BH7" s="501"/>
      <c r="BI7" s="501"/>
      <c r="BJ7" s="501"/>
      <c r="BK7" s="501"/>
      <c r="BL7" s="501"/>
      <c r="BM7" s="502"/>
      <c r="BN7" s="466">
        <v>
3894</v>
      </c>
      <c r="BO7" s="467"/>
      <c r="BP7" s="467"/>
      <c r="BQ7" s="467"/>
      <c r="BR7" s="467"/>
      <c r="BS7" s="467"/>
      <c r="BT7" s="467"/>
      <c r="BU7" s="468"/>
      <c r="BV7" s="466">
        <v>
0</v>
      </c>
      <c r="BW7" s="467"/>
      <c r="BX7" s="467"/>
      <c r="BY7" s="467"/>
      <c r="BZ7" s="467"/>
      <c r="CA7" s="467"/>
      <c r="CB7" s="467"/>
      <c r="CC7" s="468"/>
      <c r="CD7" s="469" t="s">
        <v>
107</v>
      </c>
      <c r="CE7" s="470"/>
      <c r="CF7" s="470"/>
      <c r="CG7" s="470"/>
      <c r="CH7" s="470"/>
      <c r="CI7" s="470"/>
      <c r="CJ7" s="470"/>
      <c r="CK7" s="470"/>
      <c r="CL7" s="470"/>
      <c r="CM7" s="470"/>
      <c r="CN7" s="470"/>
      <c r="CO7" s="470"/>
      <c r="CP7" s="470"/>
      <c r="CQ7" s="470"/>
      <c r="CR7" s="470"/>
      <c r="CS7" s="471"/>
      <c r="CT7" s="466">
        <v>
11695951</v>
      </c>
      <c r="CU7" s="467"/>
      <c r="CV7" s="467"/>
      <c r="CW7" s="467"/>
      <c r="CX7" s="467"/>
      <c r="CY7" s="467"/>
      <c r="CZ7" s="467"/>
      <c r="DA7" s="468"/>
      <c r="DB7" s="466">
        <v>
11567901</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
108</v>
      </c>
      <c r="AN8" s="496"/>
      <c r="AO8" s="496"/>
      <c r="AP8" s="496"/>
      <c r="AQ8" s="496"/>
      <c r="AR8" s="496"/>
      <c r="AS8" s="496"/>
      <c r="AT8" s="497"/>
      <c r="AU8" s="498" t="s">
        <v>
109</v>
      </c>
      <c r="AV8" s="499"/>
      <c r="AW8" s="499"/>
      <c r="AX8" s="499"/>
      <c r="AY8" s="500" t="s">
        <v>
110</v>
      </c>
      <c r="AZ8" s="501"/>
      <c r="BA8" s="501"/>
      <c r="BB8" s="501"/>
      <c r="BC8" s="501"/>
      <c r="BD8" s="501"/>
      <c r="BE8" s="501"/>
      <c r="BF8" s="501"/>
      <c r="BG8" s="501"/>
      <c r="BH8" s="501"/>
      <c r="BI8" s="501"/>
      <c r="BJ8" s="501"/>
      <c r="BK8" s="501"/>
      <c r="BL8" s="501"/>
      <c r="BM8" s="502"/>
      <c r="BN8" s="466">
        <v>
443064</v>
      </c>
      <c r="BO8" s="467"/>
      <c r="BP8" s="467"/>
      <c r="BQ8" s="467"/>
      <c r="BR8" s="467"/>
      <c r="BS8" s="467"/>
      <c r="BT8" s="467"/>
      <c r="BU8" s="468"/>
      <c r="BV8" s="466">
        <v>
536503</v>
      </c>
      <c r="BW8" s="467"/>
      <c r="BX8" s="467"/>
      <c r="BY8" s="467"/>
      <c r="BZ8" s="467"/>
      <c r="CA8" s="467"/>
      <c r="CB8" s="467"/>
      <c r="CC8" s="468"/>
      <c r="CD8" s="469" t="s">
        <v>
111</v>
      </c>
      <c r="CE8" s="470"/>
      <c r="CF8" s="470"/>
      <c r="CG8" s="470"/>
      <c r="CH8" s="470"/>
      <c r="CI8" s="470"/>
      <c r="CJ8" s="470"/>
      <c r="CK8" s="470"/>
      <c r="CL8" s="470"/>
      <c r="CM8" s="470"/>
      <c r="CN8" s="470"/>
      <c r="CO8" s="470"/>
      <c r="CP8" s="470"/>
      <c r="CQ8" s="470"/>
      <c r="CR8" s="470"/>
      <c r="CS8" s="471"/>
      <c r="CT8" s="506">
        <v>
0.78</v>
      </c>
      <c r="CU8" s="507"/>
      <c r="CV8" s="507"/>
      <c r="CW8" s="507"/>
      <c r="CX8" s="507"/>
      <c r="CY8" s="507"/>
      <c r="CZ8" s="507"/>
      <c r="DA8" s="508"/>
      <c r="DB8" s="506">
        <v>
0.79</v>
      </c>
      <c r="DC8" s="507"/>
      <c r="DD8" s="507"/>
      <c r="DE8" s="507"/>
      <c r="DF8" s="507"/>
      <c r="DG8" s="507"/>
      <c r="DH8" s="507"/>
      <c r="DI8" s="508"/>
      <c r="DJ8" s="185"/>
      <c r="DK8" s="185"/>
      <c r="DL8" s="185"/>
      <c r="DM8" s="185"/>
      <c r="DN8" s="185"/>
      <c r="DO8" s="185"/>
    </row>
    <row r="9" spans="1:119" ht="18.75" customHeight="1" thickBot="1" x14ac:dyDescent="0.2">
      <c r="A9" s="186"/>
      <c r="B9" s="460" t="s">
        <v>
112</v>
      </c>
      <c r="C9" s="461"/>
      <c r="D9" s="461"/>
      <c r="E9" s="461"/>
      <c r="F9" s="461"/>
      <c r="G9" s="461"/>
      <c r="H9" s="461"/>
      <c r="I9" s="461"/>
      <c r="J9" s="461"/>
      <c r="K9" s="509"/>
      <c r="L9" s="510" t="s">
        <v>
113</v>
      </c>
      <c r="M9" s="511"/>
      <c r="N9" s="511"/>
      <c r="O9" s="511"/>
      <c r="P9" s="511"/>
      <c r="Q9" s="512"/>
      <c r="R9" s="513">
        <v>
58395</v>
      </c>
      <c r="S9" s="514"/>
      <c r="T9" s="514"/>
      <c r="U9" s="514"/>
      <c r="V9" s="515"/>
      <c r="W9" s="423" t="s">
        <v>
114</v>
      </c>
      <c r="X9" s="424"/>
      <c r="Y9" s="424"/>
      <c r="Z9" s="424"/>
      <c r="AA9" s="424"/>
      <c r="AB9" s="424"/>
      <c r="AC9" s="424"/>
      <c r="AD9" s="424"/>
      <c r="AE9" s="424"/>
      <c r="AF9" s="424"/>
      <c r="AG9" s="424"/>
      <c r="AH9" s="424"/>
      <c r="AI9" s="424"/>
      <c r="AJ9" s="424"/>
      <c r="AK9" s="424"/>
      <c r="AL9" s="425"/>
      <c r="AM9" s="495" t="s">
        <v>
115</v>
      </c>
      <c r="AN9" s="496"/>
      <c r="AO9" s="496"/>
      <c r="AP9" s="496"/>
      <c r="AQ9" s="496"/>
      <c r="AR9" s="496"/>
      <c r="AS9" s="496"/>
      <c r="AT9" s="497"/>
      <c r="AU9" s="498" t="s">
        <v>
93</v>
      </c>
      <c r="AV9" s="499"/>
      <c r="AW9" s="499"/>
      <c r="AX9" s="499"/>
      <c r="AY9" s="500" t="s">
        <v>
116</v>
      </c>
      <c r="AZ9" s="501"/>
      <c r="BA9" s="501"/>
      <c r="BB9" s="501"/>
      <c r="BC9" s="501"/>
      <c r="BD9" s="501"/>
      <c r="BE9" s="501"/>
      <c r="BF9" s="501"/>
      <c r="BG9" s="501"/>
      <c r="BH9" s="501"/>
      <c r="BI9" s="501"/>
      <c r="BJ9" s="501"/>
      <c r="BK9" s="501"/>
      <c r="BL9" s="501"/>
      <c r="BM9" s="502"/>
      <c r="BN9" s="466">
        <v>
-93439</v>
      </c>
      <c r="BO9" s="467"/>
      <c r="BP9" s="467"/>
      <c r="BQ9" s="467"/>
      <c r="BR9" s="467"/>
      <c r="BS9" s="467"/>
      <c r="BT9" s="467"/>
      <c r="BU9" s="468"/>
      <c r="BV9" s="466">
        <v>
-575583</v>
      </c>
      <c r="BW9" s="467"/>
      <c r="BX9" s="467"/>
      <c r="BY9" s="467"/>
      <c r="BZ9" s="467"/>
      <c r="CA9" s="467"/>
      <c r="CB9" s="467"/>
      <c r="CC9" s="468"/>
      <c r="CD9" s="469" t="s">
        <v>
117</v>
      </c>
      <c r="CE9" s="470"/>
      <c r="CF9" s="470"/>
      <c r="CG9" s="470"/>
      <c r="CH9" s="470"/>
      <c r="CI9" s="470"/>
      <c r="CJ9" s="470"/>
      <c r="CK9" s="470"/>
      <c r="CL9" s="470"/>
      <c r="CM9" s="470"/>
      <c r="CN9" s="470"/>
      <c r="CO9" s="470"/>
      <c r="CP9" s="470"/>
      <c r="CQ9" s="470"/>
      <c r="CR9" s="470"/>
      <c r="CS9" s="471"/>
      <c r="CT9" s="463">
        <v>
4.7</v>
      </c>
      <c r="CU9" s="464"/>
      <c r="CV9" s="464"/>
      <c r="CW9" s="464"/>
      <c r="CX9" s="464"/>
      <c r="CY9" s="464"/>
      <c r="CZ9" s="464"/>
      <c r="DA9" s="465"/>
      <c r="DB9" s="463">
        <v>
4.7</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
118</v>
      </c>
      <c r="M10" s="496"/>
      <c r="N10" s="496"/>
      <c r="O10" s="496"/>
      <c r="P10" s="496"/>
      <c r="Q10" s="497"/>
      <c r="R10" s="517">
        <v>
59796</v>
      </c>
      <c r="S10" s="518"/>
      <c r="T10" s="518"/>
      <c r="U10" s="518"/>
      <c r="V10" s="519"/>
      <c r="W10" s="454"/>
      <c r="X10" s="455"/>
      <c r="Y10" s="455"/>
      <c r="Z10" s="455"/>
      <c r="AA10" s="455"/>
      <c r="AB10" s="455"/>
      <c r="AC10" s="455"/>
      <c r="AD10" s="455"/>
      <c r="AE10" s="455"/>
      <c r="AF10" s="455"/>
      <c r="AG10" s="455"/>
      <c r="AH10" s="455"/>
      <c r="AI10" s="455"/>
      <c r="AJ10" s="455"/>
      <c r="AK10" s="455"/>
      <c r="AL10" s="458"/>
      <c r="AM10" s="495" t="s">
        <v>
119</v>
      </c>
      <c r="AN10" s="496"/>
      <c r="AO10" s="496"/>
      <c r="AP10" s="496"/>
      <c r="AQ10" s="496"/>
      <c r="AR10" s="496"/>
      <c r="AS10" s="496"/>
      <c r="AT10" s="497"/>
      <c r="AU10" s="498" t="s">
        <v>
120</v>
      </c>
      <c r="AV10" s="499"/>
      <c r="AW10" s="499"/>
      <c r="AX10" s="499"/>
      <c r="AY10" s="500" t="s">
        <v>
121</v>
      </c>
      <c r="AZ10" s="501"/>
      <c r="BA10" s="501"/>
      <c r="BB10" s="501"/>
      <c r="BC10" s="501"/>
      <c r="BD10" s="501"/>
      <c r="BE10" s="501"/>
      <c r="BF10" s="501"/>
      <c r="BG10" s="501"/>
      <c r="BH10" s="501"/>
      <c r="BI10" s="501"/>
      <c r="BJ10" s="501"/>
      <c r="BK10" s="501"/>
      <c r="BL10" s="501"/>
      <c r="BM10" s="502"/>
      <c r="BN10" s="466">
        <v>
17832</v>
      </c>
      <c r="BO10" s="467"/>
      <c r="BP10" s="467"/>
      <c r="BQ10" s="467"/>
      <c r="BR10" s="467"/>
      <c r="BS10" s="467"/>
      <c r="BT10" s="467"/>
      <c r="BU10" s="468"/>
      <c r="BV10" s="466">
        <v>
17566</v>
      </c>
      <c r="BW10" s="467"/>
      <c r="BX10" s="467"/>
      <c r="BY10" s="467"/>
      <c r="BZ10" s="467"/>
      <c r="CA10" s="467"/>
      <c r="CB10" s="467"/>
      <c r="CC10" s="468"/>
      <c r="CD10" s="190" t="s">
        <v>
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
123</v>
      </c>
      <c r="M11" s="521"/>
      <c r="N11" s="521"/>
      <c r="O11" s="521"/>
      <c r="P11" s="521"/>
      <c r="Q11" s="522"/>
      <c r="R11" s="523" t="s">
        <v>
124</v>
      </c>
      <c r="S11" s="524"/>
      <c r="T11" s="524"/>
      <c r="U11" s="524"/>
      <c r="V11" s="525"/>
      <c r="W11" s="454"/>
      <c r="X11" s="455"/>
      <c r="Y11" s="455"/>
      <c r="Z11" s="455"/>
      <c r="AA11" s="455"/>
      <c r="AB11" s="455"/>
      <c r="AC11" s="455"/>
      <c r="AD11" s="455"/>
      <c r="AE11" s="455"/>
      <c r="AF11" s="455"/>
      <c r="AG11" s="455"/>
      <c r="AH11" s="455"/>
      <c r="AI11" s="455"/>
      <c r="AJ11" s="455"/>
      <c r="AK11" s="455"/>
      <c r="AL11" s="458"/>
      <c r="AM11" s="495" t="s">
        <v>
125</v>
      </c>
      <c r="AN11" s="496"/>
      <c r="AO11" s="496"/>
      <c r="AP11" s="496"/>
      <c r="AQ11" s="496"/>
      <c r="AR11" s="496"/>
      <c r="AS11" s="496"/>
      <c r="AT11" s="497"/>
      <c r="AU11" s="498" t="s">
        <v>
120</v>
      </c>
      <c r="AV11" s="499"/>
      <c r="AW11" s="499"/>
      <c r="AX11" s="499"/>
      <c r="AY11" s="500" t="s">
        <v>
126</v>
      </c>
      <c r="AZ11" s="501"/>
      <c r="BA11" s="501"/>
      <c r="BB11" s="501"/>
      <c r="BC11" s="501"/>
      <c r="BD11" s="501"/>
      <c r="BE11" s="501"/>
      <c r="BF11" s="501"/>
      <c r="BG11" s="501"/>
      <c r="BH11" s="501"/>
      <c r="BI11" s="501"/>
      <c r="BJ11" s="501"/>
      <c r="BK11" s="501"/>
      <c r="BL11" s="501"/>
      <c r="BM11" s="502"/>
      <c r="BN11" s="466">
        <v>
0</v>
      </c>
      <c r="BO11" s="467"/>
      <c r="BP11" s="467"/>
      <c r="BQ11" s="467"/>
      <c r="BR11" s="467"/>
      <c r="BS11" s="467"/>
      <c r="BT11" s="467"/>
      <c r="BU11" s="468"/>
      <c r="BV11" s="466">
        <v>
0</v>
      </c>
      <c r="BW11" s="467"/>
      <c r="BX11" s="467"/>
      <c r="BY11" s="467"/>
      <c r="BZ11" s="467"/>
      <c r="CA11" s="467"/>
      <c r="CB11" s="467"/>
      <c r="CC11" s="468"/>
      <c r="CD11" s="469" t="s">
        <v>
127</v>
      </c>
      <c r="CE11" s="470"/>
      <c r="CF11" s="470"/>
      <c r="CG11" s="470"/>
      <c r="CH11" s="470"/>
      <c r="CI11" s="470"/>
      <c r="CJ11" s="470"/>
      <c r="CK11" s="470"/>
      <c r="CL11" s="470"/>
      <c r="CM11" s="470"/>
      <c r="CN11" s="470"/>
      <c r="CO11" s="470"/>
      <c r="CP11" s="470"/>
      <c r="CQ11" s="470"/>
      <c r="CR11" s="470"/>
      <c r="CS11" s="471"/>
      <c r="CT11" s="506" t="s">
        <v>
128</v>
      </c>
      <c r="CU11" s="507"/>
      <c r="CV11" s="507"/>
      <c r="CW11" s="507"/>
      <c r="CX11" s="507"/>
      <c r="CY11" s="507"/>
      <c r="CZ11" s="507"/>
      <c r="DA11" s="508"/>
      <c r="DB11" s="506" t="s">
        <v>
129</v>
      </c>
      <c r="DC11" s="507"/>
      <c r="DD11" s="507"/>
      <c r="DE11" s="507"/>
      <c r="DF11" s="507"/>
      <c r="DG11" s="507"/>
      <c r="DH11" s="507"/>
      <c r="DI11" s="508"/>
      <c r="DJ11" s="185"/>
      <c r="DK11" s="185"/>
      <c r="DL11" s="185"/>
      <c r="DM11" s="185"/>
      <c r="DN11" s="185"/>
      <c r="DO11" s="185"/>
    </row>
    <row r="12" spans="1:119" ht="18.75" customHeight="1" x14ac:dyDescent="0.15">
      <c r="A12" s="186"/>
      <c r="B12" s="526" t="s">
        <v>
130</v>
      </c>
      <c r="C12" s="527"/>
      <c r="D12" s="527"/>
      <c r="E12" s="527"/>
      <c r="F12" s="527"/>
      <c r="G12" s="527"/>
      <c r="H12" s="527"/>
      <c r="I12" s="527"/>
      <c r="J12" s="527"/>
      <c r="K12" s="528"/>
      <c r="L12" s="535" t="s">
        <v>
131</v>
      </c>
      <c r="M12" s="536"/>
      <c r="N12" s="536"/>
      <c r="O12" s="536"/>
      <c r="P12" s="536"/>
      <c r="Q12" s="537"/>
      <c r="R12" s="538">
        <v>
58243</v>
      </c>
      <c r="S12" s="539"/>
      <c r="T12" s="539"/>
      <c r="U12" s="539"/>
      <c r="V12" s="540"/>
      <c r="W12" s="541" t="s">
        <v>
1</v>
      </c>
      <c r="X12" s="499"/>
      <c r="Y12" s="499"/>
      <c r="Z12" s="499"/>
      <c r="AA12" s="499"/>
      <c r="AB12" s="542"/>
      <c r="AC12" s="498" t="s">
        <v>
132</v>
      </c>
      <c r="AD12" s="499"/>
      <c r="AE12" s="499"/>
      <c r="AF12" s="499"/>
      <c r="AG12" s="542"/>
      <c r="AH12" s="498" t="s">
        <v>
133</v>
      </c>
      <c r="AI12" s="499"/>
      <c r="AJ12" s="499"/>
      <c r="AK12" s="499"/>
      <c r="AL12" s="543"/>
      <c r="AM12" s="495" t="s">
        <v>
134</v>
      </c>
      <c r="AN12" s="496"/>
      <c r="AO12" s="496"/>
      <c r="AP12" s="496"/>
      <c r="AQ12" s="496"/>
      <c r="AR12" s="496"/>
      <c r="AS12" s="496"/>
      <c r="AT12" s="497"/>
      <c r="AU12" s="498" t="s">
        <v>
135</v>
      </c>
      <c r="AV12" s="499"/>
      <c r="AW12" s="499"/>
      <c r="AX12" s="499"/>
      <c r="AY12" s="500" t="s">
        <v>
136</v>
      </c>
      <c r="AZ12" s="501"/>
      <c r="BA12" s="501"/>
      <c r="BB12" s="501"/>
      <c r="BC12" s="501"/>
      <c r="BD12" s="501"/>
      <c r="BE12" s="501"/>
      <c r="BF12" s="501"/>
      <c r="BG12" s="501"/>
      <c r="BH12" s="501"/>
      <c r="BI12" s="501"/>
      <c r="BJ12" s="501"/>
      <c r="BK12" s="501"/>
      <c r="BL12" s="501"/>
      <c r="BM12" s="502"/>
      <c r="BN12" s="466">
        <v>
240000</v>
      </c>
      <c r="BO12" s="467"/>
      <c r="BP12" s="467"/>
      <c r="BQ12" s="467"/>
      <c r="BR12" s="467"/>
      <c r="BS12" s="467"/>
      <c r="BT12" s="467"/>
      <c r="BU12" s="468"/>
      <c r="BV12" s="466">
        <v>
0</v>
      </c>
      <c r="BW12" s="467"/>
      <c r="BX12" s="467"/>
      <c r="BY12" s="467"/>
      <c r="BZ12" s="467"/>
      <c r="CA12" s="467"/>
      <c r="CB12" s="467"/>
      <c r="CC12" s="468"/>
      <c r="CD12" s="469" t="s">
        <v>
137</v>
      </c>
      <c r="CE12" s="470"/>
      <c r="CF12" s="470"/>
      <c r="CG12" s="470"/>
      <c r="CH12" s="470"/>
      <c r="CI12" s="470"/>
      <c r="CJ12" s="470"/>
      <c r="CK12" s="470"/>
      <c r="CL12" s="470"/>
      <c r="CM12" s="470"/>
      <c r="CN12" s="470"/>
      <c r="CO12" s="470"/>
      <c r="CP12" s="470"/>
      <c r="CQ12" s="470"/>
      <c r="CR12" s="470"/>
      <c r="CS12" s="471"/>
      <c r="CT12" s="506" t="s">
        <v>
128</v>
      </c>
      <c r="CU12" s="507"/>
      <c r="CV12" s="507"/>
      <c r="CW12" s="507"/>
      <c r="CX12" s="507"/>
      <c r="CY12" s="507"/>
      <c r="CZ12" s="507"/>
      <c r="DA12" s="508"/>
      <c r="DB12" s="506" t="s">
        <v>
138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
139</v>
      </c>
      <c r="N13" s="555"/>
      <c r="O13" s="555"/>
      <c r="P13" s="555"/>
      <c r="Q13" s="556"/>
      <c r="R13" s="547">
        <v>
54427</v>
      </c>
      <c r="S13" s="548"/>
      <c r="T13" s="548"/>
      <c r="U13" s="548"/>
      <c r="V13" s="549"/>
      <c r="W13" s="482" t="s">
        <v>
140</v>
      </c>
      <c r="X13" s="483"/>
      <c r="Y13" s="483"/>
      <c r="Z13" s="483"/>
      <c r="AA13" s="483"/>
      <c r="AB13" s="473"/>
      <c r="AC13" s="517">
        <v>
126</v>
      </c>
      <c r="AD13" s="518"/>
      <c r="AE13" s="518"/>
      <c r="AF13" s="518"/>
      <c r="AG13" s="557"/>
      <c r="AH13" s="517">
        <v>
128</v>
      </c>
      <c r="AI13" s="518"/>
      <c r="AJ13" s="518"/>
      <c r="AK13" s="518"/>
      <c r="AL13" s="519"/>
      <c r="AM13" s="495" t="s">
        <v>
141</v>
      </c>
      <c r="AN13" s="496"/>
      <c r="AO13" s="496"/>
      <c r="AP13" s="496"/>
      <c r="AQ13" s="496"/>
      <c r="AR13" s="496"/>
      <c r="AS13" s="496"/>
      <c r="AT13" s="497"/>
      <c r="AU13" s="498" t="s">
        <v>
142</v>
      </c>
      <c r="AV13" s="499"/>
      <c r="AW13" s="499"/>
      <c r="AX13" s="499"/>
      <c r="AY13" s="500" t="s">
        <v>
143</v>
      </c>
      <c r="AZ13" s="501"/>
      <c r="BA13" s="501"/>
      <c r="BB13" s="501"/>
      <c r="BC13" s="501"/>
      <c r="BD13" s="501"/>
      <c r="BE13" s="501"/>
      <c r="BF13" s="501"/>
      <c r="BG13" s="501"/>
      <c r="BH13" s="501"/>
      <c r="BI13" s="501"/>
      <c r="BJ13" s="501"/>
      <c r="BK13" s="501"/>
      <c r="BL13" s="501"/>
      <c r="BM13" s="502"/>
      <c r="BN13" s="466">
        <v>
-315607</v>
      </c>
      <c r="BO13" s="467"/>
      <c r="BP13" s="467"/>
      <c r="BQ13" s="467"/>
      <c r="BR13" s="467"/>
      <c r="BS13" s="467"/>
      <c r="BT13" s="467"/>
      <c r="BU13" s="468"/>
      <c r="BV13" s="466">
        <v>
-558017</v>
      </c>
      <c r="BW13" s="467"/>
      <c r="BX13" s="467"/>
      <c r="BY13" s="467"/>
      <c r="BZ13" s="467"/>
      <c r="CA13" s="467"/>
      <c r="CB13" s="467"/>
      <c r="CC13" s="468"/>
      <c r="CD13" s="469" t="s">
        <v>
144</v>
      </c>
      <c r="CE13" s="470"/>
      <c r="CF13" s="470"/>
      <c r="CG13" s="470"/>
      <c r="CH13" s="470"/>
      <c r="CI13" s="470"/>
      <c r="CJ13" s="470"/>
      <c r="CK13" s="470"/>
      <c r="CL13" s="470"/>
      <c r="CM13" s="470"/>
      <c r="CN13" s="470"/>
      <c r="CO13" s="470"/>
      <c r="CP13" s="470"/>
      <c r="CQ13" s="470"/>
      <c r="CR13" s="470"/>
      <c r="CS13" s="471"/>
      <c r="CT13" s="463">
        <v>
-3.2</v>
      </c>
      <c r="CU13" s="464"/>
      <c r="CV13" s="464"/>
      <c r="CW13" s="464"/>
      <c r="CX13" s="464"/>
      <c r="CY13" s="464"/>
      <c r="CZ13" s="464"/>
      <c r="DA13" s="465"/>
      <c r="DB13" s="463">
        <v>
-3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
145</v>
      </c>
      <c r="M14" s="545"/>
      <c r="N14" s="545"/>
      <c r="O14" s="545"/>
      <c r="P14" s="545"/>
      <c r="Q14" s="546"/>
      <c r="R14" s="547">
        <v>
58384</v>
      </c>
      <c r="S14" s="548"/>
      <c r="T14" s="548"/>
      <c r="U14" s="548"/>
      <c r="V14" s="549"/>
      <c r="W14" s="456"/>
      <c r="X14" s="457"/>
      <c r="Y14" s="457"/>
      <c r="Z14" s="457"/>
      <c r="AA14" s="457"/>
      <c r="AB14" s="446"/>
      <c r="AC14" s="550">
        <v>
0.5</v>
      </c>
      <c r="AD14" s="551"/>
      <c r="AE14" s="551"/>
      <c r="AF14" s="551"/>
      <c r="AG14" s="552"/>
      <c r="AH14" s="550">
        <v>
0.5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
146</v>
      </c>
      <c r="CE14" s="559"/>
      <c r="CF14" s="559"/>
      <c r="CG14" s="559"/>
      <c r="CH14" s="559"/>
      <c r="CI14" s="559"/>
      <c r="CJ14" s="559"/>
      <c r="CK14" s="559"/>
      <c r="CL14" s="559"/>
      <c r="CM14" s="559"/>
      <c r="CN14" s="559"/>
      <c r="CO14" s="559"/>
      <c r="CP14" s="559"/>
      <c r="CQ14" s="559"/>
      <c r="CR14" s="559"/>
      <c r="CS14" s="560"/>
      <c r="CT14" s="561" t="s">
        <v>
128</v>
      </c>
      <c r="CU14" s="562"/>
      <c r="CV14" s="562"/>
      <c r="CW14" s="562"/>
      <c r="CX14" s="562"/>
      <c r="CY14" s="562"/>
      <c r="CZ14" s="562"/>
      <c r="DA14" s="563"/>
      <c r="DB14" s="561" t="s">
        <v>
147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
139</v>
      </c>
      <c r="N15" s="555"/>
      <c r="O15" s="555"/>
      <c r="P15" s="555"/>
      <c r="Q15" s="556"/>
      <c r="R15" s="547">
        <v>
54722</v>
      </c>
      <c r="S15" s="548"/>
      <c r="T15" s="548"/>
      <c r="U15" s="548"/>
      <c r="V15" s="549"/>
      <c r="W15" s="482" t="s">
        <v>
148</v>
      </c>
      <c r="X15" s="483"/>
      <c r="Y15" s="483"/>
      <c r="Z15" s="483"/>
      <c r="AA15" s="483"/>
      <c r="AB15" s="473"/>
      <c r="AC15" s="517">
        <v>
5703</v>
      </c>
      <c r="AD15" s="518"/>
      <c r="AE15" s="518"/>
      <c r="AF15" s="518"/>
      <c r="AG15" s="557"/>
      <c r="AH15" s="517">
        <v>
6589</v>
      </c>
      <c r="AI15" s="518"/>
      <c r="AJ15" s="518"/>
      <c r="AK15" s="518"/>
      <c r="AL15" s="519"/>
      <c r="AM15" s="495"/>
      <c r="AN15" s="496"/>
      <c r="AO15" s="496"/>
      <c r="AP15" s="496"/>
      <c r="AQ15" s="496"/>
      <c r="AR15" s="496"/>
      <c r="AS15" s="496"/>
      <c r="AT15" s="497"/>
      <c r="AU15" s="498"/>
      <c r="AV15" s="499"/>
      <c r="AW15" s="499"/>
      <c r="AX15" s="499"/>
      <c r="AY15" s="426" t="s">
        <v>
149</v>
      </c>
      <c r="AZ15" s="427"/>
      <c r="BA15" s="427"/>
      <c r="BB15" s="427"/>
      <c r="BC15" s="427"/>
      <c r="BD15" s="427"/>
      <c r="BE15" s="427"/>
      <c r="BF15" s="427"/>
      <c r="BG15" s="427"/>
      <c r="BH15" s="427"/>
      <c r="BI15" s="427"/>
      <c r="BJ15" s="427"/>
      <c r="BK15" s="427"/>
      <c r="BL15" s="427"/>
      <c r="BM15" s="428"/>
      <c r="BN15" s="429">
        <v>
6787956</v>
      </c>
      <c r="BO15" s="430"/>
      <c r="BP15" s="430"/>
      <c r="BQ15" s="430"/>
      <c r="BR15" s="430"/>
      <c r="BS15" s="430"/>
      <c r="BT15" s="430"/>
      <c r="BU15" s="431"/>
      <c r="BV15" s="429">
        <v>
6961232</v>
      </c>
      <c r="BW15" s="430"/>
      <c r="BX15" s="430"/>
      <c r="BY15" s="430"/>
      <c r="BZ15" s="430"/>
      <c r="CA15" s="430"/>
      <c r="CB15" s="430"/>
      <c r="CC15" s="431"/>
      <c r="CD15" s="564" t="s">
        <v>
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
151</v>
      </c>
      <c r="M16" s="575"/>
      <c r="N16" s="575"/>
      <c r="O16" s="575"/>
      <c r="P16" s="575"/>
      <c r="Q16" s="576"/>
      <c r="R16" s="567" t="s">
        <v>
152</v>
      </c>
      <c r="S16" s="568"/>
      <c r="T16" s="568"/>
      <c r="U16" s="568"/>
      <c r="V16" s="569"/>
      <c r="W16" s="456"/>
      <c r="X16" s="457"/>
      <c r="Y16" s="457"/>
      <c r="Z16" s="457"/>
      <c r="AA16" s="457"/>
      <c r="AB16" s="446"/>
      <c r="AC16" s="550">
        <v>
24.7</v>
      </c>
      <c r="AD16" s="551"/>
      <c r="AE16" s="551"/>
      <c r="AF16" s="551"/>
      <c r="AG16" s="552"/>
      <c r="AH16" s="550">
        <v>
25.8</v>
      </c>
      <c r="AI16" s="551"/>
      <c r="AJ16" s="551"/>
      <c r="AK16" s="551"/>
      <c r="AL16" s="553"/>
      <c r="AM16" s="495"/>
      <c r="AN16" s="496"/>
      <c r="AO16" s="496"/>
      <c r="AP16" s="496"/>
      <c r="AQ16" s="496"/>
      <c r="AR16" s="496"/>
      <c r="AS16" s="496"/>
      <c r="AT16" s="497"/>
      <c r="AU16" s="498"/>
      <c r="AV16" s="499"/>
      <c r="AW16" s="499"/>
      <c r="AX16" s="499"/>
      <c r="AY16" s="500" t="s">
        <v>
153</v>
      </c>
      <c r="AZ16" s="501"/>
      <c r="BA16" s="501"/>
      <c r="BB16" s="501"/>
      <c r="BC16" s="501"/>
      <c r="BD16" s="501"/>
      <c r="BE16" s="501"/>
      <c r="BF16" s="501"/>
      <c r="BG16" s="501"/>
      <c r="BH16" s="501"/>
      <c r="BI16" s="501"/>
      <c r="BJ16" s="501"/>
      <c r="BK16" s="501"/>
      <c r="BL16" s="501"/>
      <c r="BM16" s="502"/>
      <c r="BN16" s="466">
        <v>
8890430</v>
      </c>
      <c r="BO16" s="467"/>
      <c r="BP16" s="467"/>
      <c r="BQ16" s="467"/>
      <c r="BR16" s="467"/>
      <c r="BS16" s="467"/>
      <c r="BT16" s="467"/>
      <c r="BU16" s="468"/>
      <c r="BV16" s="466">
        <v>
8843240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
154</v>
      </c>
      <c r="N17" s="571"/>
      <c r="O17" s="571"/>
      <c r="P17" s="571"/>
      <c r="Q17" s="572"/>
      <c r="R17" s="567" t="s">
        <v>
155</v>
      </c>
      <c r="S17" s="568"/>
      <c r="T17" s="568"/>
      <c r="U17" s="568"/>
      <c r="V17" s="569"/>
      <c r="W17" s="482" t="s">
        <v>
156</v>
      </c>
      <c r="X17" s="483"/>
      <c r="Y17" s="483"/>
      <c r="Z17" s="483"/>
      <c r="AA17" s="483"/>
      <c r="AB17" s="473"/>
      <c r="AC17" s="517">
        <v>
17282</v>
      </c>
      <c r="AD17" s="518"/>
      <c r="AE17" s="518"/>
      <c r="AF17" s="518"/>
      <c r="AG17" s="557"/>
      <c r="AH17" s="517">
        <v>
18795</v>
      </c>
      <c r="AI17" s="518"/>
      <c r="AJ17" s="518"/>
      <c r="AK17" s="518"/>
      <c r="AL17" s="519"/>
      <c r="AM17" s="495"/>
      <c r="AN17" s="496"/>
      <c r="AO17" s="496"/>
      <c r="AP17" s="496"/>
      <c r="AQ17" s="496"/>
      <c r="AR17" s="496"/>
      <c r="AS17" s="496"/>
      <c r="AT17" s="497"/>
      <c r="AU17" s="498"/>
      <c r="AV17" s="499"/>
      <c r="AW17" s="499"/>
      <c r="AX17" s="499"/>
      <c r="AY17" s="500" t="s">
        <v>
157</v>
      </c>
      <c r="AZ17" s="501"/>
      <c r="BA17" s="501"/>
      <c r="BB17" s="501"/>
      <c r="BC17" s="501"/>
      <c r="BD17" s="501"/>
      <c r="BE17" s="501"/>
      <c r="BF17" s="501"/>
      <c r="BG17" s="501"/>
      <c r="BH17" s="501"/>
      <c r="BI17" s="501"/>
      <c r="BJ17" s="501"/>
      <c r="BK17" s="501"/>
      <c r="BL17" s="501"/>
      <c r="BM17" s="502"/>
      <c r="BN17" s="466">
        <v>
8634961</v>
      </c>
      <c r="BO17" s="467"/>
      <c r="BP17" s="467"/>
      <c r="BQ17" s="467"/>
      <c r="BR17" s="467"/>
      <c r="BS17" s="467"/>
      <c r="BT17" s="467"/>
      <c r="BU17" s="468"/>
      <c r="BV17" s="466">
        <v>
8851213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
158</v>
      </c>
      <c r="C18" s="509"/>
      <c r="D18" s="509"/>
      <c r="E18" s="578"/>
      <c r="F18" s="578"/>
      <c r="G18" s="578"/>
      <c r="H18" s="578"/>
      <c r="I18" s="578"/>
      <c r="J18" s="578"/>
      <c r="K18" s="578"/>
      <c r="L18" s="579">
        <v>
10.16</v>
      </c>
      <c r="M18" s="579"/>
      <c r="N18" s="579"/>
      <c r="O18" s="579"/>
      <c r="P18" s="579"/>
      <c r="Q18" s="579"/>
      <c r="R18" s="580"/>
      <c r="S18" s="580"/>
      <c r="T18" s="580"/>
      <c r="U18" s="580"/>
      <c r="V18" s="581"/>
      <c r="W18" s="484"/>
      <c r="X18" s="485"/>
      <c r="Y18" s="485"/>
      <c r="Z18" s="485"/>
      <c r="AA18" s="485"/>
      <c r="AB18" s="476"/>
      <c r="AC18" s="582">
        <v>
74.8</v>
      </c>
      <c r="AD18" s="583"/>
      <c r="AE18" s="583"/>
      <c r="AF18" s="583"/>
      <c r="AG18" s="584"/>
      <c r="AH18" s="582">
        <v>
73.7</v>
      </c>
      <c r="AI18" s="583"/>
      <c r="AJ18" s="583"/>
      <c r="AK18" s="583"/>
      <c r="AL18" s="585"/>
      <c r="AM18" s="495"/>
      <c r="AN18" s="496"/>
      <c r="AO18" s="496"/>
      <c r="AP18" s="496"/>
      <c r="AQ18" s="496"/>
      <c r="AR18" s="496"/>
      <c r="AS18" s="496"/>
      <c r="AT18" s="497"/>
      <c r="AU18" s="498"/>
      <c r="AV18" s="499"/>
      <c r="AW18" s="499"/>
      <c r="AX18" s="499"/>
      <c r="AY18" s="500" t="s">
        <v>
159</v>
      </c>
      <c r="AZ18" s="501"/>
      <c r="BA18" s="501"/>
      <c r="BB18" s="501"/>
      <c r="BC18" s="501"/>
      <c r="BD18" s="501"/>
      <c r="BE18" s="501"/>
      <c r="BF18" s="501"/>
      <c r="BG18" s="501"/>
      <c r="BH18" s="501"/>
      <c r="BI18" s="501"/>
      <c r="BJ18" s="501"/>
      <c r="BK18" s="501"/>
      <c r="BL18" s="501"/>
      <c r="BM18" s="502"/>
      <c r="BN18" s="466">
        <v>
12057168</v>
      </c>
      <c r="BO18" s="467"/>
      <c r="BP18" s="467"/>
      <c r="BQ18" s="467"/>
      <c r="BR18" s="467"/>
      <c r="BS18" s="467"/>
      <c r="BT18" s="467"/>
      <c r="BU18" s="468"/>
      <c r="BV18" s="466">
        <v>
11663339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
160</v>
      </c>
      <c r="C19" s="509"/>
      <c r="D19" s="509"/>
      <c r="E19" s="578"/>
      <c r="F19" s="578"/>
      <c r="G19" s="578"/>
      <c r="H19" s="578"/>
      <c r="I19" s="578"/>
      <c r="J19" s="578"/>
      <c r="K19" s="578"/>
      <c r="L19" s="586">
        <v>
5748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
161</v>
      </c>
      <c r="AZ19" s="501"/>
      <c r="BA19" s="501"/>
      <c r="BB19" s="501"/>
      <c r="BC19" s="501"/>
      <c r="BD19" s="501"/>
      <c r="BE19" s="501"/>
      <c r="BF19" s="501"/>
      <c r="BG19" s="501"/>
      <c r="BH19" s="501"/>
      <c r="BI19" s="501"/>
      <c r="BJ19" s="501"/>
      <c r="BK19" s="501"/>
      <c r="BL19" s="501"/>
      <c r="BM19" s="502"/>
      <c r="BN19" s="466">
        <v>
15449921</v>
      </c>
      <c r="BO19" s="467"/>
      <c r="BP19" s="467"/>
      <c r="BQ19" s="467"/>
      <c r="BR19" s="467"/>
      <c r="BS19" s="467"/>
      <c r="BT19" s="467"/>
      <c r="BU19" s="468"/>
      <c r="BV19" s="466">
        <v>
15753973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
162</v>
      </c>
      <c r="C20" s="509"/>
      <c r="D20" s="509"/>
      <c r="E20" s="578"/>
      <c r="F20" s="578"/>
      <c r="G20" s="578"/>
      <c r="H20" s="578"/>
      <c r="I20" s="578"/>
      <c r="J20" s="578"/>
      <c r="K20" s="578"/>
      <c r="L20" s="586">
        <v>
27260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
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
164</v>
      </c>
      <c r="C22" s="601"/>
      <c r="D22" s="602"/>
      <c r="E22" s="478" t="s">
        <v>
1</v>
      </c>
      <c r="F22" s="483"/>
      <c r="G22" s="483"/>
      <c r="H22" s="483"/>
      <c r="I22" s="483"/>
      <c r="J22" s="483"/>
      <c r="K22" s="473"/>
      <c r="L22" s="478" t="s">
        <v>
165</v>
      </c>
      <c r="M22" s="483"/>
      <c r="N22" s="483"/>
      <c r="O22" s="483"/>
      <c r="P22" s="473"/>
      <c r="Q22" s="609" t="s">
        <v>
166</v>
      </c>
      <c r="R22" s="610"/>
      <c r="S22" s="610"/>
      <c r="T22" s="610"/>
      <c r="U22" s="610"/>
      <c r="V22" s="611"/>
      <c r="W22" s="615" t="s">
        <v>
167</v>
      </c>
      <c r="X22" s="601"/>
      <c r="Y22" s="602"/>
      <c r="Z22" s="478" t="s">
        <v>
1</v>
      </c>
      <c r="AA22" s="483"/>
      <c r="AB22" s="483"/>
      <c r="AC22" s="483"/>
      <c r="AD22" s="483"/>
      <c r="AE22" s="483"/>
      <c r="AF22" s="483"/>
      <c r="AG22" s="473"/>
      <c r="AH22" s="628" t="s">
        <v>
168</v>
      </c>
      <c r="AI22" s="483"/>
      <c r="AJ22" s="483"/>
      <c r="AK22" s="483"/>
      <c r="AL22" s="473"/>
      <c r="AM22" s="628" t="s">
        <v>
169</v>
      </c>
      <c r="AN22" s="629"/>
      <c r="AO22" s="629"/>
      <c r="AP22" s="629"/>
      <c r="AQ22" s="629"/>
      <c r="AR22" s="630"/>
      <c r="AS22" s="609" t="s">
        <v>
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
170</v>
      </c>
      <c r="AZ23" s="427"/>
      <c r="BA23" s="427"/>
      <c r="BB23" s="427"/>
      <c r="BC23" s="427"/>
      <c r="BD23" s="427"/>
      <c r="BE23" s="427"/>
      <c r="BF23" s="427"/>
      <c r="BG23" s="427"/>
      <c r="BH23" s="427"/>
      <c r="BI23" s="427"/>
      <c r="BJ23" s="427"/>
      <c r="BK23" s="427"/>
      <c r="BL23" s="427"/>
      <c r="BM23" s="428"/>
      <c r="BN23" s="466">
        <v>
7046765</v>
      </c>
      <c r="BO23" s="467"/>
      <c r="BP23" s="467"/>
      <c r="BQ23" s="467"/>
      <c r="BR23" s="467"/>
      <c r="BS23" s="467"/>
      <c r="BT23" s="467"/>
      <c r="BU23" s="468"/>
      <c r="BV23" s="466">
        <v>
7148712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
171</v>
      </c>
      <c r="F24" s="496"/>
      <c r="G24" s="496"/>
      <c r="H24" s="496"/>
      <c r="I24" s="496"/>
      <c r="J24" s="496"/>
      <c r="K24" s="497"/>
      <c r="L24" s="517">
        <v>
1</v>
      </c>
      <c r="M24" s="518"/>
      <c r="N24" s="518"/>
      <c r="O24" s="518"/>
      <c r="P24" s="557"/>
      <c r="Q24" s="517">
        <v>
9000</v>
      </c>
      <c r="R24" s="518"/>
      <c r="S24" s="518"/>
      <c r="T24" s="518"/>
      <c r="U24" s="518"/>
      <c r="V24" s="557"/>
      <c r="W24" s="616"/>
      <c r="X24" s="604"/>
      <c r="Y24" s="605"/>
      <c r="Z24" s="516" t="s">
        <v>
172</v>
      </c>
      <c r="AA24" s="496"/>
      <c r="AB24" s="496"/>
      <c r="AC24" s="496"/>
      <c r="AD24" s="496"/>
      <c r="AE24" s="496"/>
      <c r="AF24" s="496"/>
      <c r="AG24" s="497"/>
      <c r="AH24" s="517">
        <v>
355</v>
      </c>
      <c r="AI24" s="518"/>
      <c r="AJ24" s="518"/>
      <c r="AK24" s="518"/>
      <c r="AL24" s="557"/>
      <c r="AM24" s="517">
        <v>
1060385</v>
      </c>
      <c r="AN24" s="518"/>
      <c r="AO24" s="518"/>
      <c r="AP24" s="518"/>
      <c r="AQ24" s="518"/>
      <c r="AR24" s="557"/>
      <c r="AS24" s="517">
        <v>
2987</v>
      </c>
      <c r="AT24" s="518"/>
      <c r="AU24" s="518"/>
      <c r="AV24" s="518"/>
      <c r="AW24" s="518"/>
      <c r="AX24" s="519"/>
      <c r="AY24" s="636" t="s">
        <v>
173</v>
      </c>
      <c r="AZ24" s="637"/>
      <c r="BA24" s="637"/>
      <c r="BB24" s="637"/>
      <c r="BC24" s="637"/>
      <c r="BD24" s="637"/>
      <c r="BE24" s="637"/>
      <c r="BF24" s="637"/>
      <c r="BG24" s="637"/>
      <c r="BH24" s="637"/>
      <c r="BI24" s="637"/>
      <c r="BJ24" s="637"/>
      <c r="BK24" s="637"/>
      <c r="BL24" s="637"/>
      <c r="BM24" s="638"/>
      <c r="BN24" s="466">
        <v>
5779554</v>
      </c>
      <c r="BO24" s="467"/>
      <c r="BP24" s="467"/>
      <c r="BQ24" s="467"/>
      <c r="BR24" s="467"/>
      <c r="BS24" s="467"/>
      <c r="BT24" s="467"/>
      <c r="BU24" s="468"/>
      <c r="BV24" s="466">
        <v>
5828612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
174</v>
      </c>
      <c r="F25" s="496"/>
      <c r="G25" s="496"/>
      <c r="H25" s="496"/>
      <c r="I25" s="496"/>
      <c r="J25" s="496"/>
      <c r="K25" s="497"/>
      <c r="L25" s="517">
        <v>
1</v>
      </c>
      <c r="M25" s="518"/>
      <c r="N25" s="518"/>
      <c r="O25" s="518"/>
      <c r="P25" s="557"/>
      <c r="Q25" s="517">
        <v>
7740</v>
      </c>
      <c r="R25" s="518"/>
      <c r="S25" s="518"/>
      <c r="T25" s="518"/>
      <c r="U25" s="518"/>
      <c r="V25" s="557"/>
      <c r="W25" s="616"/>
      <c r="X25" s="604"/>
      <c r="Y25" s="605"/>
      <c r="Z25" s="516" t="s">
        <v>
175</v>
      </c>
      <c r="AA25" s="496"/>
      <c r="AB25" s="496"/>
      <c r="AC25" s="496"/>
      <c r="AD25" s="496"/>
      <c r="AE25" s="496"/>
      <c r="AF25" s="496"/>
      <c r="AG25" s="497"/>
      <c r="AH25" s="517" t="s">
        <v>
176</v>
      </c>
      <c r="AI25" s="518"/>
      <c r="AJ25" s="518"/>
      <c r="AK25" s="518"/>
      <c r="AL25" s="557"/>
      <c r="AM25" s="517" t="s">
        <v>
176</v>
      </c>
      <c r="AN25" s="518"/>
      <c r="AO25" s="518"/>
      <c r="AP25" s="518"/>
      <c r="AQ25" s="518"/>
      <c r="AR25" s="557"/>
      <c r="AS25" s="517" t="s">
        <v>
176</v>
      </c>
      <c r="AT25" s="518"/>
      <c r="AU25" s="518"/>
      <c r="AV25" s="518"/>
      <c r="AW25" s="518"/>
      <c r="AX25" s="519"/>
      <c r="AY25" s="426" t="s">
        <v>
177</v>
      </c>
      <c r="AZ25" s="427"/>
      <c r="BA25" s="427"/>
      <c r="BB25" s="427"/>
      <c r="BC25" s="427"/>
      <c r="BD25" s="427"/>
      <c r="BE25" s="427"/>
      <c r="BF25" s="427"/>
      <c r="BG25" s="427"/>
      <c r="BH25" s="427"/>
      <c r="BI25" s="427"/>
      <c r="BJ25" s="427"/>
      <c r="BK25" s="427"/>
      <c r="BL25" s="427"/>
      <c r="BM25" s="428"/>
      <c r="BN25" s="429">
        <v>
3753197</v>
      </c>
      <c r="BO25" s="430"/>
      <c r="BP25" s="430"/>
      <c r="BQ25" s="430"/>
      <c r="BR25" s="430"/>
      <c r="BS25" s="430"/>
      <c r="BT25" s="430"/>
      <c r="BU25" s="431"/>
      <c r="BV25" s="429">
        <v>
2556933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
178</v>
      </c>
      <c r="F26" s="496"/>
      <c r="G26" s="496"/>
      <c r="H26" s="496"/>
      <c r="I26" s="496"/>
      <c r="J26" s="496"/>
      <c r="K26" s="497"/>
      <c r="L26" s="517">
        <v>
1</v>
      </c>
      <c r="M26" s="518"/>
      <c r="N26" s="518"/>
      <c r="O26" s="518"/>
      <c r="P26" s="557"/>
      <c r="Q26" s="517">
        <v>
7270</v>
      </c>
      <c r="R26" s="518"/>
      <c r="S26" s="518"/>
      <c r="T26" s="518"/>
      <c r="U26" s="518"/>
      <c r="V26" s="557"/>
      <c r="W26" s="616"/>
      <c r="X26" s="604"/>
      <c r="Y26" s="605"/>
      <c r="Z26" s="516" t="s">
        <v>
179</v>
      </c>
      <c r="AA26" s="626"/>
      <c r="AB26" s="626"/>
      <c r="AC26" s="626"/>
      <c r="AD26" s="626"/>
      <c r="AE26" s="626"/>
      <c r="AF26" s="626"/>
      <c r="AG26" s="627"/>
      <c r="AH26" s="517">
        <v>
18</v>
      </c>
      <c r="AI26" s="518"/>
      <c r="AJ26" s="518"/>
      <c r="AK26" s="518"/>
      <c r="AL26" s="557"/>
      <c r="AM26" s="517">
        <v>
56718</v>
      </c>
      <c r="AN26" s="518"/>
      <c r="AO26" s="518"/>
      <c r="AP26" s="518"/>
      <c r="AQ26" s="518"/>
      <c r="AR26" s="557"/>
      <c r="AS26" s="517">
        <v>
3151</v>
      </c>
      <c r="AT26" s="518"/>
      <c r="AU26" s="518"/>
      <c r="AV26" s="518"/>
      <c r="AW26" s="518"/>
      <c r="AX26" s="519"/>
      <c r="AY26" s="469" t="s">
        <v>
180</v>
      </c>
      <c r="AZ26" s="470"/>
      <c r="BA26" s="470"/>
      <c r="BB26" s="470"/>
      <c r="BC26" s="470"/>
      <c r="BD26" s="470"/>
      <c r="BE26" s="470"/>
      <c r="BF26" s="470"/>
      <c r="BG26" s="470"/>
      <c r="BH26" s="470"/>
      <c r="BI26" s="470"/>
      <c r="BJ26" s="470"/>
      <c r="BK26" s="470"/>
      <c r="BL26" s="470"/>
      <c r="BM26" s="471"/>
      <c r="BN26" s="466" t="s">
        <v>
176</v>
      </c>
      <c r="BO26" s="467"/>
      <c r="BP26" s="467"/>
      <c r="BQ26" s="467"/>
      <c r="BR26" s="467"/>
      <c r="BS26" s="467"/>
      <c r="BT26" s="467"/>
      <c r="BU26" s="468"/>
      <c r="BV26" s="466" t="s">
        <v>
176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
181</v>
      </c>
      <c r="F27" s="496"/>
      <c r="G27" s="496"/>
      <c r="H27" s="496"/>
      <c r="I27" s="496"/>
      <c r="J27" s="496"/>
      <c r="K27" s="497"/>
      <c r="L27" s="517">
        <v>
1</v>
      </c>
      <c r="M27" s="518"/>
      <c r="N27" s="518"/>
      <c r="O27" s="518"/>
      <c r="P27" s="557"/>
      <c r="Q27" s="517">
        <v>
5270</v>
      </c>
      <c r="R27" s="518"/>
      <c r="S27" s="518"/>
      <c r="T27" s="518"/>
      <c r="U27" s="518"/>
      <c r="V27" s="557"/>
      <c r="W27" s="616"/>
      <c r="X27" s="604"/>
      <c r="Y27" s="605"/>
      <c r="Z27" s="516" t="s">
        <v>
182</v>
      </c>
      <c r="AA27" s="496"/>
      <c r="AB27" s="496"/>
      <c r="AC27" s="496"/>
      <c r="AD27" s="496"/>
      <c r="AE27" s="496"/>
      <c r="AF27" s="496"/>
      <c r="AG27" s="497"/>
      <c r="AH27" s="517">
        <v>
2</v>
      </c>
      <c r="AI27" s="518"/>
      <c r="AJ27" s="518"/>
      <c r="AK27" s="518"/>
      <c r="AL27" s="557"/>
      <c r="AM27" s="517" t="s">
        <v>
183</v>
      </c>
      <c r="AN27" s="518"/>
      <c r="AO27" s="518"/>
      <c r="AP27" s="518"/>
      <c r="AQ27" s="518"/>
      <c r="AR27" s="557"/>
      <c r="AS27" s="517" t="s">
        <v>
183</v>
      </c>
      <c r="AT27" s="518"/>
      <c r="AU27" s="518"/>
      <c r="AV27" s="518"/>
      <c r="AW27" s="518"/>
      <c r="AX27" s="519"/>
      <c r="AY27" s="558" t="s">
        <v>
184</v>
      </c>
      <c r="AZ27" s="559"/>
      <c r="BA27" s="559"/>
      <c r="BB27" s="559"/>
      <c r="BC27" s="559"/>
      <c r="BD27" s="559"/>
      <c r="BE27" s="559"/>
      <c r="BF27" s="559"/>
      <c r="BG27" s="559"/>
      <c r="BH27" s="559"/>
      <c r="BI27" s="559"/>
      <c r="BJ27" s="559"/>
      <c r="BK27" s="559"/>
      <c r="BL27" s="559"/>
      <c r="BM27" s="560"/>
      <c r="BN27" s="639" t="s">
        <v>
176</v>
      </c>
      <c r="BO27" s="640"/>
      <c r="BP27" s="640"/>
      <c r="BQ27" s="640"/>
      <c r="BR27" s="640"/>
      <c r="BS27" s="640"/>
      <c r="BT27" s="640"/>
      <c r="BU27" s="641"/>
      <c r="BV27" s="639" t="s">
        <v>
176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
185</v>
      </c>
      <c r="F28" s="496"/>
      <c r="G28" s="496"/>
      <c r="H28" s="496"/>
      <c r="I28" s="496"/>
      <c r="J28" s="496"/>
      <c r="K28" s="497"/>
      <c r="L28" s="517">
        <v>
1</v>
      </c>
      <c r="M28" s="518"/>
      <c r="N28" s="518"/>
      <c r="O28" s="518"/>
      <c r="P28" s="557"/>
      <c r="Q28" s="517">
        <v>
4710</v>
      </c>
      <c r="R28" s="518"/>
      <c r="S28" s="518"/>
      <c r="T28" s="518"/>
      <c r="U28" s="518"/>
      <c r="V28" s="557"/>
      <c r="W28" s="616"/>
      <c r="X28" s="604"/>
      <c r="Y28" s="605"/>
      <c r="Z28" s="516" t="s">
        <v>
186</v>
      </c>
      <c r="AA28" s="496"/>
      <c r="AB28" s="496"/>
      <c r="AC28" s="496"/>
      <c r="AD28" s="496"/>
      <c r="AE28" s="496"/>
      <c r="AF28" s="496"/>
      <c r="AG28" s="497"/>
      <c r="AH28" s="517" t="s">
        <v>
176</v>
      </c>
      <c r="AI28" s="518"/>
      <c r="AJ28" s="518"/>
      <c r="AK28" s="518"/>
      <c r="AL28" s="557"/>
      <c r="AM28" s="517" t="s">
        <v>
176</v>
      </c>
      <c r="AN28" s="518"/>
      <c r="AO28" s="518"/>
      <c r="AP28" s="518"/>
      <c r="AQ28" s="518"/>
      <c r="AR28" s="557"/>
      <c r="AS28" s="517" t="s">
        <v>
176</v>
      </c>
      <c r="AT28" s="518"/>
      <c r="AU28" s="518"/>
      <c r="AV28" s="518"/>
      <c r="AW28" s="518"/>
      <c r="AX28" s="519"/>
      <c r="AY28" s="642" t="s">
        <v>
187</v>
      </c>
      <c r="AZ28" s="643"/>
      <c r="BA28" s="643"/>
      <c r="BB28" s="644"/>
      <c r="BC28" s="426" t="s">
        <v>
47</v>
      </c>
      <c r="BD28" s="427"/>
      <c r="BE28" s="427"/>
      <c r="BF28" s="427"/>
      <c r="BG28" s="427"/>
      <c r="BH28" s="427"/>
      <c r="BI28" s="427"/>
      <c r="BJ28" s="427"/>
      <c r="BK28" s="427"/>
      <c r="BL28" s="427"/>
      <c r="BM28" s="428"/>
      <c r="BN28" s="429">
        <v>
2495184</v>
      </c>
      <c r="BO28" s="430"/>
      <c r="BP28" s="430"/>
      <c r="BQ28" s="430"/>
      <c r="BR28" s="430"/>
      <c r="BS28" s="430"/>
      <c r="BT28" s="430"/>
      <c r="BU28" s="431"/>
      <c r="BV28" s="429">
        <v>
2717352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
188</v>
      </c>
      <c r="F29" s="496"/>
      <c r="G29" s="496"/>
      <c r="H29" s="496"/>
      <c r="I29" s="496"/>
      <c r="J29" s="496"/>
      <c r="K29" s="497"/>
      <c r="L29" s="517">
        <v>
17</v>
      </c>
      <c r="M29" s="518"/>
      <c r="N29" s="518"/>
      <c r="O29" s="518"/>
      <c r="P29" s="557"/>
      <c r="Q29" s="517">
        <v>
4470</v>
      </c>
      <c r="R29" s="518"/>
      <c r="S29" s="518"/>
      <c r="T29" s="518"/>
      <c r="U29" s="518"/>
      <c r="V29" s="557"/>
      <c r="W29" s="617"/>
      <c r="X29" s="618"/>
      <c r="Y29" s="619"/>
      <c r="Z29" s="516" t="s">
        <v>
189</v>
      </c>
      <c r="AA29" s="496"/>
      <c r="AB29" s="496"/>
      <c r="AC29" s="496"/>
      <c r="AD29" s="496"/>
      <c r="AE29" s="496"/>
      <c r="AF29" s="496"/>
      <c r="AG29" s="497"/>
      <c r="AH29" s="517">
        <v>
357</v>
      </c>
      <c r="AI29" s="518"/>
      <c r="AJ29" s="518"/>
      <c r="AK29" s="518"/>
      <c r="AL29" s="557"/>
      <c r="AM29" s="517">
        <v>
1069191</v>
      </c>
      <c r="AN29" s="518"/>
      <c r="AO29" s="518"/>
      <c r="AP29" s="518"/>
      <c r="AQ29" s="518"/>
      <c r="AR29" s="557"/>
      <c r="AS29" s="517">
        <v>
2995</v>
      </c>
      <c r="AT29" s="518"/>
      <c r="AU29" s="518"/>
      <c r="AV29" s="518"/>
      <c r="AW29" s="518"/>
      <c r="AX29" s="519"/>
      <c r="AY29" s="645"/>
      <c r="AZ29" s="646"/>
      <c r="BA29" s="646"/>
      <c r="BB29" s="647"/>
      <c r="BC29" s="500" t="s">
        <v>
190</v>
      </c>
      <c r="BD29" s="501"/>
      <c r="BE29" s="501"/>
      <c r="BF29" s="501"/>
      <c r="BG29" s="501"/>
      <c r="BH29" s="501"/>
      <c r="BI29" s="501"/>
      <c r="BJ29" s="501"/>
      <c r="BK29" s="501"/>
      <c r="BL29" s="501"/>
      <c r="BM29" s="502"/>
      <c r="BN29" s="466" t="s">
        <v>
176</v>
      </c>
      <c r="BO29" s="467"/>
      <c r="BP29" s="467"/>
      <c r="BQ29" s="467"/>
      <c r="BR29" s="467"/>
      <c r="BS29" s="467"/>
      <c r="BT29" s="467"/>
      <c r="BU29" s="468"/>
      <c r="BV29" s="466" t="s">
        <v>
176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
191</v>
      </c>
      <c r="X30" s="624"/>
      <c r="Y30" s="624"/>
      <c r="Z30" s="624"/>
      <c r="AA30" s="624"/>
      <c r="AB30" s="624"/>
      <c r="AC30" s="624"/>
      <c r="AD30" s="624"/>
      <c r="AE30" s="624"/>
      <c r="AF30" s="624"/>
      <c r="AG30" s="625"/>
      <c r="AH30" s="582">
        <v>
101.1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
49</v>
      </c>
      <c r="BD30" s="637"/>
      <c r="BE30" s="637"/>
      <c r="BF30" s="637"/>
      <c r="BG30" s="637"/>
      <c r="BH30" s="637"/>
      <c r="BI30" s="637"/>
      <c r="BJ30" s="637"/>
      <c r="BK30" s="637"/>
      <c r="BL30" s="637"/>
      <c r="BM30" s="638"/>
      <c r="BN30" s="639">
        <v>
5883967</v>
      </c>
      <c r="BO30" s="640"/>
      <c r="BP30" s="640"/>
      <c r="BQ30" s="640"/>
      <c r="BR30" s="640"/>
      <c r="BS30" s="640"/>
      <c r="BT30" s="640"/>
      <c r="BU30" s="641"/>
      <c r="BV30" s="639">
        <v>
5593622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
192</v>
      </c>
      <c r="D32" s="213"/>
      <c r="E32" s="213"/>
      <c r="F32" s="210"/>
      <c r="G32" s="210"/>
      <c r="H32" s="210"/>
      <c r="I32" s="210"/>
      <c r="J32" s="210"/>
      <c r="K32" s="210"/>
      <c r="L32" s="210"/>
      <c r="M32" s="210"/>
      <c r="N32" s="210"/>
      <c r="O32" s="210"/>
      <c r="P32" s="210"/>
      <c r="Q32" s="210"/>
      <c r="R32" s="210"/>
      <c r="S32" s="210"/>
      <c r="T32" s="210"/>
      <c r="U32" s="210" t="s">
        <v>
193</v>
      </c>
      <c r="V32" s="210"/>
      <c r="W32" s="210"/>
      <c r="X32" s="210"/>
      <c r="Y32" s="210"/>
      <c r="Z32" s="210"/>
      <c r="AA32" s="210"/>
      <c r="AB32" s="210"/>
      <c r="AC32" s="210"/>
      <c r="AD32" s="210"/>
      <c r="AE32" s="210"/>
      <c r="AF32" s="210"/>
      <c r="AG32" s="210"/>
      <c r="AH32" s="210"/>
      <c r="AI32" s="210"/>
      <c r="AJ32" s="210"/>
      <c r="AK32" s="210"/>
      <c r="AL32" s="210"/>
      <c r="AM32" s="214" t="s">
        <v>
194</v>
      </c>
      <c r="AN32" s="210"/>
      <c r="AO32" s="210"/>
      <c r="AP32" s="210"/>
      <c r="AQ32" s="210"/>
      <c r="AR32" s="210"/>
      <c r="AS32" s="214"/>
      <c r="AT32" s="214"/>
      <c r="AU32" s="214"/>
      <c r="AV32" s="214"/>
      <c r="AW32" s="214"/>
      <c r="AX32" s="214"/>
      <c r="AY32" s="214"/>
      <c r="AZ32" s="214"/>
      <c r="BA32" s="214"/>
      <c r="BB32" s="210"/>
      <c r="BC32" s="214"/>
      <c r="BD32" s="210"/>
      <c r="BE32" s="214" t="s">
        <v>
195</v>
      </c>
      <c r="BF32" s="210"/>
      <c r="BG32" s="210"/>
      <c r="BH32" s="210"/>
      <c r="BI32" s="210"/>
      <c r="BJ32" s="214"/>
      <c r="BK32" s="214"/>
      <c r="BL32" s="214"/>
      <c r="BM32" s="214"/>
      <c r="BN32" s="214"/>
      <c r="BO32" s="214"/>
      <c r="BP32" s="214"/>
      <c r="BQ32" s="214"/>
      <c r="BR32" s="210"/>
      <c r="BS32" s="210"/>
      <c r="BT32" s="210"/>
      <c r="BU32" s="210"/>
      <c r="BV32" s="210"/>
      <c r="BW32" s="210" t="s">
        <v>
196</v>
      </c>
      <c r="BX32" s="210"/>
      <c r="BY32" s="210"/>
      <c r="BZ32" s="210"/>
      <c r="CA32" s="210"/>
      <c r="CB32" s="214"/>
      <c r="CC32" s="214"/>
      <c r="CD32" s="214"/>
      <c r="CE32" s="214"/>
      <c r="CF32" s="214"/>
      <c r="CG32" s="214"/>
      <c r="CH32" s="214"/>
      <c r="CI32" s="214"/>
      <c r="CJ32" s="214"/>
      <c r="CK32" s="214"/>
      <c r="CL32" s="214"/>
      <c r="CM32" s="214"/>
      <c r="CN32" s="214"/>
      <c r="CO32" s="214" t="s">
        <v>
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
198</v>
      </c>
      <c r="D33" s="490"/>
      <c r="E33" s="455" t="s">
        <v>
199</v>
      </c>
      <c r="F33" s="455"/>
      <c r="G33" s="455"/>
      <c r="H33" s="455"/>
      <c r="I33" s="455"/>
      <c r="J33" s="455"/>
      <c r="K33" s="455"/>
      <c r="L33" s="455"/>
      <c r="M33" s="455"/>
      <c r="N33" s="455"/>
      <c r="O33" s="455"/>
      <c r="P33" s="455"/>
      <c r="Q33" s="455"/>
      <c r="R33" s="455"/>
      <c r="S33" s="455"/>
      <c r="T33" s="215"/>
      <c r="U33" s="490" t="s">
        <v>
198</v>
      </c>
      <c r="V33" s="490"/>
      <c r="W33" s="455" t="s">
        <v>
199</v>
      </c>
      <c r="X33" s="455"/>
      <c r="Y33" s="455"/>
      <c r="Z33" s="455"/>
      <c r="AA33" s="455"/>
      <c r="AB33" s="455"/>
      <c r="AC33" s="455"/>
      <c r="AD33" s="455"/>
      <c r="AE33" s="455"/>
      <c r="AF33" s="455"/>
      <c r="AG33" s="455"/>
      <c r="AH33" s="455"/>
      <c r="AI33" s="455"/>
      <c r="AJ33" s="455"/>
      <c r="AK33" s="455"/>
      <c r="AL33" s="215"/>
      <c r="AM33" s="490" t="s">
        <v>
198</v>
      </c>
      <c r="AN33" s="490"/>
      <c r="AO33" s="455" t="s">
        <v>
199</v>
      </c>
      <c r="AP33" s="455"/>
      <c r="AQ33" s="455"/>
      <c r="AR33" s="455"/>
      <c r="AS33" s="455"/>
      <c r="AT33" s="455"/>
      <c r="AU33" s="455"/>
      <c r="AV33" s="455"/>
      <c r="AW33" s="455"/>
      <c r="AX33" s="455"/>
      <c r="AY33" s="455"/>
      <c r="AZ33" s="455"/>
      <c r="BA33" s="455"/>
      <c r="BB33" s="455"/>
      <c r="BC33" s="455"/>
      <c r="BD33" s="216"/>
      <c r="BE33" s="455" t="s">
        <v>
200</v>
      </c>
      <c r="BF33" s="455"/>
      <c r="BG33" s="455" t="s">
        <v>
201</v>
      </c>
      <c r="BH33" s="455"/>
      <c r="BI33" s="455"/>
      <c r="BJ33" s="455"/>
      <c r="BK33" s="455"/>
      <c r="BL33" s="455"/>
      <c r="BM33" s="455"/>
      <c r="BN33" s="455"/>
      <c r="BO33" s="455"/>
      <c r="BP33" s="455"/>
      <c r="BQ33" s="455"/>
      <c r="BR33" s="455"/>
      <c r="BS33" s="455"/>
      <c r="BT33" s="455"/>
      <c r="BU33" s="455"/>
      <c r="BV33" s="216"/>
      <c r="BW33" s="490" t="s">
        <v>
200</v>
      </c>
      <c r="BX33" s="490"/>
      <c r="BY33" s="455" t="s">
        <v>
202</v>
      </c>
      <c r="BZ33" s="455"/>
      <c r="CA33" s="455"/>
      <c r="CB33" s="455"/>
      <c r="CC33" s="455"/>
      <c r="CD33" s="455"/>
      <c r="CE33" s="455"/>
      <c r="CF33" s="455"/>
      <c r="CG33" s="455"/>
      <c r="CH33" s="455"/>
      <c r="CI33" s="455"/>
      <c r="CJ33" s="455"/>
      <c r="CK33" s="455"/>
      <c r="CL33" s="455"/>
      <c r="CM33" s="455"/>
      <c r="CN33" s="215"/>
      <c r="CO33" s="490" t="s">
        <v>
198</v>
      </c>
      <c r="CP33" s="490"/>
      <c r="CQ33" s="455" t="s">
        <v>
203</v>
      </c>
      <c r="CR33" s="455"/>
      <c r="CS33" s="455"/>
      <c r="CT33" s="455"/>
      <c r="CU33" s="455"/>
      <c r="CV33" s="455"/>
      <c r="CW33" s="455"/>
      <c r="CX33" s="455"/>
      <c r="CY33" s="455"/>
      <c r="CZ33" s="455"/>
      <c r="DA33" s="455"/>
      <c r="DB33" s="455"/>
      <c r="DC33" s="455"/>
      <c r="DD33" s="455"/>
      <c r="DE33" s="455"/>
      <c r="DF33" s="215"/>
      <c r="DG33" s="651" t="s">
        <v>
204</v>
      </c>
      <c r="DH33" s="651"/>
      <c r="DI33" s="217"/>
      <c r="DJ33" s="185"/>
      <c r="DK33" s="185"/>
      <c r="DL33" s="185"/>
      <c r="DM33" s="185"/>
      <c r="DN33" s="185"/>
      <c r="DO33" s="185"/>
    </row>
    <row r="34" spans="1:119" ht="32.25" customHeight="1" x14ac:dyDescent="0.15">
      <c r="A34" s="186"/>
      <c r="B34" s="212"/>
      <c r="C34" s="652">
        <f>
IF(E34="","",1)</f>
        <v>
1</v>
      </c>
      <c r="D34" s="652"/>
      <c r="E34" s="653" t="str">
        <f>
IF('各会計、関係団体の財政状況及び健全化判断比率'!B7="","",'各会計、関係団体の財政状況及び健全化判断比率'!B7)</f>
        <v>
一般会計</v>
      </c>
      <c r="F34" s="653"/>
      <c r="G34" s="653"/>
      <c r="H34" s="653"/>
      <c r="I34" s="653"/>
      <c r="J34" s="653"/>
      <c r="K34" s="653"/>
      <c r="L34" s="653"/>
      <c r="M34" s="653"/>
      <c r="N34" s="653"/>
      <c r="O34" s="653"/>
      <c r="P34" s="653"/>
      <c r="Q34" s="653"/>
      <c r="R34" s="653"/>
      <c r="S34" s="653"/>
      <c r="T34" s="213"/>
      <c r="U34" s="652">
        <f>
IF(W34="","",MAX(C34:D43)+1)</f>
        <v>
2</v>
      </c>
      <c r="V34" s="652"/>
      <c r="W34" s="653" t="str">
        <f>
IF('各会計、関係団体の財政状況及び健全化判断比率'!B28="","",'各会計、関係団体の財政状況及び健全化判断比率'!B28)</f>
        <v>
福生市国民健康保険特別会計</v>
      </c>
      <c r="X34" s="653"/>
      <c r="Y34" s="653"/>
      <c r="Z34" s="653"/>
      <c r="AA34" s="653"/>
      <c r="AB34" s="653"/>
      <c r="AC34" s="653"/>
      <c r="AD34" s="653"/>
      <c r="AE34" s="653"/>
      <c r="AF34" s="653"/>
      <c r="AG34" s="653"/>
      <c r="AH34" s="653"/>
      <c r="AI34" s="653"/>
      <c r="AJ34" s="653"/>
      <c r="AK34" s="653"/>
      <c r="AL34" s="213"/>
      <c r="AM34" s="652" t="str">
        <f>
IF(AO34="","",MAX(C34:D43,U34:V43)+1)</f>
        <v/>
      </c>
      <c r="AN34" s="652"/>
      <c r="AO34" s="653"/>
      <c r="AP34" s="653"/>
      <c r="AQ34" s="653"/>
      <c r="AR34" s="653"/>
      <c r="AS34" s="653"/>
      <c r="AT34" s="653"/>
      <c r="AU34" s="653"/>
      <c r="AV34" s="653"/>
      <c r="AW34" s="653"/>
      <c r="AX34" s="653"/>
      <c r="AY34" s="653"/>
      <c r="AZ34" s="653"/>
      <c r="BA34" s="653"/>
      <c r="BB34" s="653"/>
      <c r="BC34" s="653"/>
      <c r="BD34" s="213"/>
      <c r="BE34" s="652">
        <f>
IF(BG34="","",MAX(C34:D43,U34:V43,AM34:AN43)+1)</f>
        <v>
5</v>
      </c>
      <c r="BF34" s="652"/>
      <c r="BG34" s="653" t="str">
        <f>
IF('各会計、関係団体の財政状況及び健全化判断比率'!B31="","",'各会計、関係団体の財政状況及び健全化判断比率'!B31)</f>
        <v>
福生市下水道事業会計</v>
      </c>
      <c r="BH34" s="653"/>
      <c r="BI34" s="653"/>
      <c r="BJ34" s="653"/>
      <c r="BK34" s="653"/>
      <c r="BL34" s="653"/>
      <c r="BM34" s="653"/>
      <c r="BN34" s="653"/>
      <c r="BO34" s="653"/>
      <c r="BP34" s="653"/>
      <c r="BQ34" s="653"/>
      <c r="BR34" s="653"/>
      <c r="BS34" s="653"/>
      <c r="BT34" s="653"/>
      <c r="BU34" s="653"/>
      <c r="BV34" s="213"/>
      <c r="BW34" s="652">
        <f>
IF(BY34="","",MAX(C34:D43,U34:V43,AM34:AN43,BE34:BF43)+1)</f>
        <v>
6</v>
      </c>
      <c r="BX34" s="652"/>
      <c r="BY34" s="653" t="str">
        <f>
IF('各会計、関係団体の財政状況及び健全化判断比率'!B68="","",'各会計、関係団体の財政状況及び健全化判断比率'!B68)</f>
        <v>
福生病院組合</v>
      </c>
      <c r="BZ34" s="653"/>
      <c r="CA34" s="653"/>
      <c r="CB34" s="653"/>
      <c r="CC34" s="653"/>
      <c r="CD34" s="653"/>
      <c r="CE34" s="653"/>
      <c r="CF34" s="653"/>
      <c r="CG34" s="653"/>
      <c r="CH34" s="653"/>
      <c r="CI34" s="653"/>
      <c r="CJ34" s="653"/>
      <c r="CK34" s="653"/>
      <c r="CL34" s="653"/>
      <c r="CM34" s="653"/>
      <c r="CN34" s="213"/>
      <c r="CO34" s="652">
        <f>
IF(CQ34="","",MAX(C34:D43,U34:V43,AM34:AN43,BE34:BF43,BW34:BX43)+1)</f>
        <v>
16</v>
      </c>
      <c r="CP34" s="652"/>
      <c r="CQ34" s="653" t="str">
        <f>
IF('各会計、関係団体の財政状況及び健全化判断比率'!BS7="","",'各会計、関係団体の財政状況及び健全化判断比率'!BS7)</f>
        <v>
福生市土地開発公社</v>
      </c>
      <c r="CR34" s="653"/>
      <c r="CS34" s="653"/>
      <c r="CT34" s="653"/>
      <c r="CU34" s="653"/>
      <c r="CV34" s="653"/>
      <c r="CW34" s="653"/>
      <c r="CX34" s="653"/>
      <c r="CY34" s="653"/>
      <c r="CZ34" s="653"/>
      <c r="DA34" s="653"/>
      <c r="DB34" s="653"/>
      <c r="DC34" s="653"/>
      <c r="DD34" s="653"/>
      <c r="DE34" s="653"/>
      <c r="DF34" s="210"/>
      <c r="DG34" s="654" t="str">
        <f>
IF('各会計、関係団体の財政状況及び健全化判断比率'!BR7="","",'各会計、関係団体の財政状況及び健全化判断比率'!BR7)</f>
        <v>
〇</v>
      </c>
      <c r="DH34" s="654"/>
      <c r="DI34" s="217"/>
      <c r="DJ34" s="185"/>
      <c r="DK34" s="185"/>
      <c r="DL34" s="185"/>
      <c r="DM34" s="185"/>
      <c r="DN34" s="185"/>
      <c r="DO34" s="185"/>
    </row>
    <row r="35" spans="1:119" ht="32.25" customHeight="1" x14ac:dyDescent="0.15">
      <c r="A35" s="186"/>
      <c r="B35" s="212"/>
      <c r="C35" s="652" t="str">
        <f>
IF(E35="","",C34+1)</f>
        <v/>
      </c>
      <c r="D35" s="652"/>
      <c r="E35" s="653" t="str">
        <f>
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
IF(W35="","",U34+1)</f>
        <v>
3</v>
      </c>
      <c r="V35" s="652"/>
      <c r="W35" s="653" t="str">
        <f>
IF('各会計、関係団体の財政状況及び健全化判断比率'!B29="","",'各会計、関係団体の財政状況及び健全化判断比率'!B29)</f>
        <v>
福生市介護保険特別会計</v>
      </c>
      <c r="X35" s="653"/>
      <c r="Y35" s="653"/>
      <c r="Z35" s="653"/>
      <c r="AA35" s="653"/>
      <c r="AB35" s="653"/>
      <c r="AC35" s="653"/>
      <c r="AD35" s="653"/>
      <c r="AE35" s="653"/>
      <c r="AF35" s="653"/>
      <c r="AG35" s="653"/>
      <c r="AH35" s="653"/>
      <c r="AI35" s="653"/>
      <c r="AJ35" s="653"/>
      <c r="AK35" s="653"/>
      <c r="AL35" s="213"/>
      <c r="AM35" s="652" t="str">
        <f t="shared" ref="AM35:AM43" si="0">
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
IF(BG35="","",BE34+1)</f>
        <v/>
      </c>
      <c r="BF35" s="652"/>
      <c r="BG35" s="653"/>
      <c r="BH35" s="653"/>
      <c r="BI35" s="653"/>
      <c r="BJ35" s="653"/>
      <c r="BK35" s="653"/>
      <c r="BL35" s="653"/>
      <c r="BM35" s="653"/>
      <c r="BN35" s="653"/>
      <c r="BO35" s="653"/>
      <c r="BP35" s="653"/>
      <c r="BQ35" s="653"/>
      <c r="BR35" s="653"/>
      <c r="BS35" s="653"/>
      <c r="BT35" s="653"/>
      <c r="BU35" s="653"/>
      <c r="BV35" s="213"/>
      <c r="BW35" s="652">
        <f t="shared" ref="BW35:BW43" si="2">
IF(BY35="","",BW34+1)</f>
        <v>
7</v>
      </c>
      <c r="BX35" s="652"/>
      <c r="BY35" s="653" t="str">
        <f>
IF('各会計、関係団体の財政状況及び健全化判断比率'!B69="","",'各会計、関係団体の財政状況及び健全化判断比率'!B69)</f>
        <v>
東京たま広域資源循環組合</v>
      </c>
      <c r="BZ35" s="653"/>
      <c r="CA35" s="653"/>
      <c r="CB35" s="653"/>
      <c r="CC35" s="653"/>
      <c r="CD35" s="653"/>
      <c r="CE35" s="653"/>
      <c r="CF35" s="653"/>
      <c r="CG35" s="653"/>
      <c r="CH35" s="653"/>
      <c r="CI35" s="653"/>
      <c r="CJ35" s="653"/>
      <c r="CK35" s="653"/>
      <c r="CL35" s="653"/>
      <c r="CM35" s="653"/>
      <c r="CN35" s="213"/>
      <c r="CO35" s="652" t="str">
        <f t="shared" ref="CO35:CO43" si="3">
IF(CQ35="","",CO34+1)</f>
        <v/>
      </c>
      <c r="CP35" s="652"/>
      <c r="CQ35" s="653" t="str">
        <f>
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
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
IF(E36="","",C35+1)</f>
        <v/>
      </c>
      <c r="D36" s="652"/>
      <c r="E36" s="653" t="str">
        <f>
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
IF(W36="","",U35+1)</f>
        <v>
4</v>
      </c>
      <c r="V36" s="652"/>
      <c r="W36" s="653" t="str">
        <f>
IF('各会計、関係団体の財政状況及び健全化判断比率'!B30="","",'各会計、関係団体の財政状況及び健全化判断比率'!B30)</f>
        <v>
福生市後期高齢者医療特別会計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
8</v>
      </c>
      <c r="BX36" s="652"/>
      <c r="BY36" s="653" t="str">
        <f>
IF('各会計、関係団体の財政状況及び健全化判断比率'!B70="","",'各会計、関係団体の財政状況及び健全化判断比率'!B70)</f>
        <v>
西多摩衛生組合</v>
      </c>
      <c r="BZ36" s="653"/>
      <c r="CA36" s="653"/>
      <c r="CB36" s="653"/>
      <c r="CC36" s="653"/>
      <c r="CD36" s="653"/>
      <c r="CE36" s="653"/>
      <c r="CF36" s="653"/>
      <c r="CG36" s="653"/>
      <c r="CH36" s="653"/>
      <c r="CI36" s="653"/>
      <c r="CJ36" s="653"/>
      <c r="CK36" s="653"/>
      <c r="CL36" s="653"/>
      <c r="CM36" s="653"/>
      <c r="CN36" s="213"/>
      <c r="CO36" s="652" t="str">
        <f t="shared" si="3"/>
        <v/>
      </c>
      <c r="CP36" s="652"/>
      <c r="CQ36" s="653" t="str">
        <f>
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
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
IF(E37="","",C36+1)</f>
        <v/>
      </c>
      <c r="D37" s="652"/>
      <c r="E37" s="653" t="str">
        <f>
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
9</v>
      </c>
      <c r="BX37" s="652"/>
      <c r="BY37" s="653" t="str">
        <f>
IF('各会計、関係団体の財政状況及び健全化判断比率'!B71="","",'各会計、関係団体の財政状況及び健全化判断比率'!B71)</f>
        <v>
瑞穂斎場組合</v>
      </c>
      <c r="BZ37" s="653"/>
      <c r="CA37" s="653"/>
      <c r="CB37" s="653"/>
      <c r="CC37" s="653"/>
      <c r="CD37" s="653"/>
      <c r="CE37" s="653"/>
      <c r="CF37" s="653"/>
      <c r="CG37" s="653"/>
      <c r="CH37" s="653"/>
      <c r="CI37" s="653"/>
      <c r="CJ37" s="653"/>
      <c r="CK37" s="653"/>
      <c r="CL37" s="653"/>
      <c r="CM37" s="653"/>
      <c r="CN37" s="213"/>
      <c r="CO37" s="652" t="str">
        <f t="shared" si="3"/>
        <v/>
      </c>
      <c r="CP37" s="652"/>
      <c r="CQ37" s="653" t="str">
        <f>
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
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
IF(E38="","",C37+1)</f>
        <v/>
      </c>
      <c r="D38" s="652"/>
      <c r="E38" s="653" t="str">
        <f>
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
10</v>
      </c>
      <c r="BX38" s="652"/>
      <c r="BY38" s="653" t="str">
        <f>
IF('各会計、関係団体の財政状況及び健全化判断比率'!B72="","",'各会計、関係団体の財政状況及び健全化判断比率'!B72)</f>
        <v>
東京都市町村職員退職手当組合</v>
      </c>
      <c r="BZ38" s="653"/>
      <c r="CA38" s="653"/>
      <c r="CB38" s="653"/>
      <c r="CC38" s="653"/>
      <c r="CD38" s="653"/>
      <c r="CE38" s="653"/>
      <c r="CF38" s="653"/>
      <c r="CG38" s="653"/>
      <c r="CH38" s="653"/>
      <c r="CI38" s="653"/>
      <c r="CJ38" s="653"/>
      <c r="CK38" s="653"/>
      <c r="CL38" s="653"/>
      <c r="CM38" s="653"/>
      <c r="CN38" s="213"/>
      <c r="CO38" s="652" t="str">
        <f t="shared" si="3"/>
        <v/>
      </c>
      <c r="CP38" s="652"/>
      <c r="CQ38" s="653" t="str">
        <f>
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
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
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
11</v>
      </c>
      <c r="BX39" s="652"/>
      <c r="BY39" s="653" t="str">
        <f>
IF('各会計、関係団体の財政状況及び健全化判断比率'!B73="","",'各会計、関係団体の財政状況及び健全化判断比率'!B73)</f>
        <v>
東京都市町村議会議員公務災害補償等組合</v>
      </c>
      <c r="BZ39" s="653"/>
      <c r="CA39" s="653"/>
      <c r="CB39" s="653"/>
      <c r="CC39" s="653"/>
      <c r="CD39" s="653"/>
      <c r="CE39" s="653"/>
      <c r="CF39" s="653"/>
      <c r="CG39" s="653"/>
      <c r="CH39" s="653"/>
      <c r="CI39" s="653"/>
      <c r="CJ39" s="653"/>
      <c r="CK39" s="653"/>
      <c r="CL39" s="653"/>
      <c r="CM39" s="653"/>
      <c r="CN39" s="213"/>
      <c r="CO39" s="652" t="str">
        <f t="shared" si="3"/>
        <v/>
      </c>
      <c r="CP39" s="652"/>
      <c r="CQ39" s="653" t="str">
        <f>
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
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
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
12</v>
      </c>
      <c r="BX40" s="652"/>
      <c r="BY40" s="653" t="str">
        <f>
IF('各会計、関係団体の財政状況及び健全化判断比率'!B74="","",'各会計、関係団体の財政状況及び健全化判断比率'!B74)</f>
        <v>
東京市町村総合事務組合（一般会計）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
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
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
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
13</v>
      </c>
      <c r="BX41" s="652"/>
      <c r="BY41" s="653" t="str">
        <f>
IF('各会計、関係団体の財政状況及び健全化判断比率'!B75="","",'各会計、関係団体の財政状況及び健全化判断比率'!B75)</f>
        <v>
東京市町村総合事務組合（東京都市町村民交通災害共済事業特別会計）</v>
      </c>
      <c r="BZ41" s="653"/>
      <c r="CA41" s="653"/>
      <c r="CB41" s="653"/>
      <c r="CC41" s="653"/>
      <c r="CD41" s="653"/>
      <c r="CE41" s="653"/>
      <c r="CF41" s="653"/>
      <c r="CG41" s="653"/>
      <c r="CH41" s="653"/>
      <c r="CI41" s="653"/>
      <c r="CJ41" s="653"/>
      <c r="CK41" s="653"/>
      <c r="CL41" s="653"/>
      <c r="CM41" s="653"/>
      <c r="CN41" s="213"/>
      <c r="CO41" s="652" t="str">
        <f t="shared" si="3"/>
        <v/>
      </c>
      <c r="CP41" s="652"/>
      <c r="CQ41" s="653" t="str">
        <f>
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
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
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
14</v>
      </c>
      <c r="BX42" s="652"/>
      <c r="BY42" s="653" t="str">
        <f>
IF('各会計、関係団体の財政状況及び健全化判断比率'!B76="","",'各会計、関係団体の財政状況及び健全化判断比率'!B76)</f>
        <v>
東京都後期高齢者医療広域連合（一般会計）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
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
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
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
15</v>
      </c>
      <c r="BX43" s="652"/>
      <c r="BY43" s="653" t="str">
        <f>
IF('各会計、関係団体の財政状況及び健全化判断比率'!B77="","",'各会計、関係団体の財政状況及び健全化判断比率'!B77)</f>
        <v>
東京都後期高齢者医療広域連合（後期高齢者事業会計）</v>
      </c>
      <c r="BZ43" s="653"/>
      <c r="CA43" s="653"/>
      <c r="CB43" s="653"/>
      <c r="CC43" s="653"/>
      <c r="CD43" s="653"/>
      <c r="CE43" s="653"/>
      <c r="CF43" s="653"/>
      <c r="CG43" s="653"/>
      <c r="CH43" s="653"/>
      <c r="CI43" s="653"/>
      <c r="CJ43" s="653"/>
      <c r="CK43" s="653"/>
      <c r="CL43" s="653"/>
      <c r="CM43" s="653"/>
      <c r="CN43" s="213"/>
      <c r="CO43" s="652" t="str">
        <f t="shared" si="3"/>
        <v/>
      </c>
      <c r="CP43" s="652"/>
      <c r="CQ43" s="653" t="str">
        <f>
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
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
205</v>
      </c>
      <c r="C46" s="185"/>
      <c r="D46" s="185"/>
      <c r="E46" s="185" t="s">
        <v>
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
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
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
209</v>
      </c>
    </row>
    <row r="50" spans="5:5" x14ac:dyDescent="0.15">
      <c r="E50" s="187" t="s">
        <v>
210</v>
      </c>
    </row>
    <row r="51" spans="5:5" x14ac:dyDescent="0.15">
      <c r="E51" s="187" t="s">
        <v>
211</v>
      </c>
    </row>
    <row r="52" spans="5:5" x14ac:dyDescent="0.15">
      <c r="E52" s="187" t="s">
        <v>
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6135l10nCR6Iqjex+wDX8eKo9IWZtMyDIyP6+ab52vCfIIqFhn6YqjhANW2nl+rBsjzMl1w9WeiOIFzOdlqE/Q==" saltValue="aP6XMhKVplbFR5vHL/qdK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1"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
0</v>
      </c>
      <c r="K32" s="22"/>
      <c r="L32" s="22"/>
      <c r="M32" s="22"/>
      <c r="N32" s="22"/>
      <c r="O32" s="22"/>
      <c r="P32" s="22"/>
    </row>
    <row r="33" spans="1:16" ht="39" customHeight="1" thickBot="1" x14ac:dyDescent="0.25">
      <c r="A33" s="22"/>
      <c r="B33" s="25" t="s">
        <v>
6</v>
      </c>
      <c r="C33" s="26"/>
      <c r="D33" s="26"/>
      <c r="E33" s="27" t="s">
        <v>
2</v>
      </c>
      <c r="F33" s="28" t="s">
        <v>
556</v>
      </c>
      <c r="G33" s="29" t="s">
        <v>
557</v>
      </c>
      <c r="H33" s="29" t="s">
        <v>
558</v>
      </c>
      <c r="I33" s="29" t="s">
        <v>
559</v>
      </c>
      <c r="J33" s="30" t="s">
        <v>
560</v>
      </c>
      <c r="K33" s="22"/>
      <c r="L33" s="22"/>
      <c r="M33" s="22"/>
      <c r="N33" s="22"/>
      <c r="O33" s="22"/>
      <c r="P33" s="22"/>
    </row>
    <row r="34" spans="1:16" ht="39" customHeight="1" x14ac:dyDescent="0.15">
      <c r="A34" s="22"/>
      <c r="B34" s="31"/>
      <c r="C34" s="1241" t="s">
        <v>
563</v>
      </c>
      <c r="D34" s="1241"/>
      <c r="E34" s="1242"/>
      <c r="F34" s="32">
        <v>
9.7799999999999994</v>
      </c>
      <c r="G34" s="33">
        <v>
13.25</v>
      </c>
      <c r="H34" s="33">
        <v>
9.6199999999999992</v>
      </c>
      <c r="I34" s="33">
        <v>
4.63</v>
      </c>
      <c r="J34" s="34">
        <v>
3.78</v>
      </c>
      <c r="K34" s="22"/>
      <c r="L34" s="22"/>
      <c r="M34" s="22"/>
      <c r="N34" s="22"/>
      <c r="O34" s="22"/>
      <c r="P34" s="22"/>
    </row>
    <row r="35" spans="1:16" ht="39" customHeight="1" x14ac:dyDescent="0.15">
      <c r="A35" s="22"/>
      <c r="B35" s="35"/>
      <c r="C35" s="1235" t="s">
        <v>
564</v>
      </c>
      <c r="D35" s="1236"/>
      <c r="E35" s="1237"/>
      <c r="F35" s="36">
        <v>
0.81</v>
      </c>
      <c r="G35" s="37">
        <v>
1.94</v>
      </c>
      <c r="H35" s="37">
        <v>
1.7</v>
      </c>
      <c r="I35" s="37">
        <v>
1.58</v>
      </c>
      <c r="J35" s="38">
        <v>
3.62</v>
      </c>
      <c r="K35" s="22"/>
      <c r="L35" s="22"/>
      <c r="M35" s="22"/>
      <c r="N35" s="22"/>
      <c r="O35" s="22"/>
      <c r="P35" s="22"/>
    </row>
    <row r="36" spans="1:16" ht="39" customHeight="1" x14ac:dyDescent="0.15">
      <c r="A36" s="22"/>
      <c r="B36" s="35"/>
      <c r="C36" s="1235" t="s">
        <v>
565</v>
      </c>
      <c r="D36" s="1236"/>
      <c r="E36" s="1237"/>
      <c r="F36" s="36">
        <v>
2.94</v>
      </c>
      <c r="G36" s="37">
        <v>
2.52</v>
      </c>
      <c r="H36" s="37">
        <v>
4.2300000000000004</v>
      </c>
      <c r="I36" s="37">
        <v>
3.64</v>
      </c>
      <c r="J36" s="38">
        <v>
2.37</v>
      </c>
      <c r="K36" s="22"/>
      <c r="L36" s="22"/>
      <c r="M36" s="22"/>
      <c r="N36" s="22"/>
      <c r="O36" s="22"/>
      <c r="P36" s="22"/>
    </row>
    <row r="37" spans="1:16" ht="39" customHeight="1" x14ac:dyDescent="0.15">
      <c r="A37" s="22"/>
      <c r="B37" s="35"/>
      <c r="C37" s="1235" t="s">
        <v>
566</v>
      </c>
      <c r="D37" s="1236"/>
      <c r="E37" s="1237"/>
      <c r="F37" s="36">
        <v>
1.21</v>
      </c>
      <c r="G37" s="37">
        <v>
1.38</v>
      </c>
      <c r="H37" s="37">
        <v>
1.57</v>
      </c>
      <c r="I37" s="37">
        <v>
2.0699999999999998</v>
      </c>
      <c r="J37" s="38">
        <v>
1.64</v>
      </c>
      <c r="K37" s="22"/>
      <c r="L37" s="22"/>
      <c r="M37" s="22"/>
      <c r="N37" s="22"/>
      <c r="O37" s="22"/>
      <c r="P37" s="22"/>
    </row>
    <row r="38" spans="1:16" ht="39" customHeight="1" x14ac:dyDescent="0.15">
      <c r="A38" s="22"/>
      <c r="B38" s="35"/>
      <c r="C38" s="1235" t="s">
        <v>
567</v>
      </c>
      <c r="D38" s="1236"/>
      <c r="E38" s="1237"/>
      <c r="F38" s="36">
        <v>
0.24</v>
      </c>
      <c r="G38" s="37">
        <v>
0.17</v>
      </c>
      <c r="H38" s="37">
        <v>
0.14000000000000001</v>
      </c>
      <c r="I38" s="37">
        <v>
0.1</v>
      </c>
      <c r="J38" s="38">
        <v>
0.11</v>
      </c>
      <c r="K38" s="22"/>
      <c r="L38" s="22"/>
      <c r="M38" s="22"/>
      <c r="N38" s="22"/>
      <c r="O38" s="22"/>
      <c r="P38" s="22"/>
    </row>
    <row r="39" spans="1:16" ht="39" customHeight="1" x14ac:dyDescent="0.15">
      <c r="A39" s="22"/>
      <c r="B39" s="35"/>
      <c r="C39" s="1235"/>
      <c r="D39" s="1236"/>
      <c r="E39" s="1237"/>
      <c r="F39" s="36"/>
      <c r="G39" s="37"/>
      <c r="H39" s="37"/>
      <c r="I39" s="37"/>
      <c r="J39" s="38"/>
      <c r="K39" s="22"/>
      <c r="L39" s="22"/>
      <c r="M39" s="22"/>
      <c r="N39" s="22"/>
      <c r="O39" s="22"/>
      <c r="P39" s="22"/>
    </row>
    <row r="40" spans="1:16" ht="39" customHeight="1" x14ac:dyDescent="0.15">
      <c r="A40" s="22"/>
      <c r="B40" s="35"/>
      <c r="C40" s="1235"/>
      <c r="D40" s="1236"/>
      <c r="E40" s="1237"/>
      <c r="F40" s="36"/>
      <c r="G40" s="37"/>
      <c r="H40" s="37"/>
      <c r="I40" s="37"/>
      <c r="J40" s="38"/>
      <c r="K40" s="22"/>
      <c r="L40" s="22"/>
      <c r="M40" s="22"/>
      <c r="N40" s="22"/>
      <c r="O40" s="22"/>
      <c r="P40" s="22"/>
    </row>
    <row r="41" spans="1:16" ht="39" customHeight="1" x14ac:dyDescent="0.15">
      <c r="A41" s="22"/>
      <c r="B41" s="35"/>
      <c r="C41" s="1235"/>
      <c r="D41" s="1236"/>
      <c r="E41" s="1237"/>
      <c r="F41" s="36"/>
      <c r="G41" s="37"/>
      <c r="H41" s="37"/>
      <c r="I41" s="37"/>
      <c r="J41" s="38"/>
      <c r="K41" s="22"/>
      <c r="L41" s="22"/>
      <c r="M41" s="22"/>
      <c r="N41" s="22"/>
      <c r="O41" s="22"/>
      <c r="P41" s="22"/>
    </row>
    <row r="42" spans="1:16" ht="39" customHeight="1" x14ac:dyDescent="0.15">
      <c r="A42" s="22"/>
      <c r="B42" s="39"/>
      <c r="C42" s="1235" t="s">
        <v>
568</v>
      </c>
      <c r="D42" s="1236"/>
      <c r="E42" s="1237"/>
      <c r="F42" s="36" t="s">
        <v>
515</v>
      </c>
      <c r="G42" s="37" t="s">
        <v>
515</v>
      </c>
      <c r="H42" s="37" t="s">
        <v>
515</v>
      </c>
      <c r="I42" s="37" t="s">
        <v>
515</v>
      </c>
      <c r="J42" s="38" t="s">
        <v>
515</v>
      </c>
      <c r="K42" s="22"/>
      <c r="L42" s="22"/>
      <c r="M42" s="22"/>
      <c r="N42" s="22"/>
      <c r="O42" s="22"/>
      <c r="P42" s="22"/>
    </row>
    <row r="43" spans="1:16" ht="39" customHeight="1" thickBot="1" x14ac:dyDescent="0.2">
      <c r="A43" s="22"/>
      <c r="B43" s="40"/>
      <c r="C43" s="1238" t="s">
        <v>
569</v>
      </c>
      <c r="D43" s="1239"/>
      <c r="E43" s="1240"/>
      <c r="F43" s="41" t="s">
        <v>
515</v>
      </c>
      <c r="G43" s="42" t="s">
        <v>
515</v>
      </c>
      <c r="H43" s="42" t="s">
        <v>
515</v>
      </c>
      <c r="I43" s="42" t="s">
        <v>
515</v>
      </c>
      <c r="J43" s="43" t="s">
        <v>
515</v>
      </c>
      <c r="K43" s="22"/>
      <c r="L43" s="22"/>
      <c r="M43" s="22"/>
      <c r="N43" s="22"/>
      <c r="O43" s="22"/>
      <c r="P43" s="22"/>
    </row>
    <row r="44" spans="1:16" ht="39" customHeight="1" x14ac:dyDescent="0.15">
      <c r="A44" s="22"/>
      <c r="B44" s="44" t="s">
        <v>
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o79cuXozaYFQxFPQBuWIOI08nUhJpUQgJhUcpECt3k7n9GekQNLRP4izyreR2fgdhT/3X7pCTl1Xwq/CLrLig==" saltValue="NsvZdmmWuA+W2EYP1Zl4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52" zoomScale="70" zoomScaleNormal="7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
8</v>
      </c>
      <c r="P43" s="48"/>
      <c r="Q43" s="48"/>
      <c r="R43" s="48"/>
      <c r="S43" s="48"/>
      <c r="T43" s="48"/>
      <c r="U43" s="48"/>
    </row>
    <row r="44" spans="1:21" ht="30.75" customHeight="1" thickBot="1" x14ac:dyDescent="0.2">
      <c r="A44" s="48"/>
      <c r="B44" s="51" t="s">
        <v>
9</v>
      </c>
      <c r="C44" s="52"/>
      <c r="D44" s="52"/>
      <c r="E44" s="53"/>
      <c r="F44" s="53"/>
      <c r="G44" s="53"/>
      <c r="H44" s="53"/>
      <c r="I44" s="53"/>
      <c r="J44" s="54" t="s">
        <v>
2</v>
      </c>
      <c r="K44" s="55" t="s">
        <v>
556</v>
      </c>
      <c r="L44" s="56" t="s">
        <v>
557</v>
      </c>
      <c r="M44" s="56" t="s">
        <v>
558</v>
      </c>
      <c r="N44" s="56" t="s">
        <v>
559</v>
      </c>
      <c r="O44" s="57" t="s">
        <v>
560</v>
      </c>
      <c r="P44" s="48"/>
      <c r="Q44" s="48"/>
      <c r="R44" s="48"/>
      <c r="S44" s="48"/>
      <c r="T44" s="48"/>
      <c r="U44" s="48"/>
    </row>
    <row r="45" spans="1:21" ht="30.75" customHeight="1" x14ac:dyDescent="0.15">
      <c r="A45" s="48"/>
      <c r="B45" s="1243" t="s">
        <v>
10</v>
      </c>
      <c r="C45" s="1244"/>
      <c r="D45" s="58"/>
      <c r="E45" s="1249" t="s">
        <v>
11</v>
      </c>
      <c r="F45" s="1249"/>
      <c r="G45" s="1249"/>
      <c r="H45" s="1249"/>
      <c r="I45" s="1249"/>
      <c r="J45" s="1250"/>
      <c r="K45" s="59">
        <v>
1013</v>
      </c>
      <c r="L45" s="60">
        <v>
811</v>
      </c>
      <c r="M45" s="60">
        <v>
795</v>
      </c>
      <c r="N45" s="60">
        <v>
779</v>
      </c>
      <c r="O45" s="61">
        <v>
763</v>
      </c>
      <c r="P45" s="48"/>
      <c r="Q45" s="48"/>
      <c r="R45" s="48"/>
      <c r="S45" s="48"/>
      <c r="T45" s="48"/>
      <c r="U45" s="48"/>
    </row>
    <row r="46" spans="1:21" ht="30.75" customHeight="1" x14ac:dyDescent="0.15">
      <c r="A46" s="48"/>
      <c r="B46" s="1245"/>
      <c r="C46" s="1246"/>
      <c r="D46" s="62"/>
      <c r="E46" s="1251" t="s">
        <v>
12</v>
      </c>
      <c r="F46" s="1251"/>
      <c r="G46" s="1251"/>
      <c r="H46" s="1251"/>
      <c r="I46" s="1251"/>
      <c r="J46" s="1252"/>
      <c r="K46" s="63" t="s">
        <v>
515</v>
      </c>
      <c r="L46" s="64" t="s">
        <v>
515</v>
      </c>
      <c r="M46" s="64" t="s">
        <v>
515</v>
      </c>
      <c r="N46" s="64" t="s">
        <v>
515</v>
      </c>
      <c r="O46" s="65" t="s">
        <v>
515</v>
      </c>
      <c r="P46" s="48"/>
      <c r="Q46" s="48"/>
      <c r="R46" s="48"/>
      <c r="S46" s="48"/>
      <c r="T46" s="48"/>
      <c r="U46" s="48"/>
    </row>
    <row r="47" spans="1:21" ht="30.75" customHeight="1" x14ac:dyDescent="0.15">
      <c r="A47" s="48"/>
      <c r="B47" s="1245"/>
      <c r="C47" s="1246"/>
      <c r="D47" s="62"/>
      <c r="E47" s="1251" t="s">
        <v>
13</v>
      </c>
      <c r="F47" s="1251"/>
      <c r="G47" s="1251"/>
      <c r="H47" s="1251"/>
      <c r="I47" s="1251"/>
      <c r="J47" s="1252"/>
      <c r="K47" s="63" t="s">
        <v>
515</v>
      </c>
      <c r="L47" s="64" t="s">
        <v>
515</v>
      </c>
      <c r="M47" s="64" t="s">
        <v>
515</v>
      </c>
      <c r="N47" s="64" t="s">
        <v>
515</v>
      </c>
      <c r="O47" s="65" t="s">
        <v>
515</v>
      </c>
      <c r="P47" s="48"/>
      <c r="Q47" s="48"/>
      <c r="R47" s="48"/>
      <c r="S47" s="48"/>
      <c r="T47" s="48"/>
      <c r="U47" s="48"/>
    </row>
    <row r="48" spans="1:21" ht="30.75" customHeight="1" x14ac:dyDescent="0.15">
      <c r="A48" s="48"/>
      <c r="B48" s="1245"/>
      <c r="C48" s="1246"/>
      <c r="D48" s="62"/>
      <c r="E48" s="1251" t="s">
        <v>
14</v>
      </c>
      <c r="F48" s="1251"/>
      <c r="G48" s="1251"/>
      <c r="H48" s="1251"/>
      <c r="I48" s="1251"/>
      <c r="J48" s="1252"/>
      <c r="K48" s="63">
        <v>
228</v>
      </c>
      <c r="L48" s="64">
        <v>
256</v>
      </c>
      <c r="M48" s="64">
        <v>
333</v>
      </c>
      <c r="N48" s="64">
        <v>
326</v>
      </c>
      <c r="O48" s="65">
        <v>
316</v>
      </c>
      <c r="P48" s="48"/>
      <c r="Q48" s="48"/>
      <c r="R48" s="48"/>
      <c r="S48" s="48"/>
      <c r="T48" s="48"/>
      <c r="U48" s="48"/>
    </row>
    <row r="49" spans="1:21" ht="30.75" customHeight="1" x14ac:dyDescent="0.15">
      <c r="A49" s="48"/>
      <c r="B49" s="1245"/>
      <c r="C49" s="1246"/>
      <c r="D49" s="62"/>
      <c r="E49" s="1251" t="s">
        <v>
15</v>
      </c>
      <c r="F49" s="1251"/>
      <c r="G49" s="1251"/>
      <c r="H49" s="1251"/>
      <c r="I49" s="1251"/>
      <c r="J49" s="1252"/>
      <c r="K49" s="63">
        <v>
225</v>
      </c>
      <c r="L49" s="64">
        <v>
228</v>
      </c>
      <c r="M49" s="64">
        <v>
241</v>
      </c>
      <c r="N49" s="64">
        <v>
238</v>
      </c>
      <c r="O49" s="65">
        <v>
241</v>
      </c>
      <c r="P49" s="48"/>
      <c r="Q49" s="48"/>
      <c r="R49" s="48"/>
      <c r="S49" s="48"/>
      <c r="T49" s="48"/>
      <c r="U49" s="48"/>
    </row>
    <row r="50" spans="1:21" ht="30.75" customHeight="1" x14ac:dyDescent="0.15">
      <c r="A50" s="48"/>
      <c r="B50" s="1245"/>
      <c r="C50" s="1246"/>
      <c r="D50" s="62"/>
      <c r="E50" s="1251" t="s">
        <v>
16</v>
      </c>
      <c r="F50" s="1251"/>
      <c r="G50" s="1251"/>
      <c r="H50" s="1251"/>
      <c r="I50" s="1251"/>
      <c r="J50" s="1252"/>
      <c r="K50" s="63">
        <v>
65</v>
      </c>
      <c r="L50" s="64">
        <v>
64</v>
      </c>
      <c r="M50" s="64">
        <v>
12</v>
      </c>
      <c r="N50" s="64">
        <v>
22</v>
      </c>
      <c r="O50" s="65">
        <v>
12</v>
      </c>
      <c r="P50" s="48"/>
      <c r="Q50" s="48"/>
      <c r="R50" s="48"/>
      <c r="S50" s="48"/>
      <c r="T50" s="48"/>
      <c r="U50" s="48"/>
    </row>
    <row r="51" spans="1:21" ht="30.75" customHeight="1" x14ac:dyDescent="0.15">
      <c r="A51" s="48"/>
      <c r="B51" s="1247"/>
      <c r="C51" s="1248"/>
      <c r="D51" s="66"/>
      <c r="E51" s="1251" t="s">
        <v>
17</v>
      </c>
      <c r="F51" s="1251"/>
      <c r="G51" s="1251"/>
      <c r="H51" s="1251"/>
      <c r="I51" s="1251"/>
      <c r="J51" s="1252"/>
      <c r="K51" s="63" t="s">
        <v>
515</v>
      </c>
      <c r="L51" s="64" t="s">
        <v>
515</v>
      </c>
      <c r="M51" s="64" t="s">
        <v>
515</v>
      </c>
      <c r="N51" s="64" t="s">
        <v>
515</v>
      </c>
      <c r="O51" s="65" t="s">
        <v>
515</v>
      </c>
      <c r="P51" s="48"/>
      <c r="Q51" s="48"/>
      <c r="R51" s="48"/>
      <c r="S51" s="48"/>
      <c r="T51" s="48"/>
      <c r="U51" s="48"/>
    </row>
    <row r="52" spans="1:21" ht="30.75" customHeight="1" x14ac:dyDescent="0.15">
      <c r="A52" s="48"/>
      <c r="B52" s="1253" t="s">
        <v>
18</v>
      </c>
      <c r="C52" s="1254"/>
      <c r="D52" s="66"/>
      <c r="E52" s="1251" t="s">
        <v>
19</v>
      </c>
      <c r="F52" s="1251"/>
      <c r="G52" s="1251"/>
      <c r="H52" s="1251"/>
      <c r="I52" s="1251"/>
      <c r="J52" s="1252"/>
      <c r="K52" s="63">
        <v>
1744</v>
      </c>
      <c r="L52" s="64">
        <v>
1650</v>
      </c>
      <c r="M52" s="64">
        <v>
1730</v>
      </c>
      <c r="N52" s="64">
        <v>
1690</v>
      </c>
      <c r="O52" s="65">
        <v>
1661</v>
      </c>
      <c r="P52" s="48"/>
      <c r="Q52" s="48"/>
      <c r="R52" s="48"/>
      <c r="S52" s="48"/>
      <c r="T52" s="48"/>
      <c r="U52" s="48"/>
    </row>
    <row r="53" spans="1:21" ht="30.75" customHeight="1" thickBot="1" x14ac:dyDescent="0.2">
      <c r="A53" s="48"/>
      <c r="B53" s="1255" t="s">
        <v>
20</v>
      </c>
      <c r="C53" s="1256"/>
      <c r="D53" s="67"/>
      <c r="E53" s="1257" t="s">
        <v>
21</v>
      </c>
      <c r="F53" s="1257"/>
      <c r="G53" s="1257"/>
      <c r="H53" s="1257"/>
      <c r="I53" s="1257"/>
      <c r="J53" s="1258"/>
      <c r="K53" s="68">
        <v>
-213</v>
      </c>
      <c r="L53" s="69">
        <v>
-291</v>
      </c>
      <c r="M53" s="69">
        <v>
-349</v>
      </c>
      <c r="N53" s="69">
        <v>
-325</v>
      </c>
      <c r="O53" s="70">
        <v>
-329</v>
      </c>
      <c r="P53" s="48"/>
      <c r="Q53" s="48"/>
      <c r="R53" s="48"/>
      <c r="S53" s="48"/>
      <c r="T53" s="48"/>
      <c r="U53" s="48"/>
    </row>
    <row r="54" spans="1:21" ht="24" customHeight="1" x14ac:dyDescent="0.15">
      <c r="A54" s="48"/>
      <c r="B54" s="71" t="s">
        <v>
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
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
2</v>
      </c>
      <c r="K56" s="79" t="s">
        <v>
570</v>
      </c>
      <c r="L56" s="80" t="s">
        <v>
571</v>
      </c>
      <c r="M56" s="80" t="s">
        <v>
572</v>
      </c>
      <c r="N56" s="80" t="s">
        <v>
573</v>
      </c>
      <c r="O56" s="81" t="s">
        <v>
574</v>
      </c>
      <c r="P56" s="48"/>
      <c r="Q56" s="48"/>
      <c r="R56" s="48"/>
      <c r="S56" s="48"/>
      <c r="T56" s="48"/>
      <c r="U56" s="48"/>
    </row>
    <row r="57" spans="1:21" ht="31.5" customHeight="1" x14ac:dyDescent="0.15">
      <c r="B57" s="1259" t="s">
        <v>
24</v>
      </c>
      <c r="C57" s="1260"/>
      <c r="D57" s="1263" t="s">
        <v>
25</v>
      </c>
      <c r="E57" s="1264"/>
      <c r="F57" s="1264"/>
      <c r="G57" s="1264"/>
      <c r="H57" s="1264"/>
      <c r="I57" s="1264"/>
      <c r="J57" s="1265"/>
      <c r="K57" s="82" t="s">
        <v>
597</v>
      </c>
      <c r="L57" s="83" t="s">
        <v>
597</v>
      </c>
      <c r="M57" s="83" t="s">
        <v>
597</v>
      </c>
      <c r="N57" s="83" t="s">
        <v>
597</v>
      </c>
      <c r="O57" s="84" t="s">
        <v>
598</v>
      </c>
    </row>
    <row r="58" spans="1:21" ht="31.5" customHeight="1" thickBot="1" x14ac:dyDescent="0.2">
      <c r="B58" s="1261"/>
      <c r="C58" s="1262"/>
      <c r="D58" s="1266" t="s">
        <v>
26</v>
      </c>
      <c r="E58" s="1267"/>
      <c r="F58" s="1267"/>
      <c r="G58" s="1267"/>
      <c r="H58" s="1267"/>
      <c r="I58" s="1267"/>
      <c r="J58" s="1268"/>
      <c r="K58" s="85" t="s">
        <v>
597</v>
      </c>
      <c r="L58" s="86" t="s">
        <v>
597</v>
      </c>
      <c r="M58" s="86" t="s">
        <v>
597</v>
      </c>
      <c r="N58" s="86" t="s">
        <v>
597</v>
      </c>
      <c r="O58" s="87" t="s">
        <v>
597</v>
      </c>
    </row>
    <row r="59" spans="1:21" ht="24" customHeight="1" x14ac:dyDescent="0.15">
      <c r="B59" s="88"/>
      <c r="C59" s="88"/>
      <c r="D59" s="89" t="s">
        <v>
27</v>
      </c>
      <c r="E59" s="90"/>
      <c r="F59" s="90"/>
      <c r="G59" s="90"/>
      <c r="H59" s="90"/>
      <c r="I59" s="90"/>
      <c r="J59" s="90"/>
      <c r="K59" s="90"/>
      <c r="L59" s="90"/>
      <c r="M59" s="90"/>
      <c r="N59" s="90"/>
      <c r="O59" s="90"/>
    </row>
    <row r="60" spans="1:21" ht="24" customHeight="1" x14ac:dyDescent="0.15">
      <c r="B60" s="91"/>
      <c r="C60" s="91"/>
      <c r="D60" s="89" t="s">
        <v>
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6hiY3mxTgnIGGys6ETOIH1RHY7zA/NLWxc6SHw1F3wt/6LmwL97wbumVnQ2GTAJi2GBxjR3xbljQQXzd5eEWw==" saltValue="CX1GTC31QMLAfo7MCMnmO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9" zoomScale="70" zoomScaleNormal="70" zoomScaleSheetLayoutView="100" workbookViewId="0">
      <selection activeCell="M48" sqref="M48"/>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
8</v>
      </c>
    </row>
    <row r="40" spans="2:13" ht="27.75" customHeight="1" thickBot="1" x14ac:dyDescent="0.2">
      <c r="B40" s="94" t="s">
        <v>
9</v>
      </c>
      <c r="C40" s="95"/>
      <c r="D40" s="95"/>
      <c r="E40" s="96"/>
      <c r="F40" s="96"/>
      <c r="G40" s="96"/>
      <c r="H40" s="97" t="s">
        <v>
2</v>
      </c>
      <c r="I40" s="98" t="s">
        <v>
556</v>
      </c>
      <c r="J40" s="99" t="s">
        <v>
557</v>
      </c>
      <c r="K40" s="99" t="s">
        <v>
558</v>
      </c>
      <c r="L40" s="99" t="s">
        <v>
559</v>
      </c>
      <c r="M40" s="100" t="s">
        <v>
560</v>
      </c>
    </row>
    <row r="41" spans="2:13" ht="27.75" customHeight="1" x14ac:dyDescent="0.15">
      <c r="B41" s="1269" t="s">
        <v>
29</v>
      </c>
      <c r="C41" s="1270"/>
      <c r="D41" s="101"/>
      <c r="E41" s="1275" t="s">
        <v>
30</v>
      </c>
      <c r="F41" s="1275"/>
      <c r="G41" s="1275"/>
      <c r="H41" s="1276"/>
      <c r="I41" s="102">
        <v>
7751</v>
      </c>
      <c r="J41" s="103">
        <v>
7612</v>
      </c>
      <c r="K41" s="103">
        <v>
7258</v>
      </c>
      <c r="L41" s="103">
        <v>
7149</v>
      </c>
      <c r="M41" s="104">
        <v>
7047</v>
      </c>
    </row>
    <row r="42" spans="2:13" ht="27.75" customHeight="1" x14ac:dyDescent="0.15">
      <c r="B42" s="1271"/>
      <c r="C42" s="1272"/>
      <c r="D42" s="105"/>
      <c r="E42" s="1277" t="s">
        <v>
31</v>
      </c>
      <c r="F42" s="1277"/>
      <c r="G42" s="1277"/>
      <c r="H42" s="1278"/>
      <c r="I42" s="106">
        <v>
1160</v>
      </c>
      <c r="J42" s="107">
        <v>
1096</v>
      </c>
      <c r="K42" s="107">
        <v>
1075</v>
      </c>
      <c r="L42" s="107">
        <v>
979</v>
      </c>
      <c r="M42" s="108">
        <v>
967</v>
      </c>
    </row>
    <row r="43" spans="2:13" ht="27.75" customHeight="1" x14ac:dyDescent="0.15">
      <c r="B43" s="1271"/>
      <c r="C43" s="1272"/>
      <c r="D43" s="105"/>
      <c r="E43" s="1277" t="s">
        <v>
32</v>
      </c>
      <c r="F43" s="1277"/>
      <c r="G43" s="1277"/>
      <c r="H43" s="1278"/>
      <c r="I43" s="106">
        <v>
1352</v>
      </c>
      <c r="J43" s="107">
        <v>
1710</v>
      </c>
      <c r="K43" s="107">
        <v>
2059</v>
      </c>
      <c r="L43" s="107">
        <v>
2171</v>
      </c>
      <c r="M43" s="108">
        <v>
2288</v>
      </c>
    </row>
    <row r="44" spans="2:13" ht="27.75" customHeight="1" x14ac:dyDescent="0.15">
      <c r="B44" s="1271"/>
      <c r="C44" s="1272"/>
      <c r="D44" s="105"/>
      <c r="E44" s="1277" t="s">
        <v>
33</v>
      </c>
      <c r="F44" s="1277"/>
      <c r="G44" s="1277"/>
      <c r="H44" s="1278"/>
      <c r="I44" s="106">
        <v>
3357</v>
      </c>
      <c r="J44" s="107">
        <v>
3396</v>
      </c>
      <c r="K44" s="107">
        <v>
3217</v>
      </c>
      <c r="L44" s="107">
        <v>
2836</v>
      </c>
      <c r="M44" s="108">
        <v>
2462</v>
      </c>
    </row>
    <row r="45" spans="2:13" ht="27.75" customHeight="1" x14ac:dyDescent="0.15">
      <c r="B45" s="1271"/>
      <c r="C45" s="1272"/>
      <c r="D45" s="105"/>
      <c r="E45" s="1277" t="s">
        <v>
34</v>
      </c>
      <c r="F45" s="1277"/>
      <c r="G45" s="1277"/>
      <c r="H45" s="1278"/>
      <c r="I45" s="106">
        <v>
3608</v>
      </c>
      <c r="J45" s="107">
        <v>
3549</v>
      </c>
      <c r="K45" s="107">
        <v>
3529</v>
      </c>
      <c r="L45" s="107">
        <v>
3411</v>
      </c>
      <c r="M45" s="108">
        <v>
3365</v>
      </c>
    </row>
    <row r="46" spans="2:13" ht="27.75" customHeight="1" x14ac:dyDescent="0.15">
      <c r="B46" s="1271"/>
      <c r="C46" s="1272"/>
      <c r="D46" s="109"/>
      <c r="E46" s="1277" t="s">
        <v>
35</v>
      </c>
      <c r="F46" s="1277"/>
      <c r="G46" s="1277"/>
      <c r="H46" s="1278"/>
      <c r="I46" s="106" t="s">
        <v>
515</v>
      </c>
      <c r="J46" s="107" t="s">
        <v>
515</v>
      </c>
      <c r="K46" s="107" t="s">
        <v>
515</v>
      </c>
      <c r="L46" s="107" t="s">
        <v>
515</v>
      </c>
      <c r="M46" s="108" t="s">
        <v>
515</v>
      </c>
    </row>
    <row r="47" spans="2:13" ht="27.75" customHeight="1" x14ac:dyDescent="0.15">
      <c r="B47" s="1271"/>
      <c r="C47" s="1272"/>
      <c r="D47" s="110"/>
      <c r="E47" s="1279" t="s">
        <v>
36</v>
      </c>
      <c r="F47" s="1280"/>
      <c r="G47" s="1280"/>
      <c r="H47" s="1281"/>
      <c r="I47" s="106" t="s">
        <v>
515</v>
      </c>
      <c r="J47" s="107" t="s">
        <v>
515</v>
      </c>
      <c r="K47" s="107" t="s">
        <v>
515</v>
      </c>
      <c r="L47" s="107" t="s">
        <v>
515</v>
      </c>
      <c r="M47" s="108" t="s">
        <v>
515</v>
      </c>
    </row>
    <row r="48" spans="2:13" ht="27.75" customHeight="1" x14ac:dyDescent="0.15">
      <c r="B48" s="1271"/>
      <c r="C48" s="1272"/>
      <c r="D48" s="105"/>
      <c r="E48" s="1277" t="s">
        <v>
37</v>
      </c>
      <c r="F48" s="1277"/>
      <c r="G48" s="1277"/>
      <c r="H48" s="1278"/>
      <c r="I48" s="106" t="s">
        <v>
515</v>
      </c>
      <c r="J48" s="107" t="s">
        <v>
515</v>
      </c>
      <c r="K48" s="107" t="s">
        <v>
515</v>
      </c>
      <c r="L48" s="107" t="s">
        <v>
515</v>
      </c>
      <c r="M48" s="108" t="s">
        <v>
515</v>
      </c>
    </row>
    <row r="49" spans="2:13" ht="27.75" customHeight="1" x14ac:dyDescent="0.15">
      <c r="B49" s="1273"/>
      <c r="C49" s="1274"/>
      <c r="D49" s="105"/>
      <c r="E49" s="1277" t="s">
        <v>
38</v>
      </c>
      <c r="F49" s="1277"/>
      <c r="G49" s="1277"/>
      <c r="H49" s="1278"/>
      <c r="I49" s="106" t="s">
        <v>
515</v>
      </c>
      <c r="J49" s="107" t="s">
        <v>
515</v>
      </c>
      <c r="K49" s="107" t="s">
        <v>
515</v>
      </c>
      <c r="L49" s="107" t="s">
        <v>
515</v>
      </c>
      <c r="M49" s="108" t="s">
        <v>
515</v>
      </c>
    </row>
    <row r="50" spans="2:13" ht="27.75" customHeight="1" x14ac:dyDescent="0.15">
      <c r="B50" s="1282" t="s">
        <v>
39</v>
      </c>
      <c r="C50" s="1283"/>
      <c r="D50" s="111"/>
      <c r="E50" s="1277" t="s">
        <v>
40</v>
      </c>
      <c r="F50" s="1277"/>
      <c r="G50" s="1277"/>
      <c r="H50" s="1278"/>
      <c r="I50" s="106">
        <v>
5247</v>
      </c>
      <c r="J50" s="107">
        <v>
5361</v>
      </c>
      <c r="K50" s="107">
        <v>
6018</v>
      </c>
      <c r="L50" s="107">
        <v>
6971</v>
      </c>
      <c r="M50" s="108">
        <v>
6963</v>
      </c>
    </row>
    <row r="51" spans="2:13" ht="27.75" customHeight="1" x14ac:dyDescent="0.15">
      <c r="B51" s="1271"/>
      <c r="C51" s="1272"/>
      <c r="D51" s="105"/>
      <c r="E51" s="1277" t="s">
        <v>
41</v>
      </c>
      <c r="F51" s="1277"/>
      <c r="G51" s="1277"/>
      <c r="H51" s="1278"/>
      <c r="I51" s="106">
        <v>
3638</v>
      </c>
      <c r="J51" s="107">
        <v>
3550</v>
      </c>
      <c r="K51" s="107">
        <v>
3611</v>
      </c>
      <c r="L51" s="107">
        <v>
2969</v>
      </c>
      <c r="M51" s="108">
        <v>
2850</v>
      </c>
    </row>
    <row r="52" spans="2:13" ht="27.75" customHeight="1" x14ac:dyDescent="0.15">
      <c r="B52" s="1273"/>
      <c r="C52" s="1274"/>
      <c r="D52" s="105"/>
      <c r="E52" s="1277" t="s">
        <v>
42</v>
      </c>
      <c r="F52" s="1277"/>
      <c r="G52" s="1277"/>
      <c r="H52" s="1278"/>
      <c r="I52" s="106">
        <v>
13657</v>
      </c>
      <c r="J52" s="107">
        <v>
13754</v>
      </c>
      <c r="K52" s="107">
        <v>
13511</v>
      </c>
      <c r="L52" s="107">
        <v>
13359</v>
      </c>
      <c r="M52" s="108">
        <v>
13314</v>
      </c>
    </row>
    <row r="53" spans="2:13" ht="27.75" customHeight="1" thickBot="1" x14ac:dyDescent="0.2">
      <c r="B53" s="1284" t="s">
        <v>
43</v>
      </c>
      <c r="C53" s="1285"/>
      <c r="D53" s="112"/>
      <c r="E53" s="1286" t="s">
        <v>
44</v>
      </c>
      <c r="F53" s="1286"/>
      <c r="G53" s="1286"/>
      <c r="H53" s="1287"/>
      <c r="I53" s="113">
        <v>
-5315</v>
      </c>
      <c r="J53" s="114">
        <v>
-5302</v>
      </c>
      <c r="K53" s="114">
        <v>
-6002</v>
      </c>
      <c r="L53" s="114">
        <v>
-6754</v>
      </c>
      <c r="M53" s="115">
        <v>
-6998</v>
      </c>
    </row>
    <row r="54" spans="2:13" ht="27.75" customHeight="1" x14ac:dyDescent="0.15">
      <c r="B54" s="116" t="s">
        <v>
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rC684Cw5bK861R8kBqbijPslioeFkrTqsI1/nZO+EpRNtR4a0GrqiEDwD5rO6jhOimhLogPbqGavII/ibK6jg==" saltValue="6oT5BvbmqvGHGnZFcqtT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E36" zoomScale="60" zoomScaleNormal="60" zoomScaleSheetLayoutView="100" workbookViewId="0">
      <selection activeCell="C62" sqref="C62:E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
46</v>
      </c>
    </row>
    <row r="54" spans="2:8" ht="29.25" customHeight="1" thickBot="1" x14ac:dyDescent="0.25">
      <c r="B54" s="121" t="s">
        <v>
1</v>
      </c>
      <c r="C54" s="122"/>
      <c r="D54" s="122"/>
      <c r="E54" s="123" t="s">
        <v>
2</v>
      </c>
      <c r="F54" s="124" t="s">
        <v>
558</v>
      </c>
      <c r="G54" s="124" t="s">
        <v>
559</v>
      </c>
      <c r="H54" s="125" t="s">
        <v>
560</v>
      </c>
    </row>
    <row r="55" spans="2:8" ht="52.5" customHeight="1" x14ac:dyDescent="0.15">
      <c r="B55" s="126"/>
      <c r="C55" s="1296" t="s">
        <v>
47</v>
      </c>
      <c r="D55" s="1296"/>
      <c r="E55" s="1297"/>
      <c r="F55" s="127">
        <v>
2700</v>
      </c>
      <c r="G55" s="127">
        <v>
2717</v>
      </c>
      <c r="H55" s="128">
        <v>
2495</v>
      </c>
    </row>
    <row r="56" spans="2:8" ht="52.5" customHeight="1" x14ac:dyDescent="0.15">
      <c r="B56" s="129"/>
      <c r="C56" s="1298" t="s">
        <v>
48</v>
      </c>
      <c r="D56" s="1298"/>
      <c r="E56" s="1299"/>
      <c r="F56" s="130" t="s">
        <v>
515</v>
      </c>
      <c r="G56" s="130" t="s">
        <v>
515</v>
      </c>
      <c r="H56" s="131" t="s">
        <v>
515</v>
      </c>
    </row>
    <row r="57" spans="2:8" ht="53.25" customHeight="1" x14ac:dyDescent="0.15">
      <c r="B57" s="129"/>
      <c r="C57" s="1300" t="s">
        <v>
49</v>
      </c>
      <c r="D57" s="1300"/>
      <c r="E57" s="1301"/>
      <c r="F57" s="132">
        <v>
5305</v>
      </c>
      <c r="G57" s="132">
        <v>
5594</v>
      </c>
      <c r="H57" s="133">
        <v>
5884</v>
      </c>
    </row>
    <row r="58" spans="2:8" ht="45.75" customHeight="1" x14ac:dyDescent="0.15">
      <c r="B58" s="134"/>
      <c r="C58" s="1288" t="s">
        <v>
592</v>
      </c>
      <c r="D58" s="1289"/>
      <c r="E58" s="1290"/>
      <c r="F58" s="135">
        <v>
1524</v>
      </c>
      <c r="G58" s="136">
        <v>
2025</v>
      </c>
      <c r="H58" s="136">
        <v>
2176</v>
      </c>
    </row>
    <row r="59" spans="2:8" ht="45.75" customHeight="1" x14ac:dyDescent="0.15">
      <c r="B59" s="134"/>
      <c r="C59" s="1288" t="s">
        <v>
593</v>
      </c>
      <c r="D59" s="1289"/>
      <c r="E59" s="1290"/>
      <c r="F59" s="135">
        <v>
1730</v>
      </c>
      <c r="G59" s="136">
        <v>
1671</v>
      </c>
      <c r="H59" s="136">
        <v>
1642</v>
      </c>
    </row>
    <row r="60" spans="2:8" ht="45.75" customHeight="1" x14ac:dyDescent="0.15">
      <c r="B60" s="134"/>
      <c r="C60" s="1288" t="s">
        <v>
594</v>
      </c>
      <c r="D60" s="1289"/>
      <c r="E60" s="1290"/>
      <c r="F60" s="135">
        <v>
692</v>
      </c>
      <c r="G60" s="136">
        <v>
544</v>
      </c>
      <c r="H60" s="136">
        <v>
768</v>
      </c>
    </row>
    <row r="61" spans="2:8" ht="45.75" customHeight="1" x14ac:dyDescent="0.15">
      <c r="B61" s="134"/>
      <c r="C61" s="1288" t="s">
        <v>
595</v>
      </c>
      <c r="D61" s="1289"/>
      <c r="E61" s="1290"/>
      <c r="F61" s="135">
        <v>
419</v>
      </c>
      <c r="G61" s="136">
        <v>
418</v>
      </c>
      <c r="H61" s="136">
        <v>
418</v>
      </c>
    </row>
    <row r="62" spans="2:8" ht="45.75" customHeight="1" thickBot="1" x14ac:dyDescent="0.2">
      <c r="B62" s="137"/>
      <c r="C62" s="1291" t="s">
        <v>
596</v>
      </c>
      <c r="D62" s="1292"/>
      <c r="E62" s="1293"/>
      <c r="F62" s="138">
        <v>
298</v>
      </c>
      <c r="G62" s="138">
        <v>
299</v>
      </c>
      <c r="H62" s="139">
        <v>
299</v>
      </c>
    </row>
    <row r="63" spans="2:8" ht="52.5" customHeight="1" thickBot="1" x14ac:dyDescent="0.2">
      <c r="B63" s="140"/>
      <c r="C63" s="1294" t="s">
        <v>
50</v>
      </c>
      <c r="D63" s="1294"/>
      <c r="E63" s="1295"/>
      <c r="F63" s="141">
        <v>
8005</v>
      </c>
      <c r="G63" s="141">
        <v>
8311</v>
      </c>
      <c r="H63" s="142">
        <v>
8379</v>
      </c>
    </row>
    <row r="64" spans="2:8" ht="15" customHeight="1" x14ac:dyDescent="0.15"/>
    <row r="65" ht="0" hidden="1" customHeight="1" x14ac:dyDescent="0.15"/>
    <row r="66" ht="0" hidden="1" customHeight="1" x14ac:dyDescent="0.15"/>
  </sheetData>
  <sheetProtection algorithmName="SHA-512" hashValue="d8KG4eypi7U+SXVWatgBeoDyABV1eFDIVOzvyFTOvPkmkgGwxbyztw6L7Pz3xQ3edGhh+Akjl6X5HG8tDndvCg==" saltValue="7Jy436Yr9VlmpIannhUI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90" zoomScaleNormal="90" zoomScaleSheetLayoutView="55" workbookViewId="0">
      <selection activeCell="AN16" sqref="AN16"/>
    </sheetView>
  </sheetViews>
  <sheetFormatPr defaultColWidth="0" defaultRowHeight="13.5" customHeight="1" zeroHeight="1" x14ac:dyDescent="0.15"/>
  <cols>
    <col min="1" max="1" width="6.375" style="387" customWidth="1"/>
    <col min="2" max="107" width="2.37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
599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
599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
600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
601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2" t="s">
        <v>
602</v>
      </c>
      <c r="AO43" s="1303"/>
      <c r="AP43" s="1303"/>
      <c r="AQ43" s="1303"/>
      <c r="AR43" s="1303"/>
      <c r="AS43" s="1303"/>
      <c r="AT43" s="1303"/>
      <c r="AU43" s="1303"/>
      <c r="AV43" s="1303"/>
      <c r="AW43" s="1303"/>
      <c r="AX43" s="1303"/>
      <c r="AY43" s="1303"/>
      <c r="AZ43" s="1303"/>
      <c r="BA43" s="1303"/>
      <c r="BB43" s="1303"/>
      <c r="BC43" s="1303"/>
      <c r="BD43" s="1303"/>
      <c r="BE43" s="1303"/>
      <c r="BF43" s="1303"/>
      <c r="BG43" s="1303"/>
      <c r="BH43" s="1303"/>
      <c r="BI43" s="1303"/>
      <c r="BJ43" s="1303"/>
      <c r="BK43" s="1303"/>
      <c r="BL43" s="1303"/>
      <c r="BM43" s="1303"/>
      <c r="BN43" s="1303"/>
      <c r="BO43" s="1303"/>
      <c r="BP43" s="1303"/>
      <c r="BQ43" s="1303"/>
      <c r="BR43" s="1303"/>
      <c r="BS43" s="1303"/>
      <c r="BT43" s="1303"/>
      <c r="BU43" s="1303"/>
      <c r="BV43" s="1303"/>
      <c r="BW43" s="1303"/>
      <c r="BX43" s="1303"/>
      <c r="BY43" s="1303"/>
      <c r="BZ43" s="1303"/>
      <c r="CA43" s="1303"/>
      <c r="CB43" s="1303"/>
      <c r="CC43" s="1303"/>
      <c r="CD43" s="1303"/>
      <c r="CE43" s="1303"/>
      <c r="CF43" s="1303"/>
      <c r="CG43" s="1303"/>
      <c r="CH43" s="1303"/>
      <c r="CI43" s="1303"/>
      <c r="CJ43" s="1303"/>
      <c r="CK43" s="1303"/>
      <c r="CL43" s="1303"/>
      <c r="CM43" s="1303"/>
      <c r="CN43" s="1303"/>
      <c r="CO43" s="1303"/>
      <c r="CP43" s="1303"/>
      <c r="CQ43" s="1303"/>
      <c r="CR43" s="1303"/>
      <c r="CS43" s="1303"/>
      <c r="CT43" s="1303"/>
      <c r="CU43" s="1303"/>
      <c r="CV43" s="1303"/>
      <c r="CW43" s="1303"/>
      <c r="CX43" s="1303"/>
      <c r="CY43" s="1303"/>
      <c r="CZ43" s="1303"/>
      <c r="DA43" s="1303"/>
      <c r="DB43" s="1303"/>
      <c r="DC43" s="1304"/>
    </row>
    <row r="44" spans="2:109" x14ac:dyDescent="0.15">
      <c r="B44" s="394"/>
      <c r="AN44" s="1305"/>
      <c r="AO44" s="1306"/>
      <c r="AP44" s="1306"/>
      <c r="AQ44" s="1306"/>
      <c r="AR44" s="1306"/>
      <c r="AS44" s="1306"/>
      <c r="AT44" s="1306"/>
      <c r="AU44" s="1306"/>
      <c r="AV44" s="1306"/>
      <c r="AW44" s="1306"/>
      <c r="AX44" s="1306"/>
      <c r="AY44" s="1306"/>
      <c r="AZ44" s="1306"/>
      <c r="BA44" s="1306"/>
      <c r="BB44" s="1306"/>
      <c r="BC44" s="1306"/>
      <c r="BD44" s="1306"/>
      <c r="BE44" s="1306"/>
      <c r="BF44" s="1306"/>
      <c r="BG44" s="1306"/>
      <c r="BH44" s="1306"/>
      <c r="BI44" s="1306"/>
      <c r="BJ44" s="1306"/>
      <c r="BK44" s="1306"/>
      <c r="BL44" s="1306"/>
      <c r="BM44" s="1306"/>
      <c r="BN44" s="1306"/>
      <c r="BO44" s="1306"/>
      <c r="BP44" s="1306"/>
      <c r="BQ44" s="1306"/>
      <c r="BR44" s="1306"/>
      <c r="BS44" s="1306"/>
      <c r="BT44" s="1306"/>
      <c r="BU44" s="1306"/>
      <c r="BV44" s="1306"/>
      <c r="BW44" s="1306"/>
      <c r="BX44" s="1306"/>
      <c r="BY44" s="1306"/>
      <c r="BZ44" s="1306"/>
      <c r="CA44" s="1306"/>
      <c r="CB44" s="1306"/>
      <c r="CC44" s="1306"/>
      <c r="CD44" s="1306"/>
      <c r="CE44" s="1306"/>
      <c r="CF44" s="1306"/>
      <c r="CG44" s="1306"/>
      <c r="CH44" s="1306"/>
      <c r="CI44" s="1306"/>
      <c r="CJ44" s="1306"/>
      <c r="CK44" s="1306"/>
      <c r="CL44" s="1306"/>
      <c r="CM44" s="1306"/>
      <c r="CN44" s="1306"/>
      <c r="CO44" s="1306"/>
      <c r="CP44" s="1306"/>
      <c r="CQ44" s="1306"/>
      <c r="CR44" s="1306"/>
      <c r="CS44" s="1306"/>
      <c r="CT44" s="1306"/>
      <c r="CU44" s="1306"/>
      <c r="CV44" s="1306"/>
      <c r="CW44" s="1306"/>
      <c r="CX44" s="1306"/>
      <c r="CY44" s="1306"/>
      <c r="CZ44" s="1306"/>
      <c r="DA44" s="1306"/>
      <c r="DB44" s="1306"/>
      <c r="DC44" s="1307"/>
    </row>
    <row r="45" spans="2:109" x14ac:dyDescent="0.15">
      <c r="B45" s="394"/>
      <c r="AN45" s="1305"/>
      <c r="AO45" s="1306"/>
      <c r="AP45" s="1306"/>
      <c r="AQ45" s="1306"/>
      <c r="AR45" s="1306"/>
      <c r="AS45" s="1306"/>
      <c r="AT45" s="1306"/>
      <c r="AU45" s="1306"/>
      <c r="AV45" s="1306"/>
      <c r="AW45" s="1306"/>
      <c r="AX45" s="1306"/>
      <c r="AY45" s="1306"/>
      <c r="AZ45" s="1306"/>
      <c r="BA45" s="1306"/>
      <c r="BB45" s="1306"/>
      <c r="BC45" s="1306"/>
      <c r="BD45" s="1306"/>
      <c r="BE45" s="1306"/>
      <c r="BF45" s="1306"/>
      <c r="BG45" s="1306"/>
      <c r="BH45" s="1306"/>
      <c r="BI45" s="1306"/>
      <c r="BJ45" s="1306"/>
      <c r="BK45" s="1306"/>
      <c r="BL45" s="1306"/>
      <c r="BM45" s="1306"/>
      <c r="BN45" s="1306"/>
      <c r="BO45" s="1306"/>
      <c r="BP45" s="1306"/>
      <c r="BQ45" s="1306"/>
      <c r="BR45" s="1306"/>
      <c r="BS45" s="1306"/>
      <c r="BT45" s="1306"/>
      <c r="BU45" s="1306"/>
      <c r="BV45" s="1306"/>
      <c r="BW45" s="1306"/>
      <c r="BX45" s="1306"/>
      <c r="BY45" s="1306"/>
      <c r="BZ45" s="1306"/>
      <c r="CA45" s="1306"/>
      <c r="CB45" s="1306"/>
      <c r="CC45" s="1306"/>
      <c r="CD45" s="1306"/>
      <c r="CE45" s="1306"/>
      <c r="CF45" s="1306"/>
      <c r="CG45" s="1306"/>
      <c r="CH45" s="1306"/>
      <c r="CI45" s="1306"/>
      <c r="CJ45" s="1306"/>
      <c r="CK45" s="1306"/>
      <c r="CL45" s="1306"/>
      <c r="CM45" s="1306"/>
      <c r="CN45" s="1306"/>
      <c r="CO45" s="1306"/>
      <c r="CP45" s="1306"/>
      <c r="CQ45" s="1306"/>
      <c r="CR45" s="1306"/>
      <c r="CS45" s="1306"/>
      <c r="CT45" s="1306"/>
      <c r="CU45" s="1306"/>
      <c r="CV45" s="1306"/>
      <c r="CW45" s="1306"/>
      <c r="CX45" s="1306"/>
      <c r="CY45" s="1306"/>
      <c r="CZ45" s="1306"/>
      <c r="DA45" s="1306"/>
      <c r="DB45" s="1306"/>
      <c r="DC45" s="1307"/>
    </row>
    <row r="46" spans="2:109" x14ac:dyDescent="0.15">
      <c r="B46" s="394"/>
      <c r="AN46" s="1305"/>
      <c r="AO46" s="1306"/>
      <c r="AP46" s="1306"/>
      <c r="AQ46" s="1306"/>
      <c r="AR46" s="1306"/>
      <c r="AS46" s="1306"/>
      <c r="AT46" s="1306"/>
      <c r="AU46" s="1306"/>
      <c r="AV46" s="1306"/>
      <c r="AW46" s="1306"/>
      <c r="AX46" s="1306"/>
      <c r="AY46" s="1306"/>
      <c r="AZ46" s="1306"/>
      <c r="BA46" s="1306"/>
      <c r="BB46" s="1306"/>
      <c r="BC46" s="1306"/>
      <c r="BD46" s="1306"/>
      <c r="BE46" s="1306"/>
      <c r="BF46" s="1306"/>
      <c r="BG46" s="1306"/>
      <c r="BH46" s="1306"/>
      <c r="BI46" s="1306"/>
      <c r="BJ46" s="1306"/>
      <c r="BK46" s="1306"/>
      <c r="BL46" s="1306"/>
      <c r="BM46" s="1306"/>
      <c r="BN46" s="1306"/>
      <c r="BO46" s="1306"/>
      <c r="BP46" s="1306"/>
      <c r="BQ46" s="1306"/>
      <c r="BR46" s="1306"/>
      <c r="BS46" s="1306"/>
      <c r="BT46" s="1306"/>
      <c r="BU46" s="1306"/>
      <c r="BV46" s="1306"/>
      <c r="BW46" s="1306"/>
      <c r="BX46" s="1306"/>
      <c r="BY46" s="1306"/>
      <c r="BZ46" s="1306"/>
      <c r="CA46" s="1306"/>
      <c r="CB46" s="1306"/>
      <c r="CC46" s="1306"/>
      <c r="CD46" s="1306"/>
      <c r="CE46" s="1306"/>
      <c r="CF46" s="1306"/>
      <c r="CG46" s="1306"/>
      <c r="CH46" s="1306"/>
      <c r="CI46" s="1306"/>
      <c r="CJ46" s="1306"/>
      <c r="CK46" s="1306"/>
      <c r="CL46" s="1306"/>
      <c r="CM46" s="1306"/>
      <c r="CN46" s="1306"/>
      <c r="CO46" s="1306"/>
      <c r="CP46" s="1306"/>
      <c r="CQ46" s="1306"/>
      <c r="CR46" s="1306"/>
      <c r="CS46" s="1306"/>
      <c r="CT46" s="1306"/>
      <c r="CU46" s="1306"/>
      <c r="CV46" s="1306"/>
      <c r="CW46" s="1306"/>
      <c r="CX46" s="1306"/>
      <c r="CY46" s="1306"/>
      <c r="CZ46" s="1306"/>
      <c r="DA46" s="1306"/>
      <c r="DB46" s="1306"/>
      <c r="DC46" s="1307"/>
    </row>
    <row r="47" spans="2:109" x14ac:dyDescent="0.15">
      <c r="B47" s="394"/>
      <c r="AN47" s="1308"/>
      <c r="AO47" s="1309"/>
      <c r="AP47" s="1309"/>
      <c r="AQ47" s="1309"/>
      <c r="AR47" s="1309"/>
      <c r="AS47" s="1309"/>
      <c r="AT47" s="1309"/>
      <c r="AU47" s="1309"/>
      <c r="AV47" s="1309"/>
      <c r="AW47" s="1309"/>
      <c r="AX47" s="1309"/>
      <c r="AY47" s="1309"/>
      <c r="AZ47" s="1309"/>
      <c r="BA47" s="1309"/>
      <c r="BB47" s="1309"/>
      <c r="BC47" s="1309"/>
      <c r="BD47" s="1309"/>
      <c r="BE47" s="1309"/>
      <c r="BF47" s="1309"/>
      <c r="BG47" s="1309"/>
      <c r="BH47" s="1309"/>
      <c r="BI47" s="1309"/>
      <c r="BJ47" s="1309"/>
      <c r="BK47" s="1309"/>
      <c r="BL47" s="1309"/>
      <c r="BM47" s="1309"/>
      <c r="BN47" s="1309"/>
      <c r="BO47" s="1309"/>
      <c r="BP47" s="1309"/>
      <c r="BQ47" s="1309"/>
      <c r="BR47" s="1309"/>
      <c r="BS47" s="1309"/>
      <c r="BT47" s="1309"/>
      <c r="BU47" s="1309"/>
      <c r="BV47" s="1309"/>
      <c r="BW47" s="1309"/>
      <c r="BX47" s="1309"/>
      <c r="BY47" s="1309"/>
      <c r="BZ47" s="1309"/>
      <c r="CA47" s="1309"/>
      <c r="CB47" s="1309"/>
      <c r="CC47" s="1309"/>
      <c r="CD47" s="1309"/>
      <c r="CE47" s="1309"/>
      <c r="CF47" s="1309"/>
      <c r="CG47" s="1309"/>
      <c r="CH47" s="1309"/>
      <c r="CI47" s="1309"/>
      <c r="CJ47" s="1309"/>
      <c r="CK47" s="1309"/>
      <c r="CL47" s="1309"/>
      <c r="CM47" s="1309"/>
      <c r="CN47" s="1309"/>
      <c r="CO47" s="1309"/>
      <c r="CP47" s="1309"/>
      <c r="CQ47" s="1309"/>
      <c r="CR47" s="1309"/>
      <c r="CS47" s="1309"/>
      <c r="CT47" s="1309"/>
      <c r="CU47" s="1309"/>
      <c r="CV47" s="1309"/>
      <c r="CW47" s="1309"/>
      <c r="CX47" s="1309"/>
      <c r="CY47" s="1309"/>
      <c r="CZ47" s="1309"/>
      <c r="DA47" s="1309"/>
      <c r="DB47" s="1309"/>
      <c r="DC47" s="1310"/>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
603</v>
      </c>
    </row>
    <row r="50" spans="1:109" x14ac:dyDescent="0.15">
      <c r="B50" s="394"/>
      <c r="G50" s="1311"/>
      <c r="H50" s="1311"/>
      <c r="I50" s="1311"/>
      <c r="J50" s="1311"/>
      <c r="K50" s="404"/>
      <c r="L50" s="404"/>
      <c r="M50" s="405"/>
      <c r="N50" s="405"/>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
556</v>
      </c>
      <c r="BQ50" s="1315"/>
      <c r="BR50" s="1315"/>
      <c r="BS50" s="1315"/>
      <c r="BT50" s="1315"/>
      <c r="BU50" s="1315"/>
      <c r="BV50" s="1315"/>
      <c r="BW50" s="1315"/>
      <c r="BX50" s="1315" t="s">
        <v>
557</v>
      </c>
      <c r="BY50" s="1315"/>
      <c r="BZ50" s="1315"/>
      <c r="CA50" s="1315"/>
      <c r="CB50" s="1315"/>
      <c r="CC50" s="1315"/>
      <c r="CD50" s="1315"/>
      <c r="CE50" s="1315"/>
      <c r="CF50" s="1315" t="s">
        <v>
558</v>
      </c>
      <c r="CG50" s="1315"/>
      <c r="CH50" s="1315"/>
      <c r="CI50" s="1315"/>
      <c r="CJ50" s="1315"/>
      <c r="CK50" s="1315"/>
      <c r="CL50" s="1315"/>
      <c r="CM50" s="1315"/>
      <c r="CN50" s="1315" t="s">
        <v>
559</v>
      </c>
      <c r="CO50" s="1315"/>
      <c r="CP50" s="1315"/>
      <c r="CQ50" s="1315"/>
      <c r="CR50" s="1315"/>
      <c r="CS50" s="1315"/>
      <c r="CT50" s="1315"/>
      <c r="CU50" s="1315"/>
      <c r="CV50" s="1315" t="s">
        <v>
560</v>
      </c>
      <c r="CW50" s="1315"/>
      <c r="CX50" s="1315"/>
      <c r="CY50" s="1315"/>
      <c r="CZ50" s="1315"/>
      <c r="DA50" s="1315"/>
      <c r="DB50" s="1315"/>
      <c r="DC50" s="1315"/>
    </row>
    <row r="51" spans="1:109" ht="13.5" customHeight="1" x14ac:dyDescent="0.15">
      <c r="B51" s="394"/>
      <c r="G51" s="1322"/>
      <c r="H51" s="1322"/>
      <c r="I51" s="1320"/>
      <c r="J51" s="1320"/>
      <c r="K51" s="1317"/>
      <c r="L51" s="1317"/>
      <c r="M51" s="1317"/>
      <c r="N51" s="1317"/>
      <c r="AM51" s="403"/>
      <c r="AN51" s="1318" t="s">
        <v>
604</v>
      </c>
      <c r="AO51" s="1318"/>
      <c r="AP51" s="1318"/>
      <c r="AQ51" s="1318"/>
      <c r="AR51" s="1318"/>
      <c r="AS51" s="1318"/>
      <c r="AT51" s="1318"/>
      <c r="AU51" s="1318"/>
      <c r="AV51" s="1318"/>
      <c r="AW51" s="1318"/>
      <c r="AX51" s="1318"/>
      <c r="AY51" s="1318"/>
      <c r="AZ51" s="1318"/>
      <c r="BA51" s="1318"/>
      <c r="BB51" s="1318" t="s">
        <v>
605</v>
      </c>
      <c r="BC51" s="1318"/>
      <c r="BD51" s="1318"/>
      <c r="BE51" s="1318"/>
      <c r="BF51" s="1318"/>
      <c r="BG51" s="1318"/>
      <c r="BH51" s="1318"/>
      <c r="BI51" s="1318"/>
      <c r="BJ51" s="1318"/>
      <c r="BK51" s="1318"/>
      <c r="BL51" s="1318"/>
      <c r="BM51" s="1318"/>
      <c r="BN51" s="1318"/>
      <c r="BO51" s="1318"/>
      <c r="BP51" s="1319"/>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x14ac:dyDescent="0.15">
      <c r="B52" s="394"/>
      <c r="G52" s="1322"/>
      <c r="H52" s="1322"/>
      <c r="I52" s="1320"/>
      <c r="J52" s="1320"/>
      <c r="K52" s="1317"/>
      <c r="L52" s="1317"/>
      <c r="M52" s="1317"/>
      <c r="N52" s="1317"/>
      <c r="AM52" s="403"/>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2"/>
      <c r="B53" s="394"/>
      <c r="G53" s="1322"/>
      <c r="H53" s="1322"/>
      <c r="I53" s="1311"/>
      <c r="J53" s="1311"/>
      <c r="K53" s="1317"/>
      <c r="L53" s="1317"/>
      <c r="M53" s="1317"/>
      <c r="N53" s="1317"/>
      <c r="AM53" s="403"/>
      <c r="AN53" s="1318"/>
      <c r="AO53" s="1318"/>
      <c r="AP53" s="1318"/>
      <c r="AQ53" s="1318"/>
      <c r="AR53" s="1318"/>
      <c r="AS53" s="1318"/>
      <c r="AT53" s="1318"/>
      <c r="AU53" s="1318"/>
      <c r="AV53" s="1318"/>
      <c r="AW53" s="1318"/>
      <c r="AX53" s="1318"/>
      <c r="AY53" s="1318"/>
      <c r="AZ53" s="1318"/>
      <c r="BA53" s="1318"/>
      <c r="BB53" s="1318" t="s">
        <v>
607</v>
      </c>
      <c r="BC53" s="1318"/>
      <c r="BD53" s="1318"/>
      <c r="BE53" s="1318"/>
      <c r="BF53" s="1318"/>
      <c r="BG53" s="1318"/>
      <c r="BH53" s="1318"/>
      <c r="BI53" s="1318"/>
      <c r="BJ53" s="1318"/>
      <c r="BK53" s="1318"/>
      <c r="BL53" s="1318"/>
      <c r="BM53" s="1318"/>
      <c r="BN53" s="1318"/>
      <c r="BO53" s="1318"/>
      <c r="BP53" s="1319"/>
      <c r="BQ53" s="1316"/>
      <c r="BR53" s="1316"/>
      <c r="BS53" s="1316"/>
      <c r="BT53" s="1316"/>
      <c r="BU53" s="1316"/>
      <c r="BV53" s="1316"/>
      <c r="BW53" s="1316"/>
      <c r="BX53" s="1316">
        <v>
62.7</v>
      </c>
      <c r="BY53" s="1316"/>
      <c r="BZ53" s="1316"/>
      <c r="CA53" s="1316"/>
      <c r="CB53" s="1316"/>
      <c r="CC53" s="1316"/>
      <c r="CD53" s="1316"/>
      <c r="CE53" s="1316"/>
      <c r="CF53" s="1316">
        <v>
62.7</v>
      </c>
      <c r="CG53" s="1316"/>
      <c r="CH53" s="1316"/>
      <c r="CI53" s="1316"/>
      <c r="CJ53" s="1316"/>
      <c r="CK53" s="1316"/>
      <c r="CL53" s="1316"/>
      <c r="CM53" s="1316"/>
      <c r="CN53" s="1316">
        <v>
60.1</v>
      </c>
      <c r="CO53" s="1316"/>
      <c r="CP53" s="1316"/>
      <c r="CQ53" s="1316"/>
      <c r="CR53" s="1316"/>
      <c r="CS53" s="1316"/>
      <c r="CT53" s="1316"/>
      <c r="CU53" s="1316"/>
      <c r="CV53" s="1316">
        <v>
60.1</v>
      </c>
      <c r="CW53" s="1316"/>
      <c r="CX53" s="1316"/>
      <c r="CY53" s="1316"/>
      <c r="CZ53" s="1316"/>
      <c r="DA53" s="1316"/>
      <c r="DB53" s="1316"/>
      <c r="DC53" s="1316"/>
    </row>
    <row r="54" spans="1:109" x14ac:dyDescent="0.15">
      <c r="A54" s="402"/>
      <c r="B54" s="394"/>
      <c r="G54" s="1322"/>
      <c r="H54" s="1322"/>
      <c r="I54" s="1311"/>
      <c r="J54" s="1311"/>
      <c r="K54" s="1317"/>
      <c r="L54" s="1317"/>
      <c r="M54" s="1317"/>
      <c r="N54" s="1317"/>
      <c r="AM54" s="403"/>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2"/>
      <c r="B55" s="394"/>
      <c r="G55" s="1311"/>
      <c r="H55" s="1311"/>
      <c r="I55" s="1311"/>
      <c r="J55" s="1311"/>
      <c r="K55" s="1317"/>
      <c r="L55" s="1317"/>
      <c r="M55" s="1317"/>
      <c r="N55" s="1317"/>
      <c r="AN55" s="1315" t="s">
        <v>
608</v>
      </c>
      <c r="AO55" s="1315"/>
      <c r="AP55" s="1315"/>
      <c r="AQ55" s="1315"/>
      <c r="AR55" s="1315"/>
      <c r="AS55" s="1315"/>
      <c r="AT55" s="1315"/>
      <c r="AU55" s="1315"/>
      <c r="AV55" s="1315"/>
      <c r="AW55" s="1315"/>
      <c r="AX55" s="1315"/>
      <c r="AY55" s="1315"/>
      <c r="AZ55" s="1315"/>
      <c r="BA55" s="1315"/>
      <c r="BB55" s="1318" t="s">
        <v>
609</v>
      </c>
      <c r="BC55" s="1318"/>
      <c r="BD55" s="1318"/>
      <c r="BE55" s="1318"/>
      <c r="BF55" s="1318"/>
      <c r="BG55" s="1318"/>
      <c r="BH55" s="1318"/>
      <c r="BI55" s="1318"/>
      <c r="BJ55" s="1318"/>
      <c r="BK55" s="1318"/>
      <c r="BL55" s="1318"/>
      <c r="BM55" s="1318"/>
      <c r="BN55" s="1318"/>
      <c r="BO55" s="1318"/>
      <c r="BP55" s="1319"/>
      <c r="BQ55" s="1316"/>
      <c r="BR55" s="1316"/>
      <c r="BS55" s="1316"/>
      <c r="BT55" s="1316"/>
      <c r="BU55" s="1316"/>
      <c r="BV55" s="1316"/>
      <c r="BW55" s="1316"/>
      <c r="BX55" s="1316">
        <v>
33.6</v>
      </c>
      <c r="BY55" s="1316"/>
      <c r="BZ55" s="1316"/>
      <c r="CA55" s="1316"/>
      <c r="CB55" s="1316"/>
      <c r="CC55" s="1316"/>
      <c r="CD55" s="1316"/>
      <c r="CE55" s="1316"/>
      <c r="CF55" s="1316">
        <v>
35.299999999999997</v>
      </c>
      <c r="CG55" s="1316"/>
      <c r="CH55" s="1316"/>
      <c r="CI55" s="1316"/>
      <c r="CJ55" s="1316"/>
      <c r="CK55" s="1316"/>
      <c r="CL55" s="1316"/>
      <c r="CM55" s="1316"/>
      <c r="CN55" s="1316">
        <v>
31.9</v>
      </c>
      <c r="CO55" s="1316"/>
      <c r="CP55" s="1316"/>
      <c r="CQ55" s="1316"/>
      <c r="CR55" s="1316"/>
      <c r="CS55" s="1316"/>
      <c r="CT55" s="1316"/>
      <c r="CU55" s="1316"/>
      <c r="CV55" s="1316">
        <v>
24.2</v>
      </c>
      <c r="CW55" s="1316"/>
      <c r="CX55" s="1316"/>
      <c r="CY55" s="1316"/>
      <c r="CZ55" s="1316"/>
      <c r="DA55" s="1316"/>
      <c r="DB55" s="1316"/>
      <c r="DC55" s="1316"/>
    </row>
    <row r="56" spans="1:109" x14ac:dyDescent="0.15">
      <c r="A56" s="402"/>
      <c r="B56" s="394"/>
      <c r="G56" s="1311"/>
      <c r="H56" s="1311"/>
      <c r="I56" s="1311"/>
      <c r="J56" s="1311"/>
      <c r="K56" s="1317"/>
      <c r="L56" s="1317"/>
      <c r="M56" s="1317"/>
      <c r="N56" s="1317"/>
      <c r="AN56" s="1315"/>
      <c r="AO56" s="1315"/>
      <c r="AP56" s="1315"/>
      <c r="AQ56" s="1315"/>
      <c r="AR56" s="1315"/>
      <c r="AS56" s="1315"/>
      <c r="AT56" s="1315"/>
      <c r="AU56" s="1315"/>
      <c r="AV56" s="1315"/>
      <c r="AW56" s="1315"/>
      <c r="AX56" s="1315"/>
      <c r="AY56" s="1315"/>
      <c r="AZ56" s="1315"/>
      <c r="BA56" s="1315"/>
      <c r="BB56" s="1318"/>
      <c r="BC56" s="1318"/>
      <c r="BD56" s="1318"/>
      <c r="BE56" s="1318"/>
      <c r="BF56" s="1318"/>
      <c r="BG56" s="1318"/>
      <c r="BH56" s="1318"/>
      <c r="BI56" s="1318"/>
      <c r="BJ56" s="1318"/>
      <c r="BK56" s="1318"/>
      <c r="BL56" s="1318"/>
      <c r="BM56" s="1318"/>
      <c r="BN56" s="1318"/>
      <c r="BO56" s="1318"/>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2" customFormat="1" x14ac:dyDescent="0.15">
      <c r="B57" s="406"/>
      <c r="G57" s="1311"/>
      <c r="H57" s="1311"/>
      <c r="I57" s="1321"/>
      <c r="J57" s="1321"/>
      <c r="K57" s="1317"/>
      <c r="L57" s="1317"/>
      <c r="M57" s="1317"/>
      <c r="N57" s="1317"/>
      <c r="AM57" s="387"/>
      <c r="AN57" s="1315"/>
      <c r="AO57" s="1315"/>
      <c r="AP57" s="1315"/>
      <c r="AQ57" s="1315"/>
      <c r="AR57" s="1315"/>
      <c r="AS57" s="1315"/>
      <c r="AT57" s="1315"/>
      <c r="AU57" s="1315"/>
      <c r="AV57" s="1315"/>
      <c r="AW57" s="1315"/>
      <c r="AX57" s="1315"/>
      <c r="AY57" s="1315"/>
      <c r="AZ57" s="1315"/>
      <c r="BA57" s="1315"/>
      <c r="BB57" s="1318" t="s">
        <v>
606</v>
      </c>
      <c r="BC57" s="1318"/>
      <c r="BD57" s="1318"/>
      <c r="BE57" s="1318"/>
      <c r="BF57" s="1318"/>
      <c r="BG57" s="1318"/>
      <c r="BH57" s="1318"/>
      <c r="BI57" s="1318"/>
      <c r="BJ57" s="1318"/>
      <c r="BK57" s="1318"/>
      <c r="BL57" s="1318"/>
      <c r="BM57" s="1318"/>
      <c r="BN57" s="1318"/>
      <c r="BO57" s="1318"/>
      <c r="BP57" s="1319"/>
      <c r="BQ57" s="1316"/>
      <c r="BR57" s="1316"/>
      <c r="BS57" s="1316"/>
      <c r="BT57" s="1316"/>
      <c r="BU57" s="1316"/>
      <c r="BV57" s="1316"/>
      <c r="BW57" s="1316"/>
      <c r="BX57" s="1316">
        <v>
56.8</v>
      </c>
      <c r="BY57" s="1316"/>
      <c r="BZ57" s="1316"/>
      <c r="CA57" s="1316"/>
      <c r="CB57" s="1316"/>
      <c r="CC57" s="1316"/>
      <c r="CD57" s="1316"/>
      <c r="CE57" s="1316"/>
      <c r="CF57" s="1316">
        <v>
60.4</v>
      </c>
      <c r="CG57" s="1316"/>
      <c r="CH57" s="1316"/>
      <c r="CI57" s="1316"/>
      <c r="CJ57" s="1316"/>
      <c r="CK57" s="1316"/>
      <c r="CL57" s="1316"/>
      <c r="CM57" s="1316"/>
      <c r="CN57" s="1316">
        <v>
59.3</v>
      </c>
      <c r="CO57" s="1316"/>
      <c r="CP57" s="1316"/>
      <c r="CQ57" s="1316"/>
      <c r="CR57" s="1316"/>
      <c r="CS57" s="1316"/>
      <c r="CT57" s="1316"/>
      <c r="CU57" s="1316"/>
      <c r="CV57" s="1316">
        <v>
59.8</v>
      </c>
      <c r="CW57" s="1316"/>
      <c r="CX57" s="1316"/>
      <c r="CY57" s="1316"/>
      <c r="CZ57" s="1316"/>
      <c r="DA57" s="1316"/>
      <c r="DB57" s="1316"/>
      <c r="DC57" s="1316"/>
      <c r="DD57" s="407"/>
      <c r="DE57" s="406"/>
    </row>
    <row r="58" spans="1:109" s="402" customFormat="1" x14ac:dyDescent="0.15">
      <c r="A58" s="387"/>
      <c r="B58" s="406"/>
      <c r="G58" s="1311"/>
      <c r="H58" s="1311"/>
      <c r="I58" s="1321"/>
      <c r="J58" s="1321"/>
      <c r="K58" s="1317"/>
      <c r="L58" s="1317"/>
      <c r="M58" s="1317"/>
      <c r="N58" s="1317"/>
      <c r="AM58" s="387"/>
      <c r="AN58" s="1315"/>
      <c r="AO58" s="1315"/>
      <c r="AP58" s="1315"/>
      <c r="AQ58" s="1315"/>
      <c r="AR58" s="1315"/>
      <c r="AS58" s="1315"/>
      <c r="AT58" s="1315"/>
      <c r="AU58" s="1315"/>
      <c r="AV58" s="1315"/>
      <c r="AW58" s="1315"/>
      <c r="AX58" s="1315"/>
      <c r="AY58" s="1315"/>
      <c r="AZ58" s="1315"/>
      <c r="BA58" s="1315"/>
      <c r="BB58" s="1318"/>
      <c r="BC58" s="1318"/>
      <c r="BD58" s="1318"/>
      <c r="BE58" s="1318"/>
      <c r="BF58" s="1318"/>
      <c r="BG58" s="1318"/>
      <c r="BH58" s="1318"/>
      <c r="BI58" s="1318"/>
      <c r="BJ58" s="1318"/>
      <c r="BK58" s="1318"/>
      <c r="BL58" s="1318"/>
      <c r="BM58" s="1318"/>
      <c r="BN58" s="1318"/>
      <c r="BO58" s="1318"/>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
610</v>
      </c>
    </row>
    <row r="64" spans="1:109" x14ac:dyDescent="0.15">
      <c r="B64" s="394"/>
      <c r="G64" s="401"/>
      <c r="I64" s="414"/>
      <c r="J64" s="414"/>
      <c r="K64" s="414"/>
      <c r="L64" s="414"/>
      <c r="M64" s="414"/>
      <c r="N64" s="415"/>
      <c r="AM64" s="401"/>
      <c r="AN64" s="401" t="s">
        <v>
601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2" t="s">
        <v>
611</v>
      </c>
      <c r="AO65" s="1303"/>
      <c r="AP65" s="1303"/>
      <c r="AQ65" s="1303"/>
      <c r="AR65" s="1303"/>
      <c r="AS65" s="1303"/>
      <c r="AT65" s="1303"/>
      <c r="AU65" s="1303"/>
      <c r="AV65" s="1303"/>
      <c r="AW65" s="1303"/>
      <c r="AX65" s="1303"/>
      <c r="AY65" s="1303"/>
      <c r="AZ65" s="1303"/>
      <c r="BA65" s="1303"/>
      <c r="BB65" s="1303"/>
      <c r="BC65" s="1303"/>
      <c r="BD65" s="1303"/>
      <c r="BE65" s="1303"/>
      <c r="BF65" s="1303"/>
      <c r="BG65" s="1303"/>
      <c r="BH65" s="1303"/>
      <c r="BI65" s="1303"/>
      <c r="BJ65" s="1303"/>
      <c r="BK65" s="1303"/>
      <c r="BL65" s="1303"/>
      <c r="BM65" s="1303"/>
      <c r="BN65" s="1303"/>
      <c r="BO65" s="1303"/>
      <c r="BP65" s="1303"/>
      <c r="BQ65" s="1303"/>
      <c r="BR65" s="1303"/>
      <c r="BS65" s="1303"/>
      <c r="BT65" s="1303"/>
      <c r="BU65" s="1303"/>
      <c r="BV65" s="1303"/>
      <c r="BW65" s="1303"/>
      <c r="BX65" s="1303"/>
      <c r="BY65" s="1303"/>
      <c r="BZ65" s="1303"/>
      <c r="CA65" s="1303"/>
      <c r="CB65" s="1303"/>
      <c r="CC65" s="1303"/>
      <c r="CD65" s="1303"/>
      <c r="CE65" s="1303"/>
      <c r="CF65" s="1303"/>
      <c r="CG65" s="1303"/>
      <c r="CH65" s="1303"/>
      <c r="CI65" s="1303"/>
      <c r="CJ65" s="1303"/>
      <c r="CK65" s="1303"/>
      <c r="CL65" s="1303"/>
      <c r="CM65" s="1303"/>
      <c r="CN65" s="1303"/>
      <c r="CO65" s="1303"/>
      <c r="CP65" s="1303"/>
      <c r="CQ65" s="1303"/>
      <c r="CR65" s="1303"/>
      <c r="CS65" s="1303"/>
      <c r="CT65" s="1303"/>
      <c r="CU65" s="1303"/>
      <c r="CV65" s="1303"/>
      <c r="CW65" s="1303"/>
      <c r="CX65" s="1303"/>
      <c r="CY65" s="1303"/>
      <c r="CZ65" s="1303"/>
      <c r="DA65" s="1303"/>
      <c r="DB65" s="1303"/>
      <c r="DC65" s="1304"/>
    </row>
    <row r="66" spans="2:107" x14ac:dyDescent="0.15">
      <c r="B66" s="394"/>
      <c r="AN66" s="1305"/>
      <c r="AO66" s="1306"/>
      <c r="AP66" s="1306"/>
      <c r="AQ66" s="1306"/>
      <c r="AR66" s="1306"/>
      <c r="AS66" s="1306"/>
      <c r="AT66" s="1306"/>
      <c r="AU66" s="1306"/>
      <c r="AV66" s="1306"/>
      <c r="AW66" s="1306"/>
      <c r="AX66" s="1306"/>
      <c r="AY66" s="1306"/>
      <c r="AZ66" s="1306"/>
      <c r="BA66" s="1306"/>
      <c r="BB66" s="1306"/>
      <c r="BC66" s="1306"/>
      <c r="BD66" s="1306"/>
      <c r="BE66" s="1306"/>
      <c r="BF66" s="1306"/>
      <c r="BG66" s="1306"/>
      <c r="BH66" s="1306"/>
      <c r="BI66" s="1306"/>
      <c r="BJ66" s="1306"/>
      <c r="BK66" s="1306"/>
      <c r="BL66" s="1306"/>
      <c r="BM66" s="1306"/>
      <c r="BN66" s="1306"/>
      <c r="BO66" s="1306"/>
      <c r="BP66" s="1306"/>
      <c r="BQ66" s="1306"/>
      <c r="BR66" s="1306"/>
      <c r="BS66" s="1306"/>
      <c r="BT66" s="1306"/>
      <c r="BU66" s="1306"/>
      <c r="BV66" s="1306"/>
      <c r="BW66" s="1306"/>
      <c r="BX66" s="1306"/>
      <c r="BY66" s="1306"/>
      <c r="BZ66" s="1306"/>
      <c r="CA66" s="1306"/>
      <c r="CB66" s="1306"/>
      <c r="CC66" s="1306"/>
      <c r="CD66" s="1306"/>
      <c r="CE66" s="1306"/>
      <c r="CF66" s="1306"/>
      <c r="CG66" s="1306"/>
      <c r="CH66" s="1306"/>
      <c r="CI66" s="1306"/>
      <c r="CJ66" s="1306"/>
      <c r="CK66" s="1306"/>
      <c r="CL66" s="1306"/>
      <c r="CM66" s="1306"/>
      <c r="CN66" s="1306"/>
      <c r="CO66" s="1306"/>
      <c r="CP66" s="1306"/>
      <c r="CQ66" s="1306"/>
      <c r="CR66" s="1306"/>
      <c r="CS66" s="1306"/>
      <c r="CT66" s="1306"/>
      <c r="CU66" s="1306"/>
      <c r="CV66" s="1306"/>
      <c r="CW66" s="1306"/>
      <c r="CX66" s="1306"/>
      <c r="CY66" s="1306"/>
      <c r="CZ66" s="1306"/>
      <c r="DA66" s="1306"/>
      <c r="DB66" s="1306"/>
      <c r="DC66" s="1307"/>
    </row>
    <row r="67" spans="2:107" x14ac:dyDescent="0.15">
      <c r="B67" s="394"/>
      <c r="AN67" s="1305"/>
      <c r="AO67" s="1306"/>
      <c r="AP67" s="1306"/>
      <c r="AQ67" s="1306"/>
      <c r="AR67" s="1306"/>
      <c r="AS67" s="1306"/>
      <c r="AT67" s="1306"/>
      <c r="AU67" s="1306"/>
      <c r="AV67" s="1306"/>
      <c r="AW67" s="1306"/>
      <c r="AX67" s="1306"/>
      <c r="AY67" s="1306"/>
      <c r="AZ67" s="1306"/>
      <c r="BA67" s="1306"/>
      <c r="BB67" s="1306"/>
      <c r="BC67" s="1306"/>
      <c r="BD67" s="1306"/>
      <c r="BE67" s="1306"/>
      <c r="BF67" s="1306"/>
      <c r="BG67" s="1306"/>
      <c r="BH67" s="1306"/>
      <c r="BI67" s="1306"/>
      <c r="BJ67" s="1306"/>
      <c r="BK67" s="1306"/>
      <c r="BL67" s="1306"/>
      <c r="BM67" s="1306"/>
      <c r="BN67" s="1306"/>
      <c r="BO67" s="1306"/>
      <c r="BP67" s="1306"/>
      <c r="BQ67" s="1306"/>
      <c r="BR67" s="1306"/>
      <c r="BS67" s="1306"/>
      <c r="BT67" s="1306"/>
      <c r="BU67" s="1306"/>
      <c r="BV67" s="1306"/>
      <c r="BW67" s="1306"/>
      <c r="BX67" s="1306"/>
      <c r="BY67" s="1306"/>
      <c r="BZ67" s="1306"/>
      <c r="CA67" s="1306"/>
      <c r="CB67" s="1306"/>
      <c r="CC67" s="1306"/>
      <c r="CD67" s="1306"/>
      <c r="CE67" s="1306"/>
      <c r="CF67" s="1306"/>
      <c r="CG67" s="1306"/>
      <c r="CH67" s="1306"/>
      <c r="CI67" s="1306"/>
      <c r="CJ67" s="1306"/>
      <c r="CK67" s="1306"/>
      <c r="CL67" s="1306"/>
      <c r="CM67" s="1306"/>
      <c r="CN67" s="1306"/>
      <c r="CO67" s="1306"/>
      <c r="CP67" s="1306"/>
      <c r="CQ67" s="1306"/>
      <c r="CR67" s="1306"/>
      <c r="CS67" s="1306"/>
      <c r="CT67" s="1306"/>
      <c r="CU67" s="1306"/>
      <c r="CV67" s="1306"/>
      <c r="CW67" s="1306"/>
      <c r="CX67" s="1306"/>
      <c r="CY67" s="1306"/>
      <c r="CZ67" s="1306"/>
      <c r="DA67" s="1306"/>
      <c r="DB67" s="1306"/>
      <c r="DC67" s="1307"/>
    </row>
    <row r="68" spans="2:107" x14ac:dyDescent="0.15">
      <c r="B68" s="394"/>
      <c r="AN68" s="1305"/>
      <c r="AO68" s="1306"/>
      <c r="AP68" s="1306"/>
      <c r="AQ68" s="1306"/>
      <c r="AR68" s="1306"/>
      <c r="AS68" s="1306"/>
      <c r="AT68" s="1306"/>
      <c r="AU68" s="1306"/>
      <c r="AV68" s="1306"/>
      <c r="AW68" s="1306"/>
      <c r="AX68" s="1306"/>
      <c r="AY68" s="1306"/>
      <c r="AZ68" s="1306"/>
      <c r="BA68" s="1306"/>
      <c r="BB68" s="1306"/>
      <c r="BC68" s="1306"/>
      <c r="BD68" s="1306"/>
      <c r="BE68" s="1306"/>
      <c r="BF68" s="1306"/>
      <c r="BG68" s="1306"/>
      <c r="BH68" s="1306"/>
      <c r="BI68" s="1306"/>
      <c r="BJ68" s="1306"/>
      <c r="BK68" s="1306"/>
      <c r="BL68" s="1306"/>
      <c r="BM68" s="1306"/>
      <c r="BN68" s="1306"/>
      <c r="BO68" s="1306"/>
      <c r="BP68" s="1306"/>
      <c r="BQ68" s="1306"/>
      <c r="BR68" s="1306"/>
      <c r="BS68" s="1306"/>
      <c r="BT68" s="1306"/>
      <c r="BU68" s="1306"/>
      <c r="BV68" s="1306"/>
      <c r="BW68" s="1306"/>
      <c r="BX68" s="1306"/>
      <c r="BY68" s="1306"/>
      <c r="BZ68" s="1306"/>
      <c r="CA68" s="1306"/>
      <c r="CB68" s="1306"/>
      <c r="CC68" s="1306"/>
      <c r="CD68" s="1306"/>
      <c r="CE68" s="1306"/>
      <c r="CF68" s="1306"/>
      <c r="CG68" s="1306"/>
      <c r="CH68" s="1306"/>
      <c r="CI68" s="1306"/>
      <c r="CJ68" s="1306"/>
      <c r="CK68" s="1306"/>
      <c r="CL68" s="1306"/>
      <c r="CM68" s="1306"/>
      <c r="CN68" s="1306"/>
      <c r="CO68" s="1306"/>
      <c r="CP68" s="1306"/>
      <c r="CQ68" s="1306"/>
      <c r="CR68" s="1306"/>
      <c r="CS68" s="1306"/>
      <c r="CT68" s="1306"/>
      <c r="CU68" s="1306"/>
      <c r="CV68" s="1306"/>
      <c r="CW68" s="1306"/>
      <c r="CX68" s="1306"/>
      <c r="CY68" s="1306"/>
      <c r="CZ68" s="1306"/>
      <c r="DA68" s="1306"/>
      <c r="DB68" s="1306"/>
      <c r="DC68" s="1307"/>
    </row>
    <row r="69" spans="2:107" x14ac:dyDescent="0.15">
      <c r="B69" s="394"/>
      <c r="AN69" s="1308"/>
      <c r="AO69" s="1309"/>
      <c r="AP69" s="1309"/>
      <c r="AQ69" s="1309"/>
      <c r="AR69" s="1309"/>
      <c r="AS69" s="1309"/>
      <c r="AT69" s="1309"/>
      <c r="AU69" s="1309"/>
      <c r="AV69" s="1309"/>
      <c r="AW69" s="1309"/>
      <c r="AX69" s="1309"/>
      <c r="AY69" s="1309"/>
      <c r="AZ69" s="1309"/>
      <c r="BA69" s="1309"/>
      <c r="BB69" s="1309"/>
      <c r="BC69" s="1309"/>
      <c r="BD69" s="1309"/>
      <c r="BE69" s="1309"/>
      <c r="BF69" s="1309"/>
      <c r="BG69" s="1309"/>
      <c r="BH69" s="1309"/>
      <c r="BI69" s="1309"/>
      <c r="BJ69" s="1309"/>
      <c r="BK69" s="1309"/>
      <c r="BL69" s="1309"/>
      <c r="BM69" s="1309"/>
      <c r="BN69" s="1309"/>
      <c r="BO69" s="1309"/>
      <c r="BP69" s="1309"/>
      <c r="BQ69" s="1309"/>
      <c r="BR69" s="1309"/>
      <c r="BS69" s="1309"/>
      <c r="BT69" s="1309"/>
      <c r="BU69" s="1309"/>
      <c r="BV69" s="1309"/>
      <c r="BW69" s="1309"/>
      <c r="BX69" s="1309"/>
      <c r="BY69" s="1309"/>
      <c r="BZ69" s="1309"/>
      <c r="CA69" s="1309"/>
      <c r="CB69" s="1309"/>
      <c r="CC69" s="1309"/>
      <c r="CD69" s="1309"/>
      <c r="CE69" s="1309"/>
      <c r="CF69" s="1309"/>
      <c r="CG69" s="1309"/>
      <c r="CH69" s="1309"/>
      <c r="CI69" s="1309"/>
      <c r="CJ69" s="1309"/>
      <c r="CK69" s="1309"/>
      <c r="CL69" s="1309"/>
      <c r="CM69" s="1309"/>
      <c r="CN69" s="1309"/>
      <c r="CO69" s="1309"/>
      <c r="CP69" s="1309"/>
      <c r="CQ69" s="1309"/>
      <c r="CR69" s="1309"/>
      <c r="CS69" s="1309"/>
      <c r="CT69" s="1309"/>
      <c r="CU69" s="1309"/>
      <c r="CV69" s="1309"/>
      <c r="CW69" s="1309"/>
      <c r="CX69" s="1309"/>
      <c r="CY69" s="1309"/>
      <c r="CZ69" s="1309"/>
      <c r="DA69" s="1309"/>
      <c r="DB69" s="1309"/>
      <c r="DC69" s="1310"/>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
603</v>
      </c>
    </row>
    <row r="72" spans="2:107" x14ac:dyDescent="0.15">
      <c r="B72" s="394"/>
      <c r="G72" s="1311"/>
      <c r="H72" s="1311"/>
      <c r="I72" s="1311"/>
      <c r="J72" s="1311"/>
      <c r="K72" s="404"/>
      <c r="L72" s="404"/>
      <c r="M72" s="405"/>
      <c r="N72" s="405"/>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
556</v>
      </c>
      <c r="BQ72" s="1315"/>
      <c r="BR72" s="1315"/>
      <c r="BS72" s="1315"/>
      <c r="BT72" s="1315"/>
      <c r="BU72" s="1315"/>
      <c r="BV72" s="1315"/>
      <c r="BW72" s="1315"/>
      <c r="BX72" s="1315" t="s">
        <v>
557</v>
      </c>
      <c r="BY72" s="1315"/>
      <c r="BZ72" s="1315"/>
      <c r="CA72" s="1315"/>
      <c r="CB72" s="1315"/>
      <c r="CC72" s="1315"/>
      <c r="CD72" s="1315"/>
      <c r="CE72" s="1315"/>
      <c r="CF72" s="1315" t="s">
        <v>
558</v>
      </c>
      <c r="CG72" s="1315"/>
      <c r="CH72" s="1315"/>
      <c r="CI72" s="1315"/>
      <c r="CJ72" s="1315"/>
      <c r="CK72" s="1315"/>
      <c r="CL72" s="1315"/>
      <c r="CM72" s="1315"/>
      <c r="CN72" s="1315" t="s">
        <v>
559</v>
      </c>
      <c r="CO72" s="1315"/>
      <c r="CP72" s="1315"/>
      <c r="CQ72" s="1315"/>
      <c r="CR72" s="1315"/>
      <c r="CS72" s="1315"/>
      <c r="CT72" s="1315"/>
      <c r="CU72" s="1315"/>
      <c r="CV72" s="1315" t="s">
        <v>
560</v>
      </c>
      <c r="CW72" s="1315"/>
      <c r="CX72" s="1315"/>
      <c r="CY72" s="1315"/>
      <c r="CZ72" s="1315"/>
      <c r="DA72" s="1315"/>
      <c r="DB72" s="1315"/>
      <c r="DC72" s="1315"/>
    </row>
    <row r="73" spans="2:107" x14ac:dyDescent="0.15">
      <c r="B73" s="394"/>
      <c r="G73" s="1322"/>
      <c r="H73" s="1322"/>
      <c r="I73" s="1322"/>
      <c r="J73" s="1322"/>
      <c r="K73" s="1323"/>
      <c r="L73" s="1323"/>
      <c r="M73" s="1323"/>
      <c r="N73" s="1323"/>
      <c r="AM73" s="403"/>
      <c r="AN73" s="1318" t="s">
        <v>
604</v>
      </c>
      <c r="AO73" s="1318"/>
      <c r="AP73" s="1318"/>
      <c r="AQ73" s="1318"/>
      <c r="AR73" s="1318"/>
      <c r="AS73" s="1318"/>
      <c r="AT73" s="1318"/>
      <c r="AU73" s="1318"/>
      <c r="AV73" s="1318"/>
      <c r="AW73" s="1318"/>
      <c r="AX73" s="1318"/>
      <c r="AY73" s="1318"/>
      <c r="AZ73" s="1318"/>
      <c r="BA73" s="1318"/>
      <c r="BB73" s="1318" t="s">
        <v>
609</v>
      </c>
      <c r="BC73" s="1318"/>
      <c r="BD73" s="1318"/>
      <c r="BE73" s="1318"/>
      <c r="BF73" s="1318"/>
      <c r="BG73" s="1318"/>
      <c r="BH73" s="1318"/>
      <c r="BI73" s="1318"/>
      <c r="BJ73" s="1318"/>
      <c r="BK73" s="1318"/>
      <c r="BL73" s="1318"/>
      <c r="BM73" s="1318"/>
      <c r="BN73" s="1318"/>
      <c r="BO73" s="1318"/>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x14ac:dyDescent="0.15">
      <c r="B74" s="394"/>
      <c r="G74" s="1322"/>
      <c r="H74" s="1322"/>
      <c r="I74" s="1322"/>
      <c r="J74" s="1322"/>
      <c r="K74" s="1323"/>
      <c r="L74" s="1323"/>
      <c r="M74" s="1323"/>
      <c r="N74" s="1323"/>
      <c r="AM74" s="403"/>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4"/>
      <c r="G75" s="1322"/>
      <c r="H75" s="1322"/>
      <c r="I75" s="1311"/>
      <c r="J75" s="1311"/>
      <c r="K75" s="1317"/>
      <c r="L75" s="1317"/>
      <c r="M75" s="1317"/>
      <c r="N75" s="1317"/>
      <c r="AM75" s="403"/>
      <c r="AN75" s="1318"/>
      <c r="AO75" s="1318"/>
      <c r="AP75" s="1318"/>
      <c r="AQ75" s="1318"/>
      <c r="AR75" s="1318"/>
      <c r="AS75" s="1318"/>
      <c r="AT75" s="1318"/>
      <c r="AU75" s="1318"/>
      <c r="AV75" s="1318"/>
      <c r="AW75" s="1318"/>
      <c r="AX75" s="1318"/>
      <c r="AY75" s="1318"/>
      <c r="AZ75" s="1318"/>
      <c r="BA75" s="1318"/>
      <c r="BB75" s="1318" t="s">
        <v>
612</v>
      </c>
      <c r="BC75" s="1318"/>
      <c r="BD75" s="1318"/>
      <c r="BE75" s="1318"/>
      <c r="BF75" s="1318"/>
      <c r="BG75" s="1318"/>
      <c r="BH75" s="1318"/>
      <c r="BI75" s="1318"/>
      <c r="BJ75" s="1318"/>
      <c r="BK75" s="1318"/>
      <c r="BL75" s="1318"/>
      <c r="BM75" s="1318"/>
      <c r="BN75" s="1318"/>
      <c r="BO75" s="1318"/>
      <c r="BP75" s="1316">
        <v>
-0.6</v>
      </c>
      <c r="BQ75" s="1316"/>
      <c r="BR75" s="1316"/>
      <c r="BS75" s="1316"/>
      <c r="BT75" s="1316"/>
      <c r="BU75" s="1316"/>
      <c r="BV75" s="1316"/>
      <c r="BW75" s="1316"/>
      <c r="BX75" s="1316">
        <v>
-1.7</v>
      </c>
      <c r="BY75" s="1316"/>
      <c r="BZ75" s="1316"/>
      <c r="CA75" s="1316"/>
      <c r="CB75" s="1316"/>
      <c r="CC75" s="1316"/>
      <c r="CD75" s="1316"/>
      <c r="CE75" s="1316"/>
      <c r="CF75" s="1316">
        <v>
-2.7</v>
      </c>
      <c r="CG75" s="1316"/>
      <c r="CH75" s="1316"/>
      <c r="CI75" s="1316"/>
      <c r="CJ75" s="1316"/>
      <c r="CK75" s="1316"/>
      <c r="CL75" s="1316"/>
      <c r="CM75" s="1316"/>
      <c r="CN75" s="1316">
        <v>
-3</v>
      </c>
      <c r="CO75" s="1316"/>
      <c r="CP75" s="1316"/>
      <c r="CQ75" s="1316"/>
      <c r="CR75" s="1316"/>
      <c r="CS75" s="1316"/>
      <c r="CT75" s="1316"/>
      <c r="CU75" s="1316"/>
      <c r="CV75" s="1316">
        <v>
-3.2</v>
      </c>
      <c r="CW75" s="1316"/>
      <c r="CX75" s="1316"/>
      <c r="CY75" s="1316"/>
      <c r="CZ75" s="1316"/>
      <c r="DA75" s="1316"/>
      <c r="DB75" s="1316"/>
      <c r="DC75" s="1316"/>
    </row>
    <row r="76" spans="2:107" x14ac:dyDescent="0.15">
      <c r="B76" s="394"/>
      <c r="G76" s="1322"/>
      <c r="H76" s="1322"/>
      <c r="I76" s="1311"/>
      <c r="J76" s="1311"/>
      <c r="K76" s="1317"/>
      <c r="L76" s="1317"/>
      <c r="M76" s="1317"/>
      <c r="N76" s="1317"/>
      <c r="AM76" s="403"/>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4"/>
      <c r="G77" s="1311"/>
      <c r="H77" s="1311"/>
      <c r="I77" s="1311"/>
      <c r="J77" s="1311"/>
      <c r="K77" s="1323"/>
      <c r="L77" s="1323"/>
      <c r="M77" s="1323"/>
      <c r="N77" s="1323"/>
      <c r="AN77" s="1315" t="s">
        <v>
613</v>
      </c>
      <c r="AO77" s="1315"/>
      <c r="AP77" s="1315"/>
      <c r="AQ77" s="1315"/>
      <c r="AR77" s="1315"/>
      <c r="AS77" s="1315"/>
      <c r="AT77" s="1315"/>
      <c r="AU77" s="1315"/>
      <c r="AV77" s="1315"/>
      <c r="AW77" s="1315"/>
      <c r="AX77" s="1315"/>
      <c r="AY77" s="1315"/>
      <c r="AZ77" s="1315"/>
      <c r="BA77" s="1315"/>
      <c r="BB77" s="1318" t="s">
        <v>
614</v>
      </c>
      <c r="BC77" s="1318"/>
      <c r="BD77" s="1318"/>
      <c r="BE77" s="1318"/>
      <c r="BF77" s="1318"/>
      <c r="BG77" s="1318"/>
      <c r="BH77" s="1318"/>
      <c r="BI77" s="1318"/>
      <c r="BJ77" s="1318"/>
      <c r="BK77" s="1318"/>
      <c r="BL77" s="1318"/>
      <c r="BM77" s="1318"/>
      <c r="BN77" s="1318"/>
      <c r="BO77" s="1318"/>
      <c r="BP77" s="1316">
        <v>
45.9</v>
      </c>
      <c r="BQ77" s="1316"/>
      <c r="BR77" s="1316"/>
      <c r="BS77" s="1316"/>
      <c r="BT77" s="1316"/>
      <c r="BU77" s="1316"/>
      <c r="BV77" s="1316"/>
      <c r="BW77" s="1316"/>
      <c r="BX77" s="1316">
        <v>
33.6</v>
      </c>
      <c r="BY77" s="1316"/>
      <c r="BZ77" s="1316"/>
      <c r="CA77" s="1316"/>
      <c r="CB77" s="1316"/>
      <c r="CC77" s="1316"/>
      <c r="CD77" s="1316"/>
      <c r="CE77" s="1316"/>
      <c r="CF77" s="1316">
        <v>
35.299999999999997</v>
      </c>
      <c r="CG77" s="1316"/>
      <c r="CH77" s="1316"/>
      <c r="CI77" s="1316"/>
      <c r="CJ77" s="1316"/>
      <c r="CK77" s="1316"/>
      <c r="CL77" s="1316"/>
      <c r="CM77" s="1316"/>
      <c r="CN77" s="1316">
        <v>
31.9</v>
      </c>
      <c r="CO77" s="1316"/>
      <c r="CP77" s="1316"/>
      <c r="CQ77" s="1316"/>
      <c r="CR77" s="1316"/>
      <c r="CS77" s="1316"/>
      <c r="CT77" s="1316"/>
      <c r="CU77" s="1316"/>
      <c r="CV77" s="1316">
        <v>
24.2</v>
      </c>
      <c r="CW77" s="1316"/>
      <c r="CX77" s="1316"/>
      <c r="CY77" s="1316"/>
      <c r="CZ77" s="1316"/>
      <c r="DA77" s="1316"/>
      <c r="DB77" s="1316"/>
      <c r="DC77" s="1316"/>
    </row>
    <row r="78" spans="2:107" x14ac:dyDescent="0.15">
      <c r="B78" s="394"/>
      <c r="G78" s="1311"/>
      <c r="H78" s="1311"/>
      <c r="I78" s="1311"/>
      <c r="J78" s="1311"/>
      <c r="K78" s="1323"/>
      <c r="L78" s="1323"/>
      <c r="M78" s="1323"/>
      <c r="N78" s="1323"/>
      <c r="AN78" s="1315"/>
      <c r="AO78" s="1315"/>
      <c r="AP78" s="1315"/>
      <c r="AQ78" s="1315"/>
      <c r="AR78" s="1315"/>
      <c r="AS78" s="1315"/>
      <c r="AT78" s="1315"/>
      <c r="AU78" s="1315"/>
      <c r="AV78" s="1315"/>
      <c r="AW78" s="1315"/>
      <c r="AX78" s="1315"/>
      <c r="AY78" s="1315"/>
      <c r="AZ78" s="1315"/>
      <c r="BA78" s="1315"/>
      <c r="BB78" s="1318"/>
      <c r="BC78" s="1318"/>
      <c r="BD78" s="1318"/>
      <c r="BE78" s="1318"/>
      <c r="BF78" s="1318"/>
      <c r="BG78" s="1318"/>
      <c r="BH78" s="1318"/>
      <c r="BI78" s="1318"/>
      <c r="BJ78" s="1318"/>
      <c r="BK78" s="1318"/>
      <c r="BL78" s="1318"/>
      <c r="BM78" s="1318"/>
      <c r="BN78" s="1318"/>
      <c r="BO78" s="1318"/>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4"/>
      <c r="G79" s="1311"/>
      <c r="H79" s="1311"/>
      <c r="I79" s="1321"/>
      <c r="J79" s="1321"/>
      <c r="K79" s="1324"/>
      <c r="L79" s="1324"/>
      <c r="M79" s="1324"/>
      <c r="N79" s="1324"/>
      <c r="AN79" s="1315"/>
      <c r="AO79" s="1315"/>
      <c r="AP79" s="1315"/>
      <c r="AQ79" s="1315"/>
      <c r="AR79" s="1315"/>
      <c r="AS79" s="1315"/>
      <c r="AT79" s="1315"/>
      <c r="AU79" s="1315"/>
      <c r="AV79" s="1315"/>
      <c r="AW79" s="1315"/>
      <c r="AX79" s="1315"/>
      <c r="AY79" s="1315"/>
      <c r="AZ79" s="1315"/>
      <c r="BA79" s="1315"/>
      <c r="BB79" s="1318" t="s">
        <v>
615</v>
      </c>
      <c r="BC79" s="1318"/>
      <c r="BD79" s="1318"/>
      <c r="BE79" s="1318"/>
      <c r="BF79" s="1318"/>
      <c r="BG79" s="1318"/>
      <c r="BH79" s="1318"/>
      <c r="BI79" s="1318"/>
      <c r="BJ79" s="1318"/>
      <c r="BK79" s="1318"/>
      <c r="BL79" s="1318"/>
      <c r="BM79" s="1318"/>
      <c r="BN79" s="1318"/>
      <c r="BO79" s="1318"/>
      <c r="BP79" s="1316">
        <v>
8.8000000000000007</v>
      </c>
      <c r="BQ79" s="1316"/>
      <c r="BR79" s="1316"/>
      <c r="BS79" s="1316"/>
      <c r="BT79" s="1316"/>
      <c r="BU79" s="1316"/>
      <c r="BV79" s="1316"/>
      <c r="BW79" s="1316"/>
      <c r="BX79" s="1316">
        <v>
7</v>
      </c>
      <c r="BY79" s="1316"/>
      <c r="BZ79" s="1316"/>
      <c r="CA79" s="1316"/>
      <c r="CB79" s="1316"/>
      <c r="CC79" s="1316"/>
      <c r="CD79" s="1316"/>
      <c r="CE79" s="1316"/>
      <c r="CF79" s="1316">
        <v>
6.9</v>
      </c>
      <c r="CG79" s="1316"/>
      <c r="CH79" s="1316"/>
      <c r="CI79" s="1316"/>
      <c r="CJ79" s="1316"/>
      <c r="CK79" s="1316"/>
      <c r="CL79" s="1316"/>
      <c r="CM79" s="1316"/>
      <c r="CN79" s="1316">
        <v>
6.6</v>
      </c>
      <c r="CO79" s="1316"/>
      <c r="CP79" s="1316"/>
      <c r="CQ79" s="1316"/>
      <c r="CR79" s="1316"/>
      <c r="CS79" s="1316"/>
      <c r="CT79" s="1316"/>
      <c r="CU79" s="1316"/>
      <c r="CV79" s="1316">
        <v>
6.4</v>
      </c>
      <c r="CW79" s="1316"/>
      <c r="CX79" s="1316"/>
      <c r="CY79" s="1316"/>
      <c r="CZ79" s="1316"/>
      <c r="DA79" s="1316"/>
      <c r="DB79" s="1316"/>
      <c r="DC79" s="1316"/>
    </row>
    <row r="80" spans="2:107" x14ac:dyDescent="0.15">
      <c r="B80" s="394"/>
      <c r="G80" s="1311"/>
      <c r="H80" s="1311"/>
      <c r="I80" s="1321"/>
      <c r="J80" s="1321"/>
      <c r="K80" s="1324"/>
      <c r="L80" s="1324"/>
      <c r="M80" s="1324"/>
      <c r="N80" s="1324"/>
      <c r="AN80" s="1315"/>
      <c r="AO80" s="1315"/>
      <c r="AP80" s="1315"/>
      <c r="AQ80" s="1315"/>
      <c r="AR80" s="1315"/>
      <c r="AS80" s="1315"/>
      <c r="AT80" s="1315"/>
      <c r="AU80" s="1315"/>
      <c r="AV80" s="1315"/>
      <c r="AW80" s="1315"/>
      <c r="AX80" s="1315"/>
      <c r="AY80" s="1315"/>
      <c r="AZ80" s="1315"/>
      <c r="BA80" s="1315"/>
      <c r="BB80" s="1318"/>
      <c r="BC80" s="1318"/>
      <c r="BD80" s="1318"/>
      <c r="BE80" s="1318"/>
      <c r="BF80" s="1318"/>
      <c r="BG80" s="1318"/>
      <c r="BH80" s="1318"/>
      <c r="BI80" s="1318"/>
      <c r="BJ80" s="1318"/>
      <c r="BK80" s="1318"/>
      <c r="BL80" s="1318"/>
      <c r="BM80" s="1318"/>
      <c r="BN80" s="1318"/>
      <c r="BO80" s="1318"/>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CYj0pmnA5k4MbqRqHVNRo0HZksVnzN4a4Dc79vpLljzLSukJs3mQhV+OjSWI/yvZRAVvDuYmzVf9hUiI7ZIgw==" saltValue="U0u5ZXA60v61ynYTTkSgM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0" zoomScale="90" zoomScaleNormal="90" zoomScaleSheetLayoutView="70" workbookViewId="0">
      <selection activeCell="AN65" sqref="AN65:DC69"/>
    </sheetView>
  </sheetViews>
  <sheetFormatPr defaultColWidth="0" defaultRowHeight="13.5" customHeight="1" zeroHeight="1" x14ac:dyDescent="0.15"/>
  <cols>
    <col min="1" max="34" width="2.375" style="291" customWidth="1"/>
    <col min="35" max="122" width="2.375" style="290" customWidth="1"/>
    <col min="123" max="16384" width="2.37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
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7rhWqiCwYUz5xbwuw9MLUBf+zzKLpNzS6BOHdrEOGP9ODGMnG5+y8WX01omWLCQj81qOav2bAXQllkHTbtyNg==" saltValue="ojgOsMC3opxEkIu85ljyo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J1" zoomScale="90" zoomScaleNormal="90" zoomScaleSheetLayoutView="55" workbookViewId="0">
      <selection activeCell="CP112" sqref="CP112"/>
    </sheetView>
  </sheetViews>
  <sheetFormatPr defaultColWidth="0" defaultRowHeight="13.5" customHeight="1" zeroHeight="1" x14ac:dyDescent="0.15"/>
  <cols>
    <col min="1" max="34" width="2.375" style="291" customWidth="1"/>
    <col min="35" max="122" width="2.375" style="290" customWidth="1"/>
    <col min="123" max="16384" width="2.37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
616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RMcKHGtXv41CreBq73BHP4geJRF2WSg9aqnXQlMpR7scoz18ywhpmdnuRNR9Lyp77nkqKpfubM8mUF0H5Luw==" saltValue="/BMaKDjm2MUtSXZw1rSzV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
51</v>
      </c>
      <c r="E2" s="154"/>
      <c r="F2" s="155" t="s">
        <v>
553</v>
      </c>
      <c r="G2" s="156"/>
      <c r="H2" s="157"/>
    </row>
    <row r="3" spans="1:8" x14ac:dyDescent="0.15">
      <c r="A3" s="153" t="s">
        <v>
546</v>
      </c>
      <c r="B3" s="158"/>
      <c r="C3" s="159"/>
      <c r="D3" s="160">
        <v>
20368</v>
      </c>
      <c r="E3" s="161"/>
      <c r="F3" s="162">
        <v>
66255</v>
      </c>
      <c r="G3" s="163"/>
      <c r="H3" s="164"/>
    </row>
    <row r="4" spans="1:8" x14ac:dyDescent="0.15">
      <c r="A4" s="165"/>
      <c r="B4" s="166"/>
      <c r="C4" s="167"/>
      <c r="D4" s="168">
        <v>
17520</v>
      </c>
      <c r="E4" s="169"/>
      <c r="F4" s="170">
        <v>
31822</v>
      </c>
      <c r="G4" s="171"/>
      <c r="H4" s="172"/>
    </row>
    <row r="5" spans="1:8" x14ac:dyDescent="0.15">
      <c r="A5" s="153" t="s">
        <v>
548</v>
      </c>
      <c r="B5" s="158"/>
      <c r="C5" s="159"/>
      <c r="D5" s="160">
        <v>
29120</v>
      </c>
      <c r="E5" s="161"/>
      <c r="F5" s="162">
        <v>
47278</v>
      </c>
      <c r="G5" s="163"/>
      <c r="H5" s="164"/>
    </row>
    <row r="6" spans="1:8" x14ac:dyDescent="0.15">
      <c r="A6" s="165"/>
      <c r="B6" s="166"/>
      <c r="C6" s="167"/>
      <c r="D6" s="168">
        <v>
16738</v>
      </c>
      <c r="E6" s="169"/>
      <c r="F6" s="170">
        <v>
24096</v>
      </c>
      <c r="G6" s="171"/>
      <c r="H6" s="172"/>
    </row>
    <row r="7" spans="1:8" x14ac:dyDescent="0.15">
      <c r="A7" s="153" t="s">
        <v>
549</v>
      </c>
      <c r="B7" s="158"/>
      <c r="C7" s="159"/>
      <c r="D7" s="160">
        <v>
57216</v>
      </c>
      <c r="E7" s="161"/>
      <c r="F7" s="162">
        <v>
44504</v>
      </c>
      <c r="G7" s="163"/>
      <c r="H7" s="164"/>
    </row>
    <row r="8" spans="1:8" x14ac:dyDescent="0.15">
      <c r="A8" s="165"/>
      <c r="B8" s="166"/>
      <c r="C8" s="167"/>
      <c r="D8" s="168">
        <v>
15694</v>
      </c>
      <c r="E8" s="169"/>
      <c r="F8" s="170">
        <v>
25876</v>
      </c>
      <c r="G8" s="171"/>
      <c r="H8" s="172"/>
    </row>
    <row r="9" spans="1:8" x14ac:dyDescent="0.15">
      <c r="A9" s="153" t="s">
        <v>
550</v>
      </c>
      <c r="B9" s="158"/>
      <c r="C9" s="159"/>
      <c r="D9" s="160">
        <v>
54694</v>
      </c>
      <c r="E9" s="161"/>
      <c r="F9" s="162">
        <v>
47820</v>
      </c>
      <c r="G9" s="163"/>
      <c r="H9" s="164"/>
    </row>
    <row r="10" spans="1:8" x14ac:dyDescent="0.15">
      <c r="A10" s="165"/>
      <c r="B10" s="166"/>
      <c r="C10" s="167"/>
      <c r="D10" s="168">
        <v>
23918</v>
      </c>
      <c r="E10" s="169"/>
      <c r="F10" s="170">
        <v>
25855</v>
      </c>
      <c r="G10" s="171"/>
      <c r="H10" s="172"/>
    </row>
    <row r="11" spans="1:8" x14ac:dyDescent="0.15">
      <c r="A11" s="153" t="s">
        <v>
551</v>
      </c>
      <c r="B11" s="158"/>
      <c r="C11" s="159"/>
      <c r="D11" s="160">
        <v>
39464</v>
      </c>
      <c r="E11" s="161"/>
      <c r="F11" s="162">
        <v>
41934</v>
      </c>
      <c r="G11" s="163"/>
      <c r="H11" s="164"/>
    </row>
    <row r="12" spans="1:8" x14ac:dyDescent="0.15">
      <c r="A12" s="165"/>
      <c r="B12" s="166"/>
      <c r="C12" s="173"/>
      <c r="D12" s="168">
        <v>
17359</v>
      </c>
      <c r="E12" s="169"/>
      <c r="F12" s="170">
        <v>
23352</v>
      </c>
      <c r="G12" s="171"/>
      <c r="H12" s="172"/>
    </row>
    <row r="13" spans="1:8" x14ac:dyDescent="0.15">
      <c r="A13" s="153"/>
      <c r="B13" s="158"/>
      <c r="C13" s="174"/>
      <c r="D13" s="175">
        <v>
40172</v>
      </c>
      <c r="E13" s="176"/>
      <c r="F13" s="177">
        <v>
49558</v>
      </c>
      <c r="G13" s="178"/>
      <c r="H13" s="164"/>
    </row>
    <row r="14" spans="1:8" x14ac:dyDescent="0.15">
      <c r="A14" s="165"/>
      <c r="B14" s="166"/>
      <c r="C14" s="167"/>
      <c r="D14" s="168">
        <v>
18246</v>
      </c>
      <c r="E14" s="169"/>
      <c r="F14" s="170">
        <v>
26200</v>
      </c>
      <c r="G14" s="171"/>
      <c r="H14" s="172"/>
    </row>
    <row r="17" spans="1:11" x14ac:dyDescent="0.15">
      <c r="A17" s="149" t="s">
        <v>
52</v>
      </c>
    </row>
    <row r="18" spans="1:11" x14ac:dyDescent="0.15">
      <c r="A18" s="179"/>
      <c r="B18" s="179" t="str">
        <f>
実質収支比率等に係る経年分析!F$46</f>
        <v>
H26</v>
      </c>
      <c r="C18" s="179" t="str">
        <f>
実質収支比率等に係る経年分析!G$46</f>
        <v>
H27</v>
      </c>
      <c r="D18" s="179" t="str">
        <f>
実質収支比率等に係る経年分析!H$46</f>
        <v>
H28</v>
      </c>
      <c r="E18" s="179" t="str">
        <f>
実質収支比率等に係る経年分析!I$46</f>
        <v>
H29</v>
      </c>
      <c r="F18" s="179" t="str">
        <f>
実質収支比率等に係る経年分析!J$46</f>
        <v>
H30</v>
      </c>
    </row>
    <row r="19" spans="1:11" x14ac:dyDescent="0.15">
      <c r="A19" s="179" t="s">
        <v>
53</v>
      </c>
      <c r="B19" s="179">
        <f>
ROUND(VALUE(SUBSTITUTE(実質収支比率等に係る経年分析!F$48,"▲","-")),2)</f>
        <v>
9.7899999999999991</v>
      </c>
      <c r="C19" s="179">
        <f>
ROUND(VALUE(SUBSTITUTE(実質収支比率等に係る経年分析!G$48,"▲","-")),2)</f>
        <v>
13.26</v>
      </c>
      <c r="D19" s="179">
        <f>
ROUND(VALUE(SUBSTITUTE(実質収支比率等に係る経年分析!H$48,"▲","-")),2)</f>
        <v>
9.6199999999999992</v>
      </c>
      <c r="E19" s="179">
        <f>
ROUND(VALUE(SUBSTITUTE(実質収支比率等に係る経年分析!I$48,"▲","-")),2)</f>
        <v>
4.6399999999999997</v>
      </c>
      <c r="F19" s="179">
        <f>
ROUND(VALUE(SUBSTITUTE(実質収支比率等に係る経年分析!J$48,"▲","-")),2)</f>
        <v>
3.79</v>
      </c>
    </row>
    <row r="20" spans="1:11" x14ac:dyDescent="0.15">
      <c r="A20" s="179" t="s">
        <v>
54</v>
      </c>
      <c r="B20" s="179">
        <f>
ROUND(VALUE(SUBSTITUTE(実質収支比率等に係る経年分析!F$47,"▲","-")),2)</f>
        <v>
20.82</v>
      </c>
      <c r="C20" s="179">
        <f>
ROUND(VALUE(SUBSTITUTE(実質収支比率等に係る経年分析!G$47,"▲","-")),2)</f>
        <v>
18.91</v>
      </c>
      <c r="D20" s="179">
        <f>
ROUND(VALUE(SUBSTITUTE(実質収支比率等に係る経年分析!H$47,"▲","-")),2)</f>
        <v>
23.36</v>
      </c>
      <c r="E20" s="179">
        <f>
ROUND(VALUE(SUBSTITUTE(実質収支比率等に係る経年分析!I$47,"▲","-")),2)</f>
        <v>
23.49</v>
      </c>
      <c r="F20" s="179">
        <f>
ROUND(VALUE(SUBSTITUTE(実質収支比率等に係る経年分析!J$47,"▲","-")),2)</f>
        <v>
21.33</v>
      </c>
    </row>
    <row r="21" spans="1:11" x14ac:dyDescent="0.15">
      <c r="A21" s="179" t="s">
        <v>
55</v>
      </c>
      <c r="B21" s="179">
        <f>
IF(ISNUMBER(VALUE(SUBSTITUTE(実質収支比率等に係る経年分析!F$49,"▲","-"))),ROUND(VALUE(SUBSTITUTE(実質収支比率等に係る経年分析!F$49,"▲","-")),2),NA())</f>
        <v>
3.83</v>
      </c>
      <c r="C21" s="179">
        <f>
IF(ISNUMBER(VALUE(SUBSTITUTE(実質収支比率等に係る経年分析!G$49,"▲","-"))),ROUND(VALUE(SUBSTITUTE(実質収支比率等に係る経年分析!G$49,"▲","-")),2),NA())</f>
        <v>
2.0299999999999998</v>
      </c>
      <c r="D21" s="179">
        <f>
IF(ISNUMBER(VALUE(SUBSTITUTE(実質収支比率等に係る経年分析!H$49,"▲","-"))),ROUND(VALUE(SUBSTITUTE(実質収支比率等に係る経年分析!H$49,"▲","-")),2),NA())</f>
        <v>
0.73</v>
      </c>
      <c r="E21" s="179">
        <f>
IF(ISNUMBER(VALUE(SUBSTITUTE(実質収支比率等に係る経年分析!I$49,"▲","-"))),ROUND(VALUE(SUBSTITUTE(実質収支比率等に係る経年分析!I$49,"▲","-")),2),NA())</f>
        <v>
-4.82</v>
      </c>
      <c r="F21" s="179">
        <f>
IF(ISNUMBER(VALUE(SUBSTITUTE(実質収支比率等に係る経年分析!J$49,"▲","-"))),ROUND(VALUE(SUBSTITUTE(実質収支比率等に係る経年分析!J$49,"▲","-")),2),NA())</f>
        <v>
-2.7</v>
      </c>
    </row>
    <row r="24" spans="1:11" x14ac:dyDescent="0.15">
      <c r="A24" s="149" t="s">
        <v>
56</v>
      </c>
    </row>
    <row r="25" spans="1:11" x14ac:dyDescent="0.15">
      <c r="A25" s="180"/>
      <c r="B25" s="180" t="str">
        <f>
連結実質赤字比率に係る赤字・黒字の構成分析!F$33</f>
        <v>
H26</v>
      </c>
      <c r="C25" s="180"/>
      <c r="D25" s="180" t="str">
        <f>
連結実質赤字比率に係る赤字・黒字の構成分析!G$33</f>
        <v>
H27</v>
      </c>
      <c r="E25" s="180"/>
      <c r="F25" s="180" t="str">
        <f>
連結実質赤字比率に係る赤字・黒字の構成分析!H$33</f>
        <v>
H28</v>
      </c>
      <c r="G25" s="180"/>
      <c r="H25" s="180" t="str">
        <f>
連結実質赤字比率に係る赤字・黒字の構成分析!I$33</f>
        <v>
H29</v>
      </c>
      <c r="I25" s="180"/>
      <c r="J25" s="180" t="str">
        <f>
連結実質赤字比率に係る赤字・黒字の構成分析!J$33</f>
        <v>
H30</v>
      </c>
      <c r="K25" s="180"/>
    </row>
    <row r="26" spans="1:11" x14ac:dyDescent="0.15">
      <c r="A26" s="180"/>
      <c r="B26" s="180" t="s">
        <v>
57</v>
      </c>
      <c r="C26" s="180" t="s">
        <v>
58</v>
      </c>
      <c r="D26" s="180" t="s">
        <v>
57</v>
      </c>
      <c r="E26" s="180" t="s">
        <v>
58</v>
      </c>
      <c r="F26" s="180" t="s">
        <v>
57</v>
      </c>
      <c r="G26" s="180" t="s">
        <v>
58</v>
      </c>
      <c r="H26" s="180" t="s">
        <v>
57</v>
      </c>
      <c r="I26" s="180" t="s">
        <v>
58</v>
      </c>
      <c r="J26" s="180" t="s">
        <v>
57</v>
      </c>
      <c r="K26" s="180" t="s">
        <v>
58</v>
      </c>
    </row>
    <row r="27" spans="1:11" x14ac:dyDescent="0.15">
      <c r="A27" s="180" t="str">
        <f>
IF(連結実質赤字比率に係る赤字・黒字の構成分析!C$43="",NA(),連結実質赤字比率に係る赤字・黒字の構成分析!C$43)</f>
        <v>
その他会計（黒字）</v>
      </c>
      <c r="B27" s="180" t="e">
        <f>
IF(ROUND(VALUE(SUBSTITUTE(連結実質赤字比率に係る赤字・黒字の構成分析!F$43,"▲", "-")), 2) &lt; 0, ABS(ROUND(VALUE(SUBSTITUTE(連結実質赤字比率に係る赤字・黒字の構成分析!F$43,"▲", "-")), 2)), NA())</f>
        <v>
#VALUE!</v>
      </c>
      <c r="C27" s="180" t="e">
        <f>
IF(ROUND(VALUE(SUBSTITUTE(連結実質赤字比率に係る赤字・黒字の構成分析!F$43,"▲", "-")), 2) &gt;= 0, ABS(ROUND(VALUE(SUBSTITUTE(連結実質赤字比率に係る赤字・黒字の構成分析!F$43,"▲", "-")), 2)), NA())</f>
        <v>
#VALUE!</v>
      </c>
      <c r="D27" s="180" t="e">
        <f>
IF(ROUND(VALUE(SUBSTITUTE(連結実質赤字比率に係る赤字・黒字の構成分析!G$43,"▲", "-")), 2) &lt; 0, ABS(ROUND(VALUE(SUBSTITUTE(連結実質赤字比率に係る赤字・黒字の構成分析!G$43,"▲", "-")), 2)), NA())</f>
        <v>
#VALUE!</v>
      </c>
      <c r="E27" s="180" t="e">
        <f>
IF(ROUND(VALUE(SUBSTITUTE(連結実質赤字比率に係る赤字・黒字の構成分析!G$43,"▲", "-")), 2) &gt;= 0, ABS(ROUND(VALUE(SUBSTITUTE(連結実質赤字比率に係る赤字・黒字の構成分析!G$43,"▲", "-")), 2)), NA())</f>
        <v>
#VALUE!</v>
      </c>
      <c r="F27" s="180" t="e">
        <f>
IF(ROUND(VALUE(SUBSTITUTE(連結実質赤字比率に係る赤字・黒字の構成分析!H$43,"▲", "-")), 2) &lt; 0, ABS(ROUND(VALUE(SUBSTITUTE(連結実質赤字比率に係る赤字・黒字の構成分析!H$43,"▲", "-")), 2)), NA())</f>
        <v>
#VALUE!</v>
      </c>
      <c r="G27" s="180" t="e">
        <f>
IF(ROUND(VALUE(SUBSTITUTE(連結実質赤字比率に係る赤字・黒字の構成分析!H$43,"▲", "-")), 2) &gt;= 0, ABS(ROUND(VALUE(SUBSTITUTE(連結実質赤字比率に係る赤字・黒字の構成分析!H$43,"▲", "-")), 2)), NA())</f>
        <v>
#VALUE!</v>
      </c>
      <c r="H27" s="180" t="e">
        <f>
IF(ROUND(VALUE(SUBSTITUTE(連結実質赤字比率に係る赤字・黒字の構成分析!I$43,"▲", "-")), 2) &lt; 0, ABS(ROUND(VALUE(SUBSTITUTE(連結実質赤字比率に係る赤字・黒字の構成分析!I$43,"▲", "-")), 2)), NA())</f>
        <v>
#VALUE!</v>
      </c>
      <c r="I27" s="180" t="e">
        <f>
IF(ROUND(VALUE(SUBSTITUTE(連結実質赤字比率に係る赤字・黒字の構成分析!I$43,"▲", "-")), 2) &gt;= 0, ABS(ROUND(VALUE(SUBSTITUTE(連結実質赤字比率に係る赤字・黒字の構成分析!I$43,"▲", "-")), 2)), NA())</f>
        <v>
#VALUE!</v>
      </c>
      <c r="J27" s="180" t="e">
        <f>
IF(ROUND(VALUE(SUBSTITUTE(連結実質赤字比率に係る赤字・黒字の構成分析!J$43,"▲", "-")), 2) &lt; 0, ABS(ROUND(VALUE(SUBSTITUTE(連結実質赤字比率に係る赤字・黒字の構成分析!J$43,"▲", "-")), 2)), NA())</f>
        <v>
#VALUE!</v>
      </c>
      <c r="K27" s="180" t="e">
        <f>
IF(ROUND(VALUE(SUBSTITUTE(連結実質赤字比率に係る赤字・黒字の構成分析!J$43,"▲", "-")), 2) &gt;= 0, ABS(ROUND(VALUE(SUBSTITUTE(連結実質赤字比率に係る赤字・黒字の構成分析!J$43,"▲", "-")), 2)), NA())</f>
        <v>
#VALUE!</v>
      </c>
    </row>
    <row r="28" spans="1:11" x14ac:dyDescent="0.15">
      <c r="A28" s="180" t="str">
        <f>
IF(連結実質赤字比率に係る赤字・黒字の構成分析!C$42="",NA(),連結実質赤字比率に係る赤字・黒字の構成分析!C$42)</f>
        <v>
その他会計（赤字）</v>
      </c>
      <c r="B28" s="180" t="e">
        <f>
IF(ROUND(VALUE(SUBSTITUTE(連結実質赤字比率に係る赤字・黒字の構成分析!F$42,"▲", "-")), 2) &lt; 0, ABS(ROUND(VALUE(SUBSTITUTE(連結実質赤字比率に係る赤字・黒字の構成分析!F$42,"▲", "-")), 2)), NA())</f>
        <v>
#VALUE!</v>
      </c>
      <c r="C28" s="180" t="e">
        <f>
IF(ROUND(VALUE(SUBSTITUTE(連結実質赤字比率に係る赤字・黒字の構成分析!F$42,"▲", "-")), 2) &gt;= 0, ABS(ROUND(VALUE(SUBSTITUTE(連結実質赤字比率に係る赤字・黒字の構成分析!F$42,"▲", "-")), 2)), NA())</f>
        <v>
#VALUE!</v>
      </c>
      <c r="D28" s="180" t="e">
        <f>
IF(ROUND(VALUE(SUBSTITUTE(連結実質赤字比率に係る赤字・黒字の構成分析!G$42,"▲", "-")), 2) &lt; 0, ABS(ROUND(VALUE(SUBSTITUTE(連結実質赤字比率に係る赤字・黒字の構成分析!G$42,"▲", "-")), 2)), NA())</f>
        <v>
#VALUE!</v>
      </c>
      <c r="E28" s="180" t="e">
        <f>
IF(ROUND(VALUE(SUBSTITUTE(連結実質赤字比率に係る赤字・黒字の構成分析!G$42,"▲", "-")), 2) &gt;= 0, ABS(ROUND(VALUE(SUBSTITUTE(連結実質赤字比率に係る赤字・黒字の構成分析!G$42,"▲", "-")), 2)), NA())</f>
        <v>
#VALUE!</v>
      </c>
      <c r="F28" s="180" t="e">
        <f>
IF(ROUND(VALUE(SUBSTITUTE(連結実質赤字比率に係る赤字・黒字の構成分析!H$42,"▲", "-")), 2) &lt; 0, ABS(ROUND(VALUE(SUBSTITUTE(連結実質赤字比率に係る赤字・黒字の構成分析!H$42,"▲", "-")), 2)), NA())</f>
        <v>
#VALUE!</v>
      </c>
      <c r="G28" s="180" t="e">
        <f>
IF(ROUND(VALUE(SUBSTITUTE(連結実質赤字比率に係る赤字・黒字の構成分析!H$42,"▲", "-")), 2) &gt;= 0, ABS(ROUND(VALUE(SUBSTITUTE(連結実質赤字比率に係る赤字・黒字の構成分析!H$42,"▲", "-")), 2)), NA())</f>
        <v>
#VALUE!</v>
      </c>
      <c r="H28" s="180" t="e">
        <f>
IF(ROUND(VALUE(SUBSTITUTE(連結実質赤字比率に係る赤字・黒字の構成分析!I$42,"▲", "-")), 2) &lt; 0, ABS(ROUND(VALUE(SUBSTITUTE(連結実質赤字比率に係る赤字・黒字の構成分析!I$42,"▲", "-")), 2)), NA())</f>
        <v>
#VALUE!</v>
      </c>
      <c r="I28" s="180" t="e">
        <f>
IF(ROUND(VALUE(SUBSTITUTE(連結実質赤字比率に係る赤字・黒字の構成分析!I$42,"▲", "-")), 2) &gt;= 0, ABS(ROUND(VALUE(SUBSTITUTE(連結実質赤字比率に係る赤字・黒字の構成分析!I$42,"▲", "-")), 2)), NA())</f>
        <v>
#VALUE!</v>
      </c>
      <c r="J28" s="180" t="e">
        <f>
IF(ROUND(VALUE(SUBSTITUTE(連結実質赤字比率に係る赤字・黒字の構成分析!J$42,"▲", "-")), 2) &lt; 0, ABS(ROUND(VALUE(SUBSTITUTE(連結実質赤字比率に係る赤字・黒字の構成分析!J$42,"▲", "-")), 2)), NA())</f>
        <v>
#VALUE!</v>
      </c>
      <c r="K28" s="180" t="e">
        <f>
IF(ROUND(VALUE(SUBSTITUTE(連結実質赤字比率に係る赤字・黒字の構成分析!J$42,"▲", "-")), 2) &gt;= 0, ABS(ROUND(VALUE(SUBSTITUTE(連結実質赤字比率に係る赤字・黒字の構成分析!J$42,"▲", "-")), 2)), NA())</f>
        <v>
#VALUE!</v>
      </c>
    </row>
    <row r="29" spans="1:11" x14ac:dyDescent="0.15">
      <c r="A29" s="180" t="e">
        <f>
IF(連結実質赤字比率に係る赤字・黒字の構成分析!C$41="",NA(),連結実質赤字比率に係る赤字・黒字の構成分析!C$41)</f>
        <v>
#N/A</v>
      </c>
      <c r="B29" s="180" t="e">
        <f>
IF(ROUND(VALUE(SUBSTITUTE(連結実質赤字比率に係る赤字・黒字の構成分析!F$41,"▲", "-")), 2) &lt; 0, ABS(ROUND(VALUE(SUBSTITUTE(連結実質赤字比率に係る赤字・黒字の構成分析!F$41,"▲", "-")), 2)), NA())</f>
        <v>
#VALUE!</v>
      </c>
      <c r="C29" s="180" t="e">
        <f>
IF(ROUND(VALUE(SUBSTITUTE(連結実質赤字比率に係る赤字・黒字の構成分析!F$41,"▲", "-")), 2) &gt;= 0, ABS(ROUND(VALUE(SUBSTITUTE(連結実質赤字比率に係る赤字・黒字の構成分析!F$41,"▲", "-")), 2)), NA())</f>
        <v>
#VALUE!</v>
      </c>
      <c r="D29" s="180" t="e">
        <f>
IF(ROUND(VALUE(SUBSTITUTE(連結実質赤字比率に係る赤字・黒字の構成分析!G$41,"▲", "-")), 2) &lt; 0, ABS(ROUND(VALUE(SUBSTITUTE(連結実質赤字比率に係る赤字・黒字の構成分析!G$41,"▲", "-")), 2)), NA())</f>
        <v>
#VALUE!</v>
      </c>
      <c r="E29" s="180" t="e">
        <f>
IF(ROUND(VALUE(SUBSTITUTE(連結実質赤字比率に係る赤字・黒字の構成分析!G$41,"▲", "-")), 2) &gt;= 0, ABS(ROUND(VALUE(SUBSTITUTE(連結実質赤字比率に係る赤字・黒字の構成分析!G$41,"▲", "-")), 2)), NA())</f>
        <v>
#VALUE!</v>
      </c>
      <c r="F29" s="180" t="e">
        <f>
IF(ROUND(VALUE(SUBSTITUTE(連結実質赤字比率に係る赤字・黒字の構成分析!H$41,"▲", "-")), 2) &lt; 0, ABS(ROUND(VALUE(SUBSTITUTE(連結実質赤字比率に係る赤字・黒字の構成分析!H$41,"▲", "-")), 2)), NA())</f>
        <v>
#VALUE!</v>
      </c>
      <c r="G29" s="180" t="e">
        <f>
IF(ROUND(VALUE(SUBSTITUTE(連結実質赤字比率に係る赤字・黒字の構成分析!H$41,"▲", "-")), 2) &gt;= 0, ABS(ROUND(VALUE(SUBSTITUTE(連結実質赤字比率に係る赤字・黒字の構成分析!H$41,"▲", "-")), 2)), NA())</f>
        <v>
#VALUE!</v>
      </c>
      <c r="H29" s="180" t="e">
        <f>
IF(ROUND(VALUE(SUBSTITUTE(連結実質赤字比率に係る赤字・黒字の構成分析!I$41,"▲", "-")), 2) &lt; 0, ABS(ROUND(VALUE(SUBSTITUTE(連結実質赤字比率に係る赤字・黒字の構成分析!I$41,"▲", "-")), 2)), NA())</f>
        <v>
#VALUE!</v>
      </c>
      <c r="I29" s="180" t="e">
        <f>
IF(ROUND(VALUE(SUBSTITUTE(連結実質赤字比率に係る赤字・黒字の構成分析!I$41,"▲", "-")), 2) &gt;= 0, ABS(ROUND(VALUE(SUBSTITUTE(連結実質赤字比率に係る赤字・黒字の構成分析!I$41,"▲", "-")), 2)), NA())</f>
        <v>
#VALUE!</v>
      </c>
      <c r="J29" s="180" t="e">
        <f>
IF(ROUND(VALUE(SUBSTITUTE(連結実質赤字比率に係る赤字・黒字の構成分析!J$41,"▲", "-")), 2) &lt; 0, ABS(ROUND(VALUE(SUBSTITUTE(連結実質赤字比率に係る赤字・黒字の構成分析!J$41,"▲", "-")), 2)), NA())</f>
        <v>
#VALUE!</v>
      </c>
      <c r="K29" s="180" t="e">
        <f>
IF(ROUND(VALUE(SUBSTITUTE(連結実質赤字比率に係る赤字・黒字の構成分析!J$41,"▲", "-")), 2) &gt;= 0, ABS(ROUND(VALUE(SUBSTITUTE(連結実質赤字比率に係る赤字・黒字の構成分析!J$41,"▲", "-")), 2)), NA())</f>
        <v>
#VALUE!</v>
      </c>
    </row>
    <row r="30" spans="1:11" x14ac:dyDescent="0.15">
      <c r="A30" s="180" t="e">
        <f>
IF(連結実質赤字比率に係る赤字・黒字の構成分析!C$40="",NA(),連結実質赤字比率に係る赤字・黒字の構成分析!C$40)</f>
        <v>
#N/A</v>
      </c>
      <c r="B30" s="180" t="e">
        <f>
IF(ROUND(VALUE(SUBSTITUTE(連結実質赤字比率に係る赤字・黒字の構成分析!F$40,"▲", "-")), 2) &lt; 0, ABS(ROUND(VALUE(SUBSTITUTE(連結実質赤字比率に係る赤字・黒字の構成分析!F$40,"▲", "-")), 2)), NA())</f>
        <v>
#VALUE!</v>
      </c>
      <c r="C30" s="180" t="e">
        <f>
IF(ROUND(VALUE(SUBSTITUTE(連結実質赤字比率に係る赤字・黒字の構成分析!F$40,"▲", "-")), 2) &gt;= 0, ABS(ROUND(VALUE(SUBSTITUTE(連結実質赤字比率に係る赤字・黒字の構成分析!F$40,"▲", "-")), 2)), NA())</f>
        <v>
#VALUE!</v>
      </c>
      <c r="D30" s="180" t="e">
        <f>
IF(ROUND(VALUE(SUBSTITUTE(連結実質赤字比率に係る赤字・黒字の構成分析!G$40,"▲", "-")), 2) &lt; 0, ABS(ROUND(VALUE(SUBSTITUTE(連結実質赤字比率に係る赤字・黒字の構成分析!G$40,"▲", "-")), 2)), NA())</f>
        <v>
#VALUE!</v>
      </c>
      <c r="E30" s="180" t="e">
        <f>
IF(ROUND(VALUE(SUBSTITUTE(連結実質赤字比率に係る赤字・黒字の構成分析!G$40,"▲", "-")), 2) &gt;= 0, ABS(ROUND(VALUE(SUBSTITUTE(連結実質赤字比率に係る赤字・黒字の構成分析!G$40,"▲", "-")), 2)), NA())</f>
        <v>
#VALUE!</v>
      </c>
      <c r="F30" s="180" t="e">
        <f>
IF(ROUND(VALUE(SUBSTITUTE(連結実質赤字比率に係る赤字・黒字の構成分析!H$40,"▲", "-")), 2) &lt; 0, ABS(ROUND(VALUE(SUBSTITUTE(連結実質赤字比率に係る赤字・黒字の構成分析!H$40,"▲", "-")), 2)), NA())</f>
        <v>
#VALUE!</v>
      </c>
      <c r="G30" s="180" t="e">
        <f>
IF(ROUND(VALUE(SUBSTITUTE(連結実質赤字比率に係る赤字・黒字の構成分析!H$40,"▲", "-")), 2) &gt;= 0, ABS(ROUND(VALUE(SUBSTITUTE(連結実質赤字比率に係る赤字・黒字の構成分析!H$40,"▲", "-")), 2)), NA())</f>
        <v>
#VALUE!</v>
      </c>
      <c r="H30" s="180" t="e">
        <f>
IF(ROUND(VALUE(SUBSTITUTE(連結実質赤字比率に係る赤字・黒字の構成分析!I$40,"▲", "-")), 2) &lt; 0, ABS(ROUND(VALUE(SUBSTITUTE(連結実質赤字比率に係る赤字・黒字の構成分析!I$40,"▲", "-")), 2)), NA())</f>
        <v>
#VALUE!</v>
      </c>
      <c r="I30" s="180" t="e">
        <f>
IF(ROUND(VALUE(SUBSTITUTE(連結実質赤字比率に係る赤字・黒字の構成分析!I$40,"▲", "-")), 2) &gt;= 0, ABS(ROUND(VALUE(SUBSTITUTE(連結実質赤字比率に係る赤字・黒字の構成分析!I$40,"▲", "-")), 2)), NA())</f>
        <v>
#VALUE!</v>
      </c>
      <c r="J30" s="180" t="e">
        <f>
IF(ROUND(VALUE(SUBSTITUTE(連結実質赤字比率に係る赤字・黒字の構成分析!J$40,"▲", "-")), 2) &lt; 0, ABS(ROUND(VALUE(SUBSTITUTE(連結実質赤字比率に係る赤字・黒字の構成分析!J$40,"▲", "-")), 2)), NA())</f>
        <v>
#VALUE!</v>
      </c>
      <c r="K30" s="180" t="e">
        <f>
IF(ROUND(VALUE(SUBSTITUTE(連結実質赤字比率に係る赤字・黒字の構成分析!J$40,"▲", "-")), 2) &gt;= 0, ABS(ROUND(VALUE(SUBSTITUTE(連結実質赤字比率に係る赤字・黒字の構成分析!J$40,"▲", "-")), 2)), NA())</f>
        <v>
#VALUE!</v>
      </c>
    </row>
    <row r="31" spans="1:11" x14ac:dyDescent="0.15">
      <c r="A31" s="180" t="e">
        <f>
IF(連結実質赤字比率に係る赤字・黒字の構成分析!C$39="",NA(),連結実質赤字比率に係る赤字・黒字の構成分析!C$39)</f>
        <v>
#N/A</v>
      </c>
      <c r="B31" s="180" t="e">
        <f>
IF(ROUND(VALUE(SUBSTITUTE(連結実質赤字比率に係る赤字・黒字の構成分析!F$39,"▲", "-")), 2) &lt; 0, ABS(ROUND(VALUE(SUBSTITUTE(連結実質赤字比率に係る赤字・黒字の構成分析!F$39,"▲", "-")), 2)), NA())</f>
        <v>
#VALUE!</v>
      </c>
      <c r="C31" s="180" t="e">
        <f>
IF(ROUND(VALUE(SUBSTITUTE(連結実質赤字比率に係る赤字・黒字の構成分析!F$39,"▲", "-")), 2) &gt;= 0, ABS(ROUND(VALUE(SUBSTITUTE(連結実質赤字比率に係る赤字・黒字の構成分析!F$39,"▲", "-")), 2)), NA())</f>
        <v>
#VALUE!</v>
      </c>
      <c r="D31" s="180" t="e">
        <f>
IF(ROUND(VALUE(SUBSTITUTE(連結実質赤字比率に係る赤字・黒字の構成分析!G$39,"▲", "-")), 2) &lt; 0, ABS(ROUND(VALUE(SUBSTITUTE(連結実質赤字比率に係る赤字・黒字の構成分析!G$39,"▲", "-")), 2)), NA())</f>
        <v>
#VALUE!</v>
      </c>
      <c r="E31" s="180" t="e">
        <f>
IF(ROUND(VALUE(SUBSTITUTE(連結実質赤字比率に係る赤字・黒字の構成分析!G$39,"▲", "-")), 2) &gt;= 0, ABS(ROUND(VALUE(SUBSTITUTE(連結実質赤字比率に係る赤字・黒字の構成分析!G$39,"▲", "-")), 2)), NA())</f>
        <v>
#VALUE!</v>
      </c>
      <c r="F31" s="180" t="e">
        <f>
IF(ROUND(VALUE(SUBSTITUTE(連結実質赤字比率に係る赤字・黒字の構成分析!H$39,"▲", "-")), 2) &lt; 0, ABS(ROUND(VALUE(SUBSTITUTE(連結実質赤字比率に係る赤字・黒字の構成分析!H$39,"▲", "-")), 2)), NA())</f>
        <v>
#VALUE!</v>
      </c>
      <c r="G31" s="180" t="e">
        <f>
IF(ROUND(VALUE(SUBSTITUTE(連結実質赤字比率に係る赤字・黒字の構成分析!H$39,"▲", "-")), 2) &gt;= 0, ABS(ROUND(VALUE(SUBSTITUTE(連結実質赤字比率に係る赤字・黒字の構成分析!H$39,"▲", "-")), 2)), NA())</f>
        <v>
#VALUE!</v>
      </c>
      <c r="H31" s="180" t="e">
        <f>
IF(ROUND(VALUE(SUBSTITUTE(連結実質赤字比率に係る赤字・黒字の構成分析!I$39,"▲", "-")), 2) &lt; 0, ABS(ROUND(VALUE(SUBSTITUTE(連結実質赤字比率に係る赤字・黒字の構成分析!I$39,"▲", "-")), 2)), NA())</f>
        <v>
#VALUE!</v>
      </c>
      <c r="I31" s="180" t="e">
        <f>
IF(ROUND(VALUE(SUBSTITUTE(連結実質赤字比率に係る赤字・黒字の構成分析!I$39,"▲", "-")), 2) &gt;= 0, ABS(ROUND(VALUE(SUBSTITUTE(連結実質赤字比率に係る赤字・黒字の構成分析!I$39,"▲", "-")), 2)), NA())</f>
        <v>
#VALUE!</v>
      </c>
      <c r="J31" s="180" t="e">
        <f>
IF(ROUND(VALUE(SUBSTITUTE(連結実質赤字比率に係る赤字・黒字の構成分析!J$39,"▲", "-")), 2) &lt; 0, ABS(ROUND(VALUE(SUBSTITUTE(連結実質赤字比率に係る赤字・黒字の構成分析!J$39,"▲", "-")), 2)), NA())</f>
        <v>
#VALUE!</v>
      </c>
      <c r="K31" s="180" t="e">
        <f>
IF(ROUND(VALUE(SUBSTITUTE(連結実質赤字比率に係る赤字・黒字の構成分析!J$39,"▲", "-")), 2) &gt;= 0, ABS(ROUND(VALUE(SUBSTITUTE(連結実質赤字比率に係る赤字・黒字の構成分析!J$39,"▲", "-")), 2)), NA())</f>
        <v>
#VALUE!</v>
      </c>
    </row>
    <row r="32" spans="1:11" x14ac:dyDescent="0.15">
      <c r="A32" s="180" t="str">
        <f>
IF(連結実質赤字比率に係る赤字・黒字の構成分析!C$38="",NA(),連結実質赤字比率に係る赤字・黒字の構成分析!C$38)</f>
        <v>
福生市後期高齢者医療特別会計</v>
      </c>
      <c r="B32" s="180" t="e">
        <f>
IF(ROUND(VALUE(SUBSTITUTE(連結実質赤字比率に係る赤字・黒字の構成分析!F$38,"▲", "-")), 2) &lt; 0, ABS(ROUND(VALUE(SUBSTITUTE(連結実質赤字比率に係る赤字・黒字の構成分析!F$38,"▲", "-")), 2)), NA())</f>
        <v>
#N/A</v>
      </c>
      <c r="C32" s="180">
        <f>
IF(ROUND(VALUE(SUBSTITUTE(連結実質赤字比率に係る赤字・黒字の構成分析!F$38,"▲", "-")), 2) &gt;= 0, ABS(ROUND(VALUE(SUBSTITUTE(連結実質赤字比率に係る赤字・黒字の構成分析!F$38,"▲", "-")), 2)), NA())</f>
        <v>
0.24</v>
      </c>
      <c r="D32" s="180" t="e">
        <f>
IF(ROUND(VALUE(SUBSTITUTE(連結実質赤字比率に係る赤字・黒字の構成分析!G$38,"▲", "-")), 2) &lt; 0, ABS(ROUND(VALUE(SUBSTITUTE(連結実質赤字比率に係る赤字・黒字の構成分析!G$38,"▲", "-")), 2)), NA())</f>
        <v>
#N/A</v>
      </c>
      <c r="E32" s="180">
        <f>
IF(ROUND(VALUE(SUBSTITUTE(連結実質赤字比率に係る赤字・黒字の構成分析!G$38,"▲", "-")), 2) &gt;= 0, ABS(ROUND(VALUE(SUBSTITUTE(連結実質赤字比率に係る赤字・黒字の構成分析!G$38,"▲", "-")), 2)), NA())</f>
        <v>
0.17</v>
      </c>
      <c r="F32" s="180" t="e">
        <f>
IF(ROUND(VALUE(SUBSTITUTE(連結実質赤字比率に係る赤字・黒字の構成分析!H$38,"▲", "-")), 2) &lt; 0, ABS(ROUND(VALUE(SUBSTITUTE(連結実質赤字比率に係る赤字・黒字の構成分析!H$38,"▲", "-")), 2)), NA())</f>
        <v>
#N/A</v>
      </c>
      <c r="G32" s="180">
        <f>
IF(ROUND(VALUE(SUBSTITUTE(連結実質赤字比率に係る赤字・黒字の構成分析!H$38,"▲", "-")), 2) &gt;= 0, ABS(ROUND(VALUE(SUBSTITUTE(連結実質赤字比率に係る赤字・黒字の構成分析!H$38,"▲", "-")), 2)), NA())</f>
        <v>
0.14000000000000001</v>
      </c>
      <c r="H32" s="180" t="e">
        <f>
IF(ROUND(VALUE(SUBSTITUTE(連結実質赤字比率に係る赤字・黒字の構成分析!I$38,"▲", "-")), 2) &lt; 0, ABS(ROUND(VALUE(SUBSTITUTE(連結実質赤字比率に係る赤字・黒字の構成分析!I$38,"▲", "-")), 2)), NA())</f>
        <v>
#N/A</v>
      </c>
      <c r="I32" s="180">
        <f>
IF(ROUND(VALUE(SUBSTITUTE(連結実質赤字比率に係る赤字・黒字の構成分析!I$38,"▲", "-")), 2) &gt;= 0, ABS(ROUND(VALUE(SUBSTITUTE(連結実質赤字比率に係る赤字・黒字の構成分析!I$38,"▲", "-")), 2)), NA())</f>
        <v>
0.1</v>
      </c>
      <c r="J32" s="180" t="e">
        <f>
IF(ROUND(VALUE(SUBSTITUTE(連結実質赤字比率に係る赤字・黒字の構成分析!J$38,"▲", "-")), 2) &lt; 0, ABS(ROUND(VALUE(SUBSTITUTE(連結実質赤字比率に係る赤字・黒字の構成分析!J$38,"▲", "-")), 2)), NA())</f>
        <v>
#N/A</v>
      </c>
      <c r="K32" s="180">
        <f>
IF(ROUND(VALUE(SUBSTITUTE(連結実質赤字比率に係る赤字・黒字の構成分析!J$38,"▲", "-")), 2) &gt;= 0, ABS(ROUND(VALUE(SUBSTITUTE(連結実質赤字比率に係る赤字・黒字の構成分析!J$38,"▲", "-")), 2)), NA())</f>
        <v>
0.11</v>
      </c>
    </row>
    <row r="33" spans="1:16" x14ac:dyDescent="0.15">
      <c r="A33" s="180" t="str">
        <f>
IF(連結実質赤字比率に係る赤字・黒字の構成分析!C$37="",NA(),連結実質赤字比率に係る赤字・黒字の構成分析!C$37)</f>
        <v>
福生市介護保険特別会計</v>
      </c>
      <c r="B33" s="180" t="e">
        <f>
IF(ROUND(VALUE(SUBSTITUTE(連結実質赤字比率に係る赤字・黒字の構成分析!F$37,"▲", "-")), 2) &lt; 0, ABS(ROUND(VALUE(SUBSTITUTE(連結実質赤字比率に係る赤字・黒字の構成分析!F$37,"▲", "-")), 2)), NA())</f>
        <v>
#N/A</v>
      </c>
      <c r="C33" s="180">
        <f>
IF(ROUND(VALUE(SUBSTITUTE(連結実質赤字比率に係る赤字・黒字の構成分析!F$37,"▲", "-")), 2) &gt;= 0, ABS(ROUND(VALUE(SUBSTITUTE(連結実質赤字比率に係る赤字・黒字の構成分析!F$37,"▲", "-")), 2)), NA())</f>
        <v>
1.21</v>
      </c>
      <c r="D33" s="180" t="e">
        <f>
IF(ROUND(VALUE(SUBSTITUTE(連結実質赤字比率に係る赤字・黒字の構成分析!G$37,"▲", "-")), 2) &lt; 0, ABS(ROUND(VALUE(SUBSTITUTE(連結実質赤字比率に係る赤字・黒字の構成分析!G$37,"▲", "-")), 2)), NA())</f>
        <v>
#N/A</v>
      </c>
      <c r="E33" s="180">
        <f>
IF(ROUND(VALUE(SUBSTITUTE(連結実質赤字比率に係る赤字・黒字の構成分析!G$37,"▲", "-")), 2) &gt;= 0, ABS(ROUND(VALUE(SUBSTITUTE(連結実質赤字比率に係る赤字・黒字の構成分析!G$37,"▲", "-")), 2)), NA())</f>
        <v>
1.38</v>
      </c>
      <c r="F33" s="180" t="e">
        <f>
IF(ROUND(VALUE(SUBSTITUTE(連結実質赤字比率に係る赤字・黒字の構成分析!H$37,"▲", "-")), 2) &lt; 0, ABS(ROUND(VALUE(SUBSTITUTE(連結実質赤字比率に係る赤字・黒字の構成分析!H$37,"▲", "-")), 2)), NA())</f>
        <v>
#N/A</v>
      </c>
      <c r="G33" s="180">
        <f>
IF(ROUND(VALUE(SUBSTITUTE(連結実質赤字比率に係る赤字・黒字の構成分析!H$37,"▲", "-")), 2) &gt;= 0, ABS(ROUND(VALUE(SUBSTITUTE(連結実質赤字比率に係る赤字・黒字の構成分析!H$37,"▲", "-")), 2)), NA())</f>
        <v>
1.57</v>
      </c>
      <c r="H33" s="180" t="e">
        <f>
IF(ROUND(VALUE(SUBSTITUTE(連結実質赤字比率に係る赤字・黒字の構成分析!I$37,"▲", "-")), 2) &lt; 0, ABS(ROUND(VALUE(SUBSTITUTE(連結実質赤字比率に係る赤字・黒字の構成分析!I$37,"▲", "-")), 2)), NA())</f>
        <v>
#N/A</v>
      </c>
      <c r="I33" s="180">
        <f>
IF(ROUND(VALUE(SUBSTITUTE(連結実質赤字比率に係る赤字・黒字の構成分析!I$37,"▲", "-")), 2) &gt;= 0, ABS(ROUND(VALUE(SUBSTITUTE(連結実質赤字比率に係る赤字・黒字の構成分析!I$37,"▲", "-")), 2)), NA())</f>
        <v>
2.0699999999999998</v>
      </c>
      <c r="J33" s="180" t="e">
        <f>
IF(ROUND(VALUE(SUBSTITUTE(連結実質赤字比率に係る赤字・黒字の構成分析!J$37,"▲", "-")), 2) &lt; 0, ABS(ROUND(VALUE(SUBSTITUTE(連結実質赤字比率に係る赤字・黒字の構成分析!J$37,"▲", "-")), 2)), NA())</f>
        <v>
#N/A</v>
      </c>
      <c r="K33" s="180">
        <f>
IF(ROUND(VALUE(SUBSTITUTE(連結実質赤字比率に係る赤字・黒字の構成分析!J$37,"▲", "-")), 2) &gt;= 0, ABS(ROUND(VALUE(SUBSTITUTE(連結実質赤字比率に係る赤字・黒字の構成分析!J$37,"▲", "-")), 2)), NA())</f>
        <v>
1.64</v>
      </c>
    </row>
    <row r="34" spans="1:16" x14ac:dyDescent="0.15">
      <c r="A34" s="180" t="str">
        <f>
IF(連結実質赤字比率に係る赤字・黒字の構成分析!C$36="",NA(),連結実質赤字比率に係る赤字・黒字の構成分析!C$36)</f>
        <v>
福生市国民健康保険特別会計</v>
      </c>
      <c r="B34" s="180" t="e">
        <f>
IF(ROUND(VALUE(SUBSTITUTE(連結実質赤字比率に係る赤字・黒字の構成分析!F$36,"▲", "-")), 2) &lt; 0, ABS(ROUND(VALUE(SUBSTITUTE(連結実質赤字比率に係る赤字・黒字の構成分析!F$36,"▲", "-")), 2)), NA())</f>
        <v>
#N/A</v>
      </c>
      <c r="C34" s="180">
        <f>
IF(ROUND(VALUE(SUBSTITUTE(連結実質赤字比率に係る赤字・黒字の構成分析!F$36,"▲", "-")), 2) &gt;= 0, ABS(ROUND(VALUE(SUBSTITUTE(連結実質赤字比率に係る赤字・黒字の構成分析!F$36,"▲", "-")), 2)), NA())</f>
        <v>
2.94</v>
      </c>
      <c r="D34" s="180" t="e">
        <f>
IF(ROUND(VALUE(SUBSTITUTE(連結実質赤字比率に係る赤字・黒字の構成分析!G$36,"▲", "-")), 2) &lt; 0, ABS(ROUND(VALUE(SUBSTITUTE(連結実質赤字比率に係る赤字・黒字の構成分析!G$36,"▲", "-")), 2)), NA())</f>
        <v>
#N/A</v>
      </c>
      <c r="E34" s="180">
        <f>
IF(ROUND(VALUE(SUBSTITUTE(連結実質赤字比率に係る赤字・黒字の構成分析!G$36,"▲", "-")), 2) &gt;= 0, ABS(ROUND(VALUE(SUBSTITUTE(連結実質赤字比率に係る赤字・黒字の構成分析!G$36,"▲", "-")), 2)), NA())</f>
        <v>
2.52</v>
      </c>
      <c r="F34" s="180" t="e">
        <f>
IF(ROUND(VALUE(SUBSTITUTE(連結実質赤字比率に係る赤字・黒字の構成分析!H$36,"▲", "-")), 2) &lt; 0, ABS(ROUND(VALUE(SUBSTITUTE(連結実質赤字比率に係る赤字・黒字の構成分析!H$36,"▲", "-")), 2)), NA())</f>
        <v>
#N/A</v>
      </c>
      <c r="G34" s="180">
        <f>
IF(ROUND(VALUE(SUBSTITUTE(連結実質赤字比率に係る赤字・黒字の構成分析!H$36,"▲", "-")), 2) &gt;= 0, ABS(ROUND(VALUE(SUBSTITUTE(連結実質赤字比率に係る赤字・黒字の構成分析!H$36,"▲", "-")), 2)), NA())</f>
        <v>
4.2300000000000004</v>
      </c>
      <c r="H34" s="180" t="e">
        <f>
IF(ROUND(VALUE(SUBSTITUTE(連結実質赤字比率に係る赤字・黒字の構成分析!I$36,"▲", "-")), 2) &lt; 0, ABS(ROUND(VALUE(SUBSTITUTE(連結実質赤字比率に係る赤字・黒字の構成分析!I$36,"▲", "-")), 2)), NA())</f>
        <v>
#N/A</v>
      </c>
      <c r="I34" s="180">
        <f>
IF(ROUND(VALUE(SUBSTITUTE(連結実質赤字比率に係る赤字・黒字の構成分析!I$36,"▲", "-")), 2) &gt;= 0, ABS(ROUND(VALUE(SUBSTITUTE(連結実質赤字比率に係る赤字・黒字の構成分析!I$36,"▲", "-")), 2)), NA())</f>
        <v>
3.64</v>
      </c>
      <c r="J34" s="180" t="e">
        <f>
IF(ROUND(VALUE(SUBSTITUTE(連結実質赤字比率に係る赤字・黒字の構成分析!J$36,"▲", "-")), 2) &lt; 0, ABS(ROUND(VALUE(SUBSTITUTE(連結実質赤字比率に係る赤字・黒字の構成分析!J$36,"▲", "-")), 2)), NA())</f>
        <v>
#N/A</v>
      </c>
      <c r="K34" s="180">
        <f>
IF(ROUND(VALUE(SUBSTITUTE(連結実質赤字比率に係る赤字・黒字の構成分析!J$36,"▲", "-")), 2) &gt;= 0, ABS(ROUND(VALUE(SUBSTITUTE(連結実質赤字比率に係る赤字・黒字の構成分析!J$36,"▲", "-")), 2)), NA())</f>
        <v>
2.37</v>
      </c>
    </row>
    <row r="35" spans="1:16" x14ac:dyDescent="0.15">
      <c r="A35" s="180" t="str">
        <f>
IF(連結実質赤字比率に係る赤字・黒字の構成分析!C$35="",NA(),連結実質赤字比率に係る赤字・黒字の構成分析!C$35)</f>
        <v>
福生市下水道事業会計</v>
      </c>
      <c r="B35" s="180" t="e">
        <f>
IF(ROUND(VALUE(SUBSTITUTE(連結実質赤字比率に係る赤字・黒字の構成分析!F$35,"▲", "-")), 2) &lt; 0, ABS(ROUND(VALUE(SUBSTITUTE(連結実質赤字比率に係る赤字・黒字の構成分析!F$35,"▲", "-")), 2)), NA())</f>
        <v>
#N/A</v>
      </c>
      <c r="C35" s="180">
        <f>
IF(ROUND(VALUE(SUBSTITUTE(連結実質赤字比率に係る赤字・黒字の構成分析!F$35,"▲", "-")), 2) &gt;= 0, ABS(ROUND(VALUE(SUBSTITUTE(連結実質赤字比率に係る赤字・黒字の構成分析!F$35,"▲", "-")), 2)), NA())</f>
        <v>
0.81</v>
      </c>
      <c r="D35" s="180" t="e">
        <f>
IF(ROUND(VALUE(SUBSTITUTE(連結実質赤字比率に係る赤字・黒字の構成分析!G$35,"▲", "-")), 2) &lt; 0, ABS(ROUND(VALUE(SUBSTITUTE(連結実質赤字比率に係る赤字・黒字の構成分析!G$35,"▲", "-")), 2)), NA())</f>
        <v>
#N/A</v>
      </c>
      <c r="E35" s="180">
        <f>
IF(ROUND(VALUE(SUBSTITUTE(連結実質赤字比率に係る赤字・黒字の構成分析!G$35,"▲", "-")), 2) &gt;= 0, ABS(ROUND(VALUE(SUBSTITUTE(連結実質赤字比率に係る赤字・黒字の構成分析!G$35,"▲", "-")), 2)), NA())</f>
        <v>
1.94</v>
      </c>
      <c r="F35" s="180" t="e">
        <f>
IF(ROUND(VALUE(SUBSTITUTE(連結実質赤字比率に係る赤字・黒字の構成分析!H$35,"▲", "-")), 2) &lt; 0, ABS(ROUND(VALUE(SUBSTITUTE(連結実質赤字比率に係る赤字・黒字の構成分析!H$35,"▲", "-")), 2)), NA())</f>
        <v>
#N/A</v>
      </c>
      <c r="G35" s="180">
        <f>
IF(ROUND(VALUE(SUBSTITUTE(連結実質赤字比率に係る赤字・黒字の構成分析!H$35,"▲", "-")), 2) &gt;= 0, ABS(ROUND(VALUE(SUBSTITUTE(連結実質赤字比率に係る赤字・黒字の構成分析!H$35,"▲", "-")), 2)), NA())</f>
        <v>
1.7</v>
      </c>
      <c r="H35" s="180" t="e">
        <f>
IF(ROUND(VALUE(SUBSTITUTE(連結実質赤字比率に係る赤字・黒字の構成分析!I$35,"▲", "-")), 2) &lt; 0, ABS(ROUND(VALUE(SUBSTITUTE(連結実質赤字比率に係る赤字・黒字の構成分析!I$35,"▲", "-")), 2)), NA())</f>
        <v>
#N/A</v>
      </c>
      <c r="I35" s="180">
        <f>
IF(ROUND(VALUE(SUBSTITUTE(連結実質赤字比率に係る赤字・黒字の構成分析!I$35,"▲", "-")), 2) &gt;= 0, ABS(ROUND(VALUE(SUBSTITUTE(連結実質赤字比率に係る赤字・黒字の構成分析!I$35,"▲", "-")), 2)), NA())</f>
        <v>
1.58</v>
      </c>
      <c r="J35" s="180" t="e">
        <f>
IF(ROUND(VALUE(SUBSTITUTE(連結実質赤字比率に係る赤字・黒字の構成分析!J$35,"▲", "-")), 2) &lt; 0, ABS(ROUND(VALUE(SUBSTITUTE(連結実質赤字比率に係る赤字・黒字の構成分析!J$35,"▲", "-")), 2)), NA())</f>
        <v>
#N/A</v>
      </c>
      <c r="K35" s="180">
        <f>
IF(ROUND(VALUE(SUBSTITUTE(連結実質赤字比率に係る赤字・黒字の構成分析!J$35,"▲", "-")), 2) &gt;= 0, ABS(ROUND(VALUE(SUBSTITUTE(連結実質赤字比率に係る赤字・黒字の構成分析!J$35,"▲", "-")), 2)), NA())</f>
        <v>
3.62</v>
      </c>
    </row>
    <row r="36" spans="1:16" x14ac:dyDescent="0.15">
      <c r="A36" s="180" t="str">
        <f>
IF(連結実質赤字比率に係る赤字・黒字の構成分析!C$34="",NA(),連結実質赤字比率に係る赤字・黒字の構成分析!C$34)</f>
        <v>
一般会計</v>
      </c>
      <c r="B36" s="180" t="e">
        <f>
IF(ROUND(VALUE(SUBSTITUTE(連結実質赤字比率に係る赤字・黒字の構成分析!F$34,"▲", "-")), 2) &lt; 0, ABS(ROUND(VALUE(SUBSTITUTE(連結実質赤字比率に係る赤字・黒字の構成分析!F$34,"▲", "-")), 2)), NA())</f>
        <v>
#N/A</v>
      </c>
      <c r="C36" s="180">
        <f>
IF(ROUND(VALUE(SUBSTITUTE(連結実質赤字比率に係る赤字・黒字の構成分析!F$34,"▲", "-")), 2) &gt;= 0, ABS(ROUND(VALUE(SUBSTITUTE(連結実質赤字比率に係る赤字・黒字の構成分析!F$34,"▲", "-")), 2)), NA())</f>
        <v>
9.7799999999999994</v>
      </c>
      <c r="D36" s="180" t="e">
        <f>
IF(ROUND(VALUE(SUBSTITUTE(連結実質赤字比率に係る赤字・黒字の構成分析!G$34,"▲", "-")), 2) &lt; 0, ABS(ROUND(VALUE(SUBSTITUTE(連結実質赤字比率に係る赤字・黒字の構成分析!G$34,"▲", "-")), 2)), NA())</f>
        <v>
#N/A</v>
      </c>
      <c r="E36" s="180">
        <f>
IF(ROUND(VALUE(SUBSTITUTE(連結実質赤字比率に係る赤字・黒字の構成分析!G$34,"▲", "-")), 2) &gt;= 0, ABS(ROUND(VALUE(SUBSTITUTE(連結実質赤字比率に係る赤字・黒字の構成分析!G$34,"▲", "-")), 2)), NA())</f>
        <v>
13.25</v>
      </c>
      <c r="F36" s="180" t="e">
        <f>
IF(ROUND(VALUE(SUBSTITUTE(連結実質赤字比率に係る赤字・黒字の構成分析!H$34,"▲", "-")), 2) &lt; 0, ABS(ROUND(VALUE(SUBSTITUTE(連結実質赤字比率に係る赤字・黒字の構成分析!H$34,"▲", "-")), 2)), NA())</f>
        <v>
#N/A</v>
      </c>
      <c r="G36" s="180">
        <f>
IF(ROUND(VALUE(SUBSTITUTE(連結実質赤字比率に係る赤字・黒字の構成分析!H$34,"▲", "-")), 2) &gt;= 0, ABS(ROUND(VALUE(SUBSTITUTE(連結実質赤字比率に係る赤字・黒字の構成分析!H$34,"▲", "-")), 2)), NA())</f>
        <v>
9.6199999999999992</v>
      </c>
      <c r="H36" s="180" t="e">
        <f>
IF(ROUND(VALUE(SUBSTITUTE(連結実質赤字比率に係る赤字・黒字の構成分析!I$34,"▲", "-")), 2) &lt; 0, ABS(ROUND(VALUE(SUBSTITUTE(連結実質赤字比率に係る赤字・黒字の構成分析!I$34,"▲", "-")), 2)), NA())</f>
        <v>
#N/A</v>
      </c>
      <c r="I36" s="180">
        <f>
IF(ROUND(VALUE(SUBSTITUTE(連結実質赤字比率に係る赤字・黒字の構成分析!I$34,"▲", "-")), 2) &gt;= 0, ABS(ROUND(VALUE(SUBSTITUTE(連結実質赤字比率に係る赤字・黒字の構成分析!I$34,"▲", "-")), 2)), NA())</f>
        <v>
4.63</v>
      </c>
      <c r="J36" s="180" t="e">
        <f>
IF(ROUND(VALUE(SUBSTITUTE(連結実質赤字比率に係る赤字・黒字の構成分析!J$34,"▲", "-")), 2) &lt; 0, ABS(ROUND(VALUE(SUBSTITUTE(連結実質赤字比率に係る赤字・黒字の構成分析!J$34,"▲", "-")), 2)), NA())</f>
        <v>
#N/A</v>
      </c>
      <c r="K36" s="180">
        <f>
IF(ROUND(VALUE(SUBSTITUTE(連結実質赤字比率に係る赤字・黒字の構成分析!J$34,"▲", "-")), 2) &gt;= 0, ABS(ROUND(VALUE(SUBSTITUTE(連結実質赤字比率に係る赤字・黒字の構成分析!J$34,"▲", "-")), 2)), NA())</f>
        <v>
3.78</v>
      </c>
    </row>
    <row r="39" spans="1:16" x14ac:dyDescent="0.15">
      <c r="A39" s="149" t="s">
        <v>
59</v>
      </c>
    </row>
    <row r="40" spans="1:16" x14ac:dyDescent="0.15">
      <c r="A40" s="181"/>
      <c r="B40" s="181" t="str">
        <f>
'実質公債費比率（分子）の構造'!K$44</f>
        <v>
H26</v>
      </c>
      <c r="C40" s="181"/>
      <c r="D40" s="181"/>
      <c r="E40" s="181" t="str">
        <f>
'実質公債費比率（分子）の構造'!L$44</f>
        <v>
H27</v>
      </c>
      <c r="F40" s="181"/>
      <c r="G40" s="181"/>
      <c r="H40" s="181" t="str">
        <f>
'実質公債費比率（分子）の構造'!M$44</f>
        <v>
H28</v>
      </c>
      <c r="I40" s="181"/>
      <c r="J40" s="181"/>
      <c r="K40" s="181" t="str">
        <f>
'実質公債費比率（分子）の構造'!N$44</f>
        <v>
H29</v>
      </c>
      <c r="L40" s="181"/>
      <c r="M40" s="181"/>
      <c r="N40" s="181" t="str">
        <f>
'実質公債費比率（分子）の構造'!O$44</f>
        <v>
H30</v>
      </c>
      <c r="O40" s="181"/>
      <c r="P40" s="181"/>
    </row>
    <row r="41" spans="1:16" x14ac:dyDescent="0.15">
      <c r="A41" s="181"/>
      <c r="B41" s="181" t="s">
        <v>
60</v>
      </c>
      <c r="C41" s="181"/>
      <c r="D41" s="181" t="s">
        <v>
61</v>
      </c>
      <c r="E41" s="181" t="s">
        <v>
60</v>
      </c>
      <c r="F41" s="181"/>
      <c r="G41" s="181" t="s">
        <v>
61</v>
      </c>
      <c r="H41" s="181" t="s">
        <v>
60</v>
      </c>
      <c r="I41" s="181"/>
      <c r="J41" s="181" t="s">
        <v>
61</v>
      </c>
      <c r="K41" s="181" t="s">
        <v>
60</v>
      </c>
      <c r="L41" s="181"/>
      <c r="M41" s="181" t="s">
        <v>
61</v>
      </c>
      <c r="N41" s="181" t="s">
        <v>
60</v>
      </c>
      <c r="O41" s="181"/>
      <c r="P41" s="181" t="s">
        <v>
61</v>
      </c>
    </row>
    <row r="42" spans="1:16" x14ac:dyDescent="0.15">
      <c r="A42" s="181" t="s">
        <v>
62</v>
      </c>
      <c r="B42" s="181"/>
      <c r="C42" s="181"/>
      <c r="D42" s="181">
        <f>
'実質公債費比率（分子）の構造'!K$52</f>
        <v>
1744</v>
      </c>
      <c r="E42" s="181"/>
      <c r="F42" s="181"/>
      <c r="G42" s="181">
        <f>
'実質公債費比率（分子）の構造'!L$52</f>
        <v>
1650</v>
      </c>
      <c r="H42" s="181"/>
      <c r="I42" s="181"/>
      <c r="J42" s="181">
        <f>
'実質公債費比率（分子）の構造'!M$52</f>
        <v>
1730</v>
      </c>
      <c r="K42" s="181"/>
      <c r="L42" s="181"/>
      <c r="M42" s="181">
        <f>
'実質公債費比率（分子）の構造'!N$52</f>
        <v>
1690</v>
      </c>
      <c r="N42" s="181"/>
      <c r="O42" s="181"/>
      <c r="P42" s="181">
        <f>
'実質公債費比率（分子）の構造'!O$52</f>
        <v>
1661</v>
      </c>
    </row>
    <row r="43" spans="1:16" x14ac:dyDescent="0.15">
      <c r="A43" s="181" t="s">
        <v>
63</v>
      </c>
      <c r="B43" s="181" t="str">
        <f>
'実質公債費比率（分子）の構造'!K$51</f>
        <v>
-</v>
      </c>
      <c r="C43" s="181"/>
      <c r="D43" s="181"/>
      <c r="E43" s="181" t="str">
        <f>
'実質公債費比率（分子）の構造'!L$51</f>
        <v>
-</v>
      </c>
      <c r="F43" s="181"/>
      <c r="G43" s="181"/>
      <c r="H43" s="181" t="str">
        <f>
'実質公債費比率（分子）の構造'!M$51</f>
        <v>
-</v>
      </c>
      <c r="I43" s="181"/>
      <c r="J43" s="181"/>
      <c r="K43" s="181" t="str">
        <f>
'実質公債費比率（分子）の構造'!N$51</f>
        <v>
-</v>
      </c>
      <c r="L43" s="181"/>
      <c r="M43" s="181"/>
      <c r="N43" s="181" t="str">
        <f>
'実質公債費比率（分子）の構造'!O$51</f>
        <v>
-</v>
      </c>
      <c r="O43" s="181"/>
      <c r="P43" s="181"/>
    </row>
    <row r="44" spans="1:16" x14ac:dyDescent="0.15">
      <c r="A44" s="181" t="s">
        <v>
64</v>
      </c>
      <c r="B44" s="181">
        <f>
'実質公債費比率（分子）の構造'!K$50</f>
        <v>
65</v>
      </c>
      <c r="C44" s="181"/>
      <c r="D44" s="181"/>
      <c r="E44" s="181">
        <f>
'実質公債費比率（分子）の構造'!L$50</f>
        <v>
64</v>
      </c>
      <c r="F44" s="181"/>
      <c r="G44" s="181"/>
      <c r="H44" s="181">
        <f>
'実質公債費比率（分子）の構造'!M$50</f>
        <v>
12</v>
      </c>
      <c r="I44" s="181"/>
      <c r="J44" s="181"/>
      <c r="K44" s="181">
        <f>
'実質公債費比率（分子）の構造'!N$50</f>
        <v>
22</v>
      </c>
      <c r="L44" s="181"/>
      <c r="M44" s="181"/>
      <c r="N44" s="181">
        <f>
'実質公債費比率（分子）の構造'!O$50</f>
        <v>
12</v>
      </c>
      <c r="O44" s="181"/>
      <c r="P44" s="181"/>
    </row>
    <row r="45" spans="1:16" x14ac:dyDescent="0.15">
      <c r="A45" s="181" t="s">
        <v>
65</v>
      </c>
      <c r="B45" s="181">
        <f>
'実質公債費比率（分子）の構造'!K$49</f>
        <v>
225</v>
      </c>
      <c r="C45" s="181"/>
      <c r="D45" s="181"/>
      <c r="E45" s="181">
        <f>
'実質公債費比率（分子）の構造'!L$49</f>
        <v>
228</v>
      </c>
      <c r="F45" s="181"/>
      <c r="G45" s="181"/>
      <c r="H45" s="181">
        <f>
'実質公債費比率（分子）の構造'!M$49</f>
        <v>
241</v>
      </c>
      <c r="I45" s="181"/>
      <c r="J45" s="181"/>
      <c r="K45" s="181">
        <f>
'実質公債費比率（分子）の構造'!N$49</f>
        <v>
238</v>
      </c>
      <c r="L45" s="181"/>
      <c r="M45" s="181"/>
      <c r="N45" s="181">
        <f>
'実質公債費比率（分子）の構造'!O$49</f>
        <v>
241</v>
      </c>
      <c r="O45" s="181"/>
      <c r="P45" s="181"/>
    </row>
    <row r="46" spans="1:16" x14ac:dyDescent="0.15">
      <c r="A46" s="181" t="s">
        <v>
66</v>
      </c>
      <c r="B46" s="181">
        <f>
'実質公債費比率（分子）の構造'!K$48</f>
        <v>
228</v>
      </c>
      <c r="C46" s="181"/>
      <c r="D46" s="181"/>
      <c r="E46" s="181">
        <f>
'実質公債費比率（分子）の構造'!L$48</f>
        <v>
256</v>
      </c>
      <c r="F46" s="181"/>
      <c r="G46" s="181"/>
      <c r="H46" s="181">
        <f>
'実質公債費比率（分子）の構造'!M$48</f>
        <v>
333</v>
      </c>
      <c r="I46" s="181"/>
      <c r="J46" s="181"/>
      <c r="K46" s="181">
        <f>
'実質公債費比率（分子）の構造'!N$48</f>
        <v>
326</v>
      </c>
      <c r="L46" s="181"/>
      <c r="M46" s="181"/>
      <c r="N46" s="181">
        <f>
'実質公債費比率（分子）の構造'!O$48</f>
        <v>
316</v>
      </c>
      <c r="O46" s="181"/>
      <c r="P46" s="181"/>
    </row>
    <row r="47" spans="1:16" x14ac:dyDescent="0.15">
      <c r="A47" s="181" t="s">
        <v>
67</v>
      </c>
      <c r="B47" s="181" t="str">
        <f>
'実質公債費比率（分子）の構造'!K$47</f>
        <v>
-</v>
      </c>
      <c r="C47" s="181"/>
      <c r="D47" s="181"/>
      <c r="E47" s="181" t="str">
        <f>
'実質公債費比率（分子）の構造'!L$47</f>
        <v>
-</v>
      </c>
      <c r="F47" s="181"/>
      <c r="G47" s="181"/>
      <c r="H47" s="181" t="str">
        <f>
'実質公債費比率（分子）の構造'!M$47</f>
        <v>
-</v>
      </c>
      <c r="I47" s="181"/>
      <c r="J47" s="181"/>
      <c r="K47" s="181" t="str">
        <f>
'実質公債費比率（分子）の構造'!N$47</f>
        <v>
-</v>
      </c>
      <c r="L47" s="181"/>
      <c r="M47" s="181"/>
      <c r="N47" s="181" t="str">
        <f>
'実質公債費比率（分子）の構造'!O$47</f>
        <v>
-</v>
      </c>
      <c r="O47" s="181"/>
      <c r="P47" s="181"/>
    </row>
    <row r="48" spans="1:16" x14ac:dyDescent="0.15">
      <c r="A48" s="181" t="s">
        <v>
68</v>
      </c>
      <c r="B48" s="181" t="str">
        <f>
'実質公債費比率（分子）の構造'!K$46</f>
        <v>
-</v>
      </c>
      <c r="C48" s="181"/>
      <c r="D48" s="181"/>
      <c r="E48" s="181" t="str">
        <f>
'実質公債費比率（分子）の構造'!L$46</f>
        <v>
-</v>
      </c>
      <c r="F48" s="181"/>
      <c r="G48" s="181"/>
      <c r="H48" s="181" t="str">
        <f>
'実質公債費比率（分子）の構造'!M$46</f>
        <v>
-</v>
      </c>
      <c r="I48" s="181"/>
      <c r="J48" s="181"/>
      <c r="K48" s="181" t="str">
        <f>
'実質公債費比率（分子）の構造'!N$46</f>
        <v>
-</v>
      </c>
      <c r="L48" s="181"/>
      <c r="M48" s="181"/>
      <c r="N48" s="181" t="str">
        <f>
'実質公債費比率（分子）の構造'!O$46</f>
        <v>
-</v>
      </c>
      <c r="O48" s="181"/>
      <c r="P48" s="181"/>
    </row>
    <row r="49" spans="1:16" x14ac:dyDescent="0.15">
      <c r="A49" s="181" t="s">
        <v>
69</v>
      </c>
      <c r="B49" s="181">
        <f>
'実質公債費比率（分子）の構造'!K$45</f>
        <v>
1013</v>
      </c>
      <c r="C49" s="181"/>
      <c r="D49" s="181"/>
      <c r="E49" s="181">
        <f>
'実質公債費比率（分子）の構造'!L$45</f>
        <v>
811</v>
      </c>
      <c r="F49" s="181"/>
      <c r="G49" s="181"/>
      <c r="H49" s="181">
        <f>
'実質公債費比率（分子）の構造'!M$45</f>
        <v>
795</v>
      </c>
      <c r="I49" s="181"/>
      <c r="J49" s="181"/>
      <c r="K49" s="181">
        <f>
'実質公債費比率（分子）の構造'!N$45</f>
        <v>
779</v>
      </c>
      <c r="L49" s="181"/>
      <c r="M49" s="181"/>
      <c r="N49" s="181">
        <f>
'実質公債費比率（分子）の構造'!O$45</f>
        <v>
763</v>
      </c>
      <c r="O49" s="181"/>
      <c r="P49" s="181"/>
    </row>
    <row r="50" spans="1:16" x14ac:dyDescent="0.15">
      <c r="A50" s="181" t="s">
        <v>
70</v>
      </c>
      <c r="B50" s="181" t="e">
        <f>
NA()</f>
        <v>
#N/A</v>
      </c>
      <c r="C50" s="181">
        <f>
IF(ISNUMBER('実質公債費比率（分子）の構造'!K$53),'実質公債費比率（分子）の構造'!K$53,NA())</f>
        <v>
-213</v>
      </c>
      <c r="D50" s="181" t="e">
        <f>
NA()</f>
        <v>
#N/A</v>
      </c>
      <c r="E50" s="181" t="e">
        <f>
NA()</f>
        <v>
#N/A</v>
      </c>
      <c r="F50" s="181">
        <f>
IF(ISNUMBER('実質公債費比率（分子）の構造'!L$53),'実質公債費比率（分子）の構造'!L$53,NA())</f>
        <v>
-291</v>
      </c>
      <c r="G50" s="181" t="e">
        <f>
NA()</f>
        <v>
#N/A</v>
      </c>
      <c r="H50" s="181" t="e">
        <f>
NA()</f>
        <v>
#N/A</v>
      </c>
      <c r="I50" s="181">
        <f>
IF(ISNUMBER('実質公債費比率（分子）の構造'!M$53),'実質公債費比率（分子）の構造'!M$53,NA())</f>
        <v>
-349</v>
      </c>
      <c r="J50" s="181" t="e">
        <f>
NA()</f>
        <v>
#N/A</v>
      </c>
      <c r="K50" s="181" t="e">
        <f>
NA()</f>
        <v>
#N/A</v>
      </c>
      <c r="L50" s="181">
        <f>
IF(ISNUMBER('実質公債費比率（分子）の構造'!N$53),'実質公債費比率（分子）の構造'!N$53,NA())</f>
        <v>
-325</v>
      </c>
      <c r="M50" s="181" t="e">
        <f>
NA()</f>
        <v>
#N/A</v>
      </c>
      <c r="N50" s="181" t="e">
        <f>
NA()</f>
        <v>
#N/A</v>
      </c>
      <c r="O50" s="181">
        <f>
IF(ISNUMBER('実質公債費比率（分子）の構造'!O$53),'実質公債費比率（分子）の構造'!O$53,NA())</f>
        <v>
-329</v>
      </c>
      <c r="P50" s="181" t="e">
        <f>
NA()</f>
        <v>
#N/A</v>
      </c>
    </row>
    <row r="53" spans="1:16" x14ac:dyDescent="0.15">
      <c r="A53" s="149" t="s">
        <v>
71</v>
      </c>
    </row>
    <row r="54" spans="1:16" x14ac:dyDescent="0.15">
      <c r="A54" s="180"/>
      <c r="B54" s="180" t="str">
        <f>
'将来負担比率（分子）の構造'!I$40</f>
        <v>
H26</v>
      </c>
      <c r="C54" s="180"/>
      <c r="D54" s="180"/>
      <c r="E54" s="180" t="str">
        <f>
'将来負担比率（分子）の構造'!J$40</f>
        <v>
H27</v>
      </c>
      <c r="F54" s="180"/>
      <c r="G54" s="180"/>
      <c r="H54" s="180" t="str">
        <f>
'将来負担比率（分子）の構造'!K$40</f>
        <v>
H28</v>
      </c>
      <c r="I54" s="180"/>
      <c r="J54" s="180"/>
      <c r="K54" s="180" t="str">
        <f>
'将来負担比率（分子）の構造'!L$40</f>
        <v>
H29</v>
      </c>
      <c r="L54" s="180"/>
      <c r="M54" s="180"/>
      <c r="N54" s="180" t="str">
        <f>
'将来負担比率（分子）の構造'!M$40</f>
        <v>
H30</v>
      </c>
      <c r="O54" s="180"/>
      <c r="P54" s="180"/>
    </row>
    <row r="55" spans="1:16" x14ac:dyDescent="0.15">
      <c r="A55" s="180"/>
      <c r="B55" s="180" t="s">
        <v>
72</v>
      </c>
      <c r="C55" s="180"/>
      <c r="D55" s="180" t="s">
        <v>
73</v>
      </c>
      <c r="E55" s="180" t="s">
        <v>
72</v>
      </c>
      <c r="F55" s="180"/>
      <c r="G55" s="180" t="s">
        <v>
73</v>
      </c>
      <c r="H55" s="180" t="s">
        <v>
72</v>
      </c>
      <c r="I55" s="180"/>
      <c r="J55" s="180" t="s">
        <v>
73</v>
      </c>
      <c r="K55" s="180" t="s">
        <v>
72</v>
      </c>
      <c r="L55" s="180"/>
      <c r="M55" s="180" t="s">
        <v>
73</v>
      </c>
      <c r="N55" s="180" t="s">
        <v>
72</v>
      </c>
      <c r="O55" s="180"/>
      <c r="P55" s="180" t="s">
        <v>
73</v>
      </c>
    </row>
    <row r="56" spans="1:16" x14ac:dyDescent="0.15">
      <c r="A56" s="180" t="s">
        <v>
42</v>
      </c>
      <c r="B56" s="180"/>
      <c r="C56" s="180"/>
      <c r="D56" s="180">
        <f>
'将来負担比率（分子）の構造'!I$52</f>
        <v>
13657</v>
      </c>
      <c r="E56" s="180"/>
      <c r="F56" s="180"/>
      <c r="G56" s="180">
        <f>
'将来負担比率（分子）の構造'!J$52</f>
        <v>
13754</v>
      </c>
      <c r="H56" s="180"/>
      <c r="I56" s="180"/>
      <c r="J56" s="180">
        <f>
'将来負担比率（分子）の構造'!K$52</f>
        <v>
13511</v>
      </c>
      <c r="K56" s="180"/>
      <c r="L56" s="180"/>
      <c r="M56" s="180">
        <f>
'将来負担比率（分子）の構造'!L$52</f>
        <v>
13359</v>
      </c>
      <c r="N56" s="180"/>
      <c r="O56" s="180"/>
      <c r="P56" s="180">
        <f>
'将来負担比率（分子）の構造'!M$52</f>
        <v>
13314</v>
      </c>
    </row>
    <row r="57" spans="1:16" x14ac:dyDescent="0.15">
      <c r="A57" s="180" t="s">
        <v>
41</v>
      </c>
      <c r="B57" s="180"/>
      <c r="C57" s="180"/>
      <c r="D57" s="180">
        <f>
'将来負担比率（分子）の構造'!I$51</f>
        <v>
3638</v>
      </c>
      <c r="E57" s="180"/>
      <c r="F57" s="180"/>
      <c r="G57" s="180">
        <f>
'将来負担比率（分子）の構造'!J$51</f>
        <v>
3550</v>
      </c>
      <c r="H57" s="180"/>
      <c r="I57" s="180"/>
      <c r="J57" s="180">
        <f>
'将来負担比率（分子）の構造'!K$51</f>
        <v>
3611</v>
      </c>
      <c r="K57" s="180"/>
      <c r="L57" s="180"/>
      <c r="M57" s="180">
        <f>
'将来負担比率（分子）の構造'!L$51</f>
        <v>
2969</v>
      </c>
      <c r="N57" s="180"/>
      <c r="O57" s="180"/>
      <c r="P57" s="180">
        <f>
'将来負担比率（分子）の構造'!M$51</f>
        <v>
2850</v>
      </c>
    </row>
    <row r="58" spans="1:16" x14ac:dyDescent="0.15">
      <c r="A58" s="180" t="s">
        <v>
40</v>
      </c>
      <c r="B58" s="180"/>
      <c r="C58" s="180"/>
      <c r="D58" s="180">
        <f>
'将来負担比率（分子）の構造'!I$50</f>
        <v>
5247</v>
      </c>
      <c r="E58" s="180"/>
      <c r="F58" s="180"/>
      <c r="G58" s="180">
        <f>
'将来負担比率（分子）の構造'!J$50</f>
        <v>
5361</v>
      </c>
      <c r="H58" s="180"/>
      <c r="I58" s="180"/>
      <c r="J58" s="180">
        <f>
'将来負担比率（分子）の構造'!K$50</f>
        <v>
6018</v>
      </c>
      <c r="K58" s="180"/>
      <c r="L58" s="180"/>
      <c r="M58" s="180">
        <f>
'将来負担比率（分子）の構造'!L$50</f>
        <v>
6971</v>
      </c>
      <c r="N58" s="180"/>
      <c r="O58" s="180"/>
      <c r="P58" s="180">
        <f>
'将来負担比率（分子）の構造'!M$50</f>
        <v>
6963</v>
      </c>
    </row>
    <row r="59" spans="1:16" x14ac:dyDescent="0.15">
      <c r="A59" s="180" t="s">
        <v>
38</v>
      </c>
      <c r="B59" s="180" t="str">
        <f>
'将来負担比率（分子）の構造'!I$49</f>
        <v>
-</v>
      </c>
      <c r="C59" s="180"/>
      <c r="D59" s="180"/>
      <c r="E59" s="180" t="str">
        <f>
'将来負担比率（分子）の構造'!J$49</f>
        <v>
-</v>
      </c>
      <c r="F59" s="180"/>
      <c r="G59" s="180"/>
      <c r="H59" s="180" t="str">
        <f>
'将来負担比率（分子）の構造'!K$49</f>
        <v>
-</v>
      </c>
      <c r="I59" s="180"/>
      <c r="J59" s="180"/>
      <c r="K59" s="180" t="str">
        <f>
'将来負担比率（分子）の構造'!L$49</f>
        <v>
-</v>
      </c>
      <c r="L59" s="180"/>
      <c r="M59" s="180"/>
      <c r="N59" s="180" t="str">
        <f>
'将来負担比率（分子）の構造'!M$49</f>
        <v>
-</v>
      </c>
      <c r="O59" s="180"/>
      <c r="P59" s="180"/>
    </row>
    <row r="60" spans="1:16" x14ac:dyDescent="0.15">
      <c r="A60" s="180" t="s">
        <v>
37</v>
      </c>
      <c r="B60" s="180" t="str">
        <f>
'将来負担比率（分子）の構造'!I$48</f>
        <v>
-</v>
      </c>
      <c r="C60" s="180"/>
      <c r="D60" s="180"/>
      <c r="E60" s="180" t="str">
        <f>
'将来負担比率（分子）の構造'!J$48</f>
        <v>
-</v>
      </c>
      <c r="F60" s="180"/>
      <c r="G60" s="180"/>
      <c r="H60" s="180" t="str">
        <f>
'将来負担比率（分子）の構造'!K$48</f>
        <v>
-</v>
      </c>
      <c r="I60" s="180"/>
      <c r="J60" s="180"/>
      <c r="K60" s="180" t="str">
        <f>
'将来負担比率（分子）の構造'!L$48</f>
        <v>
-</v>
      </c>
      <c r="L60" s="180"/>
      <c r="M60" s="180"/>
      <c r="N60" s="180" t="str">
        <f>
'将来負担比率（分子）の構造'!M$48</f>
        <v>
-</v>
      </c>
      <c r="O60" s="180"/>
      <c r="P60" s="180"/>
    </row>
    <row r="61" spans="1:16" x14ac:dyDescent="0.15">
      <c r="A61" s="180" t="s">
        <v>
35</v>
      </c>
      <c r="B61" s="180" t="str">
        <f>
'将来負担比率（分子）の構造'!I$46</f>
        <v>
-</v>
      </c>
      <c r="C61" s="180"/>
      <c r="D61" s="180"/>
      <c r="E61" s="180" t="str">
        <f>
'将来負担比率（分子）の構造'!J$46</f>
        <v>
-</v>
      </c>
      <c r="F61" s="180"/>
      <c r="G61" s="180"/>
      <c r="H61" s="180" t="str">
        <f>
'将来負担比率（分子）の構造'!K$46</f>
        <v>
-</v>
      </c>
      <c r="I61" s="180"/>
      <c r="J61" s="180"/>
      <c r="K61" s="180" t="str">
        <f>
'将来負担比率（分子）の構造'!L$46</f>
        <v>
-</v>
      </c>
      <c r="L61" s="180"/>
      <c r="M61" s="180"/>
      <c r="N61" s="180" t="str">
        <f>
'将来負担比率（分子）の構造'!M$46</f>
        <v>
-</v>
      </c>
      <c r="O61" s="180"/>
      <c r="P61" s="180"/>
    </row>
    <row r="62" spans="1:16" x14ac:dyDescent="0.15">
      <c r="A62" s="180" t="s">
        <v>
34</v>
      </c>
      <c r="B62" s="180">
        <f>
'将来負担比率（分子）の構造'!I$45</f>
        <v>
3608</v>
      </c>
      <c r="C62" s="180"/>
      <c r="D62" s="180"/>
      <c r="E62" s="180">
        <f>
'将来負担比率（分子）の構造'!J$45</f>
        <v>
3549</v>
      </c>
      <c r="F62" s="180"/>
      <c r="G62" s="180"/>
      <c r="H62" s="180">
        <f>
'将来負担比率（分子）の構造'!K$45</f>
        <v>
3529</v>
      </c>
      <c r="I62" s="180"/>
      <c r="J62" s="180"/>
      <c r="K62" s="180">
        <f>
'将来負担比率（分子）の構造'!L$45</f>
        <v>
3411</v>
      </c>
      <c r="L62" s="180"/>
      <c r="M62" s="180"/>
      <c r="N62" s="180">
        <f>
'将来負担比率（分子）の構造'!M$45</f>
        <v>
3365</v>
      </c>
      <c r="O62" s="180"/>
      <c r="P62" s="180"/>
    </row>
    <row r="63" spans="1:16" x14ac:dyDescent="0.15">
      <c r="A63" s="180" t="s">
        <v>
33</v>
      </c>
      <c r="B63" s="180">
        <f>
'将来負担比率（分子）の構造'!I$44</f>
        <v>
3357</v>
      </c>
      <c r="C63" s="180"/>
      <c r="D63" s="180"/>
      <c r="E63" s="180">
        <f>
'将来負担比率（分子）の構造'!J$44</f>
        <v>
3396</v>
      </c>
      <c r="F63" s="180"/>
      <c r="G63" s="180"/>
      <c r="H63" s="180">
        <f>
'将来負担比率（分子）の構造'!K$44</f>
        <v>
3217</v>
      </c>
      <c r="I63" s="180"/>
      <c r="J63" s="180"/>
      <c r="K63" s="180">
        <f>
'将来負担比率（分子）の構造'!L$44</f>
        <v>
2836</v>
      </c>
      <c r="L63" s="180"/>
      <c r="M63" s="180"/>
      <c r="N63" s="180">
        <f>
'将来負担比率（分子）の構造'!M$44</f>
        <v>
2462</v>
      </c>
      <c r="O63" s="180"/>
      <c r="P63" s="180"/>
    </row>
    <row r="64" spans="1:16" x14ac:dyDescent="0.15">
      <c r="A64" s="180" t="s">
        <v>
32</v>
      </c>
      <c r="B64" s="180">
        <f>
'将来負担比率（分子）の構造'!I$43</f>
        <v>
1352</v>
      </c>
      <c r="C64" s="180"/>
      <c r="D64" s="180"/>
      <c r="E64" s="180">
        <f>
'将来負担比率（分子）の構造'!J$43</f>
        <v>
1710</v>
      </c>
      <c r="F64" s="180"/>
      <c r="G64" s="180"/>
      <c r="H64" s="180">
        <f>
'将来負担比率（分子）の構造'!K$43</f>
        <v>
2059</v>
      </c>
      <c r="I64" s="180"/>
      <c r="J64" s="180"/>
      <c r="K64" s="180">
        <f>
'将来負担比率（分子）の構造'!L$43</f>
        <v>
2171</v>
      </c>
      <c r="L64" s="180"/>
      <c r="M64" s="180"/>
      <c r="N64" s="180">
        <f>
'将来負担比率（分子）の構造'!M$43</f>
        <v>
2288</v>
      </c>
      <c r="O64" s="180"/>
      <c r="P64" s="180"/>
    </row>
    <row r="65" spans="1:16" x14ac:dyDescent="0.15">
      <c r="A65" s="180" t="s">
        <v>
31</v>
      </c>
      <c r="B65" s="180">
        <f>
'将来負担比率（分子）の構造'!I$42</f>
        <v>
1160</v>
      </c>
      <c r="C65" s="180"/>
      <c r="D65" s="180"/>
      <c r="E65" s="180">
        <f>
'将来負担比率（分子）の構造'!J$42</f>
        <v>
1096</v>
      </c>
      <c r="F65" s="180"/>
      <c r="G65" s="180"/>
      <c r="H65" s="180">
        <f>
'将来負担比率（分子）の構造'!K$42</f>
        <v>
1075</v>
      </c>
      <c r="I65" s="180"/>
      <c r="J65" s="180"/>
      <c r="K65" s="180">
        <f>
'将来負担比率（分子）の構造'!L$42</f>
        <v>
979</v>
      </c>
      <c r="L65" s="180"/>
      <c r="M65" s="180"/>
      <c r="N65" s="180">
        <f>
'将来負担比率（分子）の構造'!M$42</f>
        <v>
967</v>
      </c>
      <c r="O65" s="180"/>
      <c r="P65" s="180"/>
    </row>
    <row r="66" spans="1:16" x14ac:dyDescent="0.15">
      <c r="A66" s="180" t="s">
        <v>
30</v>
      </c>
      <c r="B66" s="180">
        <f>
'将来負担比率（分子）の構造'!I$41</f>
        <v>
7751</v>
      </c>
      <c r="C66" s="180"/>
      <c r="D66" s="180"/>
      <c r="E66" s="180">
        <f>
'将来負担比率（分子）の構造'!J$41</f>
        <v>
7612</v>
      </c>
      <c r="F66" s="180"/>
      <c r="G66" s="180"/>
      <c r="H66" s="180">
        <f>
'将来負担比率（分子）の構造'!K$41</f>
        <v>
7258</v>
      </c>
      <c r="I66" s="180"/>
      <c r="J66" s="180"/>
      <c r="K66" s="180">
        <f>
'将来負担比率（分子）の構造'!L$41</f>
        <v>
7149</v>
      </c>
      <c r="L66" s="180"/>
      <c r="M66" s="180"/>
      <c r="N66" s="180">
        <f>
'将来負担比率（分子）の構造'!M$41</f>
        <v>
7047</v>
      </c>
      <c r="O66" s="180"/>
      <c r="P66" s="180"/>
    </row>
    <row r="67" spans="1:16" x14ac:dyDescent="0.15">
      <c r="A67" s="180" t="s">
        <v>
74</v>
      </c>
      <c r="B67" s="180" t="e">
        <f>
NA()</f>
        <v>
#N/A</v>
      </c>
      <c r="C67" s="180">
        <f>
IF(ISNUMBER('将来負担比率（分子）の構造'!I$53), IF('将来負担比率（分子）の構造'!I$53 &lt; 0, 0, '将来負担比率（分子）の構造'!I$53), NA())</f>
        <v>
0</v>
      </c>
      <c r="D67" s="180" t="e">
        <f>
NA()</f>
        <v>
#N/A</v>
      </c>
      <c r="E67" s="180" t="e">
        <f>
NA()</f>
        <v>
#N/A</v>
      </c>
      <c r="F67" s="180">
        <f>
IF(ISNUMBER('将来負担比率（分子）の構造'!J$53), IF('将来負担比率（分子）の構造'!J$53 &lt; 0, 0, '将来負担比率（分子）の構造'!J$53), NA())</f>
        <v>
0</v>
      </c>
      <c r="G67" s="180" t="e">
        <f>
NA()</f>
        <v>
#N/A</v>
      </c>
      <c r="H67" s="180" t="e">
        <f>
NA()</f>
        <v>
#N/A</v>
      </c>
      <c r="I67" s="180">
        <f>
IF(ISNUMBER('将来負担比率（分子）の構造'!K$53), IF('将来負担比率（分子）の構造'!K$53 &lt; 0, 0, '将来負担比率（分子）の構造'!K$53), NA())</f>
        <v>
0</v>
      </c>
      <c r="J67" s="180" t="e">
        <f>
NA()</f>
        <v>
#N/A</v>
      </c>
      <c r="K67" s="180" t="e">
        <f>
NA()</f>
        <v>
#N/A</v>
      </c>
      <c r="L67" s="180">
        <f>
IF(ISNUMBER('将来負担比率（分子）の構造'!L$53), IF('将来負担比率（分子）の構造'!L$53 &lt; 0, 0, '将来負担比率（分子）の構造'!L$53), NA())</f>
        <v>
0</v>
      </c>
      <c r="M67" s="180" t="e">
        <f>
NA()</f>
        <v>
#N/A</v>
      </c>
      <c r="N67" s="180" t="e">
        <f>
NA()</f>
        <v>
#N/A</v>
      </c>
      <c r="O67" s="180">
        <f>
IF(ISNUMBER('将来負担比率（分子）の構造'!M$53), IF('将来負担比率（分子）の構造'!M$53 &lt; 0, 0, '将来負担比率（分子）の構造'!M$53), NA())</f>
        <v>
0</v>
      </c>
      <c r="P67" s="180" t="e">
        <f>
NA()</f>
        <v>
#N/A</v>
      </c>
    </row>
    <row r="70" spans="1:16" x14ac:dyDescent="0.15">
      <c r="A70" s="182" t="s">
        <v>
75</v>
      </c>
      <c r="B70" s="182"/>
      <c r="C70" s="182"/>
      <c r="D70" s="182"/>
      <c r="E70" s="182"/>
      <c r="F70" s="182"/>
    </row>
    <row r="71" spans="1:16" x14ac:dyDescent="0.15">
      <c r="A71" s="183"/>
      <c r="B71" s="183" t="str">
        <f>
基金残高に係る経年分析!F54</f>
        <v>
H28</v>
      </c>
      <c r="C71" s="183" t="str">
        <f>
基金残高に係る経年分析!G54</f>
        <v>
H29</v>
      </c>
      <c r="D71" s="183" t="str">
        <f>
基金残高に係る経年分析!H54</f>
        <v>
H30</v>
      </c>
    </row>
    <row r="72" spans="1:16" x14ac:dyDescent="0.15">
      <c r="A72" s="183" t="s">
        <v>
76</v>
      </c>
      <c r="B72" s="184">
        <f>
基金残高に係る経年分析!F55</f>
        <v>
2700</v>
      </c>
      <c r="C72" s="184">
        <f>
基金残高に係る経年分析!G55</f>
        <v>
2717</v>
      </c>
      <c r="D72" s="184">
        <f>
基金残高に係る経年分析!H55</f>
        <v>
2495</v>
      </c>
    </row>
    <row r="73" spans="1:16" x14ac:dyDescent="0.15">
      <c r="A73" s="183" t="s">
        <v>
77</v>
      </c>
      <c r="B73" s="184" t="str">
        <f>
基金残高に係る経年分析!F56</f>
        <v>
-</v>
      </c>
      <c r="C73" s="184" t="str">
        <f>
基金残高に係る経年分析!G56</f>
        <v>
-</v>
      </c>
      <c r="D73" s="184" t="str">
        <f>
基金残高に係る経年分析!H56</f>
        <v>
-</v>
      </c>
    </row>
    <row r="74" spans="1:16" x14ac:dyDescent="0.15">
      <c r="A74" s="183" t="s">
        <v>
78</v>
      </c>
      <c r="B74" s="184">
        <f>
基金残高に係る経年分析!F57</f>
        <v>
5305</v>
      </c>
      <c r="C74" s="184">
        <f>
基金残高に係る経年分析!G57</f>
        <v>
5594</v>
      </c>
      <c r="D74" s="184">
        <f>
基金残高に係る経年分析!H57</f>
        <v>
5884</v>
      </c>
    </row>
  </sheetData>
  <sheetProtection algorithmName="SHA-512" hashValue="I8NZRzwPUf8JGUc26ZEddw0pn+kBrz+/XEdOXUy1ayAbQnKH4Id/Nk6+n5a3RIj1+m9+zgQvYXiKzvoIgHpgQg==" saltValue="c55ydjnXbNbXk3OGVK4Ua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25" workbookViewId="0">
      <selection activeCell="DQ8" sqref="DQ8:EC8"/>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
213</v>
      </c>
      <c r="DI1" s="656"/>
      <c r="DJ1" s="656"/>
      <c r="DK1" s="656"/>
      <c r="DL1" s="656"/>
      <c r="DM1" s="656"/>
      <c r="DN1" s="657"/>
      <c r="DO1" s="225"/>
      <c r="DP1" s="655" t="s">
        <v>
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
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
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
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
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
1</v>
      </c>
      <c r="C4" s="659"/>
      <c r="D4" s="659"/>
      <c r="E4" s="659"/>
      <c r="F4" s="659"/>
      <c r="G4" s="659"/>
      <c r="H4" s="659"/>
      <c r="I4" s="659"/>
      <c r="J4" s="659"/>
      <c r="K4" s="659"/>
      <c r="L4" s="659"/>
      <c r="M4" s="659"/>
      <c r="N4" s="659"/>
      <c r="O4" s="659"/>
      <c r="P4" s="659"/>
      <c r="Q4" s="660"/>
      <c r="R4" s="658" t="s">
        <v>
219</v>
      </c>
      <c r="S4" s="659"/>
      <c r="T4" s="659"/>
      <c r="U4" s="659"/>
      <c r="V4" s="659"/>
      <c r="W4" s="659"/>
      <c r="X4" s="659"/>
      <c r="Y4" s="660"/>
      <c r="Z4" s="658" t="s">
        <v>
220</v>
      </c>
      <c r="AA4" s="659"/>
      <c r="AB4" s="659"/>
      <c r="AC4" s="660"/>
      <c r="AD4" s="658" t="s">
        <v>
221</v>
      </c>
      <c r="AE4" s="659"/>
      <c r="AF4" s="659"/>
      <c r="AG4" s="659"/>
      <c r="AH4" s="659"/>
      <c r="AI4" s="659"/>
      <c r="AJ4" s="659"/>
      <c r="AK4" s="660"/>
      <c r="AL4" s="658" t="s">
        <v>
220</v>
      </c>
      <c r="AM4" s="659"/>
      <c r="AN4" s="659"/>
      <c r="AO4" s="660"/>
      <c r="AP4" s="664" t="s">
        <v>
222</v>
      </c>
      <c r="AQ4" s="664"/>
      <c r="AR4" s="664"/>
      <c r="AS4" s="664"/>
      <c r="AT4" s="664"/>
      <c r="AU4" s="664"/>
      <c r="AV4" s="664"/>
      <c r="AW4" s="664"/>
      <c r="AX4" s="664"/>
      <c r="AY4" s="664"/>
      <c r="AZ4" s="664"/>
      <c r="BA4" s="664"/>
      <c r="BB4" s="664"/>
      <c r="BC4" s="664"/>
      <c r="BD4" s="664"/>
      <c r="BE4" s="664"/>
      <c r="BF4" s="664"/>
      <c r="BG4" s="664" t="s">
        <v>
223</v>
      </c>
      <c r="BH4" s="664"/>
      <c r="BI4" s="664"/>
      <c r="BJ4" s="664"/>
      <c r="BK4" s="664"/>
      <c r="BL4" s="664"/>
      <c r="BM4" s="664"/>
      <c r="BN4" s="664"/>
      <c r="BO4" s="664" t="s">
        <v>
220</v>
      </c>
      <c r="BP4" s="664"/>
      <c r="BQ4" s="664"/>
      <c r="BR4" s="664"/>
      <c r="BS4" s="664" t="s">
        <v>
224</v>
      </c>
      <c r="BT4" s="664"/>
      <c r="BU4" s="664"/>
      <c r="BV4" s="664"/>
      <c r="BW4" s="664"/>
      <c r="BX4" s="664"/>
      <c r="BY4" s="664"/>
      <c r="BZ4" s="664"/>
      <c r="CA4" s="664"/>
      <c r="CB4" s="664"/>
      <c r="CD4" s="661" t="s">
        <v>
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
226</v>
      </c>
      <c r="C5" s="666"/>
      <c r="D5" s="666"/>
      <c r="E5" s="666"/>
      <c r="F5" s="666"/>
      <c r="G5" s="666"/>
      <c r="H5" s="666"/>
      <c r="I5" s="666"/>
      <c r="J5" s="666"/>
      <c r="K5" s="666"/>
      <c r="L5" s="666"/>
      <c r="M5" s="666"/>
      <c r="N5" s="666"/>
      <c r="O5" s="666"/>
      <c r="P5" s="666"/>
      <c r="Q5" s="667"/>
      <c r="R5" s="668">
        <v>
7977383</v>
      </c>
      <c r="S5" s="669"/>
      <c r="T5" s="669"/>
      <c r="U5" s="669"/>
      <c r="V5" s="669"/>
      <c r="W5" s="669"/>
      <c r="X5" s="669"/>
      <c r="Y5" s="670"/>
      <c r="Z5" s="671">
        <v>
32</v>
      </c>
      <c r="AA5" s="671"/>
      <c r="AB5" s="671"/>
      <c r="AC5" s="671"/>
      <c r="AD5" s="672">
        <v>
7374673</v>
      </c>
      <c r="AE5" s="672"/>
      <c r="AF5" s="672"/>
      <c r="AG5" s="672"/>
      <c r="AH5" s="672"/>
      <c r="AI5" s="672"/>
      <c r="AJ5" s="672"/>
      <c r="AK5" s="672"/>
      <c r="AL5" s="673">
        <v>
59.2</v>
      </c>
      <c r="AM5" s="674"/>
      <c r="AN5" s="674"/>
      <c r="AO5" s="675"/>
      <c r="AP5" s="665" t="s">
        <v>
227</v>
      </c>
      <c r="AQ5" s="666"/>
      <c r="AR5" s="666"/>
      <c r="AS5" s="666"/>
      <c r="AT5" s="666"/>
      <c r="AU5" s="666"/>
      <c r="AV5" s="666"/>
      <c r="AW5" s="666"/>
      <c r="AX5" s="666"/>
      <c r="AY5" s="666"/>
      <c r="AZ5" s="666"/>
      <c r="BA5" s="666"/>
      <c r="BB5" s="666"/>
      <c r="BC5" s="666"/>
      <c r="BD5" s="666"/>
      <c r="BE5" s="666"/>
      <c r="BF5" s="667"/>
      <c r="BG5" s="679">
        <v>
7374673</v>
      </c>
      <c r="BH5" s="680"/>
      <c r="BI5" s="680"/>
      <c r="BJ5" s="680"/>
      <c r="BK5" s="680"/>
      <c r="BL5" s="680"/>
      <c r="BM5" s="680"/>
      <c r="BN5" s="681"/>
      <c r="BO5" s="682">
        <v>
92.4</v>
      </c>
      <c r="BP5" s="682"/>
      <c r="BQ5" s="682"/>
      <c r="BR5" s="682"/>
      <c r="BS5" s="683">
        <v>
25335</v>
      </c>
      <c r="BT5" s="683"/>
      <c r="BU5" s="683"/>
      <c r="BV5" s="683"/>
      <c r="BW5" s="683"/>
      <c r="BX5" s="683"/>
      <c r="BY5" s="683"/>
      <c r="BZ5" s="683"/>
      <c r="CA5" s="683"/>
      <c r="CB5" s="687"/>
      <c r="CD5" s="661" t="s">
        <v>
222</v>
      </c>
      <c r="CE5" s="662"/>
      <c r="CF5" s="662"/>
      <c r="CG5" s="662"/>
      <c r="CH5" s="662"/>
      <c r="CI5" s="662"/>
      <c r="CJ5" s="662"/>
      <c r="CK5" s="662"/>
      <c r="CL5" s="662"/>
      <c r="CM5" s="662"/>
      <c r="CN5" s="662"/>
      <c r="CO5" s="662"/>
      <c r="CP5" s="662"/>
      <c r="CQ5" s="663"/>
      <c r="CR5" s="661" t="s">
        <v>
228</v>
      </c>
      <c r="CS5" s="662"/>
      <c r="CT5" s="662"/>
      <c r="CU5" s="662"/>
      <c r="CV5" s="662"/>
      <c r="CW5" s="662"/>
      <c r="CX5" s="662"/>
      <c r="CY5" s="663"/>
      <c r="CZ5" s="661" t="s">
        <v>
220</v>
      </c>
      <c r="DA5" s="662"/>
      <c r="DB5" s="662"/>
      <c r="DC5" s="663"/>
      <c r="DD5" s="661" t="s">
        <v>
229</v>
      </c>
      <c r="DE5" s="662"/>
      <c r="DF5" s="662"/>
      <c r="DG5" s="662"/>
      <c r="DH5" s="662"/>
      <c r="DI5" s="662"/>
      <c r="DJ5" s="662"/>
      <c r="DK5" s="662"/>
      <c r="DL5" s="662"/>
      <c r="DM5" s="662"/>
      <c r="DN5" s="662"/>
      <c r="DO5" s="662"/>
      <c r="DP5" s="663"/>
      <c r="DQ5" s="661" t="s">
        <v>
230</v>
      </c>
      <c r="DR5" s="662"/>
      <c r="DS5" s="662"/>
      <c r="DT5" s="662"/>
      <c r="DU5" s="662"/>
      <c r="DV5" s="662"/>
      <c r="DW5" s="662"/>
      <c r="DX5" s="662"/>
      <c r="DY5" s="662"/>
      <c r="DZ5" s="662"/>
      <c r="EA5" s="662"/>
      <c r="EB5" s="662"/>
      <c r="EC5" s="663"/>
    </row>
    <row r="6" spans="2:143" ht="11.25" customHeight="1" x14ac:dyDescent="0.15">
      <c r="B6" s="676" t="s">
        <v>
231</v>
      </c>
      <c r="C6" s="677"/>
      <c r="D6" s="677"/>
      <c r="E6" s="677"/>
      <c r="F6" s="677"/>
      <c r="G6" s="677"/>
      <c r="H6" s="677"/>
      <c r="I6" s="677"/>
      <c r="J6" s="677"/>
      <c r="K6" s="677"/>
      <c r="L6" s="677"/>
      <c r="M6" s="677"/>
      <c r="N6" s="677"/>
      <c r="O6" s="677"/>
      <c r="P6" s="677"/>
      <c r="Q6" s="678"/>
      <c r="R6" s="679">
        <v>
91114</v>
      </c>
      <c r="S6" s="680"/>
      <c r="T6" s="680"/>
      <c r="U6" s="680"/>
      <c r="V6" s="680"/>
      <c r="W6" s="680"/>
      <c r="X6" s="680"/>
      <c r="Y6" s="681"/>
      <c r="Z6" s="682">
        <v>
0.4</v>
      </c>
      <c r="AA6" s="682"/>
      <c r="AB6" s="682"/>
      <c r="AC6" s="682"/>
      <c r="AD6" s="683">
        <v>
91114</v>
      </c>
      <c r="AE6" s="683"/>
      <c r="AF6" s="683"/>
      <c r="AG6" s="683"/>
      <c r="AH6" s="683"/>
      <c r="AI6" s="683"/>
      <c r="AJ6" s="683"/>
      <c r="AK6" s="683"/>
      <c r="AL6" s="684">
        <v>
0.7</v>
      </c>
      <c r="AM6" s="685"/>
      <c r="AN6" s="685"/>
      <c r="AO6" s="686"/>
      <c r="AP6" s="676" t="s">
        <v>
232</v>
      </c>
      <c r="AQ6" s="677"/>
      <c r="AR6" s="677"/>
      <c r="AS6" s="677"/>
      <c r="AT6" s="677"/>
      <c r="AU6" s="677"/>
      <c r="AV6" s="677"/>
      <c r="AW6" s="677"/>
      <c r="AX6" s="677"/>
      <c r="AY6" s="677"/>
      <c r="AZ6" s="677"/>
      <c r="BA6" s="677"/>
      <c r="BB6" s="677"/>
      <c r="BC6" s="677"/>
      <c r="BD6" s="677"/>
      <c r="BE6" s="677"/>
      <c r="BF6" s="678"/>
      <c r="BG6" s="679">
        <v>
7374673</v>
      </c>
      <c r="BH6" s="680"/>
      <c r="BI6" s="680"/>
      <c r="BJ6" s="680"/>
      <c r="BK6" s="680"/>
      <c r="BL6" s="680"/>
      <c r="BM6" s="680"/>
      <c r="BN6" s="681"/>
      <c r="BO6" s="682">
        <v>
92.4</v>
      </c>
      <c r="BP6" s="682"/>
      <c r="BQ6" s="682"/>
      <c r="BR6" s="682"/>
      <c r="BS6" s="683">
        <v>
25335</v>
      </c>
      <c r="BT6" s="683"/>
      <c r="BU6" s="683"/>
      <c r="BV6" s="683"/>
      <c r="BW6" s="683"/>
      <c r="BX6" s="683"/>
      <c r="BY6" s="683"/>
      <c r="BZ6" s="683"/>
      <c r="CA6" s="683"/>
      <c r="CB6" s="687"/>
      <c r="CD6" s="690" t="s">
        <v>
233</v>
      </c>
      <c r="CE6" s="691"/>
      <c r="CF6" s="691"/>
      <c r="CG6" s="691"/>
      <c r="CH6" s="691"/>
      <c r="CI6" s="691"/>
      <c r="CJ6" s="691"/>
      <c r="CK6" s="691"/>
      <c r="CL6" s="691"/>
      <c r="CM6" s="691"/>
      <c r="CN6" s="691"/>
      <c r="CO6" s="691"/>
      <c r="CP6" s="691"/>
      <c r="CQ6" s="692"/>
      <c r="CR6" s="679">
        <v>
274528</v>
      </c>
      <c r="CS6" s="680"/>
      <c r="CT6" s="680"/>
      <c r="CU6" s="680"/>
      <c r="CV6" s="680"/>
      <c r="CW6" s="680"/>
      <c r="CX6" s="680"/>
      <c r="CY6" s="681"/>
      <c r="CZ6" s="673">
        <v>
1.1000000000000001</v>
      </c>
      <c r="DA6" s="674"/>
      <c r="DB6" s="674"/>
      <c r="DC6" s="693"/>
      <c r="DD6" s="688" t="s">
        <v>
129</v>
      </c>
      <c r="DE6" s="680"/>
      <c r="DF6" s="680"/>
      <c r="DG6" s="680"/>
      <c r="DH6" s="680"/>
      <c r="DI6" s="680"/>
      <c r="DJ6" s="680"/>
      <c r="DK6" s="680"/>
      <c r="DL6" s="680"/>
      <c r="DM6" s="680"/>
      <c r="DN6" s="680"/>
      <c r="DO6" s="680"/>
      <c r="DP6" s="681"/>
      <c r="DQ6" s="688">
        <v>
274528</v>
      </c>
      <c r="DR6" s="680"/>
      <c r="DS6" s="680"/>
      <c r="DT6" s="680"/>
      <c r="DU6" s="680"/>
      <c r="DV6" s="680"/>
      <c r="DW6" s="680"/>
      <c r="DX6" s="680"/>
      <c r="DY6" s="680"/>
      <c r="DZ6" s="680"/>
      <c r="EA6" s="680"/>
      <c r="EB6" s="680"/>
      <c r="EC6" s="689"/>
    </row>
    <row r="7" spans="2:143" ht="11.25" customHeight="1" x14ac:dyDescent="0.15">
      <c r="B7" s="676" t="s">
        <v>
234</v>
      </c>
      <c r="C7" s="677"/>
      <c r="D7" s="677"/>
      <c r="E7" s="677"/>
      <c r="F7" s="677"/>
      <c r="G7" s="677"/>
      <c r="H7" s="677"/>
      <c r="I7" s="677"/>
      <c r="J7" s="677"/>
      <c r="K7" s="677"/>
      <c r="L7" s="677"/>
      <c r="M7" s="677"/>
      <c r="N7" s="677"/>
      <c r="O7" s="677"/>
      <c r="P7" s="677"/>
      <c r="Q7" s="678"/>
      <c r="R7" s="679">
        <v>
15431</v>
      </c>
      <c r="S7" s="680"/>
      <c r="T7" s="680"/>
      <c r="U7" s="680"/>
      <c r="V7" s="680"/>
      <c r="W7" s="680"/>
      <c r="X7" s="680"/>
      <c r="Y7" s="681"/>
      <c r="Z7" s="682">
        <v>
0.1</v>
      </c>
      <c r="AA7" s="682"/>
      <c r="AB7" s="682"/>
      <c r="AC7" s="682"/>
      <c r="AD7" s="683">
        <v>
15431</v>
      </c>
      <c r="AE7" s="683"/>
      <c r="AF7" s="683"/>
      <c r="AG7" s="683"/>
      <c r="AH7" s="683"/>
      <c r="AI7" s="683"/>
      <c r="AJ7" s="683"/>
      <c r="AK7" s="683"/>
      <c r="AL7" s="684">
        <v>
0.1</v>
      </c>
      <c r="AM7" s="685"/>
      <c r="AN7" s="685"/>
      <c r="AO7" s="686"/>
      <c r="AP7" s="676" t="s">
        <v>
235</v>
      </c>
      <c r="AQ7" s="677"/>
      <c r="AR7" s="677"/>
      <c r="AS7" s="677"/>
      <c r="AT7" s="677"/>
      <c r="AU7" s="677"/>
      <c r="AV7" s="677"/>
      <c r="AW7" s="677"/>
      <c r="AX7" s="677"/>
      <c r="AY7" s="677"/>
      <c r="AZ7" s="677"/>
      <c r="BA7" s="677"/>
      <c r="BB7" s="677"/>
      <c r="BC7" s="677"/>
      <c r="BD7" s="677"/>
      <c r="BE7" s="677"/>
      <c r="BF7" s="678"/>
      <c r="BG7" s="679">
        <v>
3728092</v>
      </c>
      <c r="BH7" s="680"/>
      <c r="BI7" s="680"/>
      <c r="BJ7" s="680"/>
      <c r="BK7" s="680"/>
      <c r="BL7" s="680"/>
      <c r="BM7" s="680"/>
      <c r="BN7" s="681"/>
      <c r="BO7" s="682">
        <v>
46.7</v>
      </c>
      <c r="BP7" s="682"/>
      <c r="BQ7" s="682"/>
      <c r="BR7" s="682"/>
      <c r="BS7" s="683">
        <v>
25335</v>
      </c>
      <c r="BT7" s="683"/>
      <c r="BU7" s="683"/>
      <c r="BV7" s="683"/>
      <c r="BW7" s="683"/>
      <c r="BX7" s="683"/>
      <c r="BY7" s="683"/>
      <c r="BZ7" s="683"/>
      <c r="CA7" s="683"/>
      <c r="CB7" s="687"/>
      <c r="CD7" s="694" t="s">
        <v>
236</v>
      </c>
      <c r="CE7" s="695"/>
      <c r="CF7" s="695"/>
      <c r="CG7" s="695"/>
      <c r="CH7" s="695"/>
      <c r="CI7" s="695"/>
      <c r="CJ7" s="695"/>
      <c r="CK7" s="695"/>
      <c r="CL7" s="695"/>
      <c r="CM7" s="695"/>
      <c r="CN7" s="695"/>
      <c r="CO7" s="695"/>
      <c r="CP7" s="695"/>
      <c r="CQ7" s="696"/>
      <c r="CR7" s="679">
        <v>
2633358</v>
      </c>
      <c r="CS7" s="680"/>
      <c r="CT7" s="680"/>
      <c r="CU7" s="680"/>
      <c r="CV7" s="680"/>
      <c r="CW7" s="680"/>
      <c r="CX7" s="680"/>
      <c r="CY7" s="681"/>
      <c r="CZ7" s="682">
        <v>
10.7</v>
      </c>
      <c r="DA7" s="682"/>
      <c r="DB7" s="682"/>
      <c r="DC7" s="682"/>
      <c r="DD7" s="688">
        <v>
29535</v>
      </c>
      <c r="DE7" s="680"/>
      <c r="DF7" s="680"/>
      <c r="DG7" s="680"/>
      <c r="DH7" s="680"/>
      <c r="DI7" s="680"/>
      <c r="DJ7" s="680"/>
      <c r="DK7" s="680"/>
      <c r="DL7" s="680"/>
      <c r="DM7" s="680"/>
      <c r="DN7" s="680"/>
      <c r="DO7" s="680"/>
      <c r="DP7" s="681"/>
      <c r="DQ7" s="688">
        <v>
2369244</v>
      </c>
      <c r="DR7" s="680"/>
      <c r="DS7" s="680"/>
      <c r="DT7" s="680"/>
      <c r="DU7" s="680"/>
      <c r="DV7" s="680"/>
      <c r="DW7" s="680"/>
      <c r="DX7" s="680"/>
      <c r="DY7" s="680"/>
      <c r="DZ7" s="680"/>
      <c r="EA7" s="680"/>
      <c r="EB7" s="680"/>
      <c r="EC7" s="689"/>
    </row>
    <row r="8" spans="2:143" ht="11.25" customHeight="1" x14ac:dyDescent="0.15">
      <c r="B8" s="676" t="s">
        <v>
237</v>
      </c>
      <c r="C8" s="677"/>
      <c r="D8" s="677"/>
      <c r="E8" s="677"/>
      <c r="F8" s="677"/>
      <c r="G8" s="677"/>
      <c r="H8" s="677"/>
      <c r="I8" s="677"/>
      <c r="J8" s="677"/>
      <c r="K8" s="677"/>
      <c r="L8" s="677"/>
      <c r="M8" s="677"/>
      <c r="N8" s="677"/>
      <c r="O8" s="677"/>
      <c r="P8" s="677"/>
      <c r="Q8" s="678"/>
      <c r="R8" s="679">
        <v>
51324</v>
      </c>
      <c r="S8" s="680"/>
      <c r="T8" s="680"/>
      <c r="U8" s="680"/>
      <c r="V8" s="680"/>
      <c r="W8" s="680"/>
      <c r="X8" s="680"/>
      <c r="Y8" s="681"/>
      <c r="Z8" s="682">
        <v>
0.2</v>
      </c>
      <c r="AA8" s="682"/>
      <c r="AB8" s="682"/>
      <c r="AC8" s="682"/>
      <c r="AD8" s="683">
        <v>
51324</v>
      </c>
      <c r="AE8" s="683"/>
      <c r="AF8" s="683"/>
      <c r="AG8" s="683"/>
      <c r="AH8" s="683"/>
      <c r="AI8" s="683"/>
      <c r="AJ8" s="683"/>
      <c r="AK8" s="683"/>
      <c r="AL8" s="684">
        <v>
0.4</v>
      </c>
      <c r="AM8" s="685"/>
      <c r="AN8" s="685"/>
      <c r="AO8" s="686"/>
      <c r="AP8" s="676" t="s">
        <v>
238</v>
      </c>
      <c r="AQ8" s="677"/>
      <c r="AR8" s="677"/>
      <c r="AS8" s="677"/>
      <c r="AT8" s="677"/>
      <c r="AU8" s="677"/>
      <c r="AV8" s="677"/>
      <c r="AW8" s="677"/>
      <c r="AX8" s="677"/>
      <c r="AY8" s="677"/>
      <c r="AZ8" s="677"/>
      <c r="BA8" s="677"/>
      <c r="BB8" s="677"/>
      <c r="BC8" s="677"/>
      <c r="BD8" s="677"/>
      <c r="BE8" s="677"/>
      <c r="BF8" s="678"/>
      <c r="BG8" s="679">
        <v>
104742</v>
      </c>
      <c r="BH8" s="680"/>
      <c r="BI8" s="680"/>
      <c r="BJ8" s="680"/>
      <c r="BK8" s="680"/>
      <c r="BL8" s="680"/>
      <c r="BM8" s="680"/>
      <c r="BN8" s="681"/>
      <c r="BO8" s="682">
        <v>
1.3</v>
      </c>
      <c r="BP8" s="682"/>
      <c r="BQ8" s="682"/>
      <c r="BR8" s="682"/>
      <c r="BS8" s="688" t="s">
        <v>
239</v>
      </c>
      <c r="BT8" s="680"/>
      <c r="BU8" s="680"/>
      <c r="BV8" s="680"/>
      <c r="BW8" s="680"/>
      <c r="BX8" s="680"/>
      <c r="BY8" s="680"/>
      <c r="BZ8" s="680"/>
      <c r="CA8" s="680"/>
      <c r="CB8" s="689"/>
      <c r="CD8" s="694" t="s">
        <v>
240</v>
      </c>
      <c r="CE8" s="695"/>
      <c r="CF8" s="695"/>
      <c r="CG8" s="695"/>
      <c r="CH8" s="695"/>
      <c r="CI8" s="695"/>
      <c r="CJ8" s="695"/>
      <c r="CK8" s="695"/>
      <c r="CL8" s="695"/>
      <c r="CM8" s="695"/>
      <c r="CN8" s="695"/>
      <c r="CO8" s="695"/>
      <c r="CP8" s="695"/>
      <c r="CQ8" s="696"/>
      <c r="CR8" s="679">
        <v>
11922080</v>
      </c>
      <c r="CS8" s="680"/>
      <c r="CT8" s="680"/>
      <c r="CU8" s="680"/>
      <c r="CV8" s="680"/>
      <c r="CW8" s="680"/>
      <c r="CX8" s="680"/>
      <c r="CY8" s="681"/>
      <c r="CZ8" s="682">
        <v>
48.7</v>
      </c>
      <c r="DA8" s="682"/>
      <c r="DB8" s="682"/>
      <c r="DC8" s="682"/>
      <c r="DD8" s="688">
        <v>
505000</v>
      </c>
      <c r="DE8" s="680"/>
      <c r="DF8" s="680"/>
      <c r="DG8" s="680"/>
      <c r="DH8" s="680"/>
      <c r="DI8" s="680"/>
      <c r="DJ8" s="680"/>
      <c r="DK8" s="680"/>
      <c r="DL8" s="680"/>
      <c r="DM8" s="680"/>
      <c r="DN8" s="680"/>
      <c r="DO8" s="680"/>
      <c r="DP8" s="681"/>
      <c r="DQ8" s="688">
        <v>
5375046</v>
      </c>
      <c r="DR8" s="680"/>
      <c r="DS8" s="680"/>
      <c r="DT8" s="680"/>
      <c r="DU8" s="680"/>
      <c r="DV8" s="680"/>
      <c r="DW8" s="680"/>
      <c r="DX8" s="680"/>
      <c r="DY8" s="680"/>
      <c r="DZ8" s="680"/>
      <c r="EA8" s="680"/>
      <c r="EB8" s="680"/>
      <c r="EC8" s="689"/>
    </row>
    <row r="9" spans="2:143" ht="11.25" customHeight="1" x14ac:dyDescent="0.15">
      <c r="B9" s="676" t="s">
        <v>
241</v>
      </c>
      <c r="C9" s="677"/>
      <c r="D9" s="677"/>
      <c r="E9" s="677"/>
      <c r="F9" s="677"/>
      <c r="G9" s="677"/>
      <c r="H9" s="677"/>
      <c r="I9" s="677"/>
      <c r="J9" s="677"/>
      <c r="K9" s="677"/>
      <c r="L9" s="677"/>
      <c r="M9" s="677"/>
      <c r="N9" s="677"/>
      <c r="O9" s="677"/>
      <c r="P9" s="677"/>
      <c r="Q9" s="678"/>
      <c r="R9" s="679">
        <v>
41667</v>
      </c>
      <c r="S9" s="680"/>
      <c r="T9" s="680"/>
      <c r="U9" s="680"/>
      <c r="V9" s="680"/>
      <c r="W9" s="680"/>
      <c r="X9" s="680"/>
      <c r="Y9" s="681"/>
      <c r="Z9" s="682">
        <v>
0.2</v>
      </c>
      <c r="AA9" s="682"/>
      <c r="AB9" s="682"/>
      <c r="AC9" s="682"/>
      <c r="AD9" s="683">
        <v>
41667</v>
      </c>
      <c r="AE9" s="683"/>
      <c r="AF9" s="683"/>
      <c r="AG9" s="683"/>
      <c r="AH9" s="683"/>
      <c r="AI9" s="683"/>
      <c r="AJ9" s="683"/>
      <c r="AK9" s="683"/>
      <c r="AL9" s="684">
        <v>
0.3</v>
      </c>
      <c r="AM9" s="685"/>
      <c r="AN9" s="685"/>
      <c r="AO9" s="686"/>
      <c r="AP9" s="676" t="s">
        <v>
242</v>
      </c>
      <c r="AQ9" s="677"/>
      <c r="AR9" s="677"/>
      <c r="AS9" s="677"/>
      <c r="AT9" s="677"/>
      <c r="AU9" s="677"/>
      <c r="AV9" s="677"/>
      <c r="AW9" s="677"/>
      <c r="AX9" s="677"/>
      <c r="AY9" s="677"/>
      <c r="AZ9" s="677"/>
      <c r="BA9" s="677"/>
      <c r="BB9" s="677"/>
      <c r="BC9" s="677"/>
      <c r="BD9" s="677"/>
      <c r="BE9" s="677"/>
      <c r="BF9" s="678"/>
      <c r="BG9" s="679">
        <v>
3289643</v>
      </c>
      <c r="BH9" s="680"/>
      <c r="BI9" s="680"/>
      <c r="BJ9" s="680"/>
      <c r="BK9" s="680"/>
      <c r="BL9" s="680"/>
      <c r="BM9" s="680"/>
      <c r="BN9" s="681"/>
      <c r="BO9" s="682">
        <v>
41.2</v>
      </c>
      <c r="BP9" s="682"/>
      <c r="BQ9" s="682"/>
      <c r="BR9" s="682"/>
      <c r="BS9" s="688" t="s">
        <v>
243</v>
      </c>
      <c r="BT9" s="680"/>
      <c r="BU9" s="680"/>
      <c r="BV9" s="680"/>
      <c r="BW9" s="680"/>
      <c r="BX9" s="680"/>
      <c r="BY9" s="680"/>
      <c r="BZ9" s="680"/>
      <c r="CA9" s="680"/>
      <c r="CB9" s="689"/>
      <c r="CD9" s="694" t="s">
        <v>
244</v>
      </c>
      <c r="CE9" s="695"/>
      <c r="CF9" s="695"/>
      <c r="CG9" s="695"/>
      <c r="CH9" s="695"/>
      <c r="CI9" s="695"/>
      <c r="CJ9" s="695"/>
      <c r="CK9" s="695"/>
      <c r="CL9" s="695"/>
      <c r="CM9" s="695"/>
      <c r="CN9" s="695"/>
      <c r="CO9" s="695"/>
      <c r="CP9" s="695"/>
      <c r="CQ9" s="696"/>
      <c r="CR9" s="679">
        <v>
2221096</v>
      </c>
      <c r="CS9" s="680"/>
      <c r="CT9" s="680"/>
      <c r="CU9" s="680"/>
      <c r="CV9" s="680"/>
      <c r="CW9" s="680"/>
      <c r="CX9" s="680"/>
      <c r="CY9" s="681"/>
      <c r="CZ9" s="682">
        <v>
9.1</v>
      </c>
      <c r="DA9" s="682"/>
      <c r="DB9" s="682"/>
      <c r="DC9" s="682"/>
      <c r="DD9" s="688">
        <v>
18244</v>
      </c>
      <c r="DE9" s="680"/>
      <c r="DF9" s="680"/>
      <c r="DG9" s="680"/>
      <c r="DH9" s="680"/>
      <c r="DI9" s="680"/>
      <c r="DJ9" s="680"/>
      <c r="DK9" s="680"/>
      <c r="DL9" s="680"/>
      <c r="DM9" s="680"/>
      <c r="DN9" s="680"/>
      <c r="DO9" s="680"/>
      <c r="DP9" s="681"/>
      <c r="DQ9" s="688">
        <v>
1376920</v>
      </c>
      <c r="DR9" s="680"/>
      <c r="DS9" s="680"/>
      <c r="DT9" s="680"/>
      <c r="DU9" s="680"/>
      <c r="DV9" s="680"/>
      <c r="DW9" s="680"/>
      <c r="DX9" s="680"/>
      <c r="DY9" s="680"/>
      <c r="DZ9" s="680"/>
      <c r="EA9" s="680"/>
      <c r="EB9" s="680"/>
      <c r="EC9" s="689"/>
    </row>
    <row r="10" spans="2:143" ht="11.25" customHeight="1" x14ac:dyDescent="0.15">
      <c r="B10" s="676" t="s">
        <v>
245</v>
      </c>
      <c r="C10" s="677"/>
      <c r="D10" s="677"/>
      <c r="E10" s="677"/>
      <c r="F10" s="677"/>
      <c r="G10" s="677"/>
      <c r="H10" s="677"/>
      <c r="I10" s="677"/>
      <c r="J10" s="677"/>
      <c r="K10" s="677"/>
      <c r="L10" s="677"/>
      <c r="M10" s="677"/>
      <c r="N10" s="677"/>
      <c r="O10" s="677"/>
      <c r="P10" s="677"/>
      <c r="Q10" s="678"/>
      <c r="R10" s="679" t="s">
        <v>
129</v>
      </c>
      <c r="S10" s="680"/>
      <c r="T10" s="680"/>
      <c r="U10" s="680"/>
      <c r="V10" s="680"/>
      <c r="W10" s="680"/>
      <c r="X10" s="680"/>
      <c r="Y10" s="681"/>
      <c r="Z10" s="682" t="s">
        <v>
243</v>
      </c>
      <c r="AA10" s="682"/>
      <c r="AB10" s="682"/>
      <c r="AC10" s="682"/>
      <c r="AD10" s="683" t="s">
        <v>
243</v>
      </c>
      <c r="AE10" s="683"/>
      <c r="AF10" s="683"/>
      <c r="AG10" s="683"/>
      <c r="AH10" s="683"/>
      <c r="AI10" s="683"/>
      <c r="AJ10" s="683"/>
      <c r="AK10" s="683"/>
      <c r="AL10" s="684" t="s">
        <v>
243</v>
      </c>
      <c r="AM10" s="685"/>
      <c r="AN10" s="685"/>
      <c r="AO10" s="686"/>
      <c r="AP10" s="676" t="s">
        <v>
246</v>
      </c>
      <c r="AQ10" s="677"/>
      <c r="AR10" s="677"/>
      <c r="AS10" s="677"/>
      <c r="AT10" s="677"/>
      <c r="AU10" s="677"/>
      <c r="AV10" s="677"/>
      <c r="AW10" s="677"/>
      <c r="AX10" s="677"/>
      <c r="AY10" s="677"/>
      <c r="AZ10" s="677"/>
      <c r="BA10" s="677"/>
      <c r="BB10" s="677"/>
      <c r="BC10" s="677"/>
      <c r="BD10" s="677"/>
      <c r="BE10" s="677"/>
      <c r="BF10" s="678"/>
      <c r="BG10" s="679">
        <v>
130142</v>
      </c>
      <c r="BH10" s="680"/>
      <c r="BI10" s="680"/>
      <c r="BJ10" s="680"/>
      <c r="BK10" s="680"/>
      <c r="BL10" s="680"/>
      <c r="BM10" s="680"/>
      <c r="BN10" s="681"/>
      <c r="BO10" s="682">
        <v>
1.6</v>
      </c>
      <c r="BP10" s="682"/>
      <c r="BQ10" s="682"/>
      <c r="BR10" s="682"/>
      <c r="BS10" s="688" t="s">
        <v>
243</v>
      </c>
      <c r="BT10" s="680"/>
      <c r="BU10" s="680"/>
      <c r="BV10" s="680"/>
      <c r="BW10" s="680"/>
      <c r="BX10" s="680"/>
      <c r="BY10" s="680"/>
      <c r="BZ10" s="680"/>
      <c r="CA10" s="680"/>
      <c r="CB10" s="689"/>
      <c r="CD10" s="694" t="s">
        <v>
247</v>
      </c>
      <c r="CE10" s="695"/>
      <c r="CF10" s="695"/>
      <c r="CG10" s="695"/>
      <c r="CH10" s="695"/>
      <c r="CI10" s="695"/>
      <c r="CJ10" s="695"/>
      <c r="CK10" s="695"/>
      <c r="CL10" s="695"/>
      <c r="CM10" s="695"/>
      <c r="CN10" s="695"/>
      <c r="CO10" s="695"/>
      <c r="CP10" s="695"/>
      <c r="CQ10" s="696"/>
      <c r="CR10" s="679">
        <v>
213836</v>
      </c>
      <c r="CS10" s="680"/>
      <c r="CT10" s="680"/>
      <c r="CU10" s="680"/>
      <c r="CV10" s="680"/>
      <c r="CW10" s="680"/>
      <c r="CX10" s="680"/>
      <c r="CY10" s="681"/>
      <c r="CZ10" s="682">
        <v>
0.9</v>
      </c>
      <c r="DA10" s="682"/>
      <c r="DB10" s="682"/>
      <c r="DC10" s="682"/>
      <c r="DD10" s="688" t="s">
        <v>
243</v>
      </c>
      <c r="DE10" s="680"/>
      <c r="DF10" s="680"/>
      <c r="DG10" s="680"/>
      <c r="DH10" s="680"/>
      <c r="DI10" s="680"/>
      <c r="DJ10" s="680"/>
      <c r="DK10" s="680"/>
      <c r="DL10" s="680"/>
      <c r="DM10" s="680"/>
      <c r="DN10" s="680"/>
      <c r="DO10" s="680"/>
      <c r="DP10" s="681"/>
      <c r="DQ10" s="688">
        <v>
174739</v>
      </c>
      <c r="DR10" s="680"/>
      <c r="DS10" s="680"/>
      <c r="DT10" s="680"/>
      <c r="DU10" s="680"/>
      <c r="DV10" s="680"/>
      <c r="DW10" s="680"/>
      <c r="DX10" s="680"/>
      <c r="DY10" s="680"/>
      <c r="DZ10" s="680"/>
      <c r="EA10" s="680"/>
      <c r="EB10" s="680"/>
      <c r="EC10" s="689"/>
    </row>
    <row r="11" spans="2:143" ht="11.25" customHeight="1" x14ac:dyDescent="0.15">
      <c r="B11" s="676" t="s">
        <v>
248</v>
      </c>
      <c r="C11" s="677"/>
      <c r="D11" s="677"/>
      <c r="E11" s="677"/>
      <c r="F11" s="677"/>
      <c r="G11" s="677"/>
      <c r="H11" s="677"/>
      <c r="I11" s="677"/>
      <c r="J11" s="677"/>
      <c r="K11" s="677"/>
      <c r="L11" s="677"/>
      <c r="M11" s="677"/>
      <c r="N11" s="677"/>
      <c r="O11" s="677"/>
      <c r="P11" s="677"/>
      <c r="Q11" s="678"/>
      <c r="R11" s="679" t="s">
        <v>
243</v>
      </c>
      <c r="S11" s="680"/>
      <c r="T11" s="680"/>
      <c r="U11" s="680"/>
      <c r="V11" s="680"/>
      <c r="W11" s="680"/>
      <c r="X11" s="680"/>
      <c r="Y11" s="681"/>
      <c r="Z11" s="682" t="s">
        <v>
129</v>
      </c>
      <c r="AA11" s="682"/>
      <c r="AB11" s="682"/>
      <c r="AC11" s="682"/>
      <c r="AD11" s="683" t="s">
        <v>
243</v>
      </c>
      <c r="AE11" s="683"/>
      <c r="AF11" s="683"/>
      <c r="AG11" s="683"/>
      <c r="AH11" s="683"/>
      <c r="AI11" s="683"/>
      <c r="AJ11" s="683"/>
      <c r="AK11" s="683"/>
      <c r="AL11" s="684" t="s">
        <v>
239</v>
      </c>
      <c r="AM11" s="685"/>
      <c r="AN11" s="685"/>
      <c r="AO11" s="686"/>
      <c r="AP11" s="676" t="s">
        <v>
249</v>
      </c>
      <c r="AQ11" s="677"/>
      <c r="AR11" s="677"/>
      <c r="AS11" s="677"/>
      <c r="AT11" s="677"/>
      <c r="AU11" s="677"/>
      <c r="AV11" s="677"/>
      <c r="AW11" s="677"/>
      <c r="AX11" s="677"/>
      <c r="AY11" s="677"/>
      <c r="AZ11" s="677"/>
      <c r="BA11" s="677"/>
      <c r="BB11" s="677"/>
      <c r="BC11" s="677"/>
      <c r="BD11" s="677"/>
      <c r="BE11" s="677"/>
      <c r="BF11" s="678"/>
      <c r="BG11" s="679">
        <v>
203565</v>
      </c>
      <c r="BH11" s="680"/>
      <c r="BI11" s="680"/>
      <c r="BJ11" s="680"/>
      <c r="BK11" s="680"/>
      <c r="BL11" s="680"/>
      <c r="BM11" s="680"/>
      <c r="BN11" s="681"/>
      <c r="BO11" s="682">
        <v>
2.6</v>
      </c>
      <c r="BP11" s="682"/>
      <c r="BQ11" s="682"/>
      <c r="BR11" s="682"/>
      <c r="BS11" s="688">
        <v>
25335</v>
      </c>
      <c r="BT11" s="680"/>
      <c r="BU11" s="680"/>
      <c r="BV11" s="680"/>
      <c r="BW11" s="680"/>
      <c r="BX11" s="680"/>
      <c r="BY11" s="680"/>
      <c r="BZ11" s="680"/>
      <c r="CA11" s="680"/>
      <c r="CB11" s="689"/>
      <c r="CD11" s="694" t="s">
        <v>
250</v>
      </c>
      <c r="CE11" s="695"/>
      <c r="CF11" s="695"/>
      <c r="CG11" s="695"/>
      <c r="CH11" s="695"/>
      <c r="CI11" s="695"/>
      <c r="CJ11" s="695"/>
      <c r="CK11" s="695"/>
      <c r="CL11" s="695"/>
      <c r="CM11" s="695"/>
      <c r="CN11" s="695"/>
      <c r="CO11" s="695"/>
      <c r="CP11" s="695"/>
      <c r="CQ11" s="696"/>
      <c r="CR11" s="679">
        <v>
58498</v>
      </c>
      <c r="CS11" s="680"/>
      <c r="CT11" s="680"/>
      <c r="CU11" s="680"/>
      <c r="CV11" s="680"/>
      <c r="CW11" s="680"/>
      <c r="CX11" s="680"/>
      <c r="CY11" s="681"/>
      <c r="CZ11" s="682">
        <v>
0.2</v>
      </c>
      <c r="DA11" s="682"/>
      <c r="DB11" s="682"/>
      <c r="DC11" s="682"/>
      <c r="DD11" s="688">
        <v>
11765</v>
      </c>
      <c r="DE11" s="680"/>
      <c r="DF11" s="680"/>
      <c r="DG11" s="680"/>
      <c r="DH11" s="680"/>
      <c r="DI11" s="680"/>
      <c r="DJ11" s="680"/>
      <c r="DK11" s="680"/>
      <c r="DL11" s="680"/>
      <c r="DM11" s="680"/>
      <c r="DN11" s="680"/>
      <c r="DO11" s="680"/>
      <c r="DP11" s="681"/>
      <c r="DQ11" s="688">
        <v>
49483</v>
      </c>
      <c r="DR11" s="680"/>
      <c r="DS11" s="680"/>
      <c r="DT11" s="680"/>
      <c r="DU11" s="680"/>
      <c r="DV11" s="680"/>
      <c r="DW11" s="680"/>
      <c r="DX11" s="680"/>
      <c r="DY11" s="680"/>
      <c r="DZ11" s="680"/>
      <c r="EA11" s="680"/>
      <c r="EB11" s="680"/>
      <c r="EC11" s="689"/>
    </row>
    <row r="12" spans="2:143" ht="11.25" customHeight="1" x14ac:dyDescent="0.15">
      <c r="B12" s="676" t="s">
        <v>
251</v>
      </c>
      <c r="C12" s="677"/>
      <c r="D12" s="677"/>
      <c r="E12" s="677"/>
      <c r="F12" s="677"/>
      <c r="G12" s="677"/>
      <c r="H12" s="677"/>
      <c r="I12" s="677"/>
      <c r="J12" s="677"/>
      <c r="K12" s="677"/>
      <c r="L12" s="677"/>
      <c r="M12" s="677"/>
      <c r="N12" s="677"/>
      <c r="O12" s="677"/>
      <c r="P12" s="677"/>
      <c r="Q12" s="678"/>
      <c r="R12" s="679">
        <v>
1008709</v>
      </c>
      <c r="S12" s="680"/>
      <c r="T12" s="680"/>
      <c r="U12" s="680"/>
      <c r="V12" s="680"/>
      <c r="W12" s="680"/>
      <c r="X12" s="680"/>
      <c r="Y12" s="681"/>
      <c r="Z12" s="682">
        <v>
4</v>
      </c>
      <c r="AA12" s="682"/>
      <c r="AB12" s="682"/>
      <c r="AC12" s="682"/>
      <c r="AD12" s="683">
        <v>
1008709</v>
      </c>
      <c r="AE12" s="683"/>
      <c r="AF12" s="683"/>
      <c r="AG12" s="683"/>
      <c r="AH12" s="683"/>
      <c r="AI12" s="683"/>
      <c r="AJ12" s="683"/>
      <c r="AK12" s="683"/>
      <c r="AL12" s="684">
        <v>
8.1</v>
      </c>
      <c r="AM12" s="685"/>
      <c r="AN12" s="685"/>
      <c r="AO12" s="686"/>
      <c r="AP12" s="676" t="s">
        <v>
252</v>
      </c>
      <c r="AQ12" s="677"/>
      <c r="AR12" s="677"/>
      <c r="AS12" s="677"/>
      <c r="AT12" s="677"/>
      <c r="AU12" s="677"/>
      <c r="AV12" s="677"/>
      <c r="AW12" s="677"/>
      <c r="AX12" s="677"/>
      <c r="AY12" s="677"/>
      <c r="AZ12" s="677"/>
      <c r="BA12" s="677"/>
      <c r="BB12" s="677"/>
      <c r="BC12" s="677"/>
      <c r="BD12" s="677"/>
      <c r="BE12" s="677"/>
      <c r="BF12" s="678"/>
      <c r="BG12" s="679">
        <v>
3150675</v>
      </c>
      <c r="BH12" s="680"/>
      <c r="BI12" s="680"/>
      <c r="BJ12" s="680"/>
      <c r="BK12" s="680"/>
      <c r="BL12" s="680"/>
      <c r="BM12" s="680"/>
      <c r="BN12" s="681"/>
      <c r="BO12" s="682">
        <v>
39.5</v>
      </c>
      <c r="BP12" s="682"/>
      <c r="BQ12" s="682"/>
      <c r="BR12" s="682"/>
      <c r="BS12" s="688" t="s">
        <v>
243</v>
      </c>
      <c r="BT12" s="680"/>
      <c r="BU12" s="680"/>
      <c r="BV12" s="680"/>
      <c r="BW12" s="680"/>
      <c r="BX12" s="680"/>
      <c r="BY12" s="680"/>
      <c r="BZ12" s="680"/>
      <c r="CA12" s="680"/>
      <c r="CB12" s="689"/>
      <c r="CD12" s="694" t="s">
        <v>
253</v>
      </c>
      <c r="CE12" s="695"/>
      <c r="CF12" s="695"/>
      <c r="CG12" s="695"/>
      <c r="CH12" s="695"/>
      <c r="CI12" s="695"/>
      <c r="CJ12" s="695"/>
      <c r="CK12" s="695"/>
      <c r="CL12" s="695"/>
      <c r="CM12" s="695"/>
      <c r="CN12" s="695"/>
      <c r="CO12" s="695"/>
      <c r="CP12" s="695"/>
      <c r="CQ12" s="696"/>
      <c r="CR12" s="679">
        <v>
209370</v>
      </c>
      <c r="CS12" s="680"/>
      <c r="CT12" s="680"/>
      <c r="CU12" s="680"/>
      <c r="CV12" s="680"/>
      <c r="CW12" s="680"/>
      <c r="CX12" s="680"/>
      <c r="CY12" s="681"/>
      <c r="CZ12" s="682">
        <v>
0.9</v>
      </c>
      <c r="DA12" s="682"/>
      <c r="DB12" s="682"/>
      <c r="DC12" s="682"/>
      <c r="DD12" s="688">
        <v>
2376</v>
      </c>
      <c r="DE12" s="680"/>
      <c r="DF12" s="680"/>
      <c r="DG12" s="680"/>
      <c r="DH12" s="680"/>
      <c r="DI12" s="680"/>
      <c r="DJ12" s="680"/>
      <c r="DK12" s="680"/>
      <c r="DL12" s="680"/>
      <c r="DM12" s="680"/>
      <c r="DN12" s="680"/>
      <c r="DO12" s="680"/>
      <c r="DP12" s="681"/>
      <c r="DQ12" s="688">
        <v>
163613</v>
      </c>
      <c r="DR12" s="680"/>
      <c r="DS12" s="680"/>
      <c r="DT12" s="680"/>
      <c r="DU12" s="680"/>
      <c r="DV12" s="680"/>
      <c r="DW12" s="680"/>
      <c r="DX12" s="680"/>
      <c r="DY12" s="680"/>
      <c r="DZ12" s="680"/>
      <c r="EA12" s="680"/>
      <c r="EB12" s="680"/>
      <c r="EC12" s="689"/>
    </row>
    <row r="13" spans="2:143" ht="11.25" customHeight="1" x14ac:dyDescent="0.15">
      <c r="B13" s="676" t="s">
        <v>
254</v>
      </c>
      <c r="C13" s="677"/>
      <c r="D13" s="677"/>
      <c r="E13" s="677"/>
      <c r="F13" s="677"/>
      <c r="G13" s="677"/>
      <c r="H13" s="677"/>
      <c r="I13" s="677"/>
      <c r="J13" s="677"/>
      <c r="K13" s="677"/>
      <c r="L13" s="677"/>
      <c r="M13" s="677"/>
      <c r="N13" s="677"/>
      <c r="O13" s="677"/>
      <c r="P13" s="677"/>
      <c r="Q13" s="678"/>
      <c r="R13" s="679" t="s">
        <v>
243</v>
      </c>
      <c r="S13" s="680"/>
      <c r="T13" s="680"/>
      <c r="U13" s="680"/>
      <c r="V13" s="680"/>
      <c r="W13" s="680"/>
      <c r="X13" s="680"/>
      <c r="Y13" s="681"/>
      <c r="Z13" s="682" t="s">
        <v>
129</v>
      </c>
      <c r="AA13" s="682"/>
      <c r="AB13" s="682"/>
      <c r="AC13" s="682"/>
      <c r="AD13" s="683" t="s">
        <v>
243</v>
      </c>
      <c r="AE13" s="683"/>
      <c r="AF13" s="683"/>
      <c r="AG13" s="683"/>
      <c r="AH13" s="683"/>
      <c r="AI13" s="683"/>
      <c r="AJ13" s="683"/>
      <c r="AK13" s="683"/>
      <c r="AL13" s="684" t="s">
        <v>
243</v>
      </c>
      <c r="AM13" s="685"/>
      <c r="AN13" s="685"/>
      <c r="AO13" s="686"/>
      <c r="AP13" s="676" t="s">
        <v>
255</v>
      </c>
      <c r="AQ13" s="677"/>
      <c r="AR13" s="677"/>
      <c r="AS13" s="677"/>
      <c r="AT13" s="677"/>
      <c r="AU13" s="677"/>
      <c r="AV13" s="677"/>
      <c r="AW13" s="677"/>
      <c r="AX13" s="677"/>
      <c r="AY13" s="677"/>
      <c r="AZ13" s="677"/>
      <c r="BA13" s="677"/>
      <c r="BB13" s="677"/>
      <c r="BC13" s="677"/>
      <c r="BD13" s="677"/>
      <c r="BE13" s="677"/>
      <c r="BF13" s="678"/>
      <c r="BG13" s="679">
        <v>
3089072</v>
      </c>
      <c r="BH13" s="680"/>
      <c r="BI13" s="680"/>
      <c r="BJ13" s="680"/>
      <c r="BK13" s="680"/>
      <c r="BL13" s="680"/>
      <c r="BM13" s="680"/>
      <c r="BN13" s="681"/>
      <c r="BO13" s="682">
        <v>
38.700000000000003</v>
      </c>
      <c r="BP13" s="682"/>
      <c r="BQ13" s="682"/>
      <c r="BR13" s="682"/>
      <c r="BS13" s="688" t="s">
        <v>
239</v>
      </c>
      <c r="BT13" s="680"/>
      <c r="BU13" s="680"/>
      <c r="BV13" s="680"/>
      <c r="BW13" s="680"/>
      <c r="BX13" s="680"/>
      <c r="BY13" s="680"/>
      <c r="BZ13" s="680"/>
      <c r="CA13" s="680"/>
      <c r="CB13" s="689"/>
      <c r="CD13" s="694" t="s">
        <v>
256</v>
      </c>
      <c r="CE13" s="695"/>
      <c r="CF13" s="695"/>
      <c r="CG13" s="695"/>
      <c r="CH13" s="695"/>
      <c r="CI13" s="695"/>
      <c r="CJ13" s="695"/>
      <c r="CK13" s="695"/>
      <c r="CL13" s="695"/>
      <c r="CM13" s="695"/>
      <c r="CN13" s="695"/>
      <c r="CO13" s="695"/>
      <c r="CP13" s="695"/>
      <c r="CQ13" s="696"/>
      <c r="CR13" s="679">
        <v>
2311969</v>
      </c>
      <c r="CS13" s="680"/>
      <c r="CT13" s="680"/>
      <c r="CU13" s="680"/>
      <c r="CV13" s="680"/>
      <c r="CW13" s="680"/>
      <c r="CX13" s="680"/>
      <c r="CY13" s="681"/>
      <c r="CZ13" s="682">
        <v>
9.4</v>
      </c>
      <c r="DA13" s="682"/>
      <c r="DB13" s="682"/>
      <c r="DC13" s="682"/>
      <c r="DD13" s="688">
        <v>
889076</v>
      </c>
      <c r="DE13" s="680"/>
      <c r="DF13" s="680"/>
      <c r="DG13" s="680"/>
      <c r="DH13" s="680"/>
      <c r="DI13" s="680"/>
      <c r="DJ13" s="680"/>
      <c r="DK13" s="680"/>
      <c r="DL13" s="680"/>
      <c r="DM13" s="680"/>
      <c r="DN13" s="680"/>
      <c r="DO13" s="680"/>
      <c r="DP13" s="681"/>
      <c r="DQ13" s="688">
        <v>
1587074</v>
      </c>
      <c r="DR13" s="680"/>
      <c r="DS13" s="680"/>
      <c r="DT13" s="680"/>
      <c r="DU13" s="680"/>
      <c r="DV13" s="680"/>
      <c r="DW13" s="680"/>
      <c r="DX13" s="680"/>
      <c r="DY13" s="680"/>
      <c r="DZ13" s="680"/>
      <c r="EA13" s="680"/>
      <c r="EB13" s="680"/>
      <c r="EC13" s="689"/>
    </row>
    <row r="14" spans="2:143" ht="11.25" customHeight="1" x14ac:dyDescent="0.15">
      <c r="B14" s="676" t="s">
        <v>
257</v>
      </c>
      <c r="C14" s="677"/>
      <c r="D14" s="677"/>
      <c r="E14" s="677"/>
      <c r="F14" s="677"/>
      <c r="G14" s="677"/>
      <c r="H14" s="677"/>
      <c r="I14" s="677"/>
      <c r="J14" s="677"/>
      <c r="K14" s="677"/>
      <c r="L14" s="677"/>
      <c r="M14" s="677"/>
      <c r="N14" s="677"/>
      <c r="O14" s="677"/>
      <c r="P14" s="677"/>
      <c r="Q14" s="678"/>
      <c r="R14" s="679" t="s">
        <v>
243</v>
      </c>
      <c r="S14" s="680"/>
      <c r="T14" s="680"/>
      <c r="U14" s="680"/>
      <c r="V14" s="680"/>
      <c r="W14" s="680"/>
      <c r="X14" s="680"/>
      <c r="Y14" s="681"/>
      <c r="Z14" s="682" t="s">
        <v>
243</v>
      </c>
      <c r="AA14" s="682"/>
      <c r="AB14" s="682"/>
      <c r="AC14" s="682"/>
      <c r="AD14" s="683" t="s">
        <v>
243</v>
      </c>
      <c r="AE14" s="683"/>
      <c r="AF14" s="683"/>
      <c r="AG14" s="683"/>
      <c r="AH14" s="683"/>
      <c r="AI14" s="683"/>
      <c r="AJ14" s="683"/>
      <c r="AK14" s="683"/>
      <c r="AL14" s="684" t="s">
        <v>
239</v>
      </c>
      <c r="AM14" s="685"/>
      <c r="AN14" s="685"/>
      <c r="AO14" s="686"/>
      <c r="AP14" s="676" t="s">
        <v>
258</v>
      </c>
      <c r="AQ14" s="677"/>
      <c r="AR14" s="677"/>
      <c r="AS14" s="677"/>
      <c r="AT14" s="677"/>
      <c r="AU14" s="677"/>
      <c r="AV14" s="677"/>
      <c r="AW14" s="677"/>
      <c r="AX14" s="677"/>
      <c r="AY14" s="677"/>
      <c r="AZ14" s="677"/>
      <c r="BA14" s="677"/>
      <c r="BB14" s="677"/>
      <c r="BC14" s="677"/>
      <c r="BD14" s="677"/>
      <c r="BE14" s="677"/>
      <c r="BF14" s="678"/>
      <c r="BG14" s="679">
        <v>
88846</v>
      </c>
      <c r="BH14" s="680"/>
      <c r="BI14" s="680"/>
      <c r="BJ14" s="680"/>
      <c r="BK14" s="680"/>
      <c r="BL14" s="680"/>
      <c r="BM14" s="680"/>
      <c r="BN14" s="681"/>
      <c r="BO14" s="682">
        <v>
1.1000000000000001</v>
      </c>
      <c r="BP14" s="682"/>
      <c r="BQ14" s="682"/>
      <c r="BR14" s="682"/>
      <c r="BS14" s="688" t="s">
        <v>
239</v>
      </c>
      <c r="BT14" s="680"/>
      <c r="BU14" s="680"/>
      <c r="BV14" s="680"/>
      <c r="BW14" s="680"/>
      <c r="BX14" s="680"/>
      <c r="BY14" s="680"/>
      <c r="BZ14" s="680"/>
      <c r="CA14" s="680"/>
      <c r="CB14" s="689"/>
      <c r="CD14" s="694" t="s">
        <v>
259</v>
      </c>
      <c r="CE14" s="695"/>
      <c r="CF14" s="695"/>
      <c r="CG14" s="695"/>
      <c r="CH14" s="695"/>
      <c r="CI14" s="695"/>
      <c r="CJ14" s="695"/>
      <c r="CK14" s="695"/>
      <c r="CL14" s="695"/>
      <c r="CM14" s="695"/>
      <c r="CN14" s="695"/>
      <c r="CO14" s="695"/>
      <c r="CP14" s="695"/>
      <c r="CQ14" s="696"/>
      <c r="CR14" s="679">
        <v>
885862</v>
      </c>
      <c r="CS14" s="680"/>
      <c r="CT14" s="680"/>
      <c r="CU14" s="680"/>
      <c r="CV14" s="680"/>
      <c r="CW14" s="680"/>
      <c r="CX14" s="680"/>
      <c r="CY14" s="681"/>
      <c r="CZ14" s="682">
        <v>
3.6</v>
      </c>
      <c r="DA14" s="682"/>
      <c r="DB14" s="682"/>
      <c r="DC14" s="682"/>
      <c r="DD14" s="688">
        <v>
21922</v>
      </c>
      <c r="DE14" s="680"/>
      <c r="DF14" s="680"/>
      <c r="DG14" s="680"/>
      <c r="DH14" s="680"/>
      <c r="DI14" s="680"/>
      <c r="DJ14" s="680"/>
      <c r="DK14" s="680"/>
      <c r="DL14" s="680"/>
      <c r="DM14" s="680"/>
      <c r="DN14" s="680"/>
      <c r="DO14" s="680"/>
      <c r="DP14" s="681"/>
      <c r="DQ14" s="688">
        <v>
738011</v>
      </c>
      <c r="DR14" s="680"/>
      <c r="DS14" s="680"/>
      <c r="DT14" s="680"/>
      <c r="DU14" s="680"/>
      <c r="DV14" s="680"/>
      <c r="DW14" s="680"/>
      <c r="DX14" s="680"/>
      <c r="DY14" s="680"/>
      <c r="DZ14" s="680"/>
      <c r="EA14" s="680"/>
      <c r="EB14" s="680"/>
      <c r="EC14" s="689"/>
    </row>
    <row r="15" spans="2:143" ht="11.25" customHeight="1" x14ac:dyDescent="0.15">
      <c r="B15" s="676" t="s">
        <v>
260</v>
      </c>
      <c r="C15" s="677"/>
      <c r="D15" s="677"/>
      <c r="E15" s="677"/>
      <c r="F15" s="677"/>
      <c r="G15" s="677"/>
      <c r="H15" s="677"/>
      <c r="I15" s="677"/>
      <c r="J15" s="677"/>
      <c r="K15" s="677"/>
      <c r="L15" s="677"/>
      <c r="M15" s="677"/>
      <c r="N15" s="677"/>
      <c r="O15" s="677"/>
      <c r="P15" s="677"/>
      <c r="Q15" s="678"/>
      <c r="R15" s="679">
        <v>
54263</v>
      </c>
      <c r="S15" s="680"/>
      <c r="T15" s="680"/>
      <c r="U15" s="680"/>
      <c r="V15" s="680"/>
      <c r="W15" s="680"/>
      <c r="X15" s="680"/>
      <c r="Y15" s="681"/>
      <c r="Z15" s="682">
        <v>
0.2</v>
      </c>
      <c r="AA15" s="682"/>
      <c r="AB15" s="682"/>
      <c r="AC15" s="682"/>
      <c r="AD15" s="683">
        <v>
54263</v>
      </c>
      <c r="AE15" s="683"/>
      <c r="AF15" s="683"/>
      <c r="AG15" s="683"/>
      <c r="AH15" s="683"/>
      <c r="AI15" s="683"/>
      <c r="AJ15" s="683"/>
      <c r="AK15" s="683"/>
      <c r="AL15" s="684">
        <v>
0.4</v>
      </c>
      <c r="AM15" s="685"/>
      <c r="AN15" s="685"/>
      <c r="AO15" s="686"/>
      <c r="AP15" s="676" t="s">
        <v>
261</v>
      </c>
      <c r="AQ15" s="677"/>
      <c r="AR15" s="677"/>
      <c r="AS15" s="677"/>
      <c r="AT15" s="677"/>
      <c r="AU15" s="677"/>
      <c r="AV15" s="677"/>
      <c r="AW15" s="677"/>
      <c r="AX15" s="677"/>
      <c r="AY15" s="677"/>
      <c r="AZ15" s="677"/>
      <c r="BA15" s="677"/>
      <c r="BB15" s="677"/>
      <c r="BC15" s="677"/>
      <c r="BD15" s="677"/>
      <c r="BE15" s="677"/>
      <c r="BF15" s="678"/>
      <c r="BG15" s="679">
        <v>
407060</v>
      </c>
      <c r="BH15" s="680"/>
      <c r="BI15" s="680"/>
      <c r="BJ15" s="680"/>
      <c r="BK15" s="680"/>
      <c r="BL15" s="680"/>
      <c r="BM15" s="680"/>
      <c r="BN15" s="681"/>
      <c r="BO15" s="682">
        <v>
5.0999999999999996</v>
      </c>
      <c r="BP15" s="682"/>
      <c r="BQ15" s="682"/>
      <c r="BR15" s="682"/>
      <c r="BS15" s="688" t="s">
        <v>
129</v>
      </c>
      <c r="BT15" s="680"/>
      <c r="BU15" s="680"/>
      <c r="BV15" s="680"/>
      <c r="BW15" s="680"/>
      <c r="BX15" s="680"/>
      <c r="BY15" s="680"/>
      <c r="BZ15" s="680"/>
      <c r="CA15" s="680"/>
      <c r="CB15" s="689"/>
      <c r="CD15" s="694" t="s">
        <v>
262</v>
      </c>
      <c r="CE15" s="695"/>
      <c r="CF15" s="695"/>
      <c r="CG15" s="695"/>
      <c r="CH15" s="695"/>
      <c r="CI15" s="695"/>
      <c r="CJ15" s="695"/>
      <c r="CK15" s="695"/>
      <c r="CL15" s="695"/>
      <c r="CM15" s="695"/>
      <c r="CN15" s="695"/>
      <c r="CO15" s="695"/>
      <c r="CP15" s="695"/>
      <c r="CQ15" s="696"/>
      <c r="CR15" s="679">
        <v>
3010339</v>
      </c>
      <c r="CS15" s="680"/>
      <c r="CT15" s="680"/>
      <c r="CU15" s="680"/>
      <c r="CV15" s="680"/>
      <c r="CW15" s="680"/>
      <c r="CX15" s="680"/>
      <c r="CY15" s="681"/>
      <c r="CZ15" s="682">
        <v>
12.3</v>
      </c>
      <c r="DA15" s="682"/>
      <c r="DB15" s="682"/>
      <c r="DC15" s="682"/>
      <c r="DD15" s="688">
        <v>
820571</v>
      </c>
      <c r="DE15" s="680"/>
      <c r="DF15" s="680"/>
      <c r="DG15" s="680"/>
      <c r="DH15" s="680"/>
      <c r="DI15" s="680"/>
      <c r="DJ15" s="680"/>
      <c r="DK15" s="680"/>
      <c r="DL15" s="680"/>
      <c r="DM15" s="680"/>
      <c r="DN15" s="680"/>
      <c r="DO15" s="680"/>
      <c r="DP15" s="681"/>
      <c r="DQ15" s="688">
        <v>
2164567</v>
      </c>
      <c r="DR15" s="680"/>
      <c r="DS15" s="680"/>
      <c r="DT15" s="680"/>
      <c r="DU15" s="680"/>
      <c r="DV15" s="680"/>
      <c r="DW15" s="680"/>
      <c r="DX15" s="680"/>
      <c r="DY15" s="680"/>
      <c r="DZ15" s="680"/>
      <c r="EA15" s="680"/>
      <c r="EB15" s="680"/>
      <c r="EC15" s="689"/>
    </row>
    <row r="16" spans="2:143" ht="11.25" customHeight="1" x14ac:dyDescent="0.15">
      <c r="B16" s="676" t="s">
        <v>
263</v>
      </c>
      <c r="C16" s="677"/>
      <c r="D16" s="677"/>
      <c r="E16" s="677"/>
      <c r="F16" s="677"/>
      <c r="G16" s="677"/>
      <c r="H16" s="677"/>
      <c r="I16" s="677"/>
      <c r="J16" s="677"/>
      <c r="K16" s="677"/>
      <c r="L16" s="677"/>
      <c r="M16" s="677"/>
      <c r="N16" s="677"/>
      <c r="O16" s="677"/>
      <c r="P16" s="677"/>
      <c r="Q16" s="678"/>
      <c r="R16" s="679" t="s">
        <v>
129</v>
      </c>
      <c r="S16" s="680"/>
      <c r="T16" s="680"/>
      <c r="U16" s="680"/>
      <c r="V16" s="680"/>
      <c r="W16" s="680"/>
      <c r="X16" s="680"/>
      <c r="Y16" s="681"/>
      <c r="Z16" s="682" t="s">
        <v>
243</v>
      </c>
      <c r="AA16" s="682"/>
      <c r="AB16" s="682"/>
      <c r="AC16" s="682"/>
      <c r="AD16" s="683" t="s">
        <v>
243</v>
      </c>
      <c r="AE16" s="683"/>
      <c r="AF16" s="683"/>
      <c r="AG16" s="683"/>
      <c r="AH16" s="683"/>
      <c r="AI16" s="683"/>
      <c r="AJ16" s="683"/>
      <c r="AK16" s="683"/>
      <c r="AL16" s="684" t="s">
        <v>
243</v>
      </c>
      <c r="AM16" s="685"/>
      <c r="AN16" s="685"/>
      <c r="AO16" s="686"/>
      <c r="AP16" s="676" t="s">
        <v>
264</v>
      </c>
      <c r="AQ16" s="677"/>
      <c r="AR16" s="677"/>
      <c r="AS16" s="677"/>
      <c r="AT16" s="677"/>
      <c r="AU16" s="677"/>
      <c r="AV16" s="677"/>
      <c r="AW16" s="677"/>
      <c r="AX16" s="677"/>
      <c r="AY16" s="677"/>
      <c r="AZ16" s="677"/>
      <c r="BA16" s="677"/>
      <c r="BB16" s="677"/>
      <c r="BC16" s="677"/>
      <c r="BD16" s="677"/>
      <c r="BE16" s="677"/>
      <c r="BF16" s="678"/>
      <c r="BG16" s="679" t="s">
        <v>
243</v>
      </c>
      <c r="BH16" s="680"/>
      <c r="BI16" s="680"/>
      <c r="BJ16" s="680"/>
      <c r="BK16" s="680"/>
      <c r="BL16" s="680"/>
      <c r="BM16" s="680"/>
      <c r="BN16" s="681"/>
      <c r="BO16" s="682" t="s">
        <v>
243</v>
      </c>
      <c r="BP16" s="682"/>
      <c r="BQ16" s="682"/>
      <c r="BR16" s="682"/>
      <c r="BS16" s="688" t="s">
        <v>
239</v>
      </c>
      <c r="BT16" s="680"/>
      <c r="BU16" s="680"/>
      <c r="BV16" s="680"/>
      <c r="BW16" s="680"/>
      <c r="BX16" s="680"/>
      <c r="BY16" s="680"/>
      <c r="BZ16" s="680"/>
      <c r="CA16" s="680"/>
      <c r="CB16" s="689"/>
      <c r="CD16" s="694" t="s">
        <v>
265</v>
      </c>
      <c r="CE16" s="695"/>
      <c r="CF16" s="695"/>
      <c r="CG16" s="695"/>
      <c r="CH16" s="695"/>
      <c r="CI16" s="695"/>
      <c r="CJ16" s="695"/>
      <c r="CK16" s="695"/>
      <c r="CL16" s="695"/>
      <c r="CM16" s="695"/>
      <c r="CN16" s="695"/>
      <c r="CO16" s="695"/>
      <c r="CP16" s="695"/>
      <c r="CQ16" s="696"/>
      <c r="CR16" s="679" t="s">
        <v>
243</v>
      </c>
      <c r="CS16" s="680"/>
      <c r="CT16" s="680"/>
      <c r="CU16" s="680"/>
      <c r="CV16" s="680"/>
      <c r="CW16" s="680"/>
      <c r="CX16" s="680"/>
      <c r="CY16" s="681"/>
      <c r="CZ16" s="682" t="s">
        <v>
243</v>
      </c>
      <c r="DA16" s="682"/>
      <c r="DB16" s="682"/>
      <c r="DC16" s="682"/>
      <c r="DD16" s="688" t="s">
        <v>
243</v>
      </c>
      <c r="DE16" s="680"/>
      <c r="DF16" s="680"/>
      <c r="DG16" s="680"/>
      <c r="DH16" s="680"/>
      <c r="DI16" s="680"/>
      <c r="DJ16" s="680"/>
      <c r="DK16" s="680"/>
      <c r="DL16" s="680"/>
      <c r="DM16" s="680"/>
      <c r="DN16" s="680"/>
      <c r="DO16" s="680"/>
      <c r="DP16" s="681"/>
      <c r="DQ16" s="688" t="s">
        <v>
243</v>
      </c>
      <c r="DR16" s="680"/>
      <c r="DS16" s="680"/>
      <c r="DT16" s="680"/>
      <c r="DU16" s="680"/>
      <c r="DV16" s="680"/>
      <c r="DW16" s="680"/>
      <c r="DX16" s="680"/>
      <c r="DY16" s="680"/>
      <c r="DZ16" s="680"/>
      <c r="EA16" s="680"/>
      <c r="EB16" s="680"/>
      <c r="EC16" s="689"/>
    </row>
    <row r="17" spans="2:133" ht="11.25" customHeight="1" x14ac:dyDescent="0.15">
      <c r="B17" s="676" t="s">
        <v>
266</v>
      </c>
      <c r="C17" s="677"/>
      <c r="D17" s="677"/>
      <c r="E17" s="677"/>
      <c r="F17" s="677"/>
      <c r="G17" s="677"/>
      <c r="H17" s="677"/>
      <c r="I17" s="677"/>
      <c r="J17" s="677"/>
      <c r="K17" s="677"/>
      <c r="L17" s="677"/>
      <c r="M17" s="677"/>
      <c r="N17" s="677"/>
      <c r="O17" s="677"/>
      <c r="P17" s="677"/>
      <c r="Q17" s="678"/>
      <c r="R17" s="679">
        <v>
38542</v>
      </c>
      <c r="S17" s="680"/>
      <c r="T17" s="680"/>
      <c r="U17" s="680"/>
      <c r="V17" s="680"/>
      <c r="W17" s="680"/>
      <c r="X17" s="680"/>
      <c r="Y17" s="681"/>
      <c r="Z17" s="682">
        <v>
0.2</v>
      </c>
      <c r="AA17" s="682"/>
      <c r="AB17" s="682"/>
      <c r="AC17" s="682"/>
      <c r="AD17" s="683">
        <v>
38542</v>
      </c>
      <c r="AE17" s="683"/>
      <c r="AF17" s="683"/>
      <c r="AG17" s="683"/>
      <c r="AH17" s="683"/>
      <c r="AI17" s="683"/>
      <c r="AJ17" s="683"/>
      <c r="AK17" s="683"/>
      <c r="AL17" s="684">
        <v>
0.3</v>
      </c>
      <c r="AM17" s="685"/>
      <c r="AN17" s="685"/>
      <c r="AO17" s="686"/>
      <c r="AP17" s="676" t="s">
        <v>
267</v>
      </c>
      <c r="AQ17" s="677"/>
      <c r="AR17" s="677"/>
      <c r="AS17" s="677"/>
      <c r="AT17" s="677"/>
      <c r="AU17" s="677"/>
      <c r="AV17" s="677"/>
      <c r="AW17" s="677"/>
      <c r="AX17" s="677"/>
      <c r="AY17" s="677"/>
      <c r="AZ17" s="677"/>
      <c r="BA17" s="677"/>
      <c r="BB17" s="677"/>
      <c r="BC17" s="677"/>
      <c r="BD17" s="677"/>
      <c r="BE17" s="677"/>
      <c r="BF17" s="678"/>
      <c r="BG17" s="679" t="s">
        <v>
239</v>
      </c>
      <c r="BH17" s="680"/>
      <c r="BI17" s="680"/>
      <c r="BJ17" s="680"/>
      <c r="BK17" s="680"/>
      <c r="BL17" s="680"/>
      <c r="BM17" s="680"/>
      <c r="BN17" s="681"/>
      <c r="BO17" s="682" t="s">
        <v>
239</v>
      </c>
      <c r="BP17" s="682"/>
      <c r="BQ17" s="682"/>
      <c r="BR17" s="682"/>
      <c r="BS17" s="688" t="s">
        <v>
243</v>
      </c>
      <c r="BT17" s="680"/>
      <c r="BU17" s="680"/>
      <c r="BV17" s="680"/>
      <c r="BW17" s="680"/>
      <c r="BX17" s="680"/>
      <c r="BY17" s="680"/>
      <c r="BZ17" s="680"/>
      <c r="CA17" s="680"/>
      <c r="CB17" s="689"/>
      <c r="CD17" s="694" t="s">
        <v>
268</v>
      </c>
      <c r="CE17" s="695"/>
      <c r="CF17" s="695"/>
      <c r="CG17" s="695"/>
      <c r="CH17" s="695"/>
      <c r="CI17" s="695"/>
      <c r="CJ17" s="695"/>
      <c r="CK17" s="695"/>
      <c r="CL17" s="695"/>
      <c r="CM17" s="695"/>
      <c r="CN17" s="695"/>
      <c r="CO17" s="695"/>
      <c r="CP17" s="695"/>
      <c r="CQ17" s="696"/>
      <c r="CR17" s="679">
        <v>
762791</v>
      </c>
      <c r="CS17" s="680"/>
      <c r="CT17" s="680"/>
      <c r="CU17" s="680"/>
      <c r="CV17" s="680"/>
      <c r="CW17" s="680"/>
      <c r="CX17" s="680"/>
      <c r="CY17" s="681"/>
      <c r="CZ17" s="682">
        <v>
3.1</v>
      </c>
      <c r="DA17" s="682"/>
      <c r="DB17" s="682"/>
      <c r="DC17" s="682"/>
      <c r="DD17" s="688" t="s">
        <v>
243</v>
      </c>
      <c r="DE17" s="680"/>
      <c r="DF17" s="680"/>
      <c r="DG17" s="680"/>
      <c r="DH17" s="680"/>
      <c r="DI17" s="680"/>
      <c r="DJ17" s="680"/>
      <c r="DK17" s="680"/>
      <c r="DL17" s="680"/>
      <c r="DM17" s="680"/>
      <c r="DN17" s="680"/>
      <c r="DO17" s="680"/>
      <c r="DP17" s="681"/>
      <c r="DQ17" s="688">
        <v>
729738</v>
      </c>
      <c r="DR17" s="680"/>
      <c r="DS17" s="680"/>
      <c r="DT17" s="680"/>
      <c r="DU17" s="680"/>
      <c r="DV17" s="680"/>
      <c r="DW17" s="680"/>
      <c r="DX17" s="680"/>
      <c r="DY17" s="680"/>
      <c r="DZ17" s="680"/>
      <c r="EA17" s="680"/>
      <c r="EB17" s="680"/>
      <c r="EC17" s="689"/>
    </row>
    <row r="18" spans="2:133" ht="11.25" customHeight="1" x14ac:dyDescent="0.15">
      <c r="B18" s="676" t="s">
        <v>
269</v>
      </c>
      <c r="C18" s="677"/>
      <c r="D18" s="677"/>
      <c r="E18" s="677"/>
      <c r="F18" s="677"/>
      <c r="G18" s="677"/>
      <c r="H18" s="677"/>
      <c r="I18" s="677"/>
      <c r="J18" s="677"/>
      <c r="K18" s="677"/>
      <c r="L18" s="677"/>
      <c r="M18" s="677"/>
      <c r="N18" s="677"/>
      <c r="O18" s="677"/>
      <c r="P18" s="677"/>
      <c r="Q18" s="678"/>
      <c r="R18" s="679">
        <v>
2422916</v>
      </c>
      <c r="S18" s="680"/>
      <c r="T18" s="680"/>
      <c r="U18" s="680"/>
      <c r="V18" s="680"/>
      <c r="W18" s="680"/>
      <c r="X18" s="680"/>
      <c r="Y18" s="681"/>
      <c r="Z18" s="682">
        <v>
9.6999999999999993</v>
      </c>
      <c r="AA18" s="682"/>
      <c r="AB18" s="682"/>
      <c r="AC18" s="682"/>
      <c r="AD18" s="683">
        <v>
2102474</v>
      </c>
      <c r="AE18" s="683"/>
      <c r="AF18" s="683"/>
      <c r="AG18" s="683"/>
      <c r="AH18" s="683"/>
      <c r="AI18" s="683"/>
      <c r="AJ18" s="683"/>
      <c r="AK18" s="683"/>
      <c r="AL18" s="684">
        <v>
16.899999999999999</v>
      </c>
      <c r="AM18" s="685"/>
      <c r="AN18" s="685"/>
      <c r="AO18" s="686"/>
      <c r="AP18" s="676" t="s">
        <v>
270</v>
      </c>
      <c r="AQ18" s="677"/>
      <c r="AR18" s="677"/>
      <c r="AS18" s="677"/>
      <c r="AT18" s="677"/>
      <c r="AU18" s="677"/>
      <c r="AV18" s="677"/>
      <c r="AW18" s="677"/>
      <c r="AX18" s="677"/>
      <c r="AY18" s="677"/>
      <c r="AZ18" s="677"/>
      <c r="BA18" s="677"/>
      <c r="BB18" s="677"/>
      <c r="BC18" s="677"/>
      <c r="BD18" s="677"/>
      <c r="BE18" s="677"/>
      <c r="BF18" s="678"/>
      <c r="BG18" s="679" t="s">
        <v>
129</v>
      </c>
      <c r="BH18" s="680"/>
      <c r="BI18" s="680"/>
      <c r="BJ18" s="680"/>
      <c r="BK18" s="680"/>
      <c r="BL18" s="680"/>
      <c r="BM18" s="680"/>
      <c r="BN18" s="681"/>
      <c r="BO18" s="682" t="s">
        <v>
243</v>
      </c>
      <c r="BP18" s="682"/>
      <c r="BQ18" s="682"/>
      <c r="BR18" s="682"/>
      <c r="BS18" s="688" t="s">
        <v>
243</v>
      </c>
      <c r="BT18" s="680"/>
      <c r="BU18" s="680"/>
      <c r="BV18" s="680"/>
      <c r="BW18" s="680"/>
      <c r="BX18" s="680"/>
      <c r="BY18" s="680"/>
      <c r="BZ18" s="680"/>
      <c r="CA18" s="680"/>
      <c r="CB18" s="689"/>
      <c r="CD18" s="694" t="s">
        <v>
271</v>
      </c>
      <c r="CE18" s="695"/>
      <c r="CF18" s="695"/>
      <c r="CG18" s="695"/>
      <c r="CH18" s="695"/>
      <c r="CI18" s="695"/>
      <c r="CJ18" s="695"/>
      <c r="CK18" s="695"/>
      <c r="CL18" s="695"/>
      <c r="CM18" s="695"/>
      <c r="CN18" s="695"/>
      <c r="CO18" s="695"/>
      <c r="CP18" s="695"/>
      <c r="CQ18" s="696"/>
      <c r="CR18" s="679" t="s">
        <v>
129</v>
      </c>
      <c r="CS18" s="680"/>
      <c r="CT18" s="680"/>
      <c r="CU18" s="680"/>
      <c r="CV18" s="680"/>
      <c r="CW18" s="680"/>
      <c r="CX18" s="680"/>
      <c r="CY18" s="681"/>
      <c r="CZ18" s="682" t="s">
        <v>
239</v>
      </c>
      <c r="DA18" s="682"/>
      <c r="DB18" s="682"/>
      <c r="DC18" s="682"/>
      <c r="DD18" s="688" t="s">
        <v>
243</v>
      </c>
      <c r="DE18" s="680"/>
      <c r="DF18" s="680"/>
      <c r="DG18" s="680"/>
      <c r="DH18" s="680"/>
      <c r="DI18" s="680"/>
      <c r="DJ18" s="680"/>
      <c r="DK18" s="680"/>
      <c r="DL18" s="680"/>
      <c r="DM18" s="680"/>
      <c r="DN18" s="680"/>
      <c r="DO18" s="680"/>
      <c r="DP18" s="681"/>
      <c r="DQ18" s="688" t="s">
        <v>
243</v>
      </c>
      <c r="DR18" s="680"/>
      <c r="DS18" s="680"/>
      <c r="DT18" s="680"/>
      <c r="DU18" s="680"/>
      <c r="DV18" s="680"/>
      <c r="DW18" s="680"/>
      <c r="DX18" s="680"/>
      <c r="DY18" s="680"/>
      <c r="DZ18" s="680"/>
      <c r="EA18" s="680"/>
      <c r="EB18" s="680"/>
      <c r="EC18" s="689"/>
    </row>
    <row r="19" spans="2:133" ht="11.25" customHeight="1" x14ac:dyDescent="0.15">
      <c r="B19" s="676" t="s">
        <v>
272</v>
      </c>
      <c r="C19" s="677"/>
      <c r="D19" s="677"/>
      <c r="E19" s="677"/>
      <c r="F19" s="677"/>
      <c r="G19" s="677"/>
      <c r="H19" s="677"/>
      <c r="I19" s="677"/>
      <c r="J19" s="677"/>
      <c r="K19" s="677"/>
      <c r="L19" s="677"/>
      <c r="M19" s="677"/>
      <c r="N19" s="677"/>
      <c r="O19" s="677"/>
      <c r="P19" s="677"/>
      <c r="Q19" s="678"/>
      <c r="R19" s="679">
        <v>
2102474</v>
      </c>
      <c r="S19" s="680"/>
      <c r="T19" s="680"/>
      <c r="U19" s="680"/>
      <c r="V19" s="680"/>
      <c r="W19" s="680"/>
      <c r="X19" s="680"/>
      <c r="Y19" s="681"/>
      <c r="Z19" s="682">
        <v>
8.4</v>
      </c>
      <c r="AA19" s="682"/>
      <c r="AB19" s="682"/>
      <c r="AC19" s="682"/>
      <c r="AD19" s="683">
        <v>
2102474</v>
      </c>
      <c r="AE19" s="683"/>
      <c r="AF19" s="683"/>
      <c r="AG19" s="683"/>
      <c r="AH19" s="683"/>
      <c r="AI19" s="683"/>
      <c r="AJ19" s="683"/>
      <c r="AK19" s="683"/>
      <c r="AL19" s="684">
        <v>
16.899999999999999</v>
      </c>
      <c r="AM19" s="685"/>
      <c r="AN19" s="685"/>
      <c r="AO19" s="686"/>
      <c r="AP19" s="676" t="s">
        <v>
273</v>
      </c>
      <c r="AQ19" s="677"/>
      <c r="AR19" s="677"/>
      <c r="AS19" s="677"/>
      <c r="AT19" s="677"/>
      <c r="AU19" s="677"/>
      <c r="AV19" s="677"/>
      <c r="AW19" s="677"/>
      <c r="AX19" s="677"/>
      <c r="AY19" s="677"/>
      <c r="AZ19" s="677"/>
      <c r="BA19" s="677"/>
      <c r="BB19" s="677"/>
      <c r="BC19" s="677"/>
      <c r="BD19" s="677"/>
      <c r="BE19" s="677"/>
      <c r="BF19" s="678"/>
      <c r="BG19" s="679">
        <v>
602710</v>
      </c>
      <c r="BH19" s="680"/>
      <c r="BI19" s="680"/>
      <c r="BJ19" s="680"/>
      <c r="BK19" s="680"/>
      <c r="BL19" s="680"/>
      <c r="BM19" s="680"/>
      <c r="BN19" s="681"/>
      <c r="BO19" s="682">
        <v>
7.6</v>
      </c>
      <c r="BP19" s="682"/>
      <c r="BQ19" s="682"/>
      <c r="BR19" s="682"/>
      <c r="BS19" s="688" t="s">
        <v>
243</v>
      </c>
      <c r="BT19" s="680"/>
      <c r="BU19" s="680"/>
      <c r="BV19" s="680"/>
      <c r="BW19" s="680"/>
      <c r="BX19" s="680"/>
      <c r="BY19" s="680"/>
      <c r="BZ19" s="680"/>
      <c r="CA19" s="680"/>
      <c r="CB19" s="689"/>
      <c r="CD19" s="694" t="s">
        <v>
274</v>
      </c>
      <c r="CE19" s="695"/>
      <c r="CF19" s="695"/>
      <c r="CG19" s="695"/>
      <c r="CH19" s="695"/>
      <c r="CI19" s="695"/>
      <c r="CJ19" s="695"/>
      <c r="CK19" s="695"/>
      <c r="CL19" s="695"/>
      <c r="CM19" s="695"/>
      <c r="CN19" s="695"/>
      <c r="CO19" s="695"/>
      <c r="CP19" s="695"/>
      <c r="CQ19" s="696"/>
      <c r="CR19" s="679" t="s">
        <v>
243</v>
      </c>
      <c r="CS19" s="680"/>
      <c r="CT19" s="680"/>
      <c r="CU19" s="680"/>
      <c r="CV19" s="680"/>
      <c r="CW19" s="680"/>
      <c r="CX19" s="680"/>
      <c r="CY19" s="681"/>
      <c r="CZ19" s="682" t="s">
        <v>
243</v>
      </c>
      <c r="DA19" s="682"/>
      <c r="DB19" s="682"/>
      <c r="DC19" s="682"/>
      <c r="DD19" s="688" t="s">
        <v>
239</v>
      </c>
      <c r="DE19" s="680"/>
      <c r="DF19" s="680"/>
      <c r="DG19" s="680"/>
      <c r="DH19" s="680"/>
      <c r="DI19" s="680"/>
      <c r="DJ19" s="680"/>
      <c r="DK19" s="680"/>
      <c r="DL19" s="680"/>
      <c r="DM19" s="680"/>
      <c r="DN19" s="680"/>
      <c r="DO19" s="680"/>
      <c r="DP19" s="681"/>
      <c r="DQ19" s="688" t="s">
        <v>
243</v>
      </c>
      <c r="DR19" s="680"/>
      <c r="DS19" s="680"/>
      <c r="DT19" s="680"/>
      <c r="DU19" s="680"/>
      <c r="DV19" s="680"/>
      <c r="DW19" s="680"/>
      <c r="DX19" s="680"/>
      <c r="DY19" s="680"/>
      <c r="DZ19" s="680"/>
      <c r="EA19" s="680"/>
      <c r="EB19" s="680"/>
      <c r="EC19" s="689"/>
    </row>
    <row r="20" spans="2:133" ht="11.25" customHeight="1" x14ac:dyDescent="0.15">
      <c r="B20" s="676" t="s">
        <v>
275</v>
      </c>
      <c r="C20" s="677"/>
      <c r="D20" s="677"/>
      <c r="E20" s="677"/>
      <c r="F20" s="677"/>
      <c r="G20" s="677"/>
      <c r="H20" s="677"/>
      <c r="I20" s="677"/>
      <c r="J20" s="677"/>
      <c r="K20" s="677"/>
      <c r="L20" s="677"/>
      <c r="M20" s="677"/>
      <c r="N20" s="677"/>
      <c r="O20" s="677"/>
      <c r="P20" s="677"/>
      <c r="Q20" s="678"/>
      <c r="R20" s="679">
        <v>
320410</v>
      </c>
      <c r="S20" s="680"/>
      <c r="T20" s="680"/>
      <c r="U20" s="680"/>
      <c r="V20" s="680"/>
      <c r="W20" s="680"/>
      <c r="X20" s="680"/>
      <c r="Y20" s="681"/>
      <c r="Z20" s="682">
        <v>
1.3</v>
      </c>
      <c r="AA20" s="682"/>
      <c r="AB20" s="682"/>
      <c r="AC20" s="682"/>
      <c r="AD20" s="683" t="s">
        <v>
129</v>
      </c>
      <c r="AE20" s="683"/>
      <c r="AF20" s="683"/>
      <c r="AG20" s="683"/>
      <c r="AH20" s="683"/>
      <c r="AI20" s="683"/>
      <c r="AJ20" s="683"/>
      <c r="AK20" s="683"/>
      <c r="AL20" s="684" t="s">
        <v>
243</v>
      </c>
      <c r="AM20" s="685"/>
      <c r="AN20" s="685"/>
      <c r="AO20" s="686"/>
      <c r="AP20" s="676" t="s">
        <v>
276</v>
      </c>
      <c r="AQ20" s="677"/>
      <c r="AR20" s="677"/>
      <c r="AS20" s="677"/>
      <c r="AT20" s="677"/>
      <c r="AU20" s="677"/>
      <c r="AV20" s="677"/>
      <c r="AW20" s="677"/>
      <c r="AX20" s="677"/>
      <c r="AY20" s="677"/>
      <c r="AZ20" s="677"/>
      <c r="BA20" s="677"/>
      <c r="BB20" s="677"/>
      <c r="BC20" s="677"/>
      <c r="BD20" s="677"/>
      <c r="BE20" s="677"/>
      <c r="BF20" s="678"/>
      <c r="BG20" s="679">
        <v>
602710</v>
      </c>
      <c r="BH20" s="680"/>
      <c r="BI20" s="680"/>
      <c r="BJ20" s="680"/>
      <c r="BK20" s="680"/>
      <c r="BL20" s="680"/>
      <c r="BM20" s="680"/>
      <c r="BN20" s="681"/>
      <c r="BO20" s="682">
        <v>
7.6</v>
      </c>
      <c r="BP20" s="682"/>
      <c r="BQ20" s="682"/>
      <c r="BR20" s="682"/>
      <c r="BS20" s="688" t="s">
        <v>
239</v>
      </c>
      <c r="BT20" s="680"/>
      <c r="BU20" s="680"/>
      <c r="BV20" s="680"/>
      <c r="BW20" s="680"/>
      <c r="BX20" s="680"/>
      <c r="BY20" s="680"/>
      <c r="BZ20" s="680"/>
      <c r="CA20" s="680"/>
      <c r="CB20" s="689"/>
      <c r="CD20" s="694" t="s">
        <v>
277</v>
      </c>
      <c r="CE20" s="695"/>
      <c r="CF20" s="695"/>
      <c r="CG20" s="695"/>
      <c r="CH20" s="695"/>
      <c r="CI20" s="695"/>
      <c r="CJ20" s="695"/>
      <c r="CK20" s="695"/>
      <c r="CL20" s="695"/>
      <c r="CM20" s="695"/>
      <c r="CN20" s="695"/>
      <c r="CO20" s="695"/>
      <c r="CP20" s="695"/>
      <c r="CQ20" s="696"/>
      <c r="CR20" s="679">
        <v>
24503727</v>
      </c>
      <c r="CS20" s="680"/>
      <c r="CT20" s="680"/>
      <c r="CU20" s="680"/>
      <c r="CV20" s="680"/>
      <c r="CW20" s="680"/>
      <c r="CX20" s="680"/>
      <c r="CY20" s="681"/>
      <c r="CZ20" s="682">
        <v>
100</v>
      </c>
      <c r="DA20" s="682"/>
      <c r="DB20" s="682"/>
      <c r="DC20" s="682"/>
      <c r="DD20" s="688">
        <v>
2298489</v>
      </c>
      <c r="DE20" s="680"/>
      <c r="DF20" s="680"/>
      <c r="DG20" s="680"/>
      <c r="DH20" s="680"/>
      <c r="DI20" s="680"/>
      <c r="DJ20" s="680"/>
      <c r="DK20" s="680"/>
      <c r="DL20" s="680"/>
      <c r="DM20" s="680"/>
      <c r="DN20" s="680"/>
      <c r="DO20" s="680"/>
      <c r="DP20" s="681"/>
      <c r="DQ20" s="688">
        <v>
15002963</v>
      </c>
      <c r="DR20" s="680"/>
      <c r="DS20" s="680"/>
      <c r="DT20" s="680"/>
      <c r="DU20" s="680"/>
      <c r="DV20" s="680"/>
      <c r="DW20" s="680"/>
      <c r="DX20" s="680"/>
      <c r="DY20" s="680"/>
      <c r="DZ20" s="680"/>
      <c r="EA20" s="680"/>
      <c r="EB20" s="680"/>
      <c r="EC20" s="689"/>
    </row>
    <row r="21" spans="2:133" ht="11.25" customHeight="1" x14ac:dyDescent="0.15">
      <c r="B21" s="676" t="s">
        <v>
278</v>
      </c>
      <c r="C21" s="677"/>
      <c r="D21" s="677"/>
      <c r="E21" s="677"/>
      <c r="F21" s="677"/>
      <c r="G21" s="677"/>
      <c r="H21" s="677"/>
      <c r="I21" s="677"/>
      <c r="J21" s="677"/>
      <c r="K21" s="677"/>
      <c r="L21" s="677"/>
      <c r="M21" s="677"/>
      <c r="N21" s="677"/>
      <c r="O21" s="677"/>
      <c r="P21" s="677"/>
      <c r="Q21" s="678"/>
      <c r="R21" s="679">
        <v>
32</v>
      </c>
      <c r="S21" s="680"/>
      <c r="T21" s="680"/>
      <c r="U21" s="680"/>
      <c r="V21" s="680"/>
      <c r="W21" s="680"/>
      <c r="X21" s="680"/>
      <c r="Y21" s="681"/>
      <c r="Z21" s="682">
        <v>
0</v>
      </c>
      <c r="AA21" s="682"/>
      <c r="AB21" s="682"/>
      <c r="AC21" s="682"/>
      <c r="AD21" s="683" t="s">
        <v>
129</v>
      </c>
      <c r="AE21" s="683"/>
      <c r="AF21" s="683"/>
      <c r="AG21" s="683"/>
      <c r="AH21" s="683"/>
      <c r="AI21" s="683"/>
      <c r="AJ21" s="683"/>
      <c r="AK21" s="683"/>
      <c r="AL21" s="684" t="s">
        <v>
243</v>
      </c>
      <c r="AM21" s="685"/>
      <c r="AN21" s="685"/>
      <c r="AO21" s="686"/>
      <c r="AP21" s="697" t="s">
        <v>
279</v>
      </c>
      <c r="AQ21" s="698"/>
      <c r="AR21" s="698"/>
      <c r="AS21" s="698"/>
      <c r="AT21" s="698"/>
      <c r="AU21" s="698"/>
      <c r="AV21" s="698"/>
      <c r="AW21" s="698"/>
      <c r="AX21" s="698"/>
      <c r="AY21" s="698"/>
      <c r="AZ21" s="698"/>
      <c r="BA21" s="698"/>
      <c r="BB21" s="698"/>
      <c r="BC21" s="698"/>
      <c r="BD21" s="698"/>
      <c r="BE21" s="698"/>
      <c r="BF21" s="699"/>
      <c r="BG21" s="679" t="s">
        <v>
243</v>
      </c>
      <c r="BH21" s="680"/>
      <c r="BI21" s="680"/>
      <c r="BJ21" s="680"/>
      <c r="BK21" s="680"/>
      <c r="BL21" s="680"/>
      <c r="BM21" s="680"/>
      <c r="BN21" s="681"/>
      <c r="BO21" s="682" t="s">
        <v>
243</v>
      </c>
      <c r="BP21" s="682"/>
      <c r="BQ21" s="682"/>
      <c r="BR21" s="682"/>
      <c r="BS21" s="688" t="s">
        <v>
243</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
280</v>
      </c>
      <c r="C22" s="677"/>
      <c r="D22" s="677"/>
      <c r="E22" s="677"/>
      <c r="F22" s="677"/>
      <c r="G22" s="677"/>
      <c r="H22" s="677"/>
      <c r="I22" s="677"/>
      <c r="J22" s="677"/>
      <c r="K22" s="677"/>
      <c r="L22" s="677"/>
      <c r="M22" s="677"/>
      <c r="N22" s="677"/>
      <c r="O22" s="677"/>
      <c r="P22" s="677"/>
      <c r="Q22" s="678"/>
      <c r="R22" s="679">
        <v>
11701349</v>
      </c>
      <c r="S22" s="680"/>
      <c r="T22" s="680"/>
      <c r="U22" s="680"/>
      <c r="V22" s="680"/>
      <c r="W22" s="680"/>
      <c r="X22" s="680"/>
      <c r="Y22" s="681"/>
      <c r="Z22" s="682">
        <v>
46.9</v>
      </c>
      <c r="AA22" s="682"/>
      <c r="AB22" s="682"/>
      <c r="AC22" s="682"/>
      <c r="AD22" s="683">
        <v>
10778197</v>
      </c>
      <c r="AE22" s="683"/>
      <c r="AF22" s="683"/>
      <c r="AG22" s="683"/>
      <c r="AH22" s="683"/>
      <c r="AI22" s="683"/>
      <c r="AJ22" s="683"/>
      <c r="AK22" s="683"/>
      <c r="AL22" s="684">
        <v>
86.6</v>
      </c>
      <c r="AM22" s="685"/>
      <c r="AN22" s="685"/>
      <c r="AO22" s="686"/>
      <c r="AP22" s="697" t="s">
        <v>
281</v>
      </c>
      <c r="AQ22" s="698"/>
      <c r="AR22" s="698"/>
      <c r="AS22" s="698"/>
      <c r="AT22" s="698"/>
      <c r="AU22" s="698"/>
      <c r="AV22" s="698"/>
      <c r="AW22" s="698"/>
      <c r="AX22" s="698"/>
      <c r="AY22" s="698"/>
      <c r="AZ22" s="698"/>
      <c r="BA22" s="698"/>
      <c r="BB22" s="698"/>
      <c r="BC22" s="698"/>
      <c r="BD22" s="698"/>
      <c r="BE22" s="698"/>
      <c r="BF22" s="699"/>
      <c r="BG22" s="679" t="s">
        <v>
243</v>
      </c>
      <c r="BH22" s="680"/>
      <c r="BI22" s="680"/>
      <c r="BJ22" s="680"/>
      <c r="BK22" s="680"/>
      <c r="BL22" s="680"/>
      <c r="BM22" s="680"/>
      <c r="BN22" s="681"/>
      <c r="BO22" s="682" t="s">
        <v>
243</v>
      </c>
      <c r="BP22" s="682"/>
      <c r="BQ22" s="682"/>
      <c r="BR22" s="682"/>
      <c r="BS22" s="688" t="s">
        <v>
243</v>
      </c>
      <c r="BT22" s="680"/>
      <c r="BU22" s="680"/>
      <c r="BV22" s="680"/>
      <c r="BW22" s="680"/>
      <c r="BX22" s="680"/>
      <c r="BY22" s="680"/>
      <c r="BZ22" s="680"/>
      <c r="CA22" s="680"/>
      <c r="CB22" s="689"/>
      <c r="CD22" s="661" t="s">
        <v>
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
283</v>
      </c>
      <c r="C23" s="677"/>
      <c r="D23" s="677"/>
      <c r="E23" s="677"/>
      <c r="F23" s="677"/>
      <c r="G23" s="677"/>
      <c r="H23" s="677"/>
      <c r="I23" s="677"/>
      <c r="J23" s="677"/>
      <c r="K23" s="677"/>
      <c r="L23" s="677"/>
      <c r="M23" s="677"/>
      <c r="N23" s="677"/>
      <c r="O23" s="677"/>
      <c r="P23" s="677"/>
      <c r="Q23" s="678"/>
      <c r="R23" s="679">
        <v>
8561</v>
      </c>
      <c r="S23" s="680"/>
      <c r="T23" s="680"/>
      <c r="U23" s="680"/>
      <c r="V23" s="680"/>
      <c r="W23" s="680"/>
      <c r="X23" s="680"/>
      <c r="Y23" s="681"/>
      <c r="Z23" s="682">
        <v>
0</v>
      </c>
      <c r="AA23" s="682"/>
      <c r="AB23" s="682"/>
      <c r="AC23" s="682"/>
      <c r="AD23" s="683">
        <v>
8561</v>
      </c>
      <c r="AE23" s="683"/>
      <c r="AF23" s="683"/>
      <c r="AG23" s="683"/>
      <c r="AH23" s="683"/>
      <c r="AI23" s="683"/>
      <c r="AJ23" s="683"/>
      <c r="AK23" s="683"/>
      <c r="AL23" s="684">
        <v>
0.1</v>
      </c>
      <c r="AM23" s="685"/>
      <c r="AN23" s="685"/>
      <c r="AO23" s="686"/>
      <c r="AP23" s="697" t="s">
        <v>
284</v>
      </c>
      <c r="AQ23" s="698"/>
      <c r="AR23" s="698"/>
      <c r="AS23" s="698"/>
      <c r="AT23" s="698"/>
      <c r="AU23" s="698"/>
      <c r="AV23" s="698"/>
      <c r="AW23" s="698"/>
      <c r="AX23" s="698"/>
      <c r="AY23" s="698"/>
      <c r="AZ23" s="698"/>
      <c r="BA23" s="698"/>
      <c r="BB23" s="698"/>
      <c r="BC23" s="698"/>
      <c r="BD23" s="698"/>
      <c r="BE23" s="698"/>
      <c r="BF23" s="699"/>
      <c r="BG23" s="679">
        <v>
602710</v>
      </c>
      <c r="BH23" s="680"/>
      <c r="BI23" s="680"/>
      <c r="BJ23" s="680"/>
      <c r="BK23" s="680"/>
      <c r="BL23" s="680"/>
      <c r="BM23" s="680"/>
      <c r="BN23" s="681"/>
      <c r="BO23" s="682">
        <v>
7.6</v>
      </c>
      <c r="BP23" s="682"/>
      <c r="BQ23" s="682"/>
      <c r="BR23" s="682"/>
      <c r="BS23" s="688" t="s">
        <v>
243</v>
      </c>
      <c r="BT23" s="680"/>
      <c r="BU23" s="680"/>
      <c r="BV23" s="680"/>
      <c r="BW23" s="680"/>
      <c r="BX23" s="680"/>
      <c r="BY23" s="680"/>
      <c r="BZ23" s="680"/>
      <c r="CA23" s="680"/>
      <c r="CB23" s="689"/>
      <c r="CD23" s="661" t="s">
        <v>
222</v>
      </c>
      <c r="CE23" s="662"/>
      <c r="CF23" s="662"/>
      <c r="CG23" s="662"/>
      <c r="CH23" s="662"/>
      <c r="CI23" s="662"/>
      <c r="CJ23" s="662"/>
      <c r="CK23" s="662"/>
      <c r="CL23" s="662"/>
      <c r="CM23" s="662"/>
      <c r="CN23" s="662"/>
      <c r="CO23" s="662"/>
      <c r="CP23" s="662"/>
      <c r="CQ23" s="663"/>
      <c r="CR23" s="661" t="s">
        <v>
285</v>
      </c>
      <c r="CS23" s="662"/>
      <c r="CT23" s="662"/>
      <c r="CU23" s="662"/>
      <c r="CV23" s="662"/>
      <c r="CW23" s="662"/>
      <c r="CX23" s="662"/>
      <c r="CY23" s="663"/>
      <c r="CZ23" s="661" t="s">
        <v>
286</v>
      </c>
      <c r="DA23" s="662"/>
      <c r="DB23" s="662"/>
      <c r="DC23" s="663"/>
      <c r="DD23" s="661" t="s">
        <v>
287</v>
      </c>
      <c r="DE23" s="662"/>
      <c r="DF23" s="662"/>
      <c r="DG23" s="662"/>
      <c r="DH23" s="662"/>
      <c r="DI23" s="662"/>
      <c r="DJ23" s="662"/>
      <c r="DK23" s="663"/>
      <c r="DL23" s="709" t="s">
        <v>
288</v>
      </c>
      <c r="DM23" s="710"/>
      <c r="DN23" s="710"/>
      <c r="DO23" s="710"/>
      <c r="DP23" s="710"/>
      <c r="DQ23" s="710"/>
      <c r="DR23" s="710"/>
      <c r="DS23" s="710"/>
      <c r="DT23" s="710"/>
      <c r="DU23" s="710"/>
      <c r="DV23" s="711"/>
      <c r="DW23" s="661" t="s">
        <v>
289</v>
      </c>
      <c r="DX23" s="662"/>
      <c r="DY23" s="662"/>
      <c r="DZ23" s="662"/>
      <c r="EA23" s="662"/>
      <c r="EB23" s="662"/>
      <c r="EC23" s="663"/>
    </row>
    <row r="24" spans="2:133" ht="11.25" customHeight="1" x14ac:dyDescent="0.15">
      <c r="B24" s="676" t="s">
        <v>
290</v>
      </c>
      <c r="C24" s="677"/>
      <c r="D24" s="677"/>
      <c r="E24" s="677"/>
      <c r="F24" s="677"/>
      <c r="G24" s="677"/>
      <c r="H24" s="677"/>
      <c r="I24" s="677"/>
      <c r="J24" s="677"/>
      <c r="K24" s="677"/>
      <c r="L24" s="677"/>
      <c r="M24" s="677"/>
      <c r="N24" s="677"/>
      <c r="O24" s="677"/>
      <c r="P24" s="677"/>
      <c r="Q24" s="678"/>
      <c r="R24" s="679">
        <v>
260187</v>
      </c>
      <c r="S24" s="680"/>
      <c r="T24" s="680"/>
      <c r="U24" s="680"/>
      <c r="V24" s="680"/>
      <c r="W24" s="680"/>
      <c r="X24" s="680"/>
      <c r="Y24" s="681"/>
      <c r="Z24" s="682">
        <v>
1</v>
      </c>
      <c r="AA24" s="682"/>
      <c r="AB24" s="682"/>
      <c r="AC24" s="682"/>
      <c r="AD24" s="683" t="s">
        <v>
243</v>
      </c>
      <c r="AE24" s="683"/>
      <c r="AF24" s="683"/>
      <c r="AG24" s="683"/>
      <c r="AH24" s="683"/>
      <c r="AI24" s="683"/>
      <c r="AJ24" s="683"/>
      <c r="AK24" s="683"/>
      <c r="AL24" s="684" t="s">
        <v>
243</v>
      </c>
      <c r="AM24" s="685"/>
      <c r="AN24" s="685"/>
      <c r="AO24" s="686"/>
      <c r="AP24" s="697" t="s">
        <v>
291</v>
      </c>
      <c r="AQ24" s="698"/>
      <c r="AR24" s="698"/>
      <c r="AS24" s="698"/>
      <c r="AT24" s="698"/>
      <c r="AU24" s="698"/>
      <c r="AV24" s="698"/>
      <c r="AW24" s="698"/>
      <c r="AX24" s="698"/>
      <c r="AY24" s="698"/>
      <c r="AZ24" s="698"/>
      <c r="BA24" s="698"/>
      <c r="BB24" s="698"/>
      <c r="BC24" s="698"/>
      <c r="BD24" s="698"/>
      <c r="BE24" s="698"/>
      <c r="BF24" s="699"/>
      <c r="BG24" s="679" t="s">
        <v>
243</v>
      </c>
      <c r="BH24" s="680"/>
      <c r="BI24" s="680"/>
      <c r="BJ24" s="680"/>
      <c r="BK24" s="680"/>
      <c r="BL24" s="680"/>
      <c r="BM24" s="680"/>
      <c r="BN24" s="681"/>
      <c r="BO24" s="682" t="s">
        <v>
239</v>
      </c>
      <c r="BP24" s="682"/>
      <c r="BQ24" s="682"/>
      <c r="BR24" s="682"/>
      <c r="BS24" s="688" t="s">
        <v>
129</v>
      </c>
      <c r="BT24" s="680"/>
      <c r="BU24" s="680"/>
      <c r="BV24" s="680"/>
      <c r="BW24" s="680"/>
      <c r="BX24" s="680"/>
      <c r="BY24" s="680"/>
      <c r="BZ24" s="680"/>
      <c r="CA24" s="680"/>
      <c r="CB24" s="689"/>
      <c r="CD24" s="690" t="s">
        <v>
292</v>
      </c>
      <c r="CE24" s="691"/>
      <c r="CF24" s="691"/>
      <c r="CG24" s="691"/>
      <c r="CH24" s="691"/>
      <c r="CI24" s="691"/>
      <c r="CJ24" s="691"/>
      <c r="CK24" s="691"/>
      <c r="CL24" s="691"/>
      <c r="CM24" s="691"/>
      <c r="CN24" s="691"/>
      <c r="CO24" s="691"/>
      <c r="CP24" s="691"/>
      <c r="CQ24" s="692"/>
      <c r="CR24" s="668">
        <v>
12150706</v>
      </c>
      <c r="CS24" s="669"/>
      <c r="CT24" s="669"/>
      <c r="CU24" s="669"/>
      <c r="CV24" s="669"/>
      <c r="CW24" s="669"/>
      <c r="CX24" s="669"/>
      <c r="CY24" s="670"/>
      <c r="CZ24" s="673">
        <v>
49.6</v>
      </c>
      <c r="DA24" s="674"/>
      <c r="DB24" s="674"/>
      <c r="DC24" s="693"/>
      <c r="DD24" s="712">
        <v>
6457273</v>
      </c>
      <c r="DE24" s="669"/>
      <c r="DF24" s="669"/>
      <c r="DG24" s="669"/>
      <c r="DH24" s="669"/>
      <c r="DI24" s="669"/>
      <c r="DJ24" s="669"/>
      <c r="DK24" s="670"/>
      <c r="DL24" s="712">
        <v>
6448400</v>
      </c>
      <c r="DM24" s="669"/>
      <c r="DN24" s="669"/>
      <c r="DO24" s="669"/>
      <c r="DP24" s="669"/>
      <c r="DQ24" s="669"/>
      <c r="DR24" s="669"/>
      <c r="DS24" s="669"/>
      <c r="DT24" s="669"/>
      <c r="DU24" s="669"/>
      <c r="DV24" s="670"/>
      <c r="DW24" s="673">
        <v>
49.8</v>
      </c>
      <c r="DX24" s="674"/>
      <c r="DY24" s="674"/>
      <c r="DZ24" s="674"/>
      <c r="EA24" s="674"/>
      <c r="EB24" s="674"/>
      <c r="EC24" s="675"/>
    </row>
    <row r="25" spans="2:133" ht="11.25" customHeight="1" x14ac:dyDescent="0.15">
      <c r="B25" s="676" t="s">
        <v>
293</v>
      </c>
      <c r="C25" s="677"/>
      <c r="D25" s="677"/>
      <c r="E25" s="677"/>
      <c r="F25" s="677"/>
      <c r="G25" s="677"/>
      <c r="H25" s="677"/>
      <c r="I25" s="677"/>
      <c r="J25" s="677"/>
      <c r="K25" s="677"/>
      <c r="L25" s="677"/>
      <c r="M25" s="677"/>
      <c r="N25" s="677"/>
      <c r="O25" s="677"/>
      <c r="P25" s="677"/>
      <c r="Q25" s="678"/>
      <c r="R25" s="679">
        <v>
183913</v>
      </c>
      <c r="S25" s="680"/>
      <c r="T25" s="680"/>
      <c r="U25" s="680"/>
      <c r="V25" s="680"/>
      <c r="W25" s="680"/>
      <c r="X25" s="680"/>
      <c r="Y25" s="681"/>
      <c r="Z25" s="682">
        <v>
0.7</v>
      </c>
      <c r="AA25" s="682"/>
      <c r="AB25" s="682"/>
      <c r="AC25" s="682"/>
      <c r="AD25" s="683">
        <v>
38012</v>
      </c>
      <c r="AE25" s="683"/>
      <c r="AF25" s="683"/>
      <c r="AG25" s="683"/>
      <c r="AH25" s="683"/>
      <c r="AI25" s="683"/>
      <c r="AJ25" s="683"/>
      <c r="AK25" s="683"/>
      <c r="AL25" s="684">
        <v>
0.3</v>
      </c>
      <c r="AM25" s="685"/>
      <c r="AN25" s="685"/>
      <c r="AO25" s="686"/>
      <c r="AP25" s="697" t="s">
        <v>
294</v>
      </c>
      <c r="AQ25" s="698"/>
      <c r="AR25" s="698"/>
      <c r="AS25" s="698"/>
      <c r="AT25" s="698"/>
      <c r="AU25" s="698"/>
      <c r="AV25" s="698"/>
      <c r="AW25" s="698"/>
      <c r="AX25" s="698"/>
      <c r="AY25" s="698"/>
      <c r="AZ25" s="698"/>
      <c r="BA25" s="698"/>
      <c r="BB25" s="698"/>
      <c r="BC25" s="698"/>
      <c r="BD25" s="698"/>
      <c r="BE25" s="698"/>
      <c r="BF25" s="699"/>
      <c r="BG25" s="679" t="s">
        <v>
239</v>
      </c>
      <c r="BH25" s="680"/>
      <c r="BI25" s="680"/>
      <c r="BJ25" s="680"/>
      <c r="BK25" s="680"/>
      <c r="BL25" s="680"/>
      <c r="BM25" s="680"/>
      <c r="BN25" s="681"/>
      <c r="BO25" s="682" t="s">
        <v>
243</v>
      </c>
      <c r="BP25" s="682"/>
      <c r="BQ25" s="682"/>
      <c r="BR25" s="682"/>
      <c r="BS25" s="688" t="s">
        <v>
243</v>
      </c>
      <c r="BT25" s="680"/>
      <c r="BU25" s="680"/>
      <c r="BV25" s="680"/>
      <c r="BW25" s="680"/>
      <c r="BX25" s="680"/>
      <c r="BY25" s="680"/>
      <c r="BZ25" s="680"/>
      <c r="CA25" s="680"/>
      <c r="CB25" s="689"/>
      <c r="CD25" s="694" t="s">
        <v>
295</v>
      </c>
      <c r="CE25" s="695"/>
      <c r="CF25" s="695"/>
      <c r="CG25" s="695"/>
      <c r="CH25" s="695"/>
      <c r="CI25" s="695"/>
      <c r="CJ25" s="695"/>
      <c r="CK25" s="695"/>
      <c r="CL25" s="695"/>
      <c r="CM25" s="695"/>
      <c r="CN25" s="695"/>
      <c r="CO25" s="695"/>
      <c r="CP25" s="695"/>
      <c r="CQ25" s="696"/>
      <c r="CR25" s="679">
        <v>
3648421</v>
      </c>
      <c r="CS25" s="715"/>
      <c r="CT25" s="715"/>
      <c r="CU25" s="715"/>
      <c r="CV25" s="715"/>
      <c r="CW25" s="715"/>
      <c r="CX25" s="715"/>
      <c r="CY25" s="716"/>
      <c r="CZ25" s="684">
        <v>
14.9</v>
      </c>
      <c r="DA25" s="713"/>
      <c r="DB25" s="713"/>
      <c r="DC25" s="717"/>
      <c r="DD25" s="688">
        <v>
3396692</v>
      </c>
      <c r="DE25" s="715"/>
      <c r="DF25" s="715"/>
      <c r="DG25" s="715"/>
      <c r="DH25" s="715"/>
      <c r="DI25" s="715"/>
      <c r="DJ25" s="715"/>
      <c r="DK25" s="716"/>
      <c r="DL25" s="688">
        <v>
3387819</v>
      </c>
      <c r="DM25" s="715"/>
      <c r="DN25" s="715"/>
      <c r="DO25" s="715"/>
      <c r="DP25" s="715"/>
      <c r="DQ25" s="715"/>
      <c r="DR25" s="715"/>
      <c r="DS25" s="715"/>
      <c r="DT25" s="715"/>
      <c r="DU25" s="715"/>
      <c r="DV25" s="716"/>
      <c r="DW25" s="684">
        <v>
26.2</v>
      </c>
      <c r="DX25" s="713"/>
      <c r="DY25" s="713"/>
      <c r="DZ25" s="713"/>
      <c r="EA25" s="713"/>
      <c r="EB25" s="713"/>
      <c r="EC25" s="714"/>
    </row>
    <row r="26" spans="2:133" ht="11.25" customHeight="1" x14ac:dyDescent="0.15">
      <c r="B26" s="676" t="s">
        <v>
296</v>
      </c>
      <c r="C26" s="677"/>
      <c r="D26" s="677"/>
      <c r="E26" s="677"/>
      <c r="F26" s="677"/>
      <c r="G26" s="677"/>
      <c r="H26" s="677"/>
      <c r="I26" s="677"/>
      <c r="J26" s="677"/>
      <c r="K26" s="677"/>
      <c r="L26" s="677"/>
      <c r="M26" s="677"/>
      <c r="N26" s="677"/>
      <c r="O26" s="677"/>
      <c r="P26" s="677"/>
      <c r="Q26" s="678"/>
      <c r="R26" s="679">
        <v>
191418</v>
      </c>
      <c r="S26" s="680"/>
      <c r="T26" s="680"/>
      <c r="U26" s="680"/>
      <c r="V26" s="680"/>
      <c r="W26" s="680"/>
      <c r="X26" s="680"/>
      <c r="Y26" s="681"/>
      <c r="Z26" s="682">
        <v>
0.8</v>
      </c>
      <c r="AA26" s="682"/>
      <c r="AB26" s="682"/>
      <c r="AC26" s="682"/>
      <c r="AD26" s="683" t="s">
        <v>
243</v>
      </c>
      <c r="AE26" s="683"/>
      <c r="AF26" s="683"/>
      <c r="AG26" s="683"/>
      <c r="AH26" s="683"/>
      <c r="AI26" s="683"/>
      <c r="AJ26" s="683"/>
      <c r="AK26" s="683"/>
      <c r="AL26" s="684" t="s">
        <v>
243</v>
      </c>
      <c r="AM26" s="685"/>
      <c r="AN26" s="685"/>
      <c r="AO26" s="686"/>
      <c r="AP26" s="697" t="s">
        <v>
297</v>
      </c>
      <c r="AQ26" s="718"/>
      <c r="AR26" s="718"/>
      <c r="AS26" s="718"/>
      <c r="AT26" s="718"/>
      <c r="AU26" s="718"/>
      <c r="AV26" s="718"/>
      <c r="AW26" s="718"/>
      <c r="AX26" s="718"/>
      <c r="AY26" s="718"/>
      <c r="AZ26" s="718"/>
      <c r="BA26" s="718"/>
      <c r="BB26" s="718"/>
      <c r="BC26" s="718"/>
      <c r="BD26" s="718"/>
      <c r="BE26" s="718"/>
      <c r="BF26" s="699"/>
      <c r="BG26" s="679" t="s">
        <v>
243</v>
      </c>
      <c r="BH26" s="680"/>
      <c r="BI26" s="680"/>
      <c r="BJ26" s="680"/>
      <c r="BK26" s="680"/>
      <c r="BL26" s="680"/>
      <c r="BM26" s="680"/>
      <c r="BN26" s="681"/>
      <c r="BO26" s="682" t="s">
        <v>
243</v>
      </c>
      <c r="BP26" s="682"/>
      <c r="BQ26" s="682"/>
      <c r="BR26" s="682"/>
      <c r="BS26" s="688" t="s">
        <v>
243</v>
      </c>
      <c r="BT26" s="680"/>
      <c r="BU26" s="680"/>
      <c r="BV26" s="680"/>
      <c r="BW26" s="680"/>
      <c r="BX26" s="680"/>
      <c r="BY26" s="680"/>
      <c r="BZ26" s="680"/>
      <c r="CA26" s="680"/>
      <c r="CB26" s="689"/>
      <c r="CD26" s="694" t="s">
        <v>
298</v>
      </c>
      <c r="CE26" s="695"/>
      <c r="CF26" s="695"/>
      <c r="CG26" s="695"/>
      <c r="CH26" s="695"/>
      <c r="CI26" s="695"/>
      <c r="CJ26" s="695"/>
      <c r="CK26" s="695"/>
      <c r="CL26" s="695"/>
      <c r="CM26" s="695"/>
      <c r="CN26" s="695"/>
      <c r="CO26" s="695"/>
      <c r="CP26" s="695"/>
      <c r="CQ26" s="696"/>
      <c r="CR26" s="679">
        <v>
2268715</v>
      </c>
      <c r="CS26" s="680"/>
      <c r="CT26" s="680"/>
      <c r="CU26" s="680"/>
      <c r="CV26" s="680"/>
      <c r="CW26" s="680"/>
      <c r="CX26" s="680"/>
      <c r="CY26" s="681"/>
      <c r="CZ26" s="684">
        <v>
9.3000000000000007</v>
      </c>
      <c r="DA26" s="713"/>
      <c r="DB26" s="713"/>
      <c r="DC26" s="717"/>
      <c r="DD26" s="688">
        <v>
2116638</v>
      </c>
      <c r="DE26" s="680"/>
      <c r="DF26" s="680"/>
      <c r="DG26" s="680"/>
      <c r="DH26" s="680"/>
      <c r="DI26" s="680"/>
      <c r="DJ26" s="680"/>
      <c r="DK26" s="681"/>
      <c r="DL26" s="688" t="s">
        <v>
243</v>
      </c>
      <c r="DM26" s="680"/>
      <c r="DN26" s="680"/>
      <c r="DO26" s="680"/>
      <c r="DP26" s="680"/>
      <c r="DQ26" s="680"/>
      <c r="DR26" s="680"/>
      <c r="DS26" s="680"/>
      <c r="DT26" s="680"/>
      <c r="DU26" s="680"/>
      <c r="DV26" s="681"/>
      <c r="DW26" s="684" t="s">
        <v>
243</v>
      </c>
      <c r="DX26" s="713"/>
      <c r="DY26" s="713"/>
      <c r="DZ26" s="713"/>
      <c r="EA26" s="713"/>
      <c r="EB26" s="713"/>
      <c r="EC26" s="714"/>
    </row>
    <row r="27" spans="2:133" ht="11.25" customHeight="1" x14ac:dyDescent="0.15">
      <c r="B27" s="676" t="s">
        <v>
299</v>
      </c>
      <c r="C27" s="677"/>
      <c r="D27" s="677"/>
      <c r="E27" s="677"/>
      <c r="F27" s="677"/>
      <c r="G27" s="677"/>
      <c r="H27" s="677"/>
      <c r="I27" s="677"/>
      <c r="J27" s="677"/>
      <c r="K27" s="677"/>
      <c r="L27" s="677"/>
      <c r="M27" s="677"/>
      <c r="N27" s="677"/>
      <c r="O27" s="677"/>
      <c r="P27" s="677"/>
      <c r="Q27" s="678"/>
      <c r="R27" s="679">
        <v>
4993502</v>
      </c>
      <c r="S27" s="680"/>
      <c r="T27" s="680"/>
      <c r="U27" s="680"/>
      <c r="V27" s="680"/>
      <c r="W27" s="680"/>
      <c r="X27" s="680"/>
      <c r="Y27" s="681"/>
      <c r="Z27" s="682">
        <v>
20</v>
      </c>
      <c r="AA27" s="682"/>
      <c r="AB27" s="682"/>
      <c r="AC27" s="682"/>
      <c r="AD27" s="683" t="s">
        <v>
239</v>
      </c>
      <c r="AE27" s="683"/>
      <c r="AF27" s="683"/>
      <c r="AG27" s="683"/>
      <c r="AH27" s="683"/>
      <c r="AI27" s="683"/>
      <c r="AJ27" s="683"/>
      <c r="AK27" s="683"/>
      <c r="AL27" s="684" t="s">
        <v>
243</v>
      </c>
      <c r="AM27" s="685"/>
      <c r="AN27" s="685"/>
      <c r="AO27" s="686"/>
      <c r="AP27" s="676" t="s">
        <v>
300</v>
      </c>
      <c r="AQ27" s="677"/>
      <c r="AR27" s="677"/>
      <c r="AS27" s="677"/>
      <c r="AT27" s="677"/>
      <c r="AU27" s="677"/>
      <c r="AV27" s="677"/>
      <c r="AW27" s="677"/>
      <c r="AX27" s="677"/>
      <c r="AY27" s="677"/>
      <c r="AZ27" s="677"/>
      <c r="BA27" s="677"/>
      <c r="BB27" s="677"/>
      <c r="BC27" s="677"/>
      <c r="BD27" s="677"/>
      <c r="BE27" s="677"/>
      <c r="BF27" s="678"/>
      <c r="BG27" s="679">
        <v>
7977383</v>
      </c>
      <c r="BH27" s="680"/>
      <c r="BI27" s="680"/>
      <c r="BJ27" s="680"/>
      <c r="BK27" s="680"/>
      <c r="BL27" s="680"/>
      <c r="BM27" s="680"/>
      <c r="BN27" s="681"/>
      <c r="BO27" s="682">
        <v>
100</v>
      </c>
      <c r="BP27" s="682"/>
      <c r="BQ27" s="682"/>
      <c r="BR27" s="682"/>
      <c r="BS27" s="688">
        <v>
25335</v>
      </c>
      <c r="BT27" s="680"/>
      <c r="BU27" s="680"/>
      <c r="BV27" s="680"/>
      <c r="BW27" s="680"/>
      <c r="BX27" s="680"/>
      <c r="BY27" s="680"/>
      <c r="BZ27" s="680"/>
      <c r="CA27" s="680"/>
      <c r="CB27" s="689"/>
      <c r="CD27" s="694" t="s">
        <v>
301</v>
      </c>
      <c r="CE27" s="695"/>
      <c r="CF27" s="695"/>
      <c r="CG27" s="695"/>
      <c r="CH27" s="695"/>
      <c r="CI27" s="695"/>
      <c r="CJ27" s="695"/>
      <c r="CK27" s="695"/>
      <c r="CL27" s="695"/>
      <c r="CM27" s="695"/>
      <c r="CN27" s="695"/>
      <c r="CO27" s="695"/>
      <c r="CP27" s="695"/>
      <c r="CQ27" s="696"/>
      <c r="CR27" s="679">
        <v>
7739494</v>
      </c>
      <c r="CS27" s="715"/>
      <c r="CT27" s="715"/>
      <c r="CU27" s="715"/>
      <c r="CV27" s="715"/>
      <c r="CW27" s="715"/>
      <c r="CX27" s="715"/>
      <c r="CY27" s="716"/>
      <c r="CZ27" s="684">
        <v>
31.6</v>
      </c>
      <c r="DA27" s="713"/>
      <c r="DB27" s="713"/>
      <c r="DC27" s="717"/>
      <c r="DD27" s="688">
        <v>
2330843</v>
      </c>
      <c r="DE27" s="715"/>
      <c r="DF27" s="715"/>
      <c r="DG27" s="715"/>
      <c r="DH27" s="715"/>
      <c r="DI27" s="715"/>
      <c r="DJ27" s="715"/>
      <c r="DK27" s="716"/>
      <c r="DL27" s="688">
        <v>
2330843</v>
      </c>
      <c r="DM27" s="715"/>
      <c r="DN27" s="715"/>
      <c r="DO27" s="715"/>
      <c r="DP27" s="715"/>
      <c r="DQ27" s="715"/>
      <c r="DR27" s="715"/>
      <c r="DS27" s="715"/>
      <c r="DT27" s="715"/>
      <c r="DU27" s="715"/>
      <c r="DV27" s="716"/>
      <c r="DW27" s="684">
        <v>
18</v>
      </c>
      <c r="DX27" s="713"/>
      <c r="DY27" s="713"/>
      <c r="DZ27" s="713"/>
      <c r="EA27" s="713"/>
      <c r="EB27" s="713"/>
      <c r="EC27" s="714"/>
    </row>
    <row r="28" spans="2:133" ht="11.25" customHeight="1" x14ac:dyDescent="0.15">
      <c r="B28" s="721" t="s">
        <v>
302</v>
      </c>
      <c r="C28" s="722"/>
      <c r="D28" s="722"/>
      <c r="E28" s="722"/>
      <c r="F28" s="722"/>
      <c r="G28" s="722"/>
      <c r="H28" s="722"/>
      <c r="I28" s="722"/>
      <c r="J28" s="722"/>
      <c r="K28" s="722"/>
      <c r="L28" s="722"/>
      <c r="M28" s="722"/>
      <c r="N28" s="722"/>
      <c r="O28" s="722"/>
      <c r="P28" s="722"/>
      <c r="Q28" s="723"/>
      <c r="R28" s="679">
        <v>
1615179</v>
      </c>
      <c r="S28" s="680"/>
      <c r="T28" s="680"/>
      <c r="U28" s="680"/>
      <c r="V28" s="680"/>
      <c r="W28" s="680"/>
      <c r="X28" s="680"/>
      <c r="Y28" s="681"/>
      <c r="Z28" s="682">
        <v>
6.5</v>
      </c>
      <c r="AA28" s="682"/>
      <c r="AB28" s="682"/>
      <c r="AC28" s="682"/>
      <c r="AD28" s="683">
        <v>
1615179</v>
      </c>
      <c r="AE28" s="683"/>
      <c r="AF28" s="683"/>
      <c r="AG28" s="683"/>
      <c r="AH28" s="683"/>
      <c r="AI28" s="683"/>
      <c r="AJ28" s="683"/>
      <c r="AK28" s="683"/>
      <c r="AL28" s="684">
        <v>
13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
303</v>
      </c>
      <c r="CE28" s="695"/>
      <c r="CF28" s="695"/>
      <c r="CG28" s="695"/>
      <c r="CH28" s="695"/>
      <c r="CI28" s="695"/>
      <c r="CJ28" s="695"/>
      <c r="CK28" s="695"/>
      <c r="CL28" s="695"/>
      <c r="CM28" s="695"/>
      <c r="CN28" s="695"/>
      <c r="CO28" s="695"/>
      <c r="CP28" s="695"/>
      <c r="CQ28" s="696"/>
      <c r="CR28" s="679">
        <v>
762791</v>
      </c>
      <c r="CS28" s="680"/>
      <c r="CT28" s="680"/>
      <c r="CU28" s="680"/>
      <c r="CV28" s="680"/>
      <c r="CW28" s="680"/>
      <c r="CX28" s="680"/>
      <c r="CY28" s="681"/>
      <c r="CZ28" s="684">
        <v>
3.1</v>
      </c>
      <c r="DA28" s="713"/>
      <c r="DB28" s="713"/>
      <c r="DC28" s="717"/>
      <c r="DD28" s="688">
        <v>
729738</v>
      </c>
      <c r="DE28" s="680"/>
      <c r="DF28" s="680"/>
      <c r="DG28" s="680"/>
      <c r="DH28" s="680"/>
      <c r="DI28" s="680"/>
      <c r="DJ28" s="680"/>
      <c r="DK28" s="681"/>
      <c r="DL28" s="688">
        <v>
729738</v>
      </c>
      <c r="DM28" s="680"/>
      <c r="DN28" s="680"/>
      <c r="DO28" s="680"/>
      <c r="DP28" s="680"/>
      <c r="DQ28" s="680"/>
      <c r="DR28" s="680"/>
      <c r="DS28" s="680"/>
      <c r="DT28" s="680"/>
      <c r="DU28" s="680"/>
      <c r="DV28" s="681"/>
      <c r="DW28" s="684">
        <v>
5.6</v>
      </c>
      <c r="DX28" s="713"/>
      <c r="DY28" s="713"/>
      <c r="DZ28" s="713"/>
      <c r="EA28" s="713"/>
      <c r="EB28" s="713"/>
      <c r="EC28" s="714"/>
    </row>
    <row r="29" spans="2:133" ht="11.25" customHeight="1" x14ac:dyDescent="0.15">
      <c r="B29" s="676" t="s">
        <v>
304</v>
      </c>
      <c r="C29" s="677"/>
      <c r="D29" s="677"/>
      <c r="E29" s="677"/>
      <c r="F29" s="677"/>
      <c r="G29" s="677"/>
      <c r="H29" s="677"/>
      <c r="I29" s="677"/>
      <c r="J29" s="677"/>
      <c r="K29" s="677"/>
      <c r="L29" s="677"/>
      <c r="M29" s="677"/>
      <c r="N29" s="677"/>
      <c r="O29" s="677"/>
      <c r="P29" s="677"/>
      <c r="Q29" s="678"/>
      <c r="R29" s="679">
        <v>
3637867</v>
      </c>
      <c r="S29" s="680"/>
      <c r="T29" s="680"/>
      <c r="U29" s="680"/>
      <c r="V29" s="680"/>
      <c r="W29" s="680"/>
      <c r="X29" s="680"/>
      <c r="Y29" s="681"/>
      <c r="Z29" s="682">
        <v>
14.6</v>
      </c>
      <c r="AA29" s="682"/>
      <c r="AB29" s="682"/>
      <c r="AC29" s="682"/>
      <c r="AD29" s="683" t="s">
        <v>
243</v>
      </c>
      <c r="AE29" s="683"/>
      <c r="AF29" s="683"/>
      <c r="AG29" s="683"/>
      <c r="AH29" s="683"/>
      <c r="AI29" s="683"/>
      <c r="AJ29" s="683"/>
      <c r="AK29" s="683"/>
      <c r="AL29" s="684" t="s">
        <v>
129</v>
      </c>
      <c r="AM29" s="685"/>
      <c r="AN29" s="685"/>
      <c r="AO29" s="686"/>
      <c r="AP29" s="658" t="s">
        <v>
222</v>
      </c>
      <c r="AQ29" s="659"/>
      <c r="AR29" s="659"/>
      <c r="AS29" s="659"/>
      <c r="AT29" s="659"/>
      <c r="AU29" s="659"/>
      <c r="AV29" s="659"/>
      <c r="AW29" s="659"/>
      <c r="AX29" s="659"/>
      <c r="AY29" s="659"/>
      <c r="AZ29" s="659"/>
      <c r="BA29" s="659"/>
      <c r="BB29" s="659"/>
      <c r="BC29" s="659"/>
      <c r="BD29" s="659"/>
      <c r="BE29" s="659"/>
      <c r="BF29" s="660"/>
      <c r="BG29" s="658" t="s">
        <v>
305</v>
      </c>
      <c r="BH29" s="719"/>
      <c r="BI29" s="719"/>
      <c r="BJ29" s="719"/>
      <c r="BK29" s="719"/>
      <c r="BL29" s="719"/>
      <c r="BM29" s="719"/>
      <c r="BN29" s="719"/>
      <c r="BO29" s="719"/>
      <c r="BP29" s="719"/>
      <c r="BQ29" s="720"/>
      <c r="BR29" s="658" t="s">
        <v>
306</v>
      </c>
      <c r="BS29" s="719"/>
      <c r="BT29" s="719"/>
      <c r="BU29" s="719"/>
      <c r="BV29" s="719"/>
      <c r="BW29" s="719"/>
      <c r="BX29" s="719"/>
      <c r="BY29" s="719"/>
      <c r="BZ29" s="719"/>
      <c r="CA29" s="719"/>
      <c r="CB29" s="720"/>
      <c r="CD29" s="742" t="s">
        <v>
307</v>
      </c>
      <c r="CE29" s="743"/>
      <c r="CF29" s="694" t="s">
        <v>
308</v>
      </c>
      <c r="CG29" s="695"/>
      <c r="CH29" s="695"/>
      <c r="CI29" s="695"/>
      <c r="CJ29" s="695"/>
      <c r="CK29" s="695"/>
      <c r="CL29" s="695"/>
      <c r="CM29" s="695"/>
      <c r="CN29" s="695"/>
      <c r="CO29" s="695"/>
      <c r="CP29" s="695"/>
      <c r="CQ29" s="696"/>
      <c r="CR29" s="679">
        <v>
762791</v>
      </c>
      <c r="CS29" s="715"/>
      <c r="CT29" s="715"/>
      <c r="CU29" s="715"/>
      <c r="CV29" s="715"/>
      <c r="CW29" s="715"/>
      <c r="CX29" s="715"/>
      <c r="CY29" s="716"/>
      <c r="CZ29" s="684">
        <v>
3.1</v>
      </c>
      <c r="DA29" s="713"/>
      <c r="DB29" s="713"/>
      <c r="DC29" s="717"/>
      <c r="DD29" s="688">
        <v>
729738</v>
      </c>
      <c r="DE29" s="715"/>
      <c r="DF29" s="715"/>
      <c r="DG29" s="715"/>
      <c r="DH29" s="715"/>
      <c r="DI29" s="715"/>
      <c r="DJ29" s="715"/>
      <c r="DK29" s="716"/>
      <c r="DL29" s="688">
        <v>
729738</v>
      </c>
      <c r="DM29" s="715"/>
      <c r="DN29" s="715"/>
      <c r="DO29" s="715"/>
      <c r="DP29" s="715"/>
      <c r="DQ29" s="715"/>
      <c r="DR29" s="715"/>
      <c r="DS29" s="715"/>
      <c r="DT29" s="715"/>
      <c r="DU29" s="715"/>
      <c r="DV29" s="716"/>
      <c r="DW29" s="684">
        <v>
5.6</v>
      </c>
      <c r="DX29" s="713"/>
      <c r="DY29" s="713"/>
      <c r="DZ29" s="713"/>
      <c r="EA29" s="713"/>
      <c r="EB29" s="713"/>
      <c r="EC29" s="714"/>
    </row>
    <row r="30" spans="2:133" ht="11.25" customHeight="1" x14ac:dyDescent="0.15">
      <c r="B30" s="676" t="s">
        <v>
309</v>
      </c>
      <c r="C30" s="677"/>
      <c r="D30" s="677"/>
      <c r="E30" s="677"/>
      <c r="F30" s="677"/>
      <c r="G30" s="677"/>
      <c r="H30" s="677"/>
      <c r="I30" s="677"/>
      <c r="J30" s="677"/>
      <c r="K30" s="677"/>
      <c r="L30" s="677"/>
      <c r="M30" s="677"/>
      <c r="N30" s="677"/>
      <c r="O30" s="677"/>
      <c r="P30" s="677"/>
      <c r="Q30" s="678"/>
      <c r="R30" s="679">
        <v>
25852</v>
      </c>
      <c r="S30" s="680"/>
      <c r="T30" s="680"/>
      <c r="U30" s="680"/>
      <c r="V30" s="680"/>
      <c r="W30" s="680"/>
      <c r="X30" s="680"/>
      <c r="Y30" s="681"/>
      <c r="Z30" s="682">
        <v>
0.1</v>
      </c>
      <c r="AA30" s="682"/>
      <c r="AB30" s="682"/>
      <c r="AC30" s="682"/>
      <c r="AD30" s="683">
        <v>
9153</v>
      </c>
      <c r="AE30" s="683"/>
      <c r="AF30" s="683"/>
      <c r="AG30" s="683"/>
      <c r="AH30" s="683"/>
      <c r="AI30" s="683"/>
      <c r="AJ30" s="683"/>
      <c r="AK30" s="683"/>
      <c r="AL30" s="684">
        <v>
0.1</v>
      </c>
      <c r="AM30" s="685"/>
      <c r="AN30" s="685"/>
      <c r="AO30" s="686"/>
      <c r="AP30" s="727" t="s">
        <v>
310</v>
      </c>
      <c r="AQ30" s="728"/>
      <c r="AR30" s="728"/>
      <c r="AS30" s="728"/>
      <c r="AT30" s="733" t="s">
        <v>
311</v>
      </c>
      <c r="AU30" s="230"/>
      <c r="AV30" s="230"/>
      <c r="AW30" s="230"/>
      <c r="AX30" s="665" t="s">
        <v>
189</v>
      </c>
      <c r="AY30" s="666"/>
      <c r="AZ30" s="666"/>
      <c r="BA30" s="666"/>
      <c r="BB30" s="666"/>
      <c r="BC30" s="666"/>
      <c r="BD30" s="666"/>
      <c r="BE30" s="666"/>
      <c r="BF30" s="667"/>
      <c r="BG30" s="739">
        <v>
99</v>
      </c>
      <c r="BH30" s="740"/>
      <c r="BI30" s="740"/>
      <c r="BJ30" s="740"/>
      <c r="BK30" s="740"/>
      <c r="BL30" s="740"/>
      <c r="BM30" s="674">
        <v>
97.7</v>
      </c>
      <c r="BN30" s="740"/>
      <c r="BO30" s="740"/>
      <c r="BP30" s="740"/>
      <c r="BQ30" s="741"/>
      <c r="BR30" s="739">
        <v>
98.9</v>
      </c>
      <c r="BS30" s="740"/>
      <c r="BT30" s="740"/>
      <c r="BU30" s="740"/>
      <c r="BV30" s="740"/>
      <c r="BW30" s="740"/>
      <c r="BX30" s="674">
        <v>
97.7</v>
      </c>
      <c r="BY30" s="740"/>
      <c r="BZ30" s="740"/>
      <c r="CA30" s="740"/>
      <c r="CB30" s="741"/>
      <c r="CD30" s="744"/>
      <c r="CE30" s="745"/>
      <c r="CF30" s="694" t="s">
        <v>
312</v>
      </c>
      <c r="CG30" s="695"/>
      <c r="CH30" s="695"/>
      <c r="CI30" s="695"/>
      <c r="CJ30" s="695"/>
      <c r="CK30" s="695"/>
      <c r="CL30" s="695"/>
      <c r="CM30" s="695"/>
      <c r="CN30" s="695"/>
      <c r="CO30" s="695"/>
      <c r="CP30" s="695"/>
      <c r="CQ30" s="696"/>
      <c r="CR30" s="679">
        <v>
717847</v>
      </c>
      <c r="CS30" s="680"/>
      <c r="CT30" s="680"/>
      <c r="CU30" s="680"/>
      <c r="CV30" s="680"/>
      <c r="CW30" s="680"/>
      <c r="CX30" s="680"/>
      <c r="CY30" s="681"/>
      <c r="CZ30" s="684">
        <v>
2.9</v>
      </c>
      <c r="DA30" s="713"/>
      <c r="DB30" s="713"/>
      <c r="DC30" s="717"/>
      <c r="DD30" s="688">
        <v>
689937</v>
      </c>
      <c r="DE30" s="680"/>
      <c r="DF30" s="680"/>
      <c r="DG30" s="680"/>
      <c r="DH30" s="680"/>
      <c r="DI30" s="680"/>
      <c r="DJ30" s="680"/>
      <c r="DK30" s="681"/>
      <c r="DL30" s="688">
        <v>
689937</v>
      </c>
      <c r="DM30" s="680"/>
      <c r="DN30" s="680"/>
      <c r="DO30" s="680"/>
      <c r="DP30" s="680"/>
      <c r="DQ30" s="680"/>
      <c r="DR30" s="680"/>
      <c r="DS30" s="680"/>
      <c r="DT30" s="680"/>
      <c r="DU30" s="680"/>
      <c r="DV30" s="681"/>
      <c r="DW30" s="684">
        <v>
5.3</v>
      </c>
      <c r="DX30" s="713"/>
      <c r="DY30" s="713"/>
      <c r="DZ30" s="713"/>
      <c r="EA30" s="713"/>
      <c r="EB30" s="713"/>
      <c r="EC30" s="714"/>
    </row>
    <row r="31" spans="2:133" ht="11.25" customHeight="1" x14ac:dyDescent="0.15">
      <c r="B31" s="676" t="s">
        <v>
313</v>
      </c>
      <c r="C31" s="677"/>
      <c r="D31" s="677"/>
      <c r="E31" s="677"/>
      <c r="F31" s="677"/>
      <c r="G31" s="677"/>
      <c r="H31" s="677"/>
      <c r="I31" s="677"/>
      <c r="J31" s="677"/>
      <c r="K31" s="677"/>
      <c r="L31" s="677"/>
      <c r="M31" s="677"/>
      <c r="N31" s="677"/>
      <c r="O31" s="677"/>
      <c r="P31" s="677"/>
      <c r="Q31" s="678"/>
      <c r="R31" s="679">
        <v>
3488</v>
      </c>
      <c r="S31" s="680"/>
      <c r="T31" s="680"/>
      <c r="U31" s="680"/>
      <c r="V31" s="680"/>
      <c r="W31" s="680"/>
      <c r="X31" s="680"/>
      <c r="Y31" s="681"/>
      <c r="Z31" s="682">
        <v>
0</v>
      </c>
      <c r="AA31" s="682"/>
      <c r="AB31" s="682"/>
      <c r="AC31" s="682"/>
      <c r="AD31" s="683" t="s">
        <v>
129</v>
      </c>
      <c r="AE31" s="683"/>
      <c r="AF31" s="683"/>
      <c r="AG31" s="683"/>
      <c r="AH31" s="683"/>
      <c r="AI31" s="683"/>
      <c r="AJ31" s="683"/>
      <c r="AK31" s="683"/>
      <c r="AL31" s="684" t="s">
        <v>
239</v>
      </c>
      <c r="AM31" s="685"/>
      <c r="AN31" s="685"/>
      <c r="AO31" s="686"/>
      <c r="AP31" s="729"/>
      <c r="AQ31" s="730"/>
      <c r="AR31" s="730"/>
      <c r="AS31" s="730"/>
      <c r="AT31" s="734"/>
      <c r="AU31" s="229" t="s">
        <v>
314</v>
      </c>
      <c r="AV31" s="229"/>
      <c r="AW31" s="229"/>
      <c r="AX31" s="676" t="s">
        <v>
315</v>
      </c>
      <c r="AY31" s="677"/>
      <c r="AZ31" s="677"/>
      <c r="BA31" s="677"/>
      <c r="BB31" s="677"/>
      <c r="BC31" s="677"/>
      <c r="BD31" s="677"/>
      <c r="BE31" s="677"/>
      <c r="BF31" s="678"/>
      <c r="BG31" s="736">
        <v>
98.4</v>
      </c>
      <c r="BH31" s="715"/>
      <c r="BI31" s="715"/>
      <c r="BJ31" s="715"/>
      <c r="BK31" s="715"/>
      <c r="BL31" s="715"/>
      <c r="BM31" s="685">
        <v>
96.4</v>
      </c>
      <c r="BN31" s="737"/>
      <c r="BO31" s="737"/>
      <c r="BP31" s="737"/>
      <c r="BQ31" s="738"/>
      <c r="BR31" s="736">
        <v>
98.4</v>
      </c>
      <c r="BS31" s="715"/>
      <c r="BT31" s="715"/>
      <c r="BU31" s="715"/>
      <c r="BV31" s="715"/>
      <c r="BW31" s="715"/>
      <c r="BX31" s="685">
        <v>
96.7</v>
      </c>
      <c r="BY31" s="737"/>
      <c r="BZ31" s="737"/>
      <c r="CA31" s="737"/>
      <c r="CB31" s="738"/>
      <c r="CD31" s="744"/>
      <c r="CE31" s="745"/>
      <c r="CF31" s="694" t="s">
        <v>
316</v>
      </c>
      <c r="CG31" s="695"/>
      <c r="CH31" s="695"/>
      <c r="CI31" s="695"/>
      <c r="CJ31" s="695"/>
      <c r="CK31" s="695"/>
      <c r="CL31" s="695"/>
      <c r="CM31" s="695"/>
      <c r="CN31" s="695"/>
      <c r="CO31" s="695"/>
      <c r="CP31" s="695"/>
      <c r="CQ31" s="696"/>
      <c r="CR31" s="679">
        <v>
44944</v>
      </c>
      <c r="CS31" s="715"/>
      <c r="CT31" s="715"/>
      <c r="CU31" s="715"/>
      <c r="CV31" s="715"/>
      <c r="CW31" s="715"/>
      <c r="CX31" s="715"/>
      <c r="CY31" s="716"/>
      <c r="CZ31" s="684">
        <v>
0.2</v>
      </c>
      <c r="DA31" s="713"/>
      <c r="DB31" s="713"/>
      <c r="DC31" s="717"/>
      <c r="DD31" s="688">
        <v>
39801</v>
      </c>
      <c r="DE31" s="715"/>
      <c r="DF31" s="715"/>
      <c r="DG31" s="715"/>
      <c r="DH31" s="715"/>
      <c r="DI31" s="715"/>
      <c r="DJ31" s="715"/>
      <c r="DK31" s="716"/>
      <c r="DL31" s="688">
        <v>
39801</v>
      </c>
      <c r="DM31" s="715"/>
      <c r="DN31" s="715"/>
      <c r="DO31" s="715"/>
      <c r="DP31" s="715"/>
      <c r="DQ31" s="715"/>
      <c r="DR31" s="715"/>
      <c r="DS31" s="715"/>
      <c r="DT31" s="715"/>
      <c r="DU31" s="715"/>
      <c r="DV31" s="716"/>
      <c r="DW31" s="684">
        <v>
0.3</v>
      </c>
      <c r="DX31" s="713"/>
      <c r="DY31" s="713"/>
      <c r="DZ31" s="713"/>
      <c r="EA31" s="713"/>
      <c r="EB31" s="713"/>
      <c r="EC31" s="714"/>
    </row>
    <row r="32" spans="2:133" ht="11.25" customHeight="1" x14ac:dyDescent="0.15">
      <c r="B32" s="676" t="s">
        <v>
317</v>
      </c>
      <c r="C32" s="677"/>
      <c r="D32" s="677"/>
      <c r="E32" s="677"/>
      <c r="F32" s="677"/>
      <c r="G32" s="677"/>
      <c r="H32" s="677"/>
      <c r="I32" s="677"/>
      <c r="J32" s="677"/>
      <c r="K32" s="677"/>
      <c r="L32" s="677"/>
      <c r="M32" s="677"/>
      <c r="N32" s="677"/>
      <c r="O32" s="677"/>
      <c r="P32" s="677"/>
      <c r="Q32" s="678"/>
      <c r="R32" s="679">
        <v>
1031235</v>
      </c>
      <c r="S32" s="680"/>
      <c r="T32" s="680"/>
      <c r="U32" s="680"/>
      <c r="V32" s="680"/>
      <c r="W32" s="680"/>
      <c r="X32" s="680"/>
      <c r="Y32" s="681"/>
      <c r="Z32" s="682">
        <v>
4.0999999999999996</v>
      </c>
      <c r="AA32" s="682"/>
      <c r="AB32" s="682"/>
      <c r="AC32" s="682"/>
      <c r="AD32" s="683" t="s">
        <v>
243</v>
      </c>
      <c r="AE32" s="683"/>
      <c r="AF32" s="683"/>
      <c r="AG32" s="683"/>
      <c r="AH32" s="683"/>
      <c r="AI32" s="683"/>
      <c r="AJ32" s="683"/>
      <c r="AK32" s="683"/>
      <c r="AL32" s="684" t="s">
        <v>
243</v>
      </c>
      <c r="AM32" s="685"/>
      <c r="AN32" s="685"/>
      <c r="AO32" s="686"/>
      <c r="AP32" s="731"/>
      <c r="AQ32" s="732"/>
      <c r="AR32" s="732"/>
      <c r="AS32" s="732"/>
      <c r="AT32" s="735"/>
      <c r="AU32" s="231"/>
      <c r="AV32" s="231"/>
      <c r="AW32" s="231"/>
      <c r="AX32" s="724" t="s">
        <v>
318</v>
      </c>
      <c r="AY32" s="725"/>
      <c r="AZ32" s="725"/>
      <c r="BA32" s="725"/>
      <c r="BB32" s="725"/>
      <c r="BC32" s="725"/>
      <c r="BD32" s="725"/>
      <c r="BE32" s="725"/>
      <c r="BF32" s="726"/>
      <c r="BG32" s="748">
        <v>
99.5</v>
      </c>
      <c r="BH32" s="749"/>
      <c r="BI32" s="749"/>
      <c r="BJ32" s="749"/>
      <c r="BK32" s="749"/>
      <c r="BL32" s="749"/>
      <c r="BM32" s="750">
        <v>
98.9</v>
      </c>
      <c r="BN32" s="749"/>
      <c r="BO32" s="749"/>
      <c r="BP32" s="749"/>
      <c r="BQ32" s="751"/>
      <c r="BR32" s="748">
        <v>
99.4</v>
      </c>
      <c r="BS32" s="749"/>
      <c r="BT32" s="749"/>
      <c r="BU32" s="749"/>
      <c r="BV32" s="749"/>
      <c r="BW32" s="749"/>
      <c r="BX32" s="750">
        <v>
98.7</v>
      </c>
      <c r="BY32" s="749"/>
      <c r="BZ32" s="749"/>
      <c r="CA32" s="749"/>
      <c r="CB32" s="751"/>
      <c r="CD32" s="746"/>
      <c r="CE32" s="747"/>
      <c r="CF32" s="694" t="s">
        <v>
319</v>
      </c>
      <c r="CG32" s="695"/>
      <c r="CH32" s="695"/>
      <c r="CI32" s="695"/>
      <c r="CJ32" s="695"/>
      <c r="CK32" s="695"/>
      <c r="CL32" s="695"/>
      <c r="CM32" s="695"/>
      <c r="CN32" s="695"/>
      <c r="CO32" s="695"/>
      <c r="CP32" s="695"/>
      <c r="CQ32" s="696"/>
      <c r="CR32" s="679" t="s">
        <v>
243</v>
      </c>
      <c r="CS32" s="680"/>
      <c r="CT32" s="680"/>
      <c r="CU32" s="680"/>
      <c r="CV32" s="680"/>
      <c r="CW32" s="680"/>
      <c r="CX32" s="680"/>
      <c r="CY32" s="681"/>
      <c r="CZ32" s="684" t="s">
        <v>
129</v>
      </c>
      <c r="DA32" s="713"/>
      <c r="DB32" s="713"/>
      <c r="DC32" s="717"/>
      <c r="DD32" s="688" t="s">
        <v>
239</v>
      </c>
      <c r="DE32" s="680"/>
      <c r="DF32" s="680"/>
      <c r="DG32" s="680"/>
      <c r="DH32" s="680"/>
      <c r="DI32" s="680"/>
      <c r="DJ32" s="680"/>
      <c r="DK32" s="681"/>
      <c r="DL32" s="688" t="s">
        <v>
129</v>
      </c>
      <c r="DM32" s="680"/>
      <c r="DN32" s="680"/>
      <c r="DO32" s="680"/>
      <c r="DP32" s="680"/>
      <c r="DQ32" s="680"/>
      <c r="DR32" s="680"/>
      <c r="DS32" s="680"/>
      <c r="DT32" s="680"/>
      <c r="DU32" s="680"/>
      <c r="DV32" s="681"/>
      <c r="DW32" s="684" t="s">
        <v>
243</v>
      </c>
      <c r="DX32" s="713"/>
      <c r="DY32" s="713"/>
      <c r="DZ32" s="713"/>
      <c r="EA32" s="713"/>
      <c r="EB32" s="713"/>
      <c r="EC32" s="714"/>
    </row>
    <row r="33" spans="2:133" ht="11.25" customHeight="1" x14ac:dyDescent="0.15">
      <c r="B33" s="676" t="s">
        <v>
320</v>
      </c>
      <c r="C33" s="677"/>
      <c r="D33" s="677"/>
      <c r="E33" s="677"/>
      <c r="F33" s="677"/>
      <c r="G33" s="677"/>
      <c r="H33" s="677"/>
      <c r="I33" s="677"/>
      <c r="J33" s="677"/>
      <c r="K33" s="677"/>
      <c r="L33" s="677"/>
      <c r="M33" s="677"/>
      <c r="N33" s="677"/>
      <c r="O33" s="677"/>
      <c r="P33" s="677"/>
      <c r="Q33" s="678"/>
      <c r="R33" s="679">
        <v>
536503</v>
      </c>
      <c r="S33" s="680"/>
      <c r="T33" s="680"/>
      <c r="U33" s="680"/>
      <c r="V33" s="680"/>
      <c r="W33" s="680"/>
      <c r="X33" s="680"/>
      <c r="Y33" s="681"/>
      <c r="Z33" s="682">
        <v>
2.2000000000000002</v>
      </c>
      <c r="AA33" s="682"/>
      <c r="AB33" s="682"/>
      <c r="AC33" s="682"/>
      <c r="AD33" s="683" t="s">
        <v>
243</v>
      </c>
      <c r="AE33" s="683"/>
      <c r="AF33" s="683"/>
      <c r="AG33" s="683"/>
      <c r="AH33" s="683"/>
      <c r="AI33" s="683"/>
      <c r="AJ33" s="683"/>
      <c r="AK33" s="683"/>
      <c r="AL33" s="684" t="s">
        <v>
243</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
321</v>
      </c>
      <c r="CE33" s="695"/>
      <c r="CF33" s="695"/>
      <c r="CG33" s="695"/>
      <c r="CH33" s="695"/>
      <c r="CI33" s="695"/>
      <c r="CJ33" s="695"/>
      <c r="CK33" s="695"/>
      <c r="CL33" s="695"/>
      <c r="CM33" s="695"/>
      <c r="CN33" s="695"/>
      <c r="CO33" s="695"/>
      <c r="CP33" s="695"/>
      <c r="CQ33" s="696"/>
      <c r="CR33" s="679">
        <v>
10054532</v>
      </c>
      <c r="CS33" s="715"/>
      <c r="CT33" s="715"/>
      <c r="CU33" s="715"/>
      <c r="CV33" s="715"/>
      <c r="CW33" s="715"/>
      <c r="CX33" s="715"/>
      <c r="CY33" s="716"/>
      <c r="CZ33" s="684">
        <v>
41</v>
      </c>
      <c r="DA33" s="713"/>
      <c r="DB33" s="713"/>
      <c r="DC33" s="717"/>
      <c r="DD33" s="688">
        <v>
7900739</v>
      </c>
      <c r="DE33" s="715"/>
      <c r="DF33" s="715"/>
      <c r="DG33" s="715"/>
      <c r="DH33" s="715"/>
      <c r="DI33" s="715"/>
      <c r="DJ33" s="715"/>
      <c r="DK33" s="716"/>
      <c r="DL33" s="688">
        <v>
5608768</v>
      </c>
      <c r="DM33" s="715"/>
      <c r="DN33" s="715"/>
      <c r="DO33" s="715"/>
      <c r="DP33" s="715"/>
      <c r="DQ33" s="715"/>
      <c r="DR33" s="715"/>
      <c r="DS33" s="715"/>
      <c r="DT33" s="715"/>
      <c r="DU33" s="715"/>
      <c r="DV33" s="716"/>
      <c r="DW33" s="684">
        <v>
43.3</v>
      </c>
      <c r="DX33" s="713"/>
      <c r="DY33" s="713"/>
      <c r="DZ33" s="713"/>
      <c r="EA33" s="713"/>
      <c r="EB33" s="713"/>
      <c r="EC33" s="714"/>
    </row>
    <row r="34" spans="2:133" ht="11.25" customHeight="1" x14ac:dyDescent="0.15">
      <c r="B34" s="676" t="s">
        <v>
322</v>
      </c>
      <c r="C34" s="677"/>
      <c r="D34" s="677"/>
      <c r="E34" s="677"/>
      <c r="F34" s="677"/>
      <c r="G34" s="677"/>
      <c r="H34" s="677"/>
      <c r="I34" s="677"/>
      <c r="J34" s="677"/>
      <c r="K34" s="677"/>
      <c r="L34" s="677"/>
      <c r="M34" s="677"/>
      <c r="N34" s="677"/>
      <c r="O34" s="677"/>
      <c r="P34" s="677"/>
      <c r="Q34" s="678"/>
      <c r="R34" s="679">
        <v>
145731</v>
      </c>
      <c r="S34" s="680"/>
      <c r="T34" s="680"/>
      <c r="U34" s="680"/>
      <c r="V34" s="680"/>
      <c r="W34" s="680"/>
      <c r="X34" s="680"/>
      <c r="Y34" s="681"/>
      <c r="Z34" s="682">
        <v>
0.6</v>
      </c>
      <c r="AA34" s="682"/>
      <c r="AB34" s="682"/>
      <c r="AC34" s="682"/>
      <c r="AD34" s="683">
        <v>
34</v>
      </c>
      <c r="AE34" s="683"/>
      <c r="AF34" s="683"/>
      <c r="AG34" s="683"/>
      <c r="AH34" s="683"/>
      <c r="AI34" s="683"/>
      <c r="AJ34" s="683"/>
      <c r="AK34" s="683"/>
      <c r="AL34" s="684">
        <v>
0</v>
      </c>
      <c r="AM34" s="685"/>
      <c r="AN34" s="685"/>
      <c r="AO34" s="686"/>
      <c r="AP34" s="234"/>
      <c r="AQ34" s="658" t="s">
        <v>
323</v>
      </c>
      <c r="AR34" s="659"/>
      <c r="AS34" s="659"/>
      <c r="AT34" s="659"/>
      <c r="AU34" s="659"/>
      <c r="AV34" s="659"/>
      <c r="AW34" s="659"/>
      <c r="AX34" s="659"/>
      <c r="AY34" s="659"/>
      <c r="AZ34" s="659"/>
      <c r="BA34" s="659"/>
      <c r="BB34" s="659"/>
      <c r="BC34" s="659"/>
      <c r="BD34" s="659"/>
      <c r="BE34" s="659"/>
      <c r="BF34" s="660"/>
      <c r="BG34" s="658" t="s">
        <v>
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
325</v>
      </c>
      <c r="CE34" s="695"/>
      <c r="CF34" s="695"/>
      <c r="CG34" s="695"/>
      <c r="CH34" s="695"/>
      <c r="CI34" s="695"/>
      <c r="CJ34" s="695"/>
      <c r="CK34" s="695"/>
      <c r="CL34" s="695"/>
      <c r="CM34" s="695"/>
      <c r="CN34" s="695"/>
      <c r="CO34" s="695"/>
      <c r="CP34" s="695"/>
      <c r="CQ34" s="696"/>
      <c r="CR34" s="679">
        <v>
3521409</v>
      </c>
      <c r="CS34" s="680"/>
      <c r="CT34" s="680"/>
      <c r="CU34" s="680"/>
      <c r="CV34" s="680"/>
      <c r="CW34" s="680"/>
      <c r="CX34" s="680"/>
      <c r="CY34" s="681"/>
      <c r="CZ34" s="684">
        <v>
14.4</v>
      </c>
      <c r="DA34" s="713"/>
      <c r="DB34" s="713"/>
      <c r="DC34" s="717"/>
      <c r="DD34" s="688">
        <v>
2575801</v>
      </c>
      <c r="DE34" s="680"/>
      <c r="DF34" s="680"/>
      <c r="DG34" s="680"/>
      <c r="DH34" s="680"/>
      <c r="DI34" s="680"/>
      <c r="DJ34" s="680"/>
      <c r="DK34" s="681"/>
      <c r="DL34" s="688">
        <v>
2332413</v>
      </c>
      <c r="DM34" s="680"/>
      <c r="DN34" s="680"/>
      <c r="DO34" s="680"/>
      <c r="DP34" s="680"/>
      <c r="DQ34" s="680"/>
      <c r="DR34" s="680"/>
      <c r="DS34" s="680"/>
      <c r="DT34" s="680"/>
      <c r="DU34" s="680"/>
      <c r="DV34" s="681"/>
      <c r="DW34" s="684">
        <v>
18</v>
      </c>
      <c r="DX34" s="713"/>
      <c r="DY34" s="713"/>
      <c r="DZ34" s="713"/>
      <c r="EA34" s="713"/>
      <c r="EB34" s="713"/>
      <c r="EC34" s="714"/>
    </row>
    <row r="35" spans="2:133" ht="11.25" customHeight="1" x14ac:dyDescent="0.15">
      <c r="B35" s="676" t="s">
        <v>
326</v>
      </c>
      <c r="C35" s="677"/>
      <c r="D35" s="677"/>
      <c r="E35" s="677"/>
      <c r="F35" s="677"/>
      <c r="G35" s="677"/>
      <c r="H35" s="677"/>
      <c r="I35" s="677"/>
      <c r="J35" s="677"/>
      <c r="K35" s="677"/>
      <c r="L35" s="677"/>
      <c r="M35" s="677"/>
      <c r="N35" s="677"/>
      <c r="O35" s="677"/>
      <c r="P35" s="677"/>
      <c r="Q35" s="678"/>
      <c r="R35" s="679">
        <v>
615900</v>
      </c>
      <c r="S35" s="680"/>
      <c r="T35" s="680"/>
      <c r="U35" s="680"/>
      <c r="V35" s="680"/>
      <c r="W35" s="680"/>
      <c r="X35" s="680"/>
      <c r="Y35" s="681"/>
      <c r="Z35" s="682">
        <v>
2.5</v>
      </c>
      <c r="AA35" s="682"/>
      <c r="AB35" s="682"/>
      <c r="AC35" s="682"/>
      <c r="AD35" s="683" t="s">
        <v>
243</v>
      </c>
      <c r="AE35" s="683"/>
      <c r="AF35" s="683"/>
      <c r="AG35" s="683"/>
      <c r="AH35" s="683"/>
      <c r="AI35" s="683"/>
      <c r="AJ35" s="683"/>
      <c r="AK35" s="683"/>
      <c r="AL35" s="684" t="s">
        <v>
243</v>
      </c>
      <c r="AM35" s="685"/>
      <c r="AN35" s="685"/>
      <c r="AO35" s="686"/>
      <c r="AP35" s="234"/>
      <c r="AQ35" s="752" t="s">
        <v>
327</v>
      </c>
      <c r="AR35" s="753"/>
      <c r="AS35" s="753"/>
      <c r="AT35" s="753"/>
      <c r="AU35" s="753"/>
      <c r="AV35" s="753"/>
      <c r="AW35" s="753"/>
      <c r="AX35" s="753"/>
      <c r="AY35" s="754"/>
      <c r="AZ35" s="668">
        <v>
3324314</v>
      </c>
      <c r="BA35" s="669"/>
      <c r="BB35" s="669"/>
      <c r="BC35" s="669"/>
      <c r="BD35" s="669"/>
      <c r="BE35" s="669"/>
      <c r="BF35" s="755"/>
      <c r="BG35" s="690" t="s">
        <v>
328</v>
      </c>
      <c r="BH35" s="691"/>
      <c r="BI35" s="691"/>
      <c r="BJ35" s="691"/>
      <c r="BK35" s="691"/>
      <c r="BL35" s="691"/>
      <c r="BM35" s="691"/>
      <c r="BN35" s="691"/>
      <c r="BO35" s="691"/>
      <c r="BP35" s="691"/>
      <c r="BQ35" s="691"/>
      <c r="BR35" s="691"/>
      <c r="BS35" s="691"/>
      <c r="BT35" s="691"/>
      <c r="BU35" s="692"/>
      <c r="BV35" s="668">
        <v>
278273</v>
      </c>
      <c r="BW35" s="669"/>
      <c r="BX35" s="669"/>
      <c r="BY35" s="669"/>
      <c r="BZ35" s="669"/>
      <c r="CA35" s="669"/>
      <c r="CB35" s="755"/>
      <c r="CD35" s="694" t="s">
        <v>
329</v>
      </c>
      <c r="CE35" s="695"/>
      <c r="CF35" s="695"/>
      <c r="CG35" s="695"/>
      <c r="CH35" s="695"/>
      <c r="CI35" s="695"/>
      <c r="CJ35" s="695"/>
      <c r="CK35" s="695"/>
      <c r="CL35" s="695"/>
      <c r="CM35" s="695"/>
      <c r="CN35" s="695"/>
      <c r="CO35" s="695"/>
      <c r="CP35" s="695"/>
      <c r="CQ35" s="696"/>
      <c r="CR35" s="679">
        <v>
145489</v>
      </c>
      <c r="CS35" s="715"/>
      <c r="CT35" s="715"/>
      <c r="CU35" s="715"/>
      <c r="CV35" s="715"/>
      <c r="CW35" s="715"/>
      <c r="CX35" s="715"/>
      <c r="CY35" s="716"/>
      <c r="CZ35" s="684">
        <v>
0.6</v>
      </c>
      <c r="DA35" s="713"/>
      <c r="DB35" s="713"/>
      <c r="DC35" s="717"/>
      <c r="DD35" s="688">
        <v>
87054</v>
      </c>
      <c r="DE35" s="715"/>
      <c r="DF35" s="715"/>
      <c r="DG35" s="715"/>
      <c r="DH35" s="715"/>
      <c r="DI35" s="715"/>
      <c r="DJ35" s="715"/>
      <c r="DK35" s="716"/>
      <c r="DL35" s="688">
        <v>
77790</v>
      </c>
      <c r="DM35" s="715"/>
      <c r="DN35" s="715"/>
      <c r="DO35" s="715"/>
      <c r="DP35" s="715"/>
      <c r="DQ35" s="715"/>
      <c r="DR35" s="715"/>
      <c r="DS35" s="715"/>
      <c r="DT35" s="715"/>
      <c r="DU35" s="715"/>
      <c r="DV35" s="716"/>
      <c r="DW35" s="684">
        <v>
0.6</v>
      </c>
      <c r="DX35" s="713"/>
      <c r="DY35" s="713"/>
      <c r="DZ35" s="713"/>
      <c r="EA35" s="713"/>
      <c r="EB35" s="713"/>
      <c r="EC35" s="714"/>
    </row>
    <row r="36" spans="2:133" ht="11.25" customHeight="1" x14ac:dyDescent="0.15">
      <c r="B36" s="676" t="s">
        <v>
330</v>
      </c>
      <c r="C36" s="677"/>
      <c r="D36" s="677"/>
      <c r="E36" s="677"/>
      <c r="F36" s="677"/>
      <c r="G36" s="677"/>
      <c r="H36" s="677"/>
      <c r="I36" s="677"/>
      <c r="J36" s="677"/>
      <c r="K36" s="677"/>
      <c r="L36" s="677"/>
      <c r="M36" s="677"/>
      <c r="N36" s="677"/>
      <c r="O36" s="677"/>
      <c r="P36" s="677"/>
      <c r="Q36" s="678"/>
      <c r="R36" s="679" t="s">
        <v>
243</v>
      </c>
      <c r="S36" s="680"/>
      <c r="T36" s="680"/>
      <c r="U36" s="680"/>
      <c r="V36" s="680"/>
      <c r="W36" s="680"/>
      <c r="X36" s="680"/>
      <c r="Y36" s="681"/>
      <c r="Z36" s="682" t="s">
        <v>
243</v>
      </c>
      <c r="AA36" s="682"/>
      <c r="AB36" s="682"/>
      <c r="AC36" s="682"/>
      <c r="AD36" s="683" t="s">
        <v>
243</v>
      </c>
      <c r="AE36" s="683"/>
      <c r="AF36" s="683"/>
      <c r="AG36" s="683"/>
      <c r="AH36" s="683"/>
      <c r="AI36" s="683"/>
      <c r="AJ36" s="683"/>
      <c r="AK36" s="683"/>
      <c r="AL36" s="684" t="s">
        <v>
239</v>
      </c>
      <c r="AM36" s="685"/>
      <c r="AN36" s="685"/>
      <c r="AO36" s="686"/>
      <c r="AQ36" s="756" t="s">
        <v>
331</v>
      </c>
      <c r="AR36" s="757"/>
      <c r="AS36" s="757"/>
      <c r="AT36" s="757"/>
      <c r="AU36" s="757"/>
      <c r="AV36" s="757"/>
      <c r="AW36" s="757"/>
      <c r="AX36" s="757"/>
      <c r="AY36" s="758"/>
      <c r="AZ36" s="679">
        <v>
524216</v>
      </c>
      <c r="BA36" s="680"/>
      <c r="BB36" s="680"/>
      <c r="BC36" s="680"/>
      <c r="BD36" s="715"/>
      <c r="BE36" s="715"/>
      <c r="BF36" s="738"/>
      <c r="BG36" s="694" t="s">
        <v>
332</v>
      </c>
      <c r="BH36" s="695"/>
      <c r="BI36" s="695"/>
      <c r="BJ36" s="695"/>
      <c r="BK36" s="695"/>
      <c r="BL36" s="695"/>
      <c r="BM36" s="695"/>
      <c r="BN36" s="695"/>
      <c r="BO36" s="695"/>
      <c r="BP36" s="695"/>
      <c r="BQ36" s="695"/>
      <c r="BR36" s="695"/>
      <c r="BS36" s="695"/>
      <c r="BT36" s="695"/>
      <c r="BU36" s="696"/>
      <c r="BV36" s="679">
        <v>
-374172</v>
      </c>
      <c r="BW36" s="680"/>
      <c r="BX36" s="680"/>
      <c r="BY36" s="680"/>
      <c r="BZ36" s="680"/>
      <c r="CA36" s="680"/>
      <c r="CB36" s="689"/>
      <c r="CD36" s="694" t="s">
        <v>
333</v>
      </c>
      <c r="CE36" s="695"/>
      <c r="CF36" s="695"/>
      <c r="CG36" s="695"/>
      <c r="CH36" s="695"/>
      <c r="CI36" s="695"/>
      <c r="CJ36" s="695"/>
      <c r="CK36" s="695"/>
      <c r="CL36" s="695"/>
      <c r="CM36" s="695"/>
      <c r="CN36" s="695"/>
      <c r="CO36" s="695"/>
      <c r="CP36" s="695"/>
      <c r="CQ36" s="696"/>
      <c r="CR36" s="679">
        <v>
2717268</v>
      </c>
      <c r="CS36" s="680"/>
      <c r="CT36" s="680"/>
      <c r="CU36" s="680"/>
      <c r="CV36" s="680"/>
      <c r="CW36" s="680"/>
      <c r="CX36" s="680"/>
      <c r="CY36" s="681"/>
      <c r="CZ36" s="684">
        <v>
11.1</v>
      </c>
      <c r="DA36" s="713"/>
      <c r="DB36" s="713"/>
      <c r="DC36" s="717"/>
      <c r="DD36" s="688">
        <v>
1883685</v>
      </c>
      <c r="DE36" s="680"/>
      <c r="DF36" s="680"/>
      <c r="DG36" s="680"/>
      <c r="DH36" s="680"/>
      <c r="DI36" s="680"/>
      <c r="DJ36" s="680"/>
      <c r="DK36" s="681"/>
      <c r="DL36" s="688">
        <v>
1624102</v>
      </c>
      <c r="DM36" s="680"/>
      <c r="DN36" s="680"/>
      <c r="DO36" s="680"/>
      <c r="DP36" s="680"/>
      <c r="DQ36" s="680"/>
      <c r="DR36" s="680"/>
      <c r="DS36" s="680"/>
      <c r="DT36" s="680"/>
      <c r="DU36" s="680"/>
      <c r="DV36" s="681"/>
      <c r="DW36" s="684">
        <v>
12.5</v>
      </c>
      <c r="DX36" s="713"/>
      <c r="DY36" s="713"/>
      <c r="DZ36" s="713"/>
      <c r="EA36" s="713"/>
      <c r="EB36" s="713"/>
      <c r="EC36" s="714"/>
    </row>
    <row r="37" spans="2:133" ht="11.25" customHeight="1" x14ac:dyDescent="0.15">
      <c r="B37" s="676" t="s">
        <v>
334</v>
      </c>
      <c r="C37" s="677"/>
      <c r="D37" s="677"/>
      <c r="E37" s="677"/>
      <c r="F37" s="677"/>
      <c r="G37" s="677"/>
      <c r="H37" s="677"/>
      <c r="I37" s="677"/>
      <c r="J37" s="677"/>
      <c r="K37" s="677"/>
      <c r="L37" s="677"/>
      <c r="M37" s="677"/>
      <c r="N37" s="677"/>
      <c r="O37" s="677"/>
      <c r="P37" s="677"/>
      <c r="Q37" s="678"/>
      <c r="R37" s="679">
        <v>
500000</v>
      </c>
      <c r="S37" s="680"/>
      <c r="T37" s="680"/>
      <c r="U37" s="680"/>
      <c r="V37" s="680"/>
      <c r="W37" s="680"/>
      <c r="X37" s="680"/>
      <c r="Y37" s="681"/>
      <c r="Z37" s="682">
        <v>
2</v>
      </c>
      <c r="AA37" s="682"/>
      <c r="AB37" s="682"/>
      <c r="AC37" s="682"/>
      <c r="AD37" s="683" t="s">
        <v>
129</v>
      </c>
      <c r="AE37" s="683"/>
      <c r="AF37" s="683"/>
      <c r="AG37" s="683"/>
      <c r="AH37" s="683"/>
      <c r="AI37" s="683"/>
      <c r="AJ37" s="683"/>
      <c r="AK37" s="683"/>
      <c r="AL37" s="684" t="s">
        <v>
243</v>
      </c>
      <c r="AM37" s="685"/>
      <c r="AN37" s="685"/>
      <c r="AO37" s="686"/>
      <c r="AQ37" s="756" t="s">
        <v>
335</v>
      </c>
      <c r="AR37" s="757"/>
      <c r="AS37" s="757"/>
      <c r="AT37" s="757"/>
      <c r="AU37" s="757"/>
      <c r="AV37" s="757"/>
      <c r="AW37" s="757"/>
      <c r="AX37" s="757"/>
      <c r="AY37" s="758"/>
      <c r="AZ37" s="679">
        <v>
400000</v>
      </c>
      <c r="BA37" s="680"/>
      <c r="BB37" s="680"/>
      <c r="BC37" s="680"/>
      <c r="BD37" s="715"/>
      <c r="BE37" s="715"/>
      <c r="BF37" s="738"/>
      <c r="BG37" s="694" t="s">
        <v>
336</v>
      </c>
      <c r="BH37" s="695"/>
      <c r="BI37" s="695"/>
      <c r="BJ37" s="695"/>
      <c r="BK37" s="695"/>
      <c r="BL37" s="695"/>
      <c r="BM37" s="695"/>
      <c r="BN37" s="695"/>
      <c r="BO37" s="695"/>
      <c r="BP37" s="695"/>
      <c r="BQ37" s="695"/>
      <c r="BR37" s="695"/>
      <c r="BS37" s="695"/>
      <c r="BT37" s="695"/>
      <c r="BU37" s="696"/>
      <c r="BV37" s="679">
        <v>
10999</v>
      </c>
      <c r="BW37" s="680"/>
      <c r="BX37" s="680"/>
      <c r="BY37" s="680"/>
      <c r="BZ37" s="680"/>
      <c r="CA37" s="680"/>
      <c r="CB37" s="689"/>
      <c r="CD37" s="694" t="s">
        <v>
337</v>
      </c>
      <c r="CE37" s="695"/>
      <c r="CF37" s="695"/>
      <c r="CG37" s="695"/>
      <c r="CH37" s="695"/>
      <c r="CI37" s="695"/>
      <c r="CJ37" s="695"/>
      <c r="CK37" s="695"/>
      <c r="CL37" s="695"/>
      <c r="CM37" s="695"/>
      <c r="CN37" s="695"/>
      <c r="CO37" s="695"/>
      <c r="CP37" s="695"/>
      <c r="CQ37" s="696"/>
      <c r="CR37" s="679">
        <v>
518587</v>
      </c>
      <c r="CS37" s="715"/>
      <c r="CT37" s="715"/>
      <c r="CU37" s="715"/>
      <c r="CV37" s="715"/>
      <c r="CW37" s="715"/>
      <c r="CX37" s="715"/>
      <c r="CY37" s="716"/>
      <c r="CZ37" s="684">
        <v>
2.1</v>
      </c>
      <c r="DA37" s="713"/>
      <c r="DB37" s="713"/>
      <c r="DC37" s="717"/>
      <c r="DD37" s="688">
        <v>
378096</v>
      </c>
      <c r="DE37" s="715"/>
      <c r="DF37" s="715"/>
      <c r="DG37" s="715"/>
      <c r="DH37" s="715"/>
      <c r="DI37" s="715"/>
      <c r="DJ37" s="715"/>
      <c r="DK37" s="716"/>
      <c r="DL37" s="688">
        <v>
358865</v>
      </c>
      <c r="DM37" s="715"/>
      <c r="DN37" s="715"/>
      <c r="DO37" s="715"/>
      <c r="DP37" s="715"/>
      <c r="DQ37" s="715"/>
      <c r="DR37" s="715"/>
      <c r="DS37" s="715"/>
      <c r="DT37" s="715"/>
      <c r="DU37" s="715"/>
      <c r="DV37" s="716"/>
      <c r="DW37" s="684">
        <v>
2.8</v>
      </c>
      <c r="DX37" s="713"/>
      <c r="DY37" s="713"/>
      <c r="DZ37" s="713"/>
      <c r="EA37" s="713"/>
      <c r="EB37" s="713"/>
      <c r="EC37" s="714"/>
    </row>
    <row r="38" spans="2:133" ht="11.25" customHeight="1" x14ac:dyDescent="0.15">
      <c r="B38" s="724" t="s">
        <v>
338</v>
      </c>
      <c r="C38" s="725"/>
      <c r="D38" s="725"/>
      <c r="E38" s="725"/>
      <c r="F38" s="725"/>
      <c r="G38" s="725"/>
      <c r="H38" s="725"/>
      <c r="I38" s="725"/>
      <c r="J38" s="725"/>
      <c r="K38" s="725"/>
      <c r="L38" s="725"/>
      <c r="M38" s="725"/>
      <c r="N38" s="725"/>
      <c r="O38" s="725"/>
      <c r="P38" s="725"/>
      <c r="Q38" s="726"/>
      <c r="R38" s="759">
        <v>
24950685</v>
      </c>
      <c r="S38" s="760"/>
      <c r="T38" s="760"/>
      <c r="U38" s="760"/>
      <c r="V38" s="760"/>
      <c r="W38" s="760"/>
      <c r="X38" s="760"/>
      <c r="Y38" s="761"/>
      <c r="Z38" s="762">
        <v>
100</v>
      </c>
      <c r="AA38" s="762"/>
      <c r="AB38" s="762"/>
      <c r="AC38" s="762"/>
      <c r="AD38" s="763">
        <v>
12449136</v>
      </c>
      <c r="AE38" s="763"/>
      <c r="AF38" s="763"/>
      <c r="AG38" s="763"/>
      <c r="AH38" s="763"/>
      <c r="AI38" s="763"/>
      <c r="AJ38" s="763"/>
      <c r="AK38" s="763"/>
      <c r="AL38" s="764">
        <v>
100</v>
      </c>
      <c r="AM38" s="750"/>
      <c r="AN38" s="750"/>
      <c r="AO38" s="765"/>
      <c r="AQ38" s="756" t="s">
        <v>
339</v>
      </c>
      <c r="AR38" s="757"/>
      <c r="AS38" s="757"/>
      <c r="AT38" s="757"/>
      <c r="AU38" s="757"/>
      <c r="AV38" s="757"/>
      <c r="AW38" s="757"/>
      <c r="AX38" s="757"/>
      <c r="AY38" s="758"/>
      <c r="AZ38" s="679">
        <v>
19658</v>
      </c>
      <c r="BA38" s="680"/>
      <c r="BB38" s="680"/>
      <c r="BC38" s="680"/>
      <c r="BD38" s="715"/>
      <c r="BE38" s="715"/>
      <c r="BF38" s="738"/>
      <c r="BG38" s="694" t="s">
        <v>
340</v>
      </c>
      <c r="BH38" s="695"/>
      <c r="BI38" s="695"/>
      <c r="BJ38" s="695"/>
      <c r="BK38" s="695"/>
      <c r="BL38" s="695"/>
      <c r="BM38" s="695"/>
      <c r="BN38" s="695"/>
      <c r="BO38" s="695"/>
      <c r="BP38" s="695"/>
      <c r="BQ38" s="695"/>
      <c r="BR38" s="695"/>
      <c r="BS38" s="695"/>
      <c r="BT38" s="695"/>
      <c r="BU38" s="696"/>
      <c r="BV38" s="679">
        <v>
16058</v>
      </c>
      <c r="BW38" s="680"/>
      <c r="BX38" s="680"/>
      <c r="BY38" s="680"/>
      <c r="BZ38" s="680"/>
      <c r="CA38" s="680"/>
      <c r="CB38" s="689"/>
      <c r="CD38" s="694" t="s">
        <v>
341</v>
      </c>
      <c r="CE38" s="695"/>
      <c r="CF38" s="695"/>
      <c r="CG38" s="695"/>
      <c r="CH38" s="695"/>
      <c r="CI38" s="695"/>
      <c r="CJ38" s="695"/>
      <c r="CK38" s="695"/>
      <c r="CL38" s="695"/>
      <c r="CM38" s="695"/>
      <c r="CN38" s="695"/>
      <c r="CO38" s="695"/>
      <c r="CP38" s="695"/>
      <c r="CQ38" s="696"/>
      <c r="CR38" s="679">
        <v>
2800098</v>
      </c>
      <c r="CS38" s="680"/>
      <c r="CT38" s="680"/>
      <c r="CU38" s="680"/>
      <c r="CV38" s="680"/>
      <c r="CW38" s="680"/>
      <c r="CX38" s="680"/>
      <c r="CY38" s="681"/>
      <c r="CZ38" s="684">
        <v>
11.4</v>
      </c>
      <c r="DA38" s="713"/>
      <c r="DB38" s="713"/>
      <c r="DC38" s="717"/>
      <c r="DD38" s="688">
        <v>
2490361</v>
      </c>
      <c r="DE38" s="680"/>
      <c r="DF38" s="680"/>
      <c r="DG38" s="680"/>
      <c r="DH38" s="680"/>
      <c r="DI38" s="680"/>
      <c r="DJ38" s="680"/>
      <c r="DK38" s="681"/>
      <c r="DL38" s="688">
        <v>
1574463</v>
      </c>
      <c r="DM38" s="680"/>
      <c r="DN38" s="680"/>
      <c r="DO38" s="680"/>
      <c r="DP38" s="680"/>
      <c r="DQ38" s="680"/>
      <c r="DR38" s="680"/>
      <c r="DS38" s="680"/>
      <c r="DT38" s="680"/>
      <c r="DU38" s="680"/>
      <c r="DV38" s="681"/>
      <c r="DW38" s="684">
        <v>
12.2</v>
      </c>
      <c r="DX38" s="713"/>
      <c r="DY38" s="713"/>
      <c r="DZ38" s="713"/>
      <c r="EA38" s="713"/>
      <c r="EB38" s="713"/>
      <c r="EC38" s="714"/>
    </row>
    <row r="39" spans="2:133" ht="11.25" customHeight="1" x14ac:dyDescent="0.15">
      <c r="AQ39" s="756" t="s">
        <v>
342</v>
      </c>
      <c r="AR39" s="757"/>
      <c r="AS39" s="757"/>
      <c r="AT39" s="757"/>
      <c r="AU39" s="757"/>
      <c r="AV39" s="757"/>
      <c r="AW39" s="757"/>
      <c r="AX39" s="757"/>
      <c r="AY39" s="758"/>
      <c r="AZ39" s="679" t="s">
        <v>
239</v>
      </c>
      <c r="BA39" s="680"/>
      <c r="BB39" s="680"/>
      <c r="BC39" s="680"/>
      <c r="BD39" s="715"/>
      <c r="BE39" s="715"/>
      <c r="BF39" s="738"/>
      <c r="BG39" s="770" t="s">
        <v>
343</v>
      </c>
      <c r="BH39" s="771"/>
      <c r="BI39" s="771"/>
      <c r="BJ39" s="771"/>
      <c r="BK39" s="771"/>
      <c r="BL39" s="235"/>
      <c r="BM39" s="695" t="s">
        <v>
344</v>
      </c>
      <c r="BN39" s="695"/>
      <c r="BO39" s="695"/>
      <c r="BP39" s="695"/>
      <c r="BQ39" s="695"/>
      <c r="BR39" s="695"/>
      <c r="BS39" s="695"/>
      <c r="BT39" s="695"/>
      <c r="BU39" s="696"/>
      <c r="BV39" s="679">
        <v>
78</v>
      </c>
      <c r="BW39" s="680"/>
      <c r="BX39" s="680"/>
      <c r="BY39" s="680"/>
      <c r="BZ39" s="680"/>
      <c r="CA39" s="680"/>
      <c r="CB39" s="689"/>
      <c r="CD39" s="694" t="s">
        <v>
345</v>
      </c>
      <c r="CE39" s="695"/>
      <c r="CF39" s="695"/>
      <c r="CG39" s="695"/>
      <c r="CH39" s="695"/>
      <c r="CI39" s="695"/>
      <c r="CJ39" s="695"/>
      <c r="CK39" s="695"/>
      <c r="CL39" s="695"/>
      <c r="CM39" s="695"/>
      <c r="CN39" s="695"/>
      <c r="CO39" s="695"/>
      <c r="CP39" s="695"/>
      <c r="CQ39" s="696"/>
      <c r="CR39" s="679">
        <v>
870268</v>
      </c>
      <c r="CS39" s="715"/>
      <c r="CT39" s="715"/>
      <c r="CU39" s="715"/>
      <c r="CV39" s="715"/>
      <c r="CW39" s="715"/>
      <c r="CX39" s="715"/>
      <c r="CY39" s="716"/>
      <c r="CZ39" s="684">
        <v>
3.6</v>
      </c>
      <c r="DA39" s="713"/>
      <c r="DB39" s="713"/>
      <c r="DC39" s="717"/>
      <c r="DD39" s="688">
        <v>
863838</v>
      </c>
      <c r="DE39" s="715"/>
      <c r="DF39" s="715"/>
      <c r="DG39" s="715"/>
      <c r="DH39" s="715"/>
      <c r="DI39" s="715"/>
      <c r="DJ39" s="715"/>
      <c r="DK39" s="716"/>
      <c r="DL39" s="688" t="s">
        <v>
239</v>
      </c>
      <c r="DM39" s="715"/>
      <c r="DN39" s="715"/>
      <c r="DO39" s="715"/>
      <c r="DP39" s="715"/>
      <c r="DQ39" s="715"/>
      <c r="DR39" s="715"/>
      <c r="DS39" s="715"/>
      <c r="DT39" s="715"/>
      <c r="DU39" s="715"/>
      <c r="DV39" s="716"/>
      <c r="DW39" s="684" t="s">
        <v>
129</v>
      </c>
      <c r="DX39" s="713"/>
      <c r="DY39" s="713"/>
      <c r="DZ39" s="713"/>
      <c r="EA39" s="713"/>
      <c r="EB39" s="713"/>
      <c r="EC39" s="714"/>
    </row>
    <row r="40" spans="2:133" ht="11.25" customHeight="1" x14ac:dyDescent="0.15">
      <c r="AQ40" s="756" t="s">
        <v>
346</v>
      </c>
      <c r="AR40" s="757"/>
      <c r="AS40" s="757"/>
      <c r="AT40" s="757"/>
      <c r="AU40" s="757"/>
      <c r="AV40" s="757"/>
      <c r="AW40" s="757"/>
      <c r="AX40" s="757"/>
      <c r="AY40" s="758"/>
      <c r="AZ40" s="679">
        <v>
1067580</v>
      </c>
      <c r="BA40" s="680"/>
      <c r="BB40" s="680"/>
      <c r="BC40" s="680"/>
      <c r="BD40" s="715"/>
      <c r="BE40" s="715"/>
      <c r="BF40" s="738"/>
      <c r="BG40" s="770"/>
      <c r="BH40" s="771"/>
      <c r="BI40" s="771"/>
      <c r="BJ40" s="771"/>
      <c r="BK40" s="771"/>
      <c r="BL40" s="235"/>
      <c r="BM40" s="695" t="s">
        <v>
347</v>
      </c>
      <c r="BN40" s="695"/>
      <c r="BO40" s="695"/>
      <c r="BP40" s="695"/>
      <c r="BQ40" s="695"/>
      <c r="BR40" s="695"/>
      <c r="BS40" s="695"/>
      <c r="BT40" s="695"/>
      <c r="BU40" s="696"/>
      <c r="BV40" s="679" t="s">
        <v>
239</v>
      </c>
      <c r="BW40" s="680"/>
      <c r="BX40" s="680"/>
      <c r="BY40" s="680"/>
      <c r="BZ40" s="680"/>
      <c r="CA40" s="680"/>
      <c r="CB40" s="689"/>
      <c r="CD40" s="694" t="s">
        <v>
348</v>
      </c>
      <c r="CE40" s="695"/>
      <c r="CF40" s="695"/>
      <c r="CG40" s="695"/>
      <c r="CH40" s="695"/>
      <c r="CI40" s="695"/>
      <c r="CJ40" s="695"/>
      <c r="CK40" s="695"/>
      <c r="CL40" s="695"/>
      <c r="CM40" s="695"/>
      <c r="CN40" s="695"/>
      <c r="CO40" s="695"/>
      <c r="CP40" s="695"/>
      <c r="CQ40" s="696"/>
      <c r="CR40" s="679" t="s">
        <v>
129</v>
      </c>
      <c r="CS40" s="680"/>
      <c r="CT40" s="680"/>
      <c r="CU40" s="680"/>
      <c r="CV40" s="680"/>
      <c r="CW40" s="680"/>
      <c r="CX40" s="680"/>
      <c r="CY40" s="681"/>
      <c r="CZ40" s="684" t="s">
        <v>
129</v>
      </c>
      <c r="DA40" s="713"/>
      <c r="DB40" s="713"/>
      <c r="DC40" s="717"/>
      <c r="DD40" s="688" t="s">
        <v>
239</v>
      </c>
      <c r="DE40" s="680"/>
      <c r="DF40" s="680"/>
      <c r="DG40" s="680"/>
      <c r="DH40" s="680"/>
      <c r="DI40" s="680"/>
      <c r="DJ40" s="680"/>
      <c r="DK40" s="681"/>
      <c r="DL40" s="688" t="s">
        <v>
239</v>
      </c>
      <c r="DM40" s="680"/>
      <c r="DN40" s="680"/>
      <c r="DO40" s="680"/>
      <c r="DP40" s="680"/>
      <c r="DQ40" s="680"/>
      <c r="DR40" s="680"/>
      <c r="DS40" s="680"/>
      <c r="DT40" s="680"/>
      <c r="DU40" s="680"/>
      <c r="DV40" s="681"/>
      <c r="DW40" s="684" t="s">
        <v>
239</v>
      </c>
      <c r="DX40" s="713"/>
      <c r="DY40" s="713"/>
      <c r="DZ40" s="713"/>
      <c r="EA40" s="713"/>
      <c r="EB40" s="713"/>
      <c r="EC40" s="714"/>
    </row>
    <row r="41" spans="2:133" ht="11.25" customHeight="1" x14ac:dyDescent="0.15">
      <c r="AQ41" s="766" t="s">
        <v>
349</v>
      </c>
      <c r="AR41" s="767"/>
      <c r="AS41" s="767"/>
      <c r="AT41" s="767"/>
      <c r="AU41" s="767"/>
      <c r="AV41" s="767"/>
      <c r="AW41" s="767"/>
      <c r="AX41" s="767"/>
      <c r="AY41" s="768"/>
      <c r="AZ41" s="759">
        <v>
1312860</v>
      </c>
      <c r="BA41" s="760"/>
      <c r="BB41" s="760"/>
      <c r="BC41" s="760"/>
      <c r="BD41" s="749"/>
      <c r="BE41" s="749"/>
      <c r="BF41" s="751"/>
      <c r="BG41" s="772"/>
      <c r="BH41" s="773"/>
      <c r="BI41" s="773"/>
      <c r="BJ41" s="773"/>
      <c r="BK41" s="773"/>
      <c r="BL41" s="236"/>
      <c r="BM41" s="704" t="s">
        <v>
350</v>
      </c>
      <c r="BN41" s="704"/>
      <c r="BO41" s="704"/>
      <c r="BP41" s="704"/>
      <c r="BQ41" s="704"/>
      <c r="BR41" s="704"/>
      <c r="BS41" s="704"/>
      <c r="BT41" s="704"/>
      <c r="BU41" s="705"/>
      <c r="BV41" s="759">
        <v>
256</v>
      </c>
      <c r="BW41" s="760"/>
      <c r="BX41" s="760"/>
      <c r="BY41" s="760"/>
      <c r="BZ41" s="760"/>
      <c r="CA41" s="760"/>
      <c r="CB41" s="769"/>
      <c r="CD41" s="694" t="s">
        <v>
351</v>
      </c>
      <c r="CE41" s="695"/>
      <c r="CF41" s="695"/>
      <c r="CG41" s="695"/>
      <c r="CH41" s="695"/>
      <c r="CI41" s="695"/>
      <c r="CJ41" s="695"/>
      <c r="CK41" s="695"/>
      <c r="CL41" s="695"/>
      <c r="CM41" s="695"/>
      <c r="CN41" s="695"/>
      <c r="CO41" s="695"/>
      <c r="CP41" s="695"/>
      <c r="CQ41" s="696"/>
      <c r="CR41" s="679" t="s">
        <v>
129</v>
      </c>
      <c r="CS41" s="715"/>
      <c r="CT41" s="715"/>
      <c r="CU41" s="715"/>
      <c r="CV41" s="715"/>
      <c r="CW41" s="715"/>
      <c r="CX41" s="715"/>
      <c r="CY41" s="716"/>
      <c r="CZ41" s="684" t="s">
        <v>
239</v>
      </c>
      <c r="DA41" s="713"/>
      <c r="DB41" s="713"/>
      <c r="DC41" s="717"/>
      <c r="DD41" s="688" t="s">
        <v>
129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
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
353</v>
      </c>
      <c r="CE42" s="677"/>
      <c r="CF42" s="677"/>
      <c r="CG42" s="677"/>
      <c r="CH42" s="677"/>
      <c r="CI42" s="677"/>
      <c r="CJ42" s="677"/>
      <c r="CK42" s="677"/>
      <c r="CL42" s="677"/>
      <c r="CM42" s="677"/>
      <c r="CN42" s="677"/>
      <c r="CO42" s="677"/>
      <c r="CP42" s="677"/>
      <c r="CQ42" s="678"/>
      <c r="CR42" s="679">
        <v>
2298489</v>
      </c>
      <c r="CS42" s="680"/>
      <c r="CT42" s="680"/>
      <c r="CU42" s="680"/>
      <c r="CV42" s="680"/>
      <c r="CW42" s="680"/>
      <c r="CX42" s="680"/>
      <c r="CY42" s="681"/>
      <c r="CZ42" s="684">
        <v>
9.4</v>
      </c>
      <c r="DA42" s="685"/>
      <c r="DB42" s="685"/>
      <c r="DC42" s="780"/>
      <c r="DD42" s="688">
        <v>
644951</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
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
355</v>
      </c>
      <c r="CE43" s="677"/>
      <c r="CF43" s="677"/>
      <c r="CG43" s="677"/>
      <c r="CH43" s="677"/>
      <c r="CI43" s="677"/>
      <c r="CJ43" s="677"/>
      <c r="CK43" s="677"/>
      <c r="CL43" s="677"/>
      <c r="CM43" s="677"/>
      <c r="CN43" s="677"/>
      <c r="CO43" s="677"/>
      <c r="CP43" s="677"/>
      <c r="CQ43" s="678"/>
      <c r="CR43" s="679">
        <v>
21166</v>
      </c>
      <c r="CS43" s="715"/>
      <c r="CT43" s="715"/>
      <c r="CU43" s="715"/>
      <c r="CV43" s="715"/>
      <c r="CW43" s="715"/>
      <c r="CX43" s="715"/>
      <c r="CY43" s="716"/>
      <c r="CZ43" s="684">
        <v>
0.1</v>
      </c>
      <c r="DA43" s="713"/>
      <c r="DB43" s="713"/>
      <c r="DC43" s="717"/>
      <c r="DD43" s="688">
        <v>
21166</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
356</v>
      </c>
      <c r="CD44" s="791" t="s">
        <v>
307</v>
      </c>
      <c r="CE44" s="792"/>
      <c r="CF44" s="676" t="s">
        <v>
357</v>
      </c>
      <c r="CG44" s="677"/>
      <c r="CH44" s="677"/>
      <c r="CI44" s="677"/>
      <c r="CJ44" s="677"/>
      <c r="CK44" s="677"/>
      <c r="CL44" s="677"/>
      <c r="CM44" s="677"/>
      <c r="CN44" s="677"/>
      <c r="CO44" s="677"/>
      <c r="CP44" s="677"/>
      <c r="CQ44" s="678"/>
      <c r="CR44" s="679">
        <v>
2298489</v>
      </c>
      <c r="CS44" s="680"/>
      <c r="CT44" s="680"/>
      <c r="CU44" s="680"/>
      <c r="CV44" s="680"/>
      <c r="CW44" s="680"/>
      <c r="CX44" s="680"/>
      <c r="CY44" s="681"/>
      <c r="CZ44" s="684">
        <v>
9.4</v>
      </c>
      <c r="DA44" s="685"/>
      <c r="DB44" s="685"/>
      <c r="DC44" s="780"/>
      <c r="DD44" s="688">
        <v>
644951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
358</v>
      </c>
      <c r="CG45" s="677"/>
      <c r="CH45" s="677"/>
      <c r="CI45" s="677"/>
      <c r="CJ45" s="677"/>
      <c r="CK45" s="677"/>
      <c r="CL45" s="677"/>
      <c r="CM45" s="677"/>
      <c r="CN45" s="677"/>
      <c r="CO45" s="677"/>
      <c r="CP45" s="677"/>
      <c r="CQ45" s="678"/>
      <c r="CR45" s="679">
        <v>
1287469</v>
      </c>
      <c r="CS45" s="715"/>
      <c r="CT45" s="715"/>
      <c r="CU45" s="715"/>
      <c r="CV45" s="715"/>
      <c r="CW45" s="715"/>
      <c r="CX45" s="715"/>
      <c r="CY45" s="716"/>
      <c r="CZ45" s="684">
        <v>
5.3</v>
      </c>
      <c r="DA45" s="713"/>
      <c r="DB45" s="713"/>
      <c r="DC45" s="717"/>
      <c r="DD45" s="688">
        <v>
184780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
359</v>
      </c>
      <c r="CG46" s="677"/>
      <c r="CH46" s="677"/>
      <c r="CI46" s="677"/>
      <c r="CJ46" s="677"/>
      <c r="CK46" s="677"/>
      <c r="CL46" s="677"/>
      <c r="CM46" s="677"/>
      <c r="CN46" s="677"/>
      <c r="CO46" s="677"/>
      <c r="CP46" s="677"/>
      <c r="CQ46" s="678"/>
      <c r="CR46" s="679">
        <v>
1011020</v>
      </c>
      <c r="CS46" s="680"/>
      <c r="CT46" s="680"/>
      <c r="CU46" s="680"/>
      <c r="CV46" s="680"/>
      <c r="CW46" s="680"/>
      <c r="CX46" s="680"/>
      <c r="CY46" s="681"/>
      <c r="CZ46" s="684">
        <v>
4.0999999999999996</v>
      </c>
      <c r="DA46" s="685"/>
      <c r="DB46" s="685"/>
      <c r="DC46" s="780"/>
      <c r="DD46" s="688">
        <v>
460171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
360</v>
      </c>
      <c r="CG47" s="677"/>
      <c r="CH47" s="677"/>
      <c r="CI47" s="677"/>
      <c r="CJ47" s="677"/>
      <c r="CK47" s="677"/>
      <c r="CL47" s="677"/>
      <c r="CM47" s="677"/>
      <c r="CN47" s="677"/>
      <c r="CO47" s="677"/>
      <c r="CP47" s="677"/>
      <c r="CQ47" s="678"/>
      <c r="CR47" s="679" t="s">
        <v>
243</v>
      </c>
      <c r="CS47" s="715"/>
      <c r="CT47" s="715"/>
      <c r="CU47" s="715"/>
      <c r="CV47" s="715"/>
      <c r="CW47" s="715"/>
      <c r="CX47" s="715"/>
      <c r="CY47" s="716"/>
      <c r="CZ47" s="684" t="s">
        <v>
243</v>
      </c>
      <c r="DA47" s="713"/>
      <c r="DB47" s="713"/>
      <c r="DC47" s="717"/>
      <c r="DD47" s="688" t="s">
        <v>
243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
361</v>
      </c>
      <c r="CG48" s="677"/>
      <c r="CH48" s="677"/>
      <c r="CI48" s="677"/>
      <c r="CJ48" s="677"/>
      <c r="CK48" s="677"/>
      <c r="CL48" s="677"/>
      <c r="CM48" s="677"/>
      <c r="CN48" s="677"/>
      <c r="CO48" s="677"/>
      <c r="CP48" s="677"/>
      <c r="CQ48" s="678"/>
      <c r="CR48" s="679" t="s">
        <v>
362</v>
      </c>
      <c r="CS48" s="680"/>
      <c r="CT48" s="680"/>
      <c r="CU48" s="680"/>
      <c r="CV48" s="680"/>
      <c r="CW48" s="680"/>
      <c r="CX48" s="680"/>
      <c r="CY48" s="681"/>
      <c r="CZ48" s="684" t="s">
        <v>
362</v>
      </c>
      <c r="DA48" s="685"/>
      <c r="DB48" s="685"/>
      <c r="DC48" s="780"/>
      <c r="DD48" s="688" t="s">
        <v>
362</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
363</v>
      </c>
      <c r="CE49" s="725"/>
      <c r="CF49" s="725"/>
      <c r="CG49" s="725"/>
      <c r="CH49" s="725"/>
      <c r="CI49" s="725"/>
      <c r="CJ49" s="725"/>
      <c r="CK49" s="725"/>
      <c r="CL49" s="725"/>
      <c r="CM49" s="725"/>
      <c r="CN49" s="725"/>
      <c r="CO49" s="725"/>
      <c r="CP49" s="725"/>
      <c r="CQ49" s="726"/>
      <c r="CR49" s="759">
        <v>
24503727</v>
      </c>
      <c r="CS49" s="749"/>
      <c r="CT49" s="749"/>
      <c r="CU49" s="749"/>
      <c r="CV49" s="749"/>
      <c r="CW49" s="749"/>
      <c r="CX49" s="749"/>
      <c r="CY49" s="781"/>
      <c r="CZ49" s="764">
        <v>
100</v>
      </c>
      <c r="DA49" s="782"/>
      <c r="DB49" s="782"/>
      <c r="DC49" s="783"/>
      <c r="DD49" s="784">
        <v>
15002963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qENwc9noCOrkidjOvMs3HMWN9F1l5iFQAJ4By1+bvA4kvru8sI8Q6D30Qx3B+K1ev2GPZIL8IKMVJJ4aYsmwzQ==" saltValue="VT5zv9FCU8quBLlo3LYat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1" zoomScale="70" zoomScaleNormal="70" zoomScaleSheetLayoutView="70" workbookViewId="0">
      <selection activeCell="BO16" sqref="BO16"/>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
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
365</v>
      </c>
      <c r="DK2" s="827"/>
      <c r="DL2" s="827"/>
      <c r="DM2" s="827"/>
      <c r="DN2" s="827"/>
      <c r="DO2" s="828"/>
      <c r="DP2" s="249"/>
      <c r="DQ2" s="826" t="s">
        <v>
366</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
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
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
369</v>
      </c>
      <c r="B5" s="821"/>
      <c r="C5" s="821"/>
      <c r="D5" s="821"/>
      <c r="E5" s="821"/>
      <c r="F5" s="821"/>
      <c r="G5" s="821"/>
      <c r="H5" s="821"/>
      <c r="I5" s="821"/>
      <c r="J5" s="821"/>
      <c r="K5" s="821"/>
      <c r="L5" s="821"/>
      <c r="M5" s="821"/>
      <c r="N5" s="821"/>
      <c r="O5" s="821"/>
      <c r="P5" s="822"/>
      <c r="Q5" s="797" t="s">
        <v>
370</v>
      </c>
      <c r="R5" s="798"/>
      <c r="S5" s="798"/>
      <c r="T5" s="798"/>
      <c r="U5" s="799"/>
      <c r="V5" s="797" t="s">
        <v>
371</v>
      </c>
      <c r="W5" s="798"/>
      <c r="X5" s="798"/>
      <c r="Y5" s="798"/>
      <c r="Z5" s="799"/>
      <c r="AA5" s="797" t="s">
        <v>
372</v>
      </c>
      <c r="AB5" s="798"/>
      <c r="AC5" s="798"/>
      <c r="AD5" s="798"/>
      <c r="AE5" s="798"/>
      <c r="AF5" s="830" t="s">
        <v>
373</v>
      </c>
      <c r="AG5" s="798"/>
      <c r="AH5" s="798"/>
      <c r="AI5" s="798"/>
      <c r="AJ5" s="809"/>
      <c r="AK5" s="798" t="s">
        <v>
374</v>
      </c>
      <c r="AL5" s="798"/>
      <c r="AM5" s="798"/>
      <c r="AN5" s="798"/>
      <c r="AO5" s="799"/>
      <c r="AP5" s="797" t="s">
        <v>
375</v>
      </c>
      <c r="AQ5" s="798"/>
      <c r="AR5" s="798"/>
      <c r="AS5" s="798"/>
      <c r="AT5" s="799"/>
      <c r="AU5" s="797" t="s">
        <v>
376</v>
      </c>
      <c r="AV5" s="798"/>
      <c r="AW5" s="798"/>
      <c r="AX5" s="798"/>
      <c r="AY5" s="809"/>
      <c r="AZ5" s="256"/>
      <c r="BA5" s="256"/>
      <c r="BB5" s="256"/>
      <c r="BC5" s="256"/>
      <c r="BD5" s="256"/>
      <c r="BE5" s="257"/>
      <c r="BF5" s="257"/>
      <c r="BG5" s="257"/>
      <c r="BH5" s="257"/>
      <c r="BI5" s="257"/>
      <c r="BJ5" s="257"/>
      <c r="BK5" s="257"/>
      <c r="BL5" s="257"/>
      <c r="BM5" s="257"/>
      <c r="BN5" s="257"/>
      <c r="BO5" s="257"/>
      <c r="BP5" s="257"/>
      <c r="BQ5" s="820" t="s">
        <v>
377</v>
      </c>
      <c r="BR5" s="821"/>
      <c r="BS5" s="821"/>
      <c r="BT5" s="821"/>
      <c r="BU5" s="821"/>
      <c r="BV5" s="821"/>
      <c r="BW5" s="821"/>
      <c r="BX5" s="821"/>
      <c r="BY5" s="821"/>
      <c r="BZ5" s="821"/>
      <c r="CA5" s="821"/>
      <c r="CB5" s="821"/>
      <c r="CC5" s="821"/>
      <c r="CD5" s="821"/>
      <c r="CE5" s="821"/>
      <c r="CF5" s="821"/>
      <c r="CG5" s="822"/>
      <c r="CH5" s="797" t="s">
        <v>
378</v>
      </c>
      <c r="CI5" s="798"/>
      <c r="CJ5" s="798"/>
      <c r="CK5" s="798"/>
      <c r="CL5" s="799"/>
      <c r="CM5" s="797" t="s">
        <v>
379</v>
      </c>
      <c r="CN5" s="798"/>
      <c r="CO5" s="798"/>
      <c r="CP5" s="798"/>
      <c r="CQ5" s="799"/>
      <c r="CR5" s="797" t="s">
        <v>
380</v>
      </c>
      <c r="CS5" s="798"/>
      <c r="CT5" s="798"/>
      <c r="CU5" s="798"/>
      <c r="CV5" s="799"/>
      <c r="CW5" s="797" t="s">
        <v>
381</v>
      </c>
      <c r="CX5" s="798"/>
      <c r="CY5" s="798"/>
      <c r="CZ5" s="798"/>
      <c r="DA5" s="799"/>
      <c r="DB5" s="797" t="s">
        <v>
382</v>
      </c>
      <c r="DC5" s="798"/>
      <c r="DD5" s="798"/>
      <c r="DE5" s="798"/>
      <c r="DF5" s="799"/>
      <c r="DG5" s="803" t="s">
        <v>
383</v>
      </c>
      <c r="DH5" s="804"/>
      <c r="DI5" s="804"/>
      <c r="DJ5" s="804"/>
      <c r="DK5" s="805"/>
      <c r="DL5" s="803" t="s">
        <v>
384</v>
      </c>
      <c r="DM5" s="804"/>
      <c r="DN5" s="804"/>
      <c r="DO5" s="804"/>
      <c r="DP5" s="805"/>
      <c r="DQ5" s="797" t="s">
        <v>
385</v>
      </c>
      <c r="DR5" s="798"/>
      <c r="DS5" s="798"/>
      <c r="DT5" s="798"/>
      <c r="DU5" s="799"/>
      <c r="DV5" s="797" t="s">
        <v>
376</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
1</v>
      </c>
      <c r="B7" s="811" t="s">
        <v>
386</v>
      </c>
      <c r="C7" s="812"/>
      <c r="D7" s="812"/>
      <c r="E7" s="812"/>
      <c r="F7" s="812"/>
      <c r="G7" s="812"/>
      <c r="H7" s="812"/>
      <c r="I7" s="812"/>
      <c r="J7" s="812"/>
      <c r="K7" s="812"/>
      <c r="L7" s="812"/>
      <c r="M7" s="812"/>
      <c r="N7" s="812"/>
      <c r="O7" s="812"/>
      <c r="P7" s="813"/>
      <c r="Q7" s="814">
        <v>
24951</v>
      </c>
      <c r="R7" s="815"/>
      <c r="S7" s="815"/>
      <c r="T7" s="815"/>
      <c r="U7" s="815"/>
      <c r="V7" s="815">
        <v>
24504</v>
      </c>
      <c r="W7" s="815"/>
      <c r="X7" s="815"/>
      <c r="Y7" s="815"/>
      <c r="Z7" s="815"/>
      <c r="AA7" s="815">
        <v>
447</v>
      </c>
      <c r="AB7" s="815"/>
      <c r="AC7" s="815"/>
      <c r="AD7" s="815"/>
      <c r="AE7" s="816"/>
      <c r="AF7" s="817">
        <v>
443</v>
      </c>
      <c r="AG7" s="818"/>
      <c r="AH7" s="818"/>
      <c r="AI7" s="818"/>
      <c r="AJ7" s="819"/>
      <c r="AK7" s="854">
        <v>
1031</v>
      </c>
      <c r="AL7" s="855"/>
      <c r="AM7" s="855"/>
      <c r="AN7" s="855"/>
      <c r="AO7" s="855"/>
      <c r="AP7" s="855">
        <v>
7047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
1</v>
      </c>
      <c r="BR7" s="260" t="s">
        <v>
587</v>
      </c>
      <c r="BS7" s="858" t="s">
        <v>
586</v>
      </c>
      <c r="BT7" s="859"/>
      <c r="BU7" s="859"/>
      <c r="BV7" s="859"/>
      <c r="BW7" s="859"/>
      <c r="BX7" s="859"/>
      <c r="BY7" s="859"/>
      <c r="BZ7" s="859"/>
      <c r="CA7" s="859"/>
      <c r="CB7" s="859"/>
      <c r="CC7" s="859"/>
      <c r="CD7" s="859"/>
      <c r="CE7" s="859"/>
      <c r="CF7" s="859"/>
      <c r="CG7" s="860"/>
      <c r="CH7" s="851" t="s">
        <v>
591</v>
      </c>
      <c r="CI7" s="852"/>
      <c r="CJ7" s="852"/>
      <c r="CK7" s="852"/>
      <c r="CL7" s="853"/>
      <c r="CM7" s="851">
        <v>
277</v>
      </c>
      <c r="CN7" s="852"/>
      <c r="CO7" s="852"/>
      <c r="CP7" s="852"/>
      <c r="CQ7" s="853"/>
      <c r="CR7" s="851">
        <v>
5</v>
      </c>
      <c r="CS7" s="852"/>
      <c r="CT7" s="852"/>
      <c r="CU7" s="852"/>
      <c r="CV7" s="853"/>
      <c r="CW7" s="851" t="s">
        <v>
590</v>
      </c>
      <c r="CX7" s="852"/>
      <c r="CY7" s="852"/>
      <c r="CZ7" s="852"/>
      <c r="DA7" s="853"/>
      <c r="DB7" s="851">
        <v>
863</v>
      </c>
      <c r="DC7" s="852"/>
      <c r="DD7" s="852"/>
      <c r="DE7" s="852"/>
      <c r="DF7" s="853"/>
      <c r="DG7" s="851" t="s">
        <v>
590</v>
      </c>
      <c r="DH7" s="852"/>
      <c r="DI7" s="852"/>
      <c r="DJ7" s="852"/>
      <c r="DK7" s="853"/>
      <c r="DL7" s="851" t="s">
        <v>
590</v>
      </c>
      <c r="DM7" s="852"/>
      <c r="DN7" s="852"/>
      <c r="DO7" s="852"/>
      <c r="DP7" s="853"/>
      <c r="DQ7" s="851" t="s">
        <v>
590</v>
      </c>
      <c r="DR7" s="852"/>
      <c r="DS7" s="852"/>
      <c r="DT7" s="852"/>
      <c r="DU7" s="853"/>
      <c r="DV7" s="832"/>
      <c r="DW7" s="833"/>
      <c r="DX7" s="833"/>
      <c r="DY7" s="833"/>
      <c r="DZ7" s="834"/>
      <c r="EA7" s="254"/>
    </row>
    <row r="8" spans="1:131" s="255" customFormat="1" ht="26.25" customHeight="1" x14ac:dyDescent="0.15">
      <c r="A8" s="261">
        <v>
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
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
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
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
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
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
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
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
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
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
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
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
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
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
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
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
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
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
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
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
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
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
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
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
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
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
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
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
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
387</v>
      </c>
      <c r="BA22" s="886"/>
      <c r="BB22" s="886"/>
      <c r="BC22" s="886"/>
      <c r="BD22" s="887"/>
      <c r="BE22" s="253"/>
      <c r="BF22" s="253"/>
      <c r="BG22" s="253"/>
      <c r="BH22" s="253"/>
      <c r="BI22" s="253"/>
      <c r="BJ22" s="253"/>
      <c r="BK22" s="253"/>
      <c r="BL22" s="253"/>
      <c r="BM22" s="253"/>
      <c r="BN22" s="253"/>
      <c r="BO22" s="253"/>
      <c r="BP22" s="253"/>
      <c r="BQ22" s="262">
        <v>
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
388</v>
      </c>
      <c r="B23" s="870" t="s">
        <v>
389</v>
      </c>
      <c r="C23" s="871"/>
      <c r="D23" s="871"/>
      <c r="E23" s="871"/>
      <c r="F23" s="871"/>
      <c r="G23" s="871"/>
      <c r="H23" s="871"/>
      <c r="I23" s="871"/>
      <c r="J23" s="871"/>
      <c r="K23" s="871"/>
      <c r="L23" s="871"/>
      <c r="M23" s="871"/>
      <c r="N23" s="871"/>
      <c r="O23" s="871"/>
      <c r="P23" s="872"/>
      <c r="Q23" s="873">
        <v>
24951</v>
      </c>
      <c r="R23" s="874"/>
      <c r="S23" s="874"/>
      <c r="T23" s="874"/>
      <c r="U23" s="874"/>
      <c r="V23" s="874">
        <v>
24504</v>
      </c>
      <c r="W23" s="874"/>
      <c r="X23" s="874"/>
      <c r="Y23" s="874"/>
      <c r="Z23" s="874"/>
      <c r="AA23" s="874">
        <v>
447</v>
      </c>
      <c r="AB23" s="874"/>
      <c r="AC23" s="874"/>
      <c r="AD23" s="874"/>
      <c r="AE23" s="875"/>
      <c r="AF23" s="876">
        <v>
443</v>
      </c>
      <c r="AG23" s="874"/>
      <c r="AH23" s="874"/>
      <c r="AI23" s="874"/>
      <c r="AJ23" s="877"/>
      <c r="AK23" s="878"/>
      <c r="AL23" s="879"/>
      <c r="AM23" s="879"/>
      <c r="AN23" s="879"/>
      <c r="AO23" s="879"/>
      <c r="AP23" s="874">
        <v>
7047</v>
      </c>
      <c r="AQ23" s="874"/>
      <c r="AR23" s="874"/>
      <c r="AS23" s="874"/>
      <c r="AT23" s="874"/>
      <c r="AU23" s="880"/>
      <c r="AV23" s="880"/>
      <c r="AW23" s="880"/>
      <c r="AX23" s="880"/>
      <c r="AY23" s="881"/>
      <c r="AZ23" s="889" t="s">
        <v>
390</v>
      </c>
      <c r="BA23" s="890"/>
      <c r="BB23" s="890"/>
      <c r="BC23" s="890"/>
      <c r="BD23" s="891"/>
      <c r="BE23" s="253"/>
      <c r="BF23" s="253"/>
      <c r="BG23" s="253"/>
      <c r="BH23" s="253"/>
      <c r="BI23" s="253"/>
      <c r="BJ23" s="253"/>
      <c r="BK23" s="253"/>
      <c r="BL23" s="253"/>
      <c r="BM23" s="253"/>
      <c r="BN23" s="253"/>
      <c r="BO23" s="253"/>
      <c r="BP23" s="253"/>
      <c r="BQ23" s="262">
        <v>
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
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
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
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
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
369</v>
      </c>
      <c r="B26" s="821"/>
      <c r="C26" s="821"/>
      <c r="D26" s="821"/>
      <c r="E26" s="821"/>
      <c r="F26" s="821"/>
      <c r="G26" s="821"/>
      <c r="H26" s="821"/>
      <c r="I26" s="821"/>
      <c r="J26" s="821"/>
      <c r="K26" s="821"/>
      <c r="L26" s="821"/>
      <c r="M26" s="821"/>
      <c r="N26" s="821"/>
      <c r="O26" s="821"/>
      <c r="P26" s="822"/>
      <c r="Q26" s="797" t="s">
        <v>
393</v>
      </c>
      <c r="R26" s="798"/>
      <c r="S26" s="798"/>
      <c r="T26" s="798"/>
      <c r="U26" s="799"/>
      <c r="V26" s="797" t="s">
        <v>
394</v>
      </c>
      <c r="W26" s="798"/>
      <c r="X26" s="798"/>
      <c r="Y26" s="798"/>
      <c r="Z26" s="799"/>
      <c r="AA26" s="797" t="s">
        <v>
395</v>
      </c>
      <c r="AB26" s="798"/>
      <c r="AC26" s="798"/>
      <c r="AD26" s="798"/>
      <c r="AE26" s="798"/>
      <c r="AF26" s="892" t="s">
        <v>
396</v>
      </c>
      <c r="AG26" s="893"/>
      <c r="AH26" s="893"/>
      <c r="AI26" s="893"/>
      <c r="AJ26" s="894"/>
      <c r="AK26" s="798" t="s">
        <v>
397</v>
      </c>
      <c r="AL26" s="798"/>
      <c r="AM26" s="798"/>
      <c r="AN26" s="798"/>
      <c r="AO26" s="799"/>
      <c r="AP26" s="797" t="s">
        <v>
398</v>
      </c>
      <c r="AQ26" s="798"/>
      <c r="AR26" s="798"/>
      <c r="AS26" s="798"/>
      <c r="AT26" s="799"/>
      <c r="AU26" s="797" t="s">
        <v>
399</v>
      </c>
      <c r="AV26" s="798"/>
      <c r="AW26" s="798"/>
      <c r="AX26" s="798"/>
      <c r="AY26" s="799"/>
      <c r="AZ26" s="797" t="s">
        <v>
400</v>
      </c>
      <c r="BA26" s="798"/>
      <c r="BB26" s="798"/>
      <c r="BC26" s="798"/>
      <c r="BD26" s="799"/>
      <c r="BE26" s="797" t="s">
        <v>
376</v>
      </c>
      <c r="BF26" s="798"/>
      <c r="BG26" s="798"/>
      <c r="BH26" s="798"/>
      <c r="BI26" s="809"/>
      <c r="BJ26" s="252"/>
      <c r="BK26" s="252"/>
      <c r="BL26" s="252"/>
      <c r="BM26" s="252"/>
      <c r="BN26" s="252"/>
      <c r="BO26" s="265"/>
      <c r="BP26" s="265"/>
      <c r="BQ26" s="262">
        <v>
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
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
1</v>
      </c>
      <c r="B28" s="811" t="s">
        <v>
401</v>
      </c>
      <c r="C28" s="812"/>
      <c r="D28" s="812"/>
      <c r="E28" s="812"/>
      <c r="F28" s="812"/>
      <c r="G28" s="812"/>
      <c r="H28" s="812"/>
      <c r="I28" s="812"/>
      <c r="J28" s="812"/>
      <c r="K28" s="812"/>
      <c r="L28" s="812"/>
      <c r="M28" s="812"/>
      <c r="N28" s="812"/>
      <c r="O28" s="812"/>
      <c r="P28" s="813"/>
      <c r="Q28" s="902">
        <v>
6932</v>
      </c>
      <c r="R28" s="903"/>
      <c r="S28" s="903"/>
      <c r="T28" s="903"/>
      <c r="U28" s="903"/>
      <c r="V28" s="903">
        <v>
6654</v>
      </c>
      <c r="W28" s="903"/>
      <c r="X28" s="903"/>
      <c r="Y28" s="903"/>
      <c r="Z28" s="903"/>
      <c r="AA28" s="903">
        <v>
278</v>
      </c>
      <c r="AB28" s="903"/>
      <c r="AC28" s="903"/>
      <c r="AD28" s="903"/>
      <c r="AE28" s="904"/>
      <c r="AF28" s="905">
        <v>
278</v>
      </c>
      <c r="AG28" s="903"/>
      <c r="AH28" s="903"/>
      <c r="AI28" s="903"/>
      <c r="AJ28" s="906"/>
      <c r="AK28" s="907">
        <v>
1005</v>
      </c>
      <c r="AL28" s="898"/>
      <c r="AM28" s="898"/>
      <c r="AN28" s="898"/>
      <c r="AO28" s="898"/>
      <c r="AP28" s="898" t="s">
        <v>
575</v>
      </c>
      <c r="AQ28" s="898"/>
      <c r="AR28" s="898"/>
      <c r="AS28" s="898"/>
      <c r="AT28" s="898"/>
      <c r="AU28" s="898" t="s">
        <v>
575</v>
      </c>
      <c r="AV28" s="898"/>
      <c r="AW28" s="898"/>
      <c r="AX28" s="898"/>
      <c r="AY28" s="898"/>
      <c r="AZ28" s="899" t="s">
        <v>
575</v>
      </c>
      <c r="BA28" s="899"/>
      <c r="BB28" s="899"/>
      <c r="BC28" s="899"/>
      <c r="BD28" s="899"/>
      <c r="BE28" s="900"/>
      <c r="BF28" s="900"/>
      <c r="BG28" s="900"/>
      <c r="BH28" s="900"/>
      <c r="BI28" s="901"/>
      <c r="BJ28" s="252"/>
      <c r="BK28" s="252"/>
      <c r="BL28" s="252"/>
      <c r="BM28" s="252"/>
      <c r="BN28" s="252"/>
      <c r="BO28" s="265"/>
      <c r="BP28" s="265"/>
      <c r="BQ28" s="262">
        <v>
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
2</v>
      </c>
      <c r="B29" s="835" t="s">
        <v>
402</v>
      </c>
      <c r="C29" s="836"/>
      <c r="D29" s="836"/>
      <c r="E29" s="836"/>
      <c r="F29" s="836"/>
      <c r="G29" s="836"/>
      <c r="H29" s="836"/>
      <c r="I29" s="836"/>
      <c r="J29" s="836"/>
      <c r="K29" s="836"/>
      <c r="L29" s="836"/>
      <c r="M29" s="836"/>
      <c r="N29" s="836"/>
      <c r="O29" s="836"/>
      <c r="P29" s="837"/>
      <c r="Q29" s="838">
        <v>
4264</v>
      </c>
      <c r="R29" s="839"/>
      <c r="S29" s="839"/>
      <c r="T29" s="839"/>
      <c r="U29" s="839"/>
      <c r="V29" s="839">
        <v>
4071</v>
      </c>
      <c r="W29" s="839"/>
      <c r="X29" s="839"/>
      <c r="Y29" s="839"/>
      <c r="Z29" s="839"/>
      <c r="AA29" s="839">
        <v>
193</v>
      </c>
      <c r="AB29" s="839"/>
      <c r="AC29" s="839"/>
      <c r="AD29" s="839"/>
      <c r="AE29" s="840"/>
      <c r="AF29" s="841">
        <v>
193</v>
      </c>
      <c r="AG29" s="842"/>
      <c r="AH29" s="842"/>
      <c r="AI29" s="842"/>
      <c r="AJ29" s="843"/>
      <c r="AK29" s="910">
        <v>
596</v>
      </c>
      <c r="AL29" s="911"/>
      <c r="AM29" s="911"/>
      <c r="AN29" s="911"/>
      <c r="AO29" s="911"/>
      <c r="AP29" s="911" t="s">
        <v>
588</v>
      </c>
      <c r="AQ29" s="911"/>
      <c r="AR29" s="911"/>
      <c r="AS29" s="911"/>
      <c r="AT29" s="911"/>
      <c r="AU29" s="911" t="s">
        <v>
575</v>
      </c>
      <c r="AV29" s="911"/>
      <c r="AW29" s="911"/>
      <c r="AX29" s="911"/>
      <c r="AY29" s="911"/>
      <c r="AZ29" s="912" t="s">
        <v>
575</v>
      </c>
      <c r="BA29" s="912"/>
      <c r="BB29" s="912"/>
      <c r="BC29" s="912"/>
      <c r="BD29" s="912"/>
      <c r="BE29" s="908"/>
      <c r="BF29" s="908"/>
      <c r="BG29" s="908"/>
      <c r="BH29" s="908"/>
      <c r="BI29" s="909"/>
      <c r="BJ29" s="252"/>
      <c r="BK29" s="252"/>
      <c r="BL29" s="252"/>
      <c r="BM29" s="252"/>
      <c r="BN29" s="252"/>
      <c r="BO29" s="265"/>
      <c r="BP29" s="265"/>
      <c r="BQ29" s="262">
        <v>
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
3</v>
      </c>
      <c r="B30" s="835" t="s">
        <v>
403</v>
      </c>
      <c r="C30" s="836"/>
      <c r="D30" s="836"/>
      <c r="E30" s="836"/>
      <c r="F30" s="836"/>
      <c r="G30" s="836"/>
      <c r="H30" s="836"/>
      <c r="I30" s="836"/>
      <c r="J30" s="836"/>
      <c r="K30" s="836"/>
      <c r="L30" s="836"/>
      <c r="M30" s="836"/>
      <c r="N30" s="836"/>
      <c r="O30" s="836"/>
      <c r="P30" s="837"/>
      <c r="Q30" s="838">
        <v>
1215</v>
      </c>
      <c r="R30" s="839"/>
      <c r="S30" s="839"/>
      <c r="T30" s="839"/>
      <c r="U30" s="839"/>
      <c r="V30" s="839">
        <v>
1201</v>
      </c>
      <c r="W30" s="839"/>
      <c r="X30" s="839"/>
      <c r="Y30" s="839"/>
      <c r="Z30" s="839"/>
      <c r="AA30" s="839">
        <v>
14</v>
      </c>
      <c r="AB30" s="839"/>
      <c r="AC30" s="839"/>
      <c r="AD30" s="839"/>
      <c r="AE30" s="840"/>
      <c r="AF30" s="841">
        <v>
14</v>
      </c>
      <c r="AG30" s="842"/>
      <c r="AH30" s="842"/>
      <c r="AI30" s="842"/>
      <c r="AJ30" s="843"/>
      <c r="AK30" s="910">
        <v>
634</v>
      </c>
      <c r="AL30" s="911"/>
      <c r="AM30" s="911"/>
      <c r="AN30" s="911"/>
      <c r="AO30" s="911"/>
      <c r="AP30" s="911" t="s">
        <v>
575</v>
      </c>
      <c r="AQ30" s="911"/>
      <c r="AR30" s="911"/>
      <c r="AS30" s="911"/>
      <c r="AT30" s="911"/>
      <c r="AU30" s="911" t="s">
        <v>
575</v>
      </c>
      <c r="AV30" s="911"/>
      <c r="AW30" s="911"/>
      <c r="AX30" s="911"/>
      <c r="AY30" s="911"/>
      <c r="AZ30" s="912" t="s">
        <v>
575</v>
      </c>
      <c r="BA30" s="912"/>
      <c r="BB30" s="912"/>
      <c r="BC30" s="912"/>
      <c r="BD30" s="912"/>
      <c r="BE30" s="908"/>
      <c r="BF30" s="908"/>
      <c r="BG30" s="908"/>
      <c r="BH30" s="908"/>
      <c r="BI30" s="909"/>
      <c r="BJ30" s="252"/>
      <c r="BK30" s="252"/>
      <c r="BL30" s="252"/>
      <c r="BM30" s="252"/>
      <c r="BN30" s="252"/>
      <c r="BO30" s="265"/>
      <c r="BP30" s="265"/>
      <c r="BQ30" s="262">
        <v>
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
4</v>
      </c>
      <c r="B31" s="835" t="s">
        <v>
404</v>
      </c>
      <c r="C31" s="836"/>
      <c r="D31" s="836"/>
      <c r="E31" s="836"/>
      <c r="F31" s="836"/>
      <c r="G31" s="836"/>
      <c r="H31" s="836"/>
      <c r="I31" s="836"/>
      <c r="J31" s="836"/>
      <c r="K31" s="836"/>
      <c r="L31" s="836"/>
      <c r="M31" s="836"/>
      <c r="N31" s="836"/>
      <c r="O31" s="836"/>
      <c r="P31" s="837"/>
      <c r="Q31" s="838">
        <v>
1762</v>
      </c>
      <c r="R31" s="839"/>
      <c r="S31" s="839"/>
      <c r="T31" s="839"/>
      <c r="U31" s="839"/>
      <c r="V31" s="839">
        <v>
1339</v>
      </c>
      <c r="W31" s="839"/>
      <c r="X31" s="839"/>
      <c r="Y31" s="839"/>
      <c r="Z31" s="839"/>
      <c r="AA31" s="839">
        <v>
423</v>
      </c>
      <c r="AB31" s="839"/>
      <c r="AC31" s="839"/>
      <c r="AD31" s="839"/>
      <c r="AE31" s="840"/>
      <c r="AF31" s="841">
        <v>
423</v>
      </c>
      <c r="AG31" s="842"/>
      <c r="AH31" s="842"/>
      <c r="AI31" s="842"/>
      <c r="AJ31" s="843"/>
      <c r="AK31" s="910">
        <v>
400</v>
      </c>
      <c r="AL31" s="911"/>
      <c r="AM31" s="911"/>
      <c r="AN31" s="911"/>
      <c r="AO31" s="911"/>
      <c r="AP31" s="911">
        <v>
3143</v>
      </c>
      <c r="AQ31" s="911"/>
      <c r="AR31" s="911"/>
      <c r="AS31" s="911"/>
      <c r="AT31" s="911"/>
      <c r="AU31" s="911">
        <v>
2288</v>
      </c>
      <c r="AV31" s="911"/>
      <c r="AW31" s="911"/>
      <c r="AX31" s="911"/>
      <c r="AY31" s="911"/>
      <c r="AZ31" s="912" t="s">
        <v>
575</v>
      </c>
      <c r="BA31" s="912"/>
      <c r="BB31" s="912"/>
      <c r="BC31" s="912"/>
      <c r="BD31" s="912"/>
      <c r="BE31" s="908" t="s">
        <v>
405</v>
      </c>
      <c r="BF31" s="908"/>
      <c r="BG31" s="908"/>
      <c r="BH31" s="908"/>
      <c r="BI31" s="909"/>
      <c r="BJ31" s="252"/>
      <c r="BK31" s="252"/>
      <c r="BL31" s="252"/>
      <c r="BM31" s="252"/>
      <c r="BN31" s="252"/>
      <c r="BO31" s="265"/>
      <c r="BP31" s="265"/>
      <c r="BQ31" s="262">
        <v>
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
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
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
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
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
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
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
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
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
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
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
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
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
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
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
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
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
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
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
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
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
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
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
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
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
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
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
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
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
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
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
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
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
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
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
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
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
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
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
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
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
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
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
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
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
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
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
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
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
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
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
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
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
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
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
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
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
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
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
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
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
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
406</v>
      </c>
      <c r="BK62" s="886"/>
      <c r="BL62" s="886"/>
      <c r="BM62" s="886"/>
      <c r="BN62" s="887"/>
      <c r="BO62" s="265"/>
      <c r="BP62" s="265"/>
      <c r="BQ62" s="262">
        <v>
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
388</v>
      </c>
      <c r="B63" s="870" t="s">
        <v>
407</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
909</v>
      </c>
      <c r="AG63" s="922"/>
      <c r="AH63" s="922"/>
      <c r="AI63" s="922"/>
      <c r="AJ63" s="923"/>
      <c r="AK63" s="924"/>
      <c r="AL63" s="919"/>
      <c r="AM63" s="919"/>
      <c r="AN63" s="919"/>
      <c r="AO63" s="919"/>
      <c r="AP63" s="922">
        <v>
3143</v>
      </c>
      <c r="AQ63" s="922"/>
      <c r="AR63" s="922"/>
      <c r="AS63" s="922"/>
      <c r="AT63" s="922"/>
      <c r="AU63" s="922">
        <v>
2288</v>
      </c>
      <c r="AV63" s="922"/>
      <c r="AW63" s="922"/>
      <c r="AX63" s="922"/>
      <c r="AY63" s="922"/>
      <c r="AZ63" s="926"/>
      <c r="BA63" s="926"/>
      <c r="BB63" s="926"/>
      <c r="BC63" s="926"/>
      <c r="BD63" s="926"/>
      <c r="BE63" s="927"/>
      <c r="BF63" s="927"/>
      <c r="BG63" s="927"/>
      <c r="BH63" s="927"/>
      <c r="BI63" s="928"/>
      <c r="BJ63" s="929" t="s">
        <v>
408</v>
      </c>
      <c r="BK63" s="930"/>
      <c r="BL63" s="930"/>
      <c r="BM63" s="930"/>
      <c r="BN63" s="931"/>
      <c r="BO63" s="265"/>
      <c r="BP63" s="265"/>
      <c r="BQ63" s="262">
        <v>
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
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
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
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
410</v>
      </c>
      <c r="B66" s="821"/>
      <c r="C66" s="821"/>
      <c r="D66" s="821"/>
      <c r="E66" s="821"/>
      <c r="F66" s="821"/>
      <c r="G66" s="821"/>
      <c r="H66" s="821"/>
      <c r="I66" s="821"/>
      <c r="J66" s="821"/>
      <c r="K66" s="821"/>
      <c r="L66" s="821"/>
      <c r="M66" s="821"/>
      <c r="N66" s="821"/>
      <c r="O66" s="821"/>
      <c r="P66" s="822"/>
      <c r="Q66" s="797" t="s">
        <v>
411</v>
      </c>
      <c r="R66" s="798"/>
      <c r="S66" s="798"/>
      <c r="T66" s="798"/>
      <c r="U66" s="799"/>
      <c r="V66" s="797" t="s">
        <v>
412</v>
      </c>
      <c r="W66" s="798"/>
      <c r="X66" s="798"/>
      <c r="Y66" s="798"/>
      <c r="Z66" s="799"/>
      <c r="AA66" s="797" t="s">
        <v>
413</v>
      </c>
      <c r="AB66" s="798"/>
      <c r="AC66" s="798"/>
      <c r="AD66" s="798"/>
      <c r="AE66" s="799"/>
      <c r="AF66" s="932" t="s">
        <v>
414</v>
      </c>
      <c r="AG66" s="893"/>
      <c r="AH66" s="893"/>
      <c r="AI66" s="893"/>
      <c r="AJ66" s="933"/>
      <c r="AK66" s="797" t="s">
        <v>
415</v>
      </c>
      <c r="AL66" s="821"/>
      <c r="AM66" s="821"/>
      <c r="AN66" s="821"/>
      <c r="AO66" s="822"/>
      <c r="AP66" s="797" t="s">
        <v>
416</v>
      </c>
      <c r="AQ66" s="798"/>
      <c r="AR66" s="798"/>
      <c r="AS66" s="798"/>
      <c r="AT66" s="799"/>
      <c r="AU66" s="797" t="s">
        <v>
417</v>
      </c>
      <c r="AV66" s="798"/>
      <c r="AW66" s="798"/>
      <c r="AX66" s="798"/>
      <c r="AY66" s="799"/>
      <c r="AZ66" s="797" t="s">
        <v>
376</v>
      </c>
      <c r="BA66" s="798"/>
      <c r="BB66" s="798"/>
      <c r="BC66" s="798"/>
      <c r="BD66" s="809"/>
      <c r="BE66" s="265"/>
      <c r="BF66" s="265"/>
      <c r="BG66" s="265"/>
      <c r="BH66" s="265"/>
      <c r="BI66" s="265"/>
      <c r="BJ66" s="265"/>
      <c r="BK66" s="265"/>
      <c r="BL66" s="265"/>
      <c r="BM66" s="265"/>
      <c r="BN66" s="265"/>
      <c r="BO66" s="265"/>
      <c r="BP66" s="265"/>
      <c r="BQ66" s="262">
        <v>
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
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
1</v>
      </c>
      <c r="B68" s="949" t="s">
        <v>
576</v>
      </c>
      <c r="C68" s="950"/>
      <c r="D68" s="950"/>
      <c r="E68" s="950"/>
      <c r="F68" s="950"/>
      <c r="G68" s="950"/>
      <c r="H68" s="950"/>
      <c r="I68" s="950"/>
      <c r="J68" s="950"/>
      <c r="K68" s="950"/>
      <c r="L68" s="950"/>
      <c r="M68" s="950"/>
      <c r="N68" s="950"/>
      <c r="O68" s="950"/>
      <c r="P68" s="951"/>
      <c r="Q68" s="952">
        <v>
8191</v>
      </c>
      <c r="R68" s="946"/>
      <c r="S68" s="946"/>
      <c r="T68" s="946"/>
      <c r="U68" s="946"/>
      <c r="V68" s="946">
        <v>
8556</v>
      </c>
      <c r="W68" s="946"/>
      <c r="X68" s="946"/>
      <c r="Y68" s="946"/>
      <c r="Z68" s="946"/>
      <c r="AA68" s="946">
        <v>
-365</v>
      </c>
      <c r="AB68" s="946"/>
      <c r="AC68" s="946"/>
      <c r="AD68" s="946"/>
      <c r="AE68" s="946"/>
      <c r="AF68" s="946">
        <v>
2105</v>
      </c>
      <c r="AG68" s="946"/>
      <c r="AH68" s="946"/>
      <c r="AI68" s="946"/>
      <c r="AJ68" s="946"/>
      <c r="AK68" s="946" t="s">
        <v>
590</v>
      </c>
      <c r="AL68" s="946"/>
      <c r="AM68" s="946"/>
      <c r="AN68" s="946"/>
      <c r="AO68" s="946"/>
      <c r="AP68" s="946">
        <v>
8978</v>
      </c>
      <c r="AQ68" s="946"/>
      <c r="AR68" s="946"/>
      <c r="AS68" s="946"/>
      <c r="AT68" s="946"/>
      <c r="AU68" s="946">
        <v>
2128</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
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
2</v>
      </c>
      <c r="B69" s="953" t="s">
        <v>
577</v>
      </c>
      <c r="C69" s="954"/>
      <c r="D69" s="954"/>
      <c r="E69" s="954"/>
      <c r="F69" s="954"/>
      <c r="G69" s="954"/>
      <c r="H69" s="954"/>
      <c r="I69" s="954"/>
      <c r="J69" s="954"/>
      <c r="K69" s="954"/>
      <c r="L69" s="954"/>
      <c r="M69" s="954"/>
      <c r="N69" s="954"/>
      <c r="O69" s="954"/>
      <c r="P69" s="955"/>
      <c r="Q69" s="956">
        <v>
10980</v>
      </c>
      <c r="R69" s="911"/>
      <c r="S69" s="911"/>
      <c r="T69" s="911"/>
      <c r="U69" s="911"/>
      <c r="V69" s="911">
        <v>
10267</v>
      </c>
      <c r="W69" s="911"/>
      <c r="X69" s="911"/>
      <c r="Y69" s="911"/>
      <c r="Z69" s="911"/>
      <c r="AA69" s="911">
        <v>
713</v>
      </c>
      <c r="AB69" s="911"/>
      <c r="AC69" s="911"/>
      <c r="AD69" s="911"/>
      <c r="AE69" s="911"/>
      <c r="AF69" s="911">
        <v>
713</v>
      </c>
      <c r="AG69" s="911"/>
      <c r="AH69" s="911"/>
      <c r="AI69" s="911"/>
      <c r="AJ69" s="911"/>
      <c r="AK69" s="911" t="s">
        <v>
590</v>
      </c>
      <c r="AL69" s="911"/>
      <c r="AM69" s="911"/>
      <c r="AN69" s="911"/>
      <c r="AO69" s="911"/>
      <c r="AP69" s="911">
        <v>
2124</v>
      </c>
      <c r="AQ69" s="911"/>
      <c r="AR69" s="911"/>
      <c r="AS69" s="911"/>
      <c r="AT69" s="911"/>
      <c r="AU69" s="911">
        <v>
32</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
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
3</v>
      </c>
      <c r="B70" s="953" t="s">
        <v>
578</v>
      </c>
      <c r="C70" s="954"/>
      <c r="D70" s="954"/>
      <c r="E70" s="954"/>
      <c r="F70" s="954"/>
      <c r="G70" s="954"/>
      <c r="H70" s="954"/>
      <c r="I70" s="954"/>
      <c r="J70" s="954"/>
      <c r="K70" s="954"/>
      <c r="L70" s="954"/>
      <c r="M70" s="954"/>
      <c r="N70" s="954"/>
      <c r="O70" s="954"/>
      <c r="P70" s="955"/>
      <c r="Q70" s="956">
        <v>
1849</v>
      </c>
      <c r="R70" s="911"/>
      <c r="S70" s="911"/>
      <c r="T70" s="911"/>
      <c r="U70" s="911"/>
      <c r="V70" s="911">
        <v>
1815</v>
      </c>
      <c r="W70" s="911"/>
      <c r="X70" s="911"/>
      <c r="Y70" s="911"/>
      <c r="Z70" s="911"/>
      <c r="AA70" s="911">
        <v>
34</v>
      </c>
      <c r="AB70" s="911"/>
      <c r="AC70" s="911"/>
      <c r="AD70" s="911"/>
      <c r="AE70" s="911"/>
      <c r="AF70" s="911">
        <v>
34</v>
      </c>
      <c r="AG70" s="911"/>
      <c r="AH70" s="911"/>
      <c r="AI70" s="911"/>
      <c r="AJ70" s="911"/>
      <c r="AK70" s="911" t="s">
        <v>
590</v>
      </c>
      <c r="AL70" s="911"/>
      <c r="AM70" s="911"/>
      <c r="AN70" s="911"/>
      <c r="AO70" s="911"/>
      <c r="AP70" s="911">
        <v>
1090</v>
      </c>
      <c r="AQ70" s="911"/>
      <c r="AR70" s="911"/>
      <c r="AS70" s="911"/>
      <c r="AT70" s="911"/>
      <c r="AU70" s="911">
        <v>
224</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
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
4</v>
      </c>
      <c r="B71" s="953" t="s">
        <v>
579</v>
      </c>
      <c r="C71" s="954"/>
      <c r="D71" s="954"/>
      <c r="E71" s="954"/>
      <c r="F71" s="954"/>
      <c r="G71" s="954"/>
      <c r="H71" s="954"/>
      <c r="I71" s="954"/>
      <c r="J71" s="954"/>
      <c r="K71" s="954"/>
      <c r="L71" s="954"/>
      <c r="M71" s="954"/>
      <c r="N71" s="954"/>
      <c r="O71" s="954"/>
      <c r="P71" s="955"/>
      <c r="Q71" s="956">
        <v>
501</v>
      </c>
      <c r="R71" s="911"/>
      <c r="S71" s="911"/>
      <c r="T71" s="911"/>
      <c r="U71" s="911"/>
      <c r="V71" s="911">
        <v>
444</v>
      </c>
      <c r="W71" s="911"/>
      <c r="X71" s="911"/>
      <c r="Y71" s="911"/>
      <c r="Z71" s="911"/>
      <c r="AA71" s="911">
        <v>
57</v>
      </c>
      <c r="AB71" s="911"/>
      <c r="AC71" s="911"/>
      <c r="AD71" s="911"/>
      <c r="AE71" s="911"/>
      <c r="AF71" s="911">
        <v>
57</v>
      </c>
      <c r="AG71" s="911"/>
      <c r="AH71" s="911"/>
      <c r="AI71" s="911"/>
      <c r="AJ71" s="911"/>
      <c r="AK71" s="911">
        <v>
63</v>
      </c>
      <c r="AL71" s="911"/>
      <c r="AM71" s="911"/>
      <c r="AN71" s="911"/>
      <c r="AO71" s="911"/>
      <c r="AP71" s="911">
        <v>
469</v>
      </c>
      <c r="AQ71" s="911"/>
      <c r="AR71" s="911"/>
      <c r="AS71" s="911"/>
      <c r="AT71" s="911"/>
      <c r="AU71" s="911">
        <v>
78</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
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
5</v>
      </c>
      <c r="B72" s="953" t="s">
        <v>
580</v>
      </c>
      <c r="C72" s="954"/>
      <c r="D72" s="954"/>
      <c r="E72" s="954"/>
      <c r="F72" s="954"/>
      <c r="G72" s="954"/>
      <c r="H72" s="954"/>
      <c r="I72" s="954"/>
      <c r="J72" s="954"/>
      <c r="K72" s="954"/>
      <c r="L72" s="954"/>
      <c r="M72" s="954"/>
      <c r="N72" s="954"/>
      <c r="O72" s="954"/>
      <c r="P72" s="955"/>
      <c r="Q72" s="956">
        <v>
5713</v>
      </c>
      <c r="R72" s="911"/>
      <c r="S72" s="911"/>
      <c r="T72" s="911"/>
      <c r="U72" s="911"/>
      <c r="V72" s="911">
        <v>
5295</v>
      </c>
      <c r="W72" s="911"/>
      <c r="X72" s="911"/>
      <c r="Y72" s="911"/>
      <c r="Z72" s="911"/>
      <c r="AA72" s="911">
        <v>
418</v>
      </c>
      <c r="AB72" s="911"/>
      <c r="AC72" s="911"/>
      <c r="AD72" s="911"/>
      <c r="AE72" s="911"/>
      <c r="AF72" s="911">
        <v>
418</v>
      </c>
      <c r="AG72" s="911"/>
      <c r="AH72" s="911"/>
      <c r="AI72" s="911"/>
      <c r="AJ72" s="911"/>
      <c r="AK72" s="911">
        <v>
1100</v>
      </c>
      <c r="AL72" s="911"/>
      <c r="AM72" s="911"/>
      <c r="AN72" s="911"/>
      <c r="AO72" s="911"/>
      <c r="AP72" s="911" t="s">
        <v>
575</v>
      </c>
      <c r="AQ72" s="911"/>
      <c r="AR72" s="911"/>
      <c r="AS72" s="911"/>
      <c r="AT72" s="911"/>
      <c r="AU72" s="911" t="s">
        <v>
575</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
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
6</v>
      </c>
      <c r="B73" s="953" t="s">
        <v>
581</v>
      </c>
      <c r="C73" s="954"/>
      <c r="D73" s="954"/>
      <c r="E73" s="954"/>
      <c r="F73" s="954"/>
      <c r="G73" s="954"/>
      <c r="H73" s="954"/>
      <c r="I73" s="954"/>
      <c r="J73" s="954"/>
      <c r="K73" s="954"/>
      <c r="L73" s="954"/>
      <c r="M73" s="954"/>
      <c r="N73" s="954"/>
      <c r="O73" s="954"/>
      <c r="P73" s="955"/>
      <c r="Q73" s="956">
        <v>
4</v>
      </c>
      <c r="R73" s="911"/>
      <c r="S73" s="911"/>
      <c r="T73" s="911"/>
      <c r="U73" s="911"/>
      <c r="V73" s="911">
        <v>
3</v>
      </c>
      <c r="W73" s="911"/>
      <c r="X73" s="911"/>
      <c r="Y73" s="911"/>
      <c r="Z73" s="911"/>
      <c r="AA73" s="911">
        <v>
1</v>
      </c>
      <c r="AB73" s="911"/>
      <c r="AC73" s="911"/>
      <c r="AD73" s="911"/>
      <c r="AE73" s="911"/>
      <c r="AF73" s="911">
        <v>
1</v>
      </c>
      <c r="AG73" s="911"/>
      <c r="AH73" s="911"/>
      <c r="AI73" s="911"/>
      <c r="AJ73" s="911"/>
      <c r="AK73" s="911" t="s">
        <v>
590</v>
      </c>
      <c r="AL73" s="911"/>
      <c r="AM73" s="911"/>
      <c r="AN73" s="911"/>
      <c r="AO73" s="911"/>
      <c r="AP73" s="911" t="s">
        <v>
575</v>
      </c>
      <c r="AQ73" s="911"/>
      <c r="AR73" s="911"/>
      <c r="AS73" s="911"/>
      <c r="AT73" s="911"/>
      <c r="AU73" s="911" t="s">
        <v>
575</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
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
7</v>
      </c>
      <c r="B74" s="953" t="s">
        <v>
582</v>
      </c>
      <c r="C74" s="954"/>
      <c r="D74" s="954"/>
      <c r="E74" s="954"/>
      <c r="F74" s="954"/>
      <c r="G74" s="954"/>
      <c r="H74" s="954"/>
      <c r="I74" s="954"/>
      <c r="J74" s="954"/>
      <c r="K74" s="954"/>
      <c r="L74" s="954"/>
      <c r="M74" s="954"/>
      <c r="N74" s="954"/>
      <c r="O74" s="954"/>
      <c r="P74" s="955"/>
      <c r="Q74" s="956">
        <v>
859</v>
      </c>
      <c r="R74" s="911"/>
      <c r="S74" s="911"/>
      <c r="T74" s="911"/>
      <c r="U74" s="911"/>
      <c r="V74" s="911">
        <v>
837</v>
      </c>
      <c r="W74" s="911"/>
      <c r="X74" s="911"/>
      <c r="Y74" s="911"/>
      <c r="Z74" s="911"/>
      <c r="AA74" s="911">
        <v>
22</v>
      </c>
      <c r="AB74" s="911"/>
      <c r="AC74" s="911"/>
      <c r="AD74" s="911"/>
      <c r="AE74" s="911"/>
      <c r="AF74" s="911">
        <v>
22</v>
      </c>
      <c r="AG74" s="911"/>
      <c r="AH74" s="911"/>
      <c r="AI74" s="911"/>
      <c r="AJ74" s="911"/>
      <c r="AK74" s="911">
        <v>
23</v>
      </c>
      <c r="AL74" s="911"/>
      <c r="AM74" s="911"/>
      <c r="AN74" s="911"/>
      <c r="AO74" s="911"/>
      <c r="AP74" s="911" t="s">
        <v>
575</v>
      </c>
      <c r="AQ74" s="911"/>
      <c r="AR74" s="911"/>
      <c r="AS74" s="911"/>
      <c r="AT74" s="911"/>
      <c r="AU74" s="911" t="s">
        <v>
575</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
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
8</v>
      </c>
      <c r="B75" s="953" t="s">
        <v>
583</v>
      </c>
      <c r="C75" s="954"/>
      <c r="D75" s="954"/>
      <c r="E75" s="954"/>
      <c r="F75" s="954"/>
      <c r="G75" s="954"/>
      <c r="H75" s="954"/>
      <c r="I75" s="954"/>
      <c r="J75" s="954"/>
      <c r="K75" s="954"/>
      <c r="L75" s="954"/>
      <c r="M75" s="954"/>
      <c r="N75" s="954"/>
      <c r="O75" s="954"/>
      <c r="P75" s="955"/>
      <c r="Q75" s="959">
        <v>
299</v>
      </c>
      <c r="R75" s="960"/>
      <c r="S75" s="960"/>
      <c r="T75" s="960"/>
      <c r="U75" s="910"/>
      <c r="V75" s="961">
        <v>
244</v>
      </c>
      <c r="W75" s="960"/>
      <c r="X75" s="960"/>
      <c r="Y75" s="960"/>
      <c r="Z75" s="910"/>
      <c r="AA75" s="961">
        <v>
55</v>
      </c>
      <c r="AB75" s="960"/>
      <c r="AC75" s="960"/>
      <c r="AD75" s="960"/>
      <c r="AE75" s="910"/>
      <c r="AF75" s="961">
        <v>
55</v>
      </c>
      <c r="AG75" s="960"/>
      <c r="AH75" s="960"/>
      <c r="AI75" s="960"/>
      <c r="AJ75" s="910"/>
      <c r="AK75" s="961" t="s">
        <v>
590</v>
      </c>
      <c r="AL75" s="960"/>
      <c r="AM75" s="960"/>
      <c r="AN75" s="960"/>
      <c r="AO75" s="910"/>
      <c r="AP75" s="961" t="s">
        <v>
589</v>
      </c>
      <c r="AQ75" s="960"/>
      <c r="AR75" s="960"/>
      <c r="AS75" s="960"/>
      <c r="AT75" s="910"/>
      <c r="AU75" s="961" t="s">
        <v>
575</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
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
9</v>
      </c>
      <c r="B76" s="953" t="s">
        <v>
584</v>
      </c>
      <c r="C76" s="954"/>
      <c r="D76" s="954"/>
      <c r="E76" s="954"/>
      <c r="F76" s="954"/>
      <c r="G76" s="954"/>
      <c r="H76" s="954"/>
      <c r="I76" s="954"/>
      <c r="J76" s="954"/>
      <c r="K76" s="954"/>
      <c r="L76" s="954"/>
      <c r="M76" s="954"/>
      <c r="N76" s="954"/>
      <c r="O76" s="954"/>
      <c r="P76" s="955"/>
      <c r="Q76" s="959">
        <v>
6933</v>
      </c>
      <c r="R76" s="960"/>
      <c r="S76" s="960"/>
      <c r="T76" s="960"/>
      <c r="U76" s="910"/>
      <c r="V76" s="961">
        <v>
6850</v>
      </c>
      <c r="W76" s="960"/>
      <c r="X76" s="960"/>
      <c r="Y76" s="960"/>
      <c r="Z76" s="910"/>
      <c r="AA76" s="961">
        <v>
82</v>
      </c>
      <c r="AB76" s="960"/>
      <c r="AC76" s="960"/>
      <c r="AD76" s="960"/>
      <c r="AE76" s="910"/>
      <c r="AF76" s="961">
        <v>
82</v>
      </c>
      <c r="AG76" s="960"/>
      <c r="AH76" s="960"/>
      <c r="AI76" s="960"/>
      <c r="AJ76" s="910"/>
      <c r="AK76" s="961">
        <v>
2485</v>
      </c>
      <c r="AL76" s="960"/>
      <c r="AM76" s="960"/>
      <c r="AN76" s="960"/>
      <c r="AO76" s="910"/>
      <c r="AP76" s="961" t="s">
        <v>
588</v>
      </c>
      <c r="AQ76" s="960"/>
      <c r="AR76" s="960"/>
      <c r="AS76" s="960"/>
      <c r="AT76" s="910"/>
      <c r="AU76" s="961" t="s">
        <v>
575</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
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
10</v>
      </c>
      <c r="B77" s="953" t="s">
        <v>
585</v>
      </c>
      <c r="C77" s="954"/>
      <c r="D77" s="954"/>
      <c r="E77" s="954"/>
      <c r="F77" s="954"/>
      <c r="G77" s="954"/>
      <c r="H77" s="954"/>
      <c r="I77" s="954"/>
      <c r="J77" s="954"/>
      <c r="K77" s="954"/>
      <c r="L77" s="954"/>
      <c r="M77" s="954"/>
      <c r="N77" s="954"/>
      <c r="O77" s="954"/>
      <c r="P77" s="955"/>
      <c r="Q77" s="959">
        <v>
1385861</v>
      </c>
      <c r="R77" s="960"/>
      <c r="S77" s="960"/>
      <c r="T77" s="960"/>
      <c r="U77" s="910"/>
      <c r="V77" s="961">
        <v>
1346246</v>
      </c>
      <c r="W77" s="960"/>
      <c r="X77" s="960"/>
      <c r="Y77" s="960"/>
      <c r="Z77" s="910"/>
      <c r="AA77" s="961">
        <v>
39615</v>
      </c>
      <c r="AB77" s="960"/>
      <c r="AC77" s="960"/>
      <c r="AD77" s="960"/>
      <c r="AE77" s="910"/>
      <c r="AF77" s="961">
        <v>
39615</v>
      </c>
      <c r="AG77" s="960"/>
      <c r="AH77" s="960"/>
      <c r="AI77" s="960"/>
      <c r="AJ77" s="910"/>
      <c r="AK77" s="961">
        <v>
13582</v>
      </c>
      <c r="AL77" s="960"/>
      <c r="AM77" s="960"/>
      <c r="AN77" s="960"/>
      <c r="AO77" s="910"/>
      <c r="AP77" s="961" t="s">
        <v>
575</v>
      </c>
      <c r="AQ77" s="960"/>
      <c r="AR77" s="960"/>
      <c r="AS77" s="960"/>
      <c r="AT77" s="910"/>
      <c r="AU77" s="961" t="s">
        <v>
575</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
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
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
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
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
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
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
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
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
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
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
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
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
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
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
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
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
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
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
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
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
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
388</v>
      </c>
      <c r="B88" s="870" t="s">
        <v>
418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f>
+SUM(AF68:AJ77)</f>
        <v>
43102</v>
      </c>
      <c r="AG88" s="922"/>
      <c r="AH88" s="922"/>
      <c r="AI88" s="922"/>
      <c r="AJ88" s="922"/>
      <c r="AK88" s="919"/>
      <c r="AL88" s="919"/>
      <c r="AM88" s="919"/>
      <c r="AN88" s="919"/>
      <c r="AO88" s="919"/>
      <c r="AP88" s="922">
        <f>
+SUM(AP68:AT71)</f>
        <v>
12661</v>
      </c>
      <c r="AQ88" s="922"/>
      <c r="AR88" s="922"/>
      <c r="AS88" s="922"/>
      <c r="AT88" s="922"/>
      <c r="AU88" s="922">
        <f>
+SUM(AU68:AY71)</f>
        <v>
2462</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
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
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
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
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
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
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
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
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
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
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
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
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
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
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
388</v>
      </c>
      <c r="BR102" s="870" t="s">
        <v>
419</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f>
+CR7</f>
        <v>
5</v>
      </c>
      <c r="CS102" s="930"/>
      <c r="CT102" s="930"/>
      <c r="CU102" s="930"/>
      <c r="CV102" s="973"/>
      <c r="CW102" s="972" t="str">
        <f t="shared" ref="CW102" si="0">
+CW7</f>
        <v>
-</v>
      </c>
      <c r="CX102" s="930"/>
      <c r="CY102" s="930"/>
      <c r="CZ102" s="930"/>
      <c r="DA102" s="973"/>
      <c r="DB102" s="972">
        <f t="shared" ref="DB102" si="1">
+DB7</f>
        <v>
863</v>
      </c>
      <c r="DC102" s="930"/>
      <c r="DD102" s="930"/>
      <c r="DE102" s="930"/>
      <c r="DF102" s="973"/>
      <c r="DG102" s="972" t="str">
        <f t="shared" ref="DG102" si="2">
+DG7</f>
        <v>
-</v>
      </c>
      <c r="DH102" s="930"/>
      <c r="DI102" s="930"/>
      <c r="DJ102" s="930"/>
      <c r="DK102" s="973"/>
      <c r="DL102" s="972" t="str">
        <f t="shared" ref="DL102" si="3">
+DL7</f>
        <v>
-</v>
      </c>
      <c r="DM102" s="930"/>
      <c r="DN102" s="930"/>
      <c r="DO102" s="930"/>
      <c r="DP102" s="973"/>
      <c r="DQ102" s="972" t="str">
        <f t="shared" ref="DQ102" si="4">
+DQ7</f>
        <v>
-</v>
      </c>
      <c r="DR102" s="930"/>
      <c r="DS102" s="930"/>
      <c r="DT102" s="930"/>
      <c r="DU102" s="973"/>
      <c r="DV102" s="972"/>
      <c r="DW102" s="930"/>
      <c r="DX102" s="930"/>
      <c r="DY102" s="930"/>
      <c r="DZ102" s="973"/>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6" t="s">
        <v>
420</v>
      </c>
      <c r="BR103" s="996"/>
      <c r="BS103" s="996"/>
      <c r="BT103" s="996"/>
      <c r="BU103" s="996"/>
      <c r="BV103" s="996"/>
      <c r="BW103" s="996"/>
      <c r="BX103" s="996"/>
      <c r="BY103" s="996"/>
      <c r="BZ103" s="996"/>
      <c r="CA103" s="996"/>
      <c r="CB103" s="996"/>
      <c r="CC103" s="996"/>
      <c r="CD103" s="996"/>
      <c r="CE103" s="996"/>
      <c r="CF103" s="996"/>
      <c r="CG103" s="996"/>
      <c r="CH103" s="996"/>
      <c r="CI103" s="996"/>
      <c r="CJ103" s="996"/>
      <c r="CK103" s="996"/>
      <c r="CL103" s="996"/>
      <c r="CM103" s="996"/>
      <c r="CN103" s="996"/>
      <c r="CO103" s="996"/>
      <c r="CP103" s="996"/>
      <c r="CQ103" s="996"/>
      <c r="CR103" s="996"/>
      <c r="CS103" s="996"/>
      <c r="CT103" s="996"/>
      <c r="CU103" s="996"/>
      <c r="CV103" s="996"/>
      <c r="CW103" s="996"/>
      <c r="CX103" s="996"/>
      <c r="CY103" s="996"/>
      <c r="CZ103" s="996"/>
      <c r="DA103" s="996"/>
      <c r="DB103" s="996"/>
      <c r="DC103" s="996"/>
      <c r="DD103" s="996"/>
      <c r="DE103" s="996"/>
      <c r="DF103" s="996"/>
      <c r="DG103" s="996"/>
      <c r="DH103" s="996"/>
      <c r="DI103" s="996"/>
      <c r="DJ103" s="996"/>
      <c r="DK103" s="996"/>
      <c r="DL103" s="996"/>
      <c r="DM103" s="996"/>
      <c r="DN103" s="996"/>
      <c r="DO103" s="996"/>
      <c r="DP103" s="996"/>
      <c r="DQ103" s="996"/>
      <c r="DR103" s="996"/>
      <c r="DS103" s="996"/>
      <c r="DT103" s="996"/>
      <c r="DU103" s="996"/>
      <c r="DV103" s="996"/>
      <c r="DW103" s="996"/>
      <c r="DX103" s="996"/>
      <c r="DY103" s="996"/>
      <c r="DZ103" s="996"/>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7" t="s">
        <v>
421</v>
      </c>
      <c r="BR104" s="997"/>
      <c r="BS104" s="997"/>
      <c r="BT104" s="997"/>
      <c r="BU104" s="997"/>
      <c r="BV104" s="997"/>
      <c r="BW104" s="997"/>
      <c r="BX104" s="997"/>
      <c r="BY104" s="997"/>
      <c r="BZ104" s="997"/>
      <c r="CA104" s="997"/>
      <c r="CB104" s="997"/>
      <c r="CC104" s="997"/>
      <c r="CD104" s="997"/>
      <c r="CE104" s="997"/>
      <c r="CF104" s="997"/>
      <c r="CG104" s="997"/>
      <c r="CH104" s="997"/>
      <c r="CI104" s="997"/>
      <c r="CJ104" s="997"/>
      <c r="CK104" s="997"/>
      <c r="CL104" s="997"/>
      <c r="CM104" s="997"/>
      <c r="CN104" s="997"/>
      <c r="CO104" s="997"/>
      <c r="CP104" s="997"/>
      <c r="CQ104" s="997"/>
      <c r="CR104" s="997"/>
      <c r="CS104" s="997"/>
      <c r="CT104" s="997"/>
      <c r="CU104" s="997"/>
      <c r="CV104" s="997"/>
      <c r="CW104" s="997"/>
      <c r="CX104" s="997"/>
      <c r="CY104" s="997"/>
      <c r="CZ104" s="997"/>
      <c r="DA104" s="997"/>
      <c r="DB104" s="997"/>
      <c r="DC104" s="997"/>
      <c r="DD104" s="997"/>
      <c r="DE104" s="997"/>
      <c r="DF104" s="997"/>
      <c r="DG104" s="997"/>
      <c r="DH104" s="997"/>
      <c r="DI104" s="997"/>
      <c r="DJ104" s="997"/>
      <c r="DK104" s="997"/>
      <c r="DL104" s="997"/>
      <c r="DM104" s="997"/>
      <c r="DN104" s="997"/>
      <c r="DO104" s="997"/>
      <c r="DP104" s="997"/>
      <c r="DQ104" s="997"/>
      <c r="DR104" s="997"/>
      <c r="DS104" s="997"/>
      <c r="DT104" s="997"/>
      <c r="DU104" s="997"/>
      <c r="DV104" s="997"/>
      <c r="DW104" s="997"/>
      <c r="DX104" s="997"/>
      <c r="DY104" s="997"/>
      <c r="DZ104" s="997"/>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
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
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98" t="s">
        <v>
424</v>
      </c>
      <c r="B108" s="999"/>
      <c r="C108" s="999"/>
      <c r="D108" s="999"/>
      <c r="E108" s="999"/>
      <c r="F108" s="999"/>
      <c r="G108" s="999"/>
      <c r="H108" s="999"/>
      <c r="I108" s="999"/>
      <c r="J108" s="999"/>
      <c r="K108" s="999"/>
      <c r="L108" s="999"/>
      <c r="M108" s="999"/>
      <c r="N108" s="999"/>
      <c r="O108" s="999"/>
      <c r="P108" s="999"/>
      <c r="Q108" s="999"/>
      <c r="R108" s="999"/>
      <c r="S108" s="999"/>
      <c r="T108" s="999"/>
      <c r="U108" s="999"/>
      <c r="V108" s="999"/>
      <c r="W108" s="999"/>
      <c r="X108" s="999"/>
      <c r="Y108" s="999"/>
      <c r="Z108" s="999"/>
      <c r="AA108" s="999"/>
      <c r="AB108" s="999"/>
      <c r="AC108" s="999"/>
      <c r="AD108" s="999"/>
      <c r="AE108" s="999"/>
      <c r="AF108" s="999"/>
      <c r="AG108" s="999"/>
      <c r="AH108" s="999"/>
      <c r="AI108" s="999"/>
      <c r="AJ108" s="999"/>
      <c r="AK108" s="999"/>
      <c r="AL108" s="999"/>
      <c r="AM108" s="999"/>
      <c r="AN108" s="999"/>
      <c r="AO108" s="999"/>
      <c r="AP108" s="999"/>
      <c r="AQ108" s="999"/>
      <c r="AR108" s="999"/>
      <c r="AS108" s="999"/>
      <c r="AT108" s="1000"/>
      <c r="AU108" s="998" t="s">
        <v>
425</v>
      </c>
      <c r="AV108" s="999"/>
      <c r="AW108" s="999"/>
      <c r="AX108" s="999"/>
      <c r="AY108" s="999"/>
      <c r="AZ108" s="999"/>
      <c r="BA108" s="999"/>
      <c r="BB108" s="999"/>
      <c r="BC108" s="999"/>
      <c r="BD108" s="999"/>
      <c r="BE108" s="999"/>
      <c r="BF108" s="999"/>
      <c r="BG108" s="999"/>
      <c r="BH108" s="999"/>
      <c r="BI108" s="999"/>
      <c r="BJ108" s="999"/>
      <c r="BK108" s="999"/>
      <c r="BL108" s="999"/>
      <c r="BM108" s="999"/>
      <c r="BN108" s="999"/>
      <c r="BO108" s="999"/>
      <c r="BP108" s="999"/>
      <c r="BQ108" s="999"/>
      <c r="BR108" s="999"/>
      <c r="BS108" s="999"/>
      <c r="BT108" s="999"/>
      <c r="BU108" s="999"/>
      <c r="BV108" s="999"/>
      <c r="BW108" s="999"/>
      <c r="BX108" s="999"/>
      <c r="BY108" s="999"/>
      <c r="BZ108" s="999"/>
      <c r="CA108" s="999"/>
      <c r="CB108" s="999"/>
      <c r="CC108" s="999"/>
      <c r="CD108" s="999"/>
      <c r="CE108" s="999"/>
      <c r="CF108" s="999"/>
      <c r="CG108" s="999"/>
      <c r="CH108" s="999"/>
      <c r="CI108" s="999"/>
      <c r="CJ108" s="999"/>
      <c r="CK108" s="999"/>
      <c r="CL108" s="999"/>
      <c r="CM108" s="999"/>
      <c r="CN108" s="999"/>
      <c r="CO108" s="999"/>
      <c r="CP108" s="999"/>
      <c r="CQ108" s="999"/>
      <c r="CR108" s="999"/>
      <c r="CS108" s="999"/>
      <c r="CT108" s="999"/>
      <c r="CU108" s="999"/>
      <c r="CV108" s="999"/>
      <c r="CW108" s="999"/>
      <c r="CX108" s="999"/>
      <c r="CY108" s="999"/>
      <c r="CZ108" s="999"/>
      <c r="DA108" s="999"/>
      <c r="DB108" s="999"/>
      <c r="DC108" s="999"/>
      <c r="DD108" s="999"/>
      <c r="DE108" s="999"/>
      <c r="DF108" s="999"/>
      <c r="DG108" s="999"/>
      <c r="DH108" s="999"/>
      <c r="DI108" s="999"/>
      <c r="DJ108" s="999"/>
      <c r="DK108" s="999"/>
      <c r="DL108" s="999"/>
      <c r="DM108" s="999"/>
      <c r="DN108" s="999"/>
      <c r="DO108" s="999"/>
      <c r="DP108" s="999"/>
      <c r="DQ108" s="999"/>
      <c r="DR108" s="999"/>
      <c r="DS108" s="999"/>
      <c r="DT108" s="999"/>
      <c r="DU108" s="999"/>
      <c r="DV108" s="999"/>
      <c r="DW108" s="999"/>
      <c r="DX108" s="999"/>
      <c r="DY108" s="999"/>
      <c r="DZ108" s="1000"/>
    </row>
    <row r="109" spans="1:131" s="246" customFormat="1" ht="26.25" customHeight="1" x14ac:dyDescent="0.15">
      <c r="A109" s="994" t="s">
        <v>
426</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
427</v>
      </c>
      <c r="AB109" s="975"/>
      <c r="AC109" s="975"/>
      <c r="AD109" s="975"/>
      <c r="AE109" s="976"/>
      <c r="AF109" s="974" t="s">
        <v>
306</v>
      </c>
      <c r="AG109" s="975"/>
      <c r="AH109" s="975"/>
      <c r="AI109" s="975"/>
      <c r="AJ109" s="976"/>
      <c r="AK109" s="974" t="s">
        <v>
305</v>
      </c>
      <c r="AL109" s="975"/>
      <c r="AM109" s="975"/>
      <c r="AN109" s="975"/>
      <c r="AO109" s="976"/>
      <c r="AP109" s="974" t="s">
        <v>
428</v>
      </c>
      <c r="AQ109" s="975"/>
      <c r="AR109" s="975"/>
      <c r="AS109" s="975"/>
      <c r="AT109" s="977"/>
      <c r="AU109" s="994" t="s">
        <v>
426</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
427</v>
      </c>
      <c r="BR109" s="975"/>
      <c r="BS109" s="975"/>
      <c r="BT109" s="975"/>
      <c r="BU109" s="976"/>
      <c r="BV109" s="974" t="s">
        <v>
306</v>
      </c>
      <c r="BW109" s="975"/>
      <c r="BX109" s="975"/>
      <c r="BY109" s="975"/>
      <c r="BZ109" s="976"/>
      <c r="CA109" s="974" t="s">
        <v>
305</v>
      </c>
      <c r="CB109" s="975"/>
      <c r="CC109" s="975"/>
      <c r="CD109" s="975"/>
      <c r="CE109" s="976"/>
      <c r="CF109" s="995" t="s">
        <v>
428</v>
      </c>
      <c r="CG109" s="995"/>
      <c r="CH109" s="995"/>
      <c r="CI109" s="995"/>
      <c r="CJ109" s="995"/>
      <c r="CK109" s="974" t="s">
        <v>
429</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
427</v>
      </c>
      <c r="DH109" s="975"/>
      <c r="DI109" s="975"/>
      <c r="DJ109" s="975"/>
      <c r="DK109" s="976"/>
      <c r="DL109" s="974" t="s">
        <v>
306</v>
      </c>
      <c r="DM109" s="975"/>
      <c r="DN109" s="975"/>
      <c r="DO109" s="975"/>
      <c r="DP109" s="976"/>
      <c r="DQ109" s="974" t="s">
        <v>
305</v>
      </c>
      <c r="DR109" s="975"/>
      <c r="DS109" s="975"/>
      <c r="DT109" s="975"/>
      <c r="DU109" s="976"/>
      <c r="DV109" s="974" t="s">
        <v>
428</v>
      </c>
      <c r="DW109" s="975"/>
      <c r="DX109" s="975"/>
      <c r="DY109" s="975"/>
      <c r="DZ109" s="977"/>
    </row>
    <row r="110" spans="1:131" s="246" customFormat="1" ht="26.25" customHeight="1" x14ac:dyDescent="0.15">
      <c r="A110" s="978" t="s">
        <v>
430</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
794958</v>
      </c>
      <c r="AB110" s="982"/>
      <c r="AC110" s="982"/>
      <c r="AD110" s="982"/>
      <c r="AE110" s="983"/>
      <c r="AF110" s="984">
        <v>
779474</v>
      </c>
      <c r="AG110" s="982"/>
      <c r="AH110" s="982"/>
      <c r="AI110" s="982"/>
      <c r="AJ110" s="983"/>
      <c r="AK110" s="984">
        <v>
762791</v>
      </c>
      <c r="AL110" s="982"/>
      <c r="AM110" s="982"/>
      <c r="AN110" s="982"/>
      <c r="AO110" s="983"/>
      <c r="AP110" s="985">
        <v>
7.3</v>
      </c>
      <c r="AQ110" s="986"/>
      <c r="AR110" s="986"/>
      <c r="AS110" s="986"/>
      <c r="AT110" s="987"/>
      <c r="AU110" s="988" t="s">
        <v>
72</v>
      </c>
      <c r="AV110" s="989"/>
      <c r="AW110" s="989"/>
      <c r="AX110" s="989"/>
      <c r="AY110" s="989"/>
      <c r="AZ110" s="1027" t="s">
        <v>
431</v>
      </c>
      <c r="BA110" s="979"/>
      <c r="BB110" s="979"/>
      <c r="BC110" s="979"/>
      <c r="BD110" s="979"/>
      <c r="BE110" s="979"/>
      <c r="BF110" s="979"/>
      <c r="BG110" s="979"/>
      <c r="BH110" s="979"/>
      <c r="BI110" s="979"/>
      <c r="BJ110" s="979"/>
      <c r="BK110" s="979"/>
      <c r="BL110" s="979"/>
      <c r="BM110" s="979"/>
      <c r="BN110" s="979"/>
      <c r="BO110" s="979"/>
      <c r="BP110" s="980"/>
      <c r="BQ110" s="1013">
        <v>
7257765</v>
      </c>
      <c r="BR110" s="1014"/>
      <c r="BS110" s="1014"/>
      <c r="BT110" s="1014"/>
      <c r="BU110" s="1014"/>
      <c r="BV110" s="1014">
        <v>
7148712</v>
      </c>
      <c r="BW110" s="1014"/>
      <c r="BX110" s="1014"/>
      <c r="BY110" s="1014"/>
      <c r="BZ110" s="1014"/>
      <c r="CA110" s="1014">
        <v>
7046765</v>
      </c>
      <c r="CB110" s="1014"/>
      <c r="CC110" s="1014"/>
      <c r="CD110" s="1014"/>
      <c r="CE110" s="1014"/>
      <c r="CF110" s="1028">
        <v>
67</v>
      </c>
      <c r="CG110" s="1029"/>
      <c r="CH110" s="1029"/>
      <c r="CI110" s="1029"/>
      <c r="CJ110" s="1029"/>
      <c r="CK110" s="1030" t="s">
        <v>
432</v>
      </c>
      <c r="CL110" s="1031"/>
      <c r="CM110" s="1010" t="s">
        <v>
433</v>
      </c>
      <c r="CN110" s="1011"/>
      <c r="CO110" s="1011"/>
      <c r="CP110" s="1011"/>
      <c r="CQ110" s="1011"/>
      <c r="CR110" s="1011"/>
      <c r="CS110" s="1011"/>
      <c r="CT110" s="1011"/>
      <c r="CU110" s="1011"/>
      <c r="CV110" s="1011"/>
      <c r="CW110" s="1011"/>
      <c r="CX110" s="1011"/>
      <c r="CY110" s="1011"/>
      <c r="CZ110" s="1011"/>
      <c r="DA110" s="1011"/>
      <c r="DB110" s="1011"/>
      <c r="DC110" s="1011"/>
      <c r="DD110" s="1011"/>
      <c r="DE110" s="1011"/>
      <c r="DF110" s="1012"/>
      <c r="DG110" s="1013" t="s">
        <v>
434</v>
      </c>
      <c r="DH110" s="1014"/>
      <c r="DI110" s="1014"/>
      <c r="DJ110" s="1014"/>
      <c r="DK110" s="1014"/>
      <c r="DL110" s="1014" t="s">
        <v>
434</v>
      </c>
      <c r="DM110" s="1014"/>
      <c r="DN110" s="1014"/>
      <c r="DO110" s="1014"/>
      <c r="DP110" s="1014"/>
      <c r="DQ110" s="1014" t="s">
        <v>
434</v>
      </c>
      <c r="DR110" s="1014"/>
      <c r="DS110" s="1014"/>
      <c r="DT110" s="1014"/>
      <c r="DU110" s="1014"/>
      <c r="DV110" s="1015" t="s">
        <v>
435</v>
      </c>
      <c r="DW110" s="1015"/>
      <c r="DX110" s="1015"/>
      <c r="DY110" s="1015"/>
      <c r="DZ110" s="1016"/>
    </row>
    <row r="111" spans="1:131" s="246" customFormat="1" ht="26.25" customHeight="1" x14ac:dyDescent="0.15">
      <c r="A111" s="1017" t="s">
        <v>
436</v>
      </c>
      <c r="B111" s="1018"/>
      <c r="C111" s="1018"/>
      <c r="D111" s="1018"/>
      <c r="E111" s="1018"/>
      <c r="F111" s="1018"/>
      <c r="G111" s="1018"/>
      <c r="H111" s="1018"/>
      <c r="I111" s="1018"/>
      <c r="J111" s="1018"/>
      <c r="K111" s="1018"/>
      <c r="L111" s="1018"/>
      <c r="M111" s="1018"/>
      <c r="N111" s="1018"/>
      <c r="O111" s="1018"/>
      <c r="P111" s="1018"/>
      <c r="Q111" s="1018"/>
      <c r="R111" s="1018"/>
      <c r="S111" s="1018"/>
      <c r="T111" s="1018"/>
      <c r="U111" s="1018"/>
      <c r="V111" s="1018"/>
      <c r="W111" s="1018"/>
      <c r="X111" s="1018"/>
      <c r="Y111" s="1018"/>
      <c r="Z111" s="1019"/>
      <c r="AA111" s="1020" t="s">
        <v>
437</v>
      </c>
      <c r="AB111" s="1021"/>
      <c r="AC111" s="1021"/>
      <c r="AD111" s="1021"/>
      <c r="AE111" s="1022"/>
      <c r="AF111" s="1023" t="s">
        <v>
438</v>
      </c>
      <c r="AG111" s="1021"/>
      <c r="AH111" s="1021"/>
      <c r="AI111" s="1021"/>
      <c r="AJ111" s="1022"/>
      <c r="AK111" s="1023" t="s">
        <v>
437</v>
      </c>
      <c r="AL111" s="1021"/>
      <c r="AM111" s="1021"/>
      <c r="AN111" s="1021"/>
      <c r="AO111" s="1022"/>
      <c r="AP111" s="1024" t="s">
        <v>
437</v>
      </c>
      <c r="AQ111" s="1025"/>
      <c r="AR111" s="1025"/>
      <c r="AS111" s="1025"/>
      <c r="AT111" s="1026"/>
      <c r="AU111" s="990"/>
      <c r="AV111" s="991"/>
      <c r="AW111" s="991"/>
      <c r="AX111" s="991"/>
      <c r="AY111" s="991"/>
      <c r="AZ111" s="1036" t="s">
        <v>
439</v>
      </c>
      <c r="BA111" s="1037"/>
      <c r="BB111" s="1037"/>
      <c r="BC111" s="1037"/>
      <c r="BD111" s="1037"/>
      <c r="BE111" s="1037"/>
      <c r="BF111" s="1037"/>
      <c r="BG111" s="1037"/>
      <c r="BH111" s="1037"/>
      <c r="BI111" s="1037"/>
      <c r="BJ111" s="1037"/>
      <c r="BK111" s="1037"/>
      <c r="BL111" s="1037"/>
      <c r="BM111" s="1037"/>
      <c r="BN111" s="1037"/>
      <c r="BO111" s="1037"/>
      <c r="BP111" s="1038"/>
      <c r="BQ111" s="1006">
        <v>
1074867</v>
      </c>
      <c r="BR111" s="1007"/>
      <c r="BS111" s="1007"/>
      <c r="BT111" s="1007"/>
      <c r="BU111" s="1007"/>
      <c r="BV111" s="1007">
        <v>
979163</v>
      </c>
      <c r="BW111" s="1007"/>
      <c r="BX111" s="1007"/>
      <c r="BY111" s="1007"/>
      <c r="BZ111" s="1007"/>
      <c r="CA111" s="1007">
        <v>
967049</v>
      </c>
      <c r="CB111" s="1007"/>
      <c r="CC111" s="1007"/>
      <c r="CD111" s="1007"/>
      <c r="CE111" s="1007"/>
      <c r="CF111" s="1001">
        <v>
9.1999999999999993</v>
      </c>
      <c r="CG111" s="1002"/>
      <c r="CH111" s="1002"/>
      <c r="CI111" s="1002"/>
      <c r="CJ111" s="1002"/>
      <c r="CK111" s="1032"/>
      <c r="CL111" s="1033"/>
      <c r="CM111" s="1003" t="s">
        <v>
440</v>
      </c>
      <c r="CN111" s="1004"/>
      <c r="CO111" s="1004"/>
      <c r="CP111" s="1004"/>
      <c r="CQ111" s="1004"/>
      <c r="CR111" s="1004"/>
      <c r="CS111" s="1004"/>
      <c r="CT111" s="1004"/>
      <c r="CU111" s="1004"/>
      <c r="CV111" s="1004"/>
      <c r="CW111" s="1004"/>
      <c r="CX111" s="1004"/>
      <c r="CY111" s="1004"/>
      <c r="CZ111" s="1004"/>
      <c r="DA111" s="1004"/>
      <c r="DB111" s="1004"/>
      <c r="DC111" s="1004"/>
      <c r="DD111" s="1004"/>
      <c r="DE111" s="1004"/>
      <c r="DF111" s="1005"/>
      <c r="DG111" s="1006" t="s">
        <v>
437</v>
      </c>
      <c r="DH111" s="1007"/>
      <c r="DI111" s="1007"/>
      <c r="DJ111" s="1007"/>
      <c r="DK111" s="1007"/>
      <c r="DL111" s="1007" t="s">
        <v>
438</v>
      </c>
      <c r="DM111" s="1007"/>
      <c r="DN111" s="1007"/>
      <c r="DO111" s="1007"/>
      <c r="DP111" s="1007"/>
      <c r="DQ111" s="1007" t="s">
        <v>
437</v>
      </c>
      <c r="DR111" s="1007"/>
      <c r="DS111" s="1007"/>
      <c r="DT111" s="1007"/>
      <c r="DU111" s="1007"/>
      <c r="DV111" s="1008" t="s">
        <v>
437</v>
      </c>
      <c r="DW111" s="1008"/>
      <c r="DX111" s="1008"/>
      <c r="DY111" s="1008"/>
      <c r="DZ111" s="1009"/>
    </row>
    <row r="112" spans="1:131" s="246" customFormat="1" ht="26.25" customHeight="1" x14ac:dyDescent="0.15">
      <c r="A112" s="1039" t="s">
        <v>
441</v>
      </c>
      <c r="B112" s="1040"/>
      <c r="C112" s="1037" t="s">
        <v>
442</v>
      </c>
      <c r="D112" s="1037"/>
      <c r="E112" s="1037"/>
      <c r="F112" s="1037"/>
      <c r="G112" s="1037"/>
      <c r="H112" s="1037"/>
      <c r="I112" s="1037"/>
      <c r="J112" s="1037"/>
      <c r="K112" s="1037"/>
      <c r="L112" s="1037"/>
      <c r="M112" s="1037"/>
      <c r="N112" s="1037"/>
      <c r="O112" s="1037"/>
      <c r="P112" s="1037"/>
      <c r="Q112" s="1037"/>
      <c r="R112" s="1037"/>
      <c r="S112" s="1037"/>
      <c r="T112" s="1037"/>
      <c r="U112" s="1037"/>
      <c r="V112" s="1037"/>
      <c r="W112" s="1037"/>
      <c r="X112" s="1037"/>
      <c r="Y112" s="1037"/>
      <c r="Z112" s="1038"/>
      <c r="AA112" s="1045" t="s">
        <v>
438</v>
      </c>
      <c r="AB112" s="1046"/>
      <c r="AC112" s="1046"/>
      <c r="AD112" s="1046"/>
      <c r="AE112" s="1047"/>
      <c r="AF112" s="1048" t="s">
        <v>
438</v>
      </c>
      <c r="AG112" s="1046"/>
      <c r="AH112" s="1046"/>
      <c r="AI112" s="1046"/>
      <c r="AJ112" s="1047"/>
      <c r="AK112" s="1048" t="s">
        <v>
438</v>
      </c>
      <c r="AL112" s="1046"/>
      <c r="AM112" s="1046"/>
      <c r="AN112" s="1046"/>
      <c r="AO112" s="1047"/>
      <c r="AP112" s="1049" t="s">
        <v>
437</v>
      </c>
      <c r="AQ112" s="1050"/>
      <c r="AR112" s="1050"/>
      <c r="AS112" s="1050"/>
      <c r="AT112" s="1051"/>
      <c r="AU112" s="990"/>
      <c r="AV112" s="991"/>
      <c r="AW112" s="991"/>
      <c r="AX112" s="991"/>
      <c r="AY112" s="991"/>
      <c r="AZ112" s="1036" t="s">
        <v>
443</v>
      </c>
      <c r="BA112" s="1037"/>
      <c r="BB112" s="1037"/>
      <c r="BC112" s="1037"/>
      <c r="BD112" s="1037"/>
      <c r="BE112" s="1037"/>
      <c r="BF112" s="1037"/>
      <c r="BG112" s="1037"/>
      <c r="BH112" s="1037"/>
      <c r="BI112" s="1037"/>
      <c r="BJ112" s="1037"/>
      <c r="BK112" s="1037"/>
      <c r="BL112" s="1037"/>
      <c r="BM112" s="1037"/>
      <c r="BN112" s="1037"/>
      <c r="BO112" s="1037"/>
      <c r="BP112" s="1038"/>
      <c r="BQ112" s="1006">
        <v>
2058892</v>
      </c>
      <c r="BR112" s="1007"/>
      <c r="BS112" s="1007"/>
      <c r="BT112" s="1007"/>
      <c r="BU112" s="1007"/>
      <c r="BV112" s="1007">
        <v>
2170984</v>
      </c>
      <c r="BW112" s="1007"/>
      <c r="BX112" s="1007"/>
      <c r="BY112" s="1007"/>
      <c r="BZ112" s="1007"/>
      <c r="CA112" s="1007">
        <v>
2287904</v>
      </c>
      <c r="CB112" s="1007"/>
      <c r="CC112" s="1007"/>
      <c r="CD112" s="1007"/>
      <c r="CE112" s="1007"/>
      <c r="CF112" s="1001">
        <v>
21.8</v>
      </c>
      <c r="CG112" s="1002"/>
      <c r="CH112" s="1002"/>
      <c r="CI112" s="1002"/>
      <c r="CJ112" s="1002"/>
      <c r="CK112" s="1032"/>
      <c r="CL112" s="1033"/>
      <c r="CM112" s="1003" t="s">
        <v>
444</v>
      </c>
      <c r="CN112" s="1004"/>
      <c r="CO112" s="1004"/>
      <c r="CP112" s="1004"/>
      <c r="CQ112" s="1004"/>
      <c r="CR112" s="1004"/>
      <c r="CS112" s="1004"/>
      <c r="CT112" s="1004"/>
      <c r="CU112" s="1004"/>
      <c r="CV112" s="1004"/>
      <c r="CW112" s="1004"/>
      <c r="CX112" s="1004"/>
      <c r="CY112" s="1004"/>
      <c r="CZ112" s="1004"/>
      <c r="DA112" s="1004"/>
      <c r="DB112" s="1004"/>
      <c r="DC112" s="1004"/>
      <c r="DD112" s="1004"/>
      <c r="DE112" s="1004"/>
      <c r="DF112" s="1005"/>
      <c r="DG112" s="1006" t="s">
        <v>
438</v>
      </c>
      <c r="DH112" s="1007"/>
      <c r="DI112" s="1007"/>
      <c r="DJ112" s="1007"/>
      <c r="DK112" s="1007"/>
      <c r="DL112" s="1007" t="s">
        <v>
437</v>
      </c>
      <c r="DM112" s="1007"/>
      <c r="DN112" s="1007"/>
      <c r="DO112" s="1007"/>
      <c r="DP112" s="1007"/>
      <c r="DQ112" s="1007" t="s">
        <v>
437</v>
      </c>
      <c r="DR112" s="1007"/>
      <c r="DS112" s="1007"/>
      <c r="DT112" s="1007"/>
      <c r="DU112" s="1007"/>
      <c r="DV112" s="1008" t="s">
        <v>
437</v>
      </c>
      <c r="DW112" s="1008"/>
      <c r="DX112" s="1008"/>
      <c r="DY112" s="1008"/>
      <c r="DZ112" s="1009"/>
    </row>
    <row r="113" spans="1:130" s="246" customFormat="1" ht="26.25" customHeight="1" x14ac:dyDescent="0.15">
      <c r="A113" s="1041"/>
      <c r="B113" s="1042"/>
      <c r="C113" s="1037" t="s">
        <v>
445</v>
      </c>
      <c r="D113" s="1037"/>
      <c r="E113" s="1037"/>
      <c r="F113" s="1037"/>
      <c r="G113" s="1037"/>
      <c r="H113" s="1037"/>
      <c r="I113" s="1037"/>
      <c r="J113" s="1037"/>
      <c r="K113" s="1037"/>
      <c r="L113" s="1037"/>
      <c r="M113" s="1037"/>
      <c r="N113" s="1037"/>
      <c r="O113" s="1037"/>
      <c r="P113" s="1037"/>
      <c r="Q113" s="1037"/>
      <c r="R113" s="1037"/>
      <c r="S113" s="1037"/>
      <c r="T113" s="1037"/>
      <c r="U113" s="1037"/>
      <c r="V113" s="1037"/>
      <c r="W113" s="1037"/>
      <c r="X113" s="1037"/>
      <c r="Y113" s="1037"/>
      <c r="Z113" s="1038"/>
      <c r="AA113" s="1020">
        <v>
332857</v>
      </c>
      <c r="AB113" s="1021"/>
      <c r="AC113" s="1021"/>
      <c r="AD113" s="1021"/>
      <c r="AE113" s="1022"/>
      <c r="AF113" s="1023">
        <v>
325864</v>
      </c>
      <c r="AG113" s="1021"/>
      <c r="AH113" s="1021"/>
      <c r="AI113" s="1021"/>
      <c r="AJ113" s="1022"/>
      <c r="AK113" s="1023">
        <v>
316450</v>
      </c>
      <c r="AL113" s="1021"/>
      <c r="AM113" s="1021"/>
      <c r="AN113" s="1021"/>
      <c r="AO113" s="1022"/>
      <c r="AP113" s="1024">
        <v>
3</v>
      </c>
      <c r="AQ113" s="1025"/>
      <c r="AR113" s="1025"/>
      <c r="AS113" s="1025"/>
      <c r="AT113" s="1026"/>
      <c r="AU113" s="990"/>
      <c r="AV113" s="991"/>
      <c r="AW113" s="991"/>
      <c r="AX113" s="991"/>
      <c r="AY113" s="991"/>
      <c r="AZ113" s="1036" t="s">
        <v>
446</v>
      </c>
      <c r="BA113" s="1037"/>
      <c r="BB113" s="1037"/>
      <c r="BC113" s="1037"/>
      <c r="BD113" s="1037"/>
      <c r="BE113" s="1037"/>
      <c r="BF113" s="1037"/>
      <c r="BG113" s="1037"/>
      <c r="BH113" s="1037"/>
      <c r="BI113" s="1037"/>
      <c r="BJ113" s="1037"/>
      <c r="BK113" s="1037"/>
      <c r="BL113" s="1037"/>
      <c r="BM113" s="1037"/>
      <c r="BN113" s="1037"/>
      <c r="BO113" s="1037"/>
      <c r="BP113" s="1038"/>
      <c r="BQ113" s="1006">
        <v>
3217322</v>
      </c>
      <c r="BR113" s="1007"/>
      <c r="BS113" s="1007"/>
      <c r="BT113" s="1007"/>
      <c r="BU113" s="1007"/>
      <c r="BV113" s="1007">
        <v>
2835687</v>
      </c>
      <c r="BW113" s="1007"/>
      <c r="BX113" s="1007"/>
      <c r="BY113" s="1007"/>
      <c r="BZ113" s="1007"/>
      <c r="CA113" s="1007">
        <v>
2461920</v>
      </c>
      <c r="CB113" s="1007"/>
      <c r="CC113" s="1007"/>
      <c r="CD113" s="1007"/>
      <c r="CE113" s="1007"/>
      <c r="CF113" s="1001">
        <v>
23.4</v>
      </c>
      <c r="CG113" s="1002"/>
      <c r="CH113" s="1002"/>
      <c r="CI113" s="1002"/>
      <c r="CJ113" s="1002"/>
      <c r="CK113" s="1032"/>
      <c r="CL113" s="1033"/>
      <c r="CM113" s="1003" t="s">
        <v>
447</v>
      </c>
      <c r="CN113" s="1004"/>
      <c r="CO113" s="1004"/>
      <c r="CP113" s="1004"/>
      <c r="CQ113" s="1004"/>
      <c r="CR113" s="1004"/>
      <c r="CS113" s="1004"/>
      <c r="CT113" s="1004"/>
      <c r="CU113" s="1004"/>
      <c r="CV113" s="1004"/>
      <c r="CW113" s="1004"/>
      <c r="CX113" s="1004"/>
      <c r="CY113" s="1004"/>
      <c r="CZ113" s="1004"/>
      <c r="DA113" s="1004"/>
      <c r="DB113" s="1004"/>
      <c r="DC113" s="1004"/>
      <c r="DD113" s="1004"/>
      <c r="DE113" s="1004"/>
      <c r="DF113" s="1005"/>
      <c r="DG113" s="1045" t="s">
        <v>
438</v>
      </c>
      <c r="DH113" s="1046"/>
      <c r="DI113" s="1046"/>
      <c r="DJ113" s="1046"/>
      <c r="DK113" s="1047"/>
      <c r="DL113" s="1048" t="s">
        <v>
438</v>
      </c>
      <c r="DM113" s="1046"/>
      <c r="DN113" s="1046"/>
      <c r="DO113" s="1046"/>
      <c r="DP113" s="1047"/>
      <c r="DQ113" s="1048" t="s">
        <v>
438</v>
      </c>
      <c r="DR113" s="1046"/>
      <c r="DS113" s="1046"/>
      <c r="DT113" s="1046"/>
      <c r="DU113" s="1047"/>
      <c r="DV113" s="1049" t="s">
        <v>
437</v>
      </c>
      <c r="DW113" s="1050"/>
      <c r="DX113" s="1050"/>
      <c r="DY113" s="1050"/>
      <c r="DZ113" s="1051"/>
    </row>
    <row r="114" spans="1:130" s="246" customFormat="1" ht="26.25" customHeight="1" x14ac:dyDescent="0.15">
      <c r="A114" s="1041"/>
      <c r="B114" s="1042"/>
      <c r="C114" s="1037" t="s">
        <v>
448</v>
      </c>
      <c r="D114" s="1037"/>
      <c r="E114" s="1037"/>
      <c r="F114" s="1037"/>
      <c r="G114" s="1037"/>
      <c r="H114" s="1037"/>
      <c r="I114" s="1037"/>
      <c r="J114" s="1037"/>
      <c r="K114" s="1037"/>
      <c r="L114" s="1037"/>
      <c r="M114" s="1037"/>
      <c r="N114" s="1037"/>
      <c r="O114" s="1037"/>
      <c r="P114" s="1037"/>
      <c r="Q114" s="1037"/>
      <c r="R114" s="1037"/>
      <c r="S114" s="1037"/>
      <c r="T114" s="1037"/>
      <c r="U114" s="1037"/>
      <c r="V114" s="1037"/>
      <c r="W114" s="1037"/>
      <c r="X114" s="1037"/>
      <c r="Y114" s="1037"/>
      <c r="Z114" s="1038"/>
      <c r="AA114" s="1045">
        <v>
241467</v>
      </c>
      <c r="AB114" s="1046"/>
      <c r="AC114" s="1046"/>
      <c r="AD114" s="1046"/>
      <c r="AE114" s="1047"/>
      <c r="AF114" s="1048">
        <v>
237834</v>
      </c>
      <c r="AG114" s="1046"/>
      <c r="AH114" s="1046"/>
      <c r="AI114" s="1046"/>
      <c r="AJ114" s="1047"/>
      <c r="AK114" s="1048">
        <v>
240825</v>
      </c>
      <c r="AL114" s="1046"/>
      <c r="AM114" s="1046"/>
      <c r="AN114" s="1046"/>
      <c r="AO114" s="1047"/>
      <c r="AP114" s="1049">
        <v>
2.2999999999999998</v>
      </c>
      <c r="AQ114" s="1050"/>
      <c r="AR114" s="1050"/>
      <c r="AS114" s="1050"/>
      <c r="AT114" s="1051"/>
      <c r="AU114" s="990"/>
      <c r="AV114" s="991"/>
      <c r="AW114" s="991"/>
      <c r="AX114" s="991"/>
      <c r="AY114" s="991"/>
      <c r="AZ114" s="1036" t="s">
        <v>
449</v>
      </c>
      <c r="BA114" s="1037"/>
      <c r="BB114" s="1037"/>
      <c r="BC114" s="1037"/>
      <c r="BD114" s="1037"/>
      <c r="BE114" s="1037"/>
      <c r="BF114" s="1037"/>
      <c r="BG114" s="1037"/>
      <c r="BH114" s="1037"/>
      <c r="BI114" s="1037"/>
      <c r="BJ114" s="1037"/>
      <c r="BK114" s="1037"/>
      <c r="BL114" s="1037"/>
      <c r="BM114" s="1037"/>
      <c r="BN114" s="1037"/>
      <c r="BO114" s="1037"/>
      <c r="BP114" s="1038"/>
      <c r="BQ114" s="1006">
        <v>
3529251</v>
      </c>
      <c r="BR114" s="1007"/>
      <c r="BS114" s="1007"/>
      <c r="BT114" s="1007"/>
      <c r="BU114" s="1007"/>
      <c r="BV114" s="1007">
        <v>
3411179</v>
      </c>
      <c r="BW114" s="1007"/>
      <c r="BX114" s="1007"/>
      <c r="BY114" s="1007"/>
      <c r="BZ114" s="1007"/>
      <c r="CA114" s="1007">
        <v>
3365360</v>
      </c>
      <c r="CB114" s="1007"/>
      <c r="CC114" s="1007"/>
      <c r="CD114" s="1007"/>
      <c r="CE114" s="1007"/>
      <c r="CF114" s="1001">
        <v>
32</v>
      </c>
      <c r="CG114" s="1002"/>
      <c r="CH114" s="1002"/>
      <c r="CI114" s="1002"/>
      <c r="CJ114" s="1002"/>
      <c r="CK114" s="1032"/>
      <c r="CL114" s="1033"/>
      <c r="CM114" s="1003" t="s">
        <v>
450</v>
      </c>
      <c r="CN114" s="1004"/>
      <c r="CO114" s="1004"/>
      <c r="CP114" s="1004"/>
      <c r="CQ114" s="1004"/>
      <c r="CR114" s="1004"/>
      <c r="CS114" s="1004"/>
      <c r="CT114" s="1004"/>
      <c r="CU114" s="1004"/>
      <c r="CV114" s="1004"/>
      <c r="CW114" s="1004"/>
      <c r="CX114" s="1004"/>
      <c r="CY114" s="1004"/>
      <c r="CZ114" s="1004"/>
      <c r="DA114" s="1004"/>
      <c r="DB114" s="1004"/>
      <c r="DC114" s="1004"/>
      <c r="DD114" s="1004"/>
      <c r="DE114" s="1004"/>
      <c r="DF114" s="1005"/>
      <c r="DG114" s="1045" t="s">
        <v>
438</v>
      </c>
      <c r="DH114" s="1046"/>
      <c r="DI114" s="1046"/>
      <c r="DJ114" s="1046"/>
      <c r="DK114" s="1047"/>
      <c r="DL114" s="1048" t="s">
        <v>
438</v>
      </c>
      <c r="DM114" s="1046"/>
      <c r="DN114" s="1046"/>
      <c r="DO114" s="1046"/>
      <c r="DP114" s="1047"/>
      <c r="DQ114" s="1048" t="s">
        <v>
437</v>
      </c>
      <c r="DR114" s="1046"/>
      <c r="DS114" s="1046"/>
      <c r="DT114" s="1046"/>
      <c r="DU114" s="1047"/>
      <c r="DV114" s="1049" t="s">
        <v>
438</v>
      </c>
      <c r="DW114" s="1050"/>
      <c r="DX114" s="1050"/>
      <c r="DY114" s="1050"/>
      <c r="DZ114" s="1051"/>
    </row>
    <row r="115" spans="1:130" s="246" customFormat="1" ht="26.25" customHeight="1" x14ac:dyDescent="0.15">
      <c r="A115" s="1041"/>
      <c r="B115" s="1042"/>
      <c r="C115" s="1037" t="s">
        <v>
451</v>
      </c>
      <c r="D115" s="1037"/>
      <c r="E115" s="1037"/>
      <c r="F115" s="1037"/>
      <c r="G115" s="1037"/>
      <c r="H115" s="1037"/>
      <c r="I115" s="1037"/>
      <c r="J115" s="1037"/>
      <c r="K115" s="1037"/>
      <c r="L115" s="1037"/>
      <c r="M115" s="1037"/>
      <c r="N115" s="1037"/>
      <c r="O115" s="1037"/>
      <c r="P115" s="1037"/>
      <c r="Q115" s="1037"/>
      <c r="R115" s="1037"/>
      <c r="S115" s="1037"/>
      <c r="T115" s="1037"/>
      <c r="U115" s="1037"/>
      <c r="V115" s="1037"/>
      <c r="W115" s="1037"/>
      <c r="X115" s="1037"/>
      <c r="Y115" s="1037"/>
      <c r="Z115" s="1038"/>
      <c r="AA115" s="1020">
        <v>
12328</v>
      </c>
      <c r="AB115" s="1021"/>
      <c r="AC115" s="1021"/>
      <c r="AD115" s="1021"/>
      <c r="AE115" s="1022"/>
      <c r="AF115" s="1023">
        <v>
21576</v>
      </c>
      <c r="AG115" s="1021"/>
      <c r="AH115" s="1021"/>
      <c r="AI115" s="1021"/>
      <c r="AJ115" s="1022"/>
      <c r="AK115" s="1023">
        <v>
12114</v>
      </c>
      <c r="AL115" s="1021"/>
      <c r="AM115" s="1021"/>
      <c r="AN115" s="1021"/>
      <c r="AO115" s="1022"/>
      <c r="AP115" s="1024">
        <v>
0.1</v>
      </c>
      <c r="AQ115" s="1025"/>
      <c r="AR115" s="1025"/>
      <c r="AS115" s="1025"/>
      <c r="AT115" s="1026"/>
      <c r="AU115" s="990"/>
      <c r="AV115" s="991"/>
      <c r="AW115" s="991"/>
      <c r="AX115" s="991"/>
      <c r="AY115" s="991"/>
      <c r="AZ115" s="1036" t="s">
        <v>
452</v>
      </c>
      <c r="BA115" s="1037"/>
      <c r="BB115" s="1037"/>
      <c r="BC115" s="1037"/>
      <c r="BD115" s="1037"/>
      <c r="BE115" s="1037"/>
      <c r="BF115" s="1037"/>
      <c r="BG115" s="1037"/>
      <c r="BH115" s="1037"/>
      <c r="BI115" s="1037"/>
      <c r="BJ115" s="1037"/>
      <c r="BK115" s="1037"/>
      <c r="BL115" s="1037"/>
      <c r="BM115" s="1037"/>
      <c r="BN115" s="1037"/>
      <c r="BO115" s="1037"/>
      <c r="BP115" s="1038"/>
      <c r="BQ115" s="1006" t="s">
        <v>
438</v>
      </c>
      <c r="BR115" s="1007"/>
      <c r="BS115" s="1007"/>
      <c r="BT115" s="1007"/>
      <c r="BU115" s="1007"/>
      <c r="BV115" s="1007" t="s">
        <v>
438</v>
      </c>
      <c r="BW115" s="1007"/>
      <c r="BX115" s="1007"/>
      <c r="BY115" s="1007"/>
      <c r="BZ115" s="1007"/>
      <c r="CA115" s="1007" t="s">
        <v>
438</v>
      </c>
      <c r="CB115" s="1007"/>
      <c r="CC115" s="1007"/>
      <c r="CD115" s="1007"/>
      <c r="CE115" s="1007"/>
      <c r="CF115" s="1001" t="s">
        <v>
438</v>
      </c>
      <c r="CG115" s="1002"/>
      <c r="CH115" s="1002"/>
      <c r="CI115" s="1002"/>
      <c r="CJ115" s="1002"/>
      <c r="CK115" s="1032"/>
      <c r="CL115" s="1033"/>
      <c r="CM115" s="1036" t="s">
        <v>
453</v>
      </c>
      <c r="CN115" s="1057"/>
      <c r="CO115" s="1057"/>
      <c r="CP115" s="1057"/>
      <c r="CQ115" s="1057"/>
      <c r="CR115" s="1057"/>
      <c r="CS115" s="1057"/>
      <c r="CT115" s="1057"/>
      <c r="CU115" s="1057"/>
      <c r="CV115" s="1057"/>
      <c r="CW115" s="1057"/>
      <c r="CX115" s="1057"/>
      <c r="CY115" s="1057"/>
      <c r="CZ115" s="1057"/>
      <c r="DA115" s="1057"/>
      <c r="DB115" s="1057"/>
      <c r="DC115" s="1057"/>
      <c r="DD115" s="1057"/>
      <c r="DE115" s="1057"/>
      <c r="DF115" s="1038"/>
      <c r="DG115" s="1045">
        <v>
985355</v>
      </c>
      <c r="DH115" s="1046"/>
      <c r="DI115" s="1046"/>
      <c r="DJ115" s="1046"/>
      <c r="DK115" s="1047"/>
      <c r="DL115" s="1048">
        <v>
901765</v>
      </c>
      <c r="DM115" s="1046"/>
      <c r="DN115" s="1046"/>
      <c r="DO115" s="1046"/>
      <c r="DP115" s="1047"/>
      <c r="DQ115" s="1048">
        <v>
901765</v>
      </c>
      <c r="DR115" s="1046"/>
      <c r="DS115" s="1046"/>
      <c r="DT115" s="1046"/>
      <c r="DU115" s="1047"/>
      <c r="DV115" s="1049">
        <v>
8.6</v>
      </c>
      <c r="DW115" s="1050"/>
      <c r="DX115" s="1050"/>
      <c r="DY115" s="1050"/>
      <c r="DZ115" s="1051"/>
    </row>
    <row r="116" spans="1:130" s="246" customFormat="1" ht="26.25" customHeight="1" x14ac:dyDescent="0.15">
      <c r="A116" s="1043"/>
      <c r="B116" s="1044"/>
      <c r="C116" s="1052" t="s">
        <v>
454</v>
      </c>
      <c r="D116" s="1052"/>
      <c r="E116" s="1052"/>
      <c r="F116" s="1052"/>
      <c r="G116" s="1052"/>
      <c r="H116" s="1052"/>
      <c r="I116" s="1052"/>
      <c r="J116" s="1052"/>
      <c r="K116" s="1052"/>
      <c r="L116" s="1052"/>
      <c r="M116" s="1052"/>
      <c r="N116" s="1052"/>
      <c r="O116" s="1052"/>
      <c r="P116" s="1052"/>
      <c r="Q116" s="1052"/>
      <c r="R116" s="1052"/>
      <c r="S116" s="1052"/>
      <c r="T116" s="1052"/>
      <c r="U116" s="1052"/>
      <c r="V116" s="1052"/>
      <c r="W116" s="1052"/>
      <c r="X116" s="1052"/>
      <c r="Y116" s="1052"/>
      <c r="Z116" s="1053"/>
      <c r="AA116" s="1045" t="s">
        <v>
437</v>
      </c>
      <c r="AB116" s="1046"/>
      <c r="AC116" s="1046"/>
      <c r="AD116" s="1046"/>
      <c r="AE116" s="1047"/>
      <c r="AF116" s="1048" t="s">
        <v>
437</v>
      </c>
      <c r="AG116" s="1046"/>
      <c r="AH116" s="1046"/>
      <c r="AI116" s="1046"/>
      <c r="AJ116" s="1047"/>
      <c r="AK116" s="1048" t="s">
        <v>
437</v>
      </c>
      <c r="AL116" s="1046"/>
      <c r="AM116" s="1046"/>
      <c r="AN116" s="1046"/>
      <c r="AO116" s="1047"/>
      <c r="AP116" s="1049" t="s">
        <v>
437</v>
      </c>
      <c r="AQ116" s="1050"/>
      <c r="AR116" s="1050"/>
      <c r="AS116" s="1050"/>
      <c r="AT116" s="1051"/>
      <c r="AU116" s="990"/>
      <c r="AV116" s="991"/>
      <c r="AW116" s="991"/>
      <c r="AX116" s="991"/>
      <c r="AY116" s="991"/>
      <c r="AZ116" s="1054" t="s">
        <v>
455</v>
      </c>
      <c r="BA116" s="1055"/>
      <c r="BB116" s="1055"/>
      <c r="BC116" s="1055"/>
      <c r="BD116" s="1055"/>
      <c r="BE116" s="1055"/>
      <c r="BF116" s="1055"/>
      <c r="BG116" s="1055"/>
      <c r="BH116" s="1055"/>
      <c r="BI116" s="1055"/>
      <c r="BJ116" s="1055"/>
      <c r="BK116" s="1055"/>
      <c r="BL116" s="1055"/>
      <c r="BM116" s="1055"/>
      <c r="BN116" s="1055"/>
      <c r="BO116" s="1055"/>
      <c r="BP116" s="1056"/>
      <c r="BQ116" s="1006" t="s">
        <v>
438</v>
      </c>
      <c r="BR116" s="1007"/>
      <c r="BS116" s="1007"/>
      <c r="BT116" s="1007"/>
      <c r="BU116" s="1007"/>
      <c r="BV116" s="1007" t="s">
        <v>
438</v>
      </c>
      <c r="BW116" s="1007"/>
      <c r="BX116" s="1007"/>
      <c r="BY116" s="1007"/>
      <c r="BZ116" s="1007"/>
      <c r="CA116" s="1007" t="s">
        <v>
437</v>
      </c>
      <c r="CB116" s="1007"/>
      <c r="CC116" s="1007"/>
      <c r="CD116" s="1007"/>
      <c r="CE116" s="1007"/>
      <c r="CF116" s="1001" t="s">
        <v>
437</v>
      </c>
      <c r="CG116" s="1002"/>
      <c r="CH116" s="1002"/>
      <c r="CI116" s="1002"/>
      <c r="CJ116" s="1002"/>
      <c r="CK116" s="1032"/>
      <c r="CL116" s="1033"/>
      <c r="CM116" s="1003" t="s">
        <v>
456</v>
      </c>
      <c r="CN116" s="1004"/>
      <c r="CO116" s="1004"/>
      <c r="CP116" s="1004"/>
      <c r="CQ116" s="1004"/>
      <c r="CR116" s="1004"/>
      <c r="CS116" s="1004"/>
      <c r="CT116" s="1004"/>
      <c r="CU116" s="1004"/>
      <c r="CV116" s="1004"/>
      <c r="CW116" s="1004"/>
      <c r="CX116" s="1004"/>
      <c r="CY116" s="1004"/>
      <c r="CZ116" s="1004"/>
      <c r="DA116" s="1004"/>
      <c r="DB116" s="1004"/>
      <c r="DC116" s="1004"/>
      <c r="DD116" s="1004"/>
      <c r="DE116" s="1004"/>
      <c r="DF116" s="1005"/>
      <c r="DG116" s="1045">
        <v>
89512</v>
      </c>
      <c r="DH116" s="1046"/>
      <c r="DI116" s="1046"/>
      <c r="DJ116" s="1046"/>
      <c r="DK116" s="1047"/>
      <c r="DL116" s="1048">
        <v>
77398</v>
      </c>
      <c r="DM116" s="1046"/>
      <c r="DN116" s="1046"/>
      <c r="DO116" s="1046"/>
      <c r="DP116" s="1047"/>
      <c r="DQ116" s="1048">
        <v>
65284</v>
      </c>
      <c r="DR116" s="1046"/>
      <c r="DS116" s="1046"/>
      <c r="DT116" s="1046"/>
      <c r="DU116" s="1047"/>
      <c r="DV116" s="1049">
        <v>
0.6</v>
      </c>
      <c r="DW116" s="1050"/>
      <c r="DX116" s="1050"/>
      <c r="DY116" s="1050"/>
      <c r="DZ116" s="1051"/>
    </row>
    <row r="117" spans="1:130" s="246" customFormat="1" ht="26.25" customHeight="1" x14ac:dyDescent="0.15">
      <c r="A117" s="994" t="s">
        <v>
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2" t="s">
        <v>
457</v>
      </c>
      <c r="Z117" s="976"/>
      <c r="AA117" s="1063">
        <v>
1381610</v>
      </c>
      <c r="AB117" s="1064"/>
      <c r="AC117" s="1064"/>
      <c r="AD117" s="1064"/>
      <c r="AE117" s="1065"/>
      <c r="AF117" s="1066">
        <v>
1364748</v>
      </c>
      <c r="AG117" s="1064"/>
      <c r="AH117" s="1064"/>
      <c r="AI117" s="1064"/>
      <c r="AJ117" s="1065"/>
      <c r="AK117" s="1066">
        <v>
1332180</v>
      </c>
      <c r="AL117" s="1064"/>
      <c r="AM117" s="1064"/>
      <c r="AN117" s="1064"/>
      <c r="AO117" s="1065"/>
      <c r="AP117" s="1067"/>
      <c r="AQ117" s="1068"/>
      <c r="AR117" s="1068"/>
      <c r="AS117" s="1068"/>
      <c r="AT117" s="1069"/>
      <c r="AU117" s="990"/>
      <c r="AV117" s="991"/>
      <c r="AW117" s="991"/>
      <c r="AX117" s="991"/>
      <c r="AY117" s="991"/>
      <c r="AZ117" s="1054" t="s">
        <v>
458</v>
      </c>
      <c r="BA117" s="1055"/>
      <c r="BB117" s="1055"/>
      <c r="BC117" s="1055"/>
      <c r="BD117" s="1055"/>
      <c r="BE117" s="1055"/>
      <c r="BF117" s="1055"/>
      <c r="BG117" s="1055"/>
      <c r="BH117" s="1055"/>
      <c r="BI117" s="1055"/>
      <c r="BJ117" s="1055"/>
      <c r="BK117" s="1055"/>
      <c r="BL117" s="1055"/>
      <c r="BM117" s="1055"/>
      <c r="BN117" s="1055"/>
      <c r="BO117" s="1055"/>
      <c r="BP117" s="1056"/>
      <c r="BQ117" s="1006" t="s">
        <v>
459</v>
      </c>
      <c r="BR117" s="1007"/>
      <c r="BS117" s="1007"/>
      <c r="BT117" s="1007"/>
      <c r="BU117" s="1007"/>
      <c r="BV117" s="1007" t="s">
        <v>
437</v>
      </c>
      <c r="BW117" s="1007"/>
      <c r="BX117" s="1007"/>
      <c r="BY117" s="1007"/>
      <c r="BZ117" s="1007"/>
      <c r="CA117" s="1007" t="s">
        <v>
460</v>
      </c>
      <c r="CB117" s="1007"/>
      <c r="CC117" s="1007"/>
      <c r="CD117" s="1007"/>
      <c r="CE117" s="1007"/>
      <c r="CF117" s="1001" t="s">
        <v>
459</v>
      </c>
      <c r="CG117" s="1002"/>
      <c r="CH117" s="1002"/>
      <c r="CI117" s="1002"/>
      <c r="CJ117" s="1002"/>
      <c r="CK117" s="1032"/>
      <c r="CL117" s="1033"/>
      <c r="CM117" s="1003" t="s">
        <v>
461</v>
      </c>
      <c r="CN117" s="1004"/>
      <c r="CO117" s="1004"/>
      <c r="CP117" s="1004"/>
      <c r="CQ117" s="1004"/>
      <c r="CR117" s="1004"/>
      <c r="CS117" s="1004"/>
      <c r="CT117" s="1004"/>
      <c r="CU117" s="1004"/>
      <c r="CV117" s="1004"/>
      <c r="CW117" s="1004"/>
      <c r="CX117" s="1004"/>
      <c r="CY117" s="1004"/>
      <c r="CZ117" s="1004"/>
      <c r="DA117" s="1004"/>
      <c r="DB117" s="1004"/>
      <c r="DC117" s="1004"/>
      <c r="DD117" s="1004"/>
      <c r="DE117" s="1004"/>
      <c r="DF117" s="1005"/>
      <c r="DG117" s="1045" t="s">
        <v>
437</v>
      </c>
      <c r="DH117" s="1046"/>
      <c r="DI117" s="1046"/>
      <c r="DJ117" s="1046"/>
      <c r="DK117" s="1047"/>
      <c r="DL117" s="1048" t="s">
        <v>
437</v>
      </c>
      <c r="DM117" s="1046"/>
      <c r="DN117" s="1046"/>
      <c r="DO117" s="1046"/>
      <c r="DP117" s="1047"/>
      <c r="DQ117" s="1048" t="s">
        <v>
408</v>
      </c>
      <c r="DR117" s="1046"/>
      <c r="DS117" s="1046"/>
      <c r="DT117" s="1046"/>
      <c r="DU117" s="1047"/>
      <c r="DV117" s="1049" t="s">
        <v>
437</v>
      </c>
      <c r="DW117" s="1050"/>
      <c r="DX117" s="1050"/>
      <c r="DY117" s="1050"/>
      <c r="DZ117" s="1051"/>
    </row>
    <row r="118" spans="1:130" s="246" customFormat="1" ht="26.25" customHeight="1" x14ac:dyDescent="0.15">
      <c r="A118" s="994" t="s">
        <v>
429</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
427</v>
      </c>
      <c r="AB118" s="975"/>
      <c r="AC118" s="975"/>
      <c r="AD118" s="975"/>
      <c r="AE118" s="976"/>
      <c r="AF118" s="974" t="s">
        <v>
306</v>
      </c>
      <c r="AG118" s="975"/>
      <c r="AH118" s="975"/>
      <c r="AI118" s="975"/>
      <c r="AJ118" s="976"/>
      <c r="AK118" s="974" t="s">
        <v>
305</v>
      </c>
      <c r="AL118" s="975"/>
      <c r="AM118" s="975"/>
      <c r="AN118" s="975"/>
      <c r="AO118" s="976"/>
      <c r="AP118" s="1058" t="s">
        <v>
428</v>
      </c>
      <c r="AQ118" s="1059"/>
      <c r="AR118" s="1059"/>
      <c r="AS118" s="1059"/>
      <c r="AT118" s="1060"/>
      <c r="AU118" s="990"/>
      <c r="AV118" s="991"/>
      <c r="AW118" s="991"/>
      <c r="AX118" s="991"/>
      <c r="AY118" s="991"/>
      <c r="AZ118" s="1061" t="s">
        <v>
462</v>
      </c>
      <c r="BA118" s="1052"/>
      <c r="BB118" s="1052"/>
      <c r="BC118" s="1052"/>
      <c r="BD118" s="1052"/>
      <c r="BE118" s="1052"/>
      <c r="BF118" s="1052"/>
      <c r="BG118" s="1052"/>
      <c r="BH118" s="1052"/>
      <c r="BI118" s="1052"/>
      <c r="BJ118" s="1052"/>
      <c r="BK118" s="1052"/>
      <c r="BL118" s="1052"/>
      <c r="BM118" s="1052"/>
      <c r="BN118" s="1052"/>
      <c r="BO118" s="1052"/>
      <c r="BP118" s="1053"/>
      <c r="BQ118" s="1084" t="s">
        <v>
437</v>
      </c>
      <c r="BR118" s="1085"/>
      <c r="BS118" s="1085"/>
      <c r="BT118" s="1085"/>
      <c r="BU118" s="1085"/>
      <c r="BV118" s="1085" t="s">
        <v>
437</v>
      </c>
      <c r="BW118" s="1085"/>
      <c r="BX118" s="1085"/>
      <c r="BY118" s="1085"/>
      <c r="BZ118" s="1085"/>
      <c r="CA118" s="1085" t="s">
        <v>
460</v>
      </c>
      <c r="CB118" s="1085"/>
      <c r="CC118" s="1085"/>
      <c r="CD118" s="1085"/>
      <c r="CE118" s="1085"/>
      <c r="CF118" s="1001" t="s">
        <v>
408</v>
      </c>
      <c r="CG118" s="1002"/>
      <c r="CH118" s="1002"/>
      <c r="CI118" s="1002"/>
      <c r="CJ118" s="1002"/>
      <c r="CK118" s="1032"/>
      <c r="CL118" s="1033"/>
      <c r="CM118" s="1003" t="s">
        <v>
463</v>
      </c>
      <c r="CN118" s="1004"/>
      <c r="CO118" s="1004"/>
      <c r="CP118" s="1004"/>
      <c r="CQ118" s="1004"/>
      <c r="CR118" s="1004"/>
      <c r="CS118" s="1004"/>
      <c r="CT118" s="1004"/>
      <c r="CU118" s="1004"/>
      <c r="CV118" s="1004"/>
      <c r="CW118" s="1004"/>
      <c r="CX118" s="1004"/>
      <c r="CY118" s="1004"/>
      <c r="CZ118" s="1004"/>
      <c r="DA118" s="1004"/>
      <c r="DB118" s="1004"/>
      <c r="DC118" s="1004"/>
      <c r="DD118" s="1004"/>
      <c r="DE118" s="1004"/>
      <c r="DF118" s="1005"/>
      <c r="DG118" s="1045" t="s">
        <v>
460</v>
      </c>
      <c r="DH118" s="1046"/>
      <c r="DI118" s="1046"/>
      <c r="DJ118" s="1046"/>
      <c r="DK118" s="1047"/>
      <c r="DL118" s="1048" t="s">
        <v>
437</v>
      </c>
      <c r="DM118" s="1046"/>
      <c r="DN118" s="1046"/>
      <c r="DO118" s="1046"/>
      <c r="DP118" s="1047"/>
      <c r="DQ118" s="1048" t="s">
        <v>
408</v>
      </c>
      <c r="DR118" s="1046"/>
      <c r="DS118" s="1046"/>
      <c r="DT118" s="1046"/>
      <c r="DU118" s="1047"/>
      <c r="DV118" s="1049" t="s">
        <v>
390</v>
      </c>
      <c r="DW118" s="1050"/>
      <c r="DX118" s="1050"/>
      <c r="DY118" s="1050"/>
      <c r="DZ118" s="1051"/>
    </row>
    <row r="119" spans="1:130" s="246" customFormat="1" ht="26.25" customHeight="1" x14ac:dyDescent="0.15">
      <c r="A119" s="1145" t="s">
        <v>
432</v>
      </c>
      <c r="B119" s="1031"/>
      <c r="C119" s="1010" t="s">
        <v>
433</v>
      </c>
      <c r="D119" s="1011"/>
      <c r="E119" s="1011"/>
      <c r="F119" s="1011"/>
      <c r="G119" s="1011"/>
      <c r="H119" s="1011"/>
      <c r="I119" s="1011"/>
      <c r="J119" s="1011"/>
      <c r="K119" s="1011"/>
      <c r="L119" s="1011"/>
      <c r="M119" s="1011"/>
      <c r="N119" s="1011"/>
      <c r="O119" s="1011"/>
      <c r="P119" s="1011"/>
      <c r="Q119" s="1011"/>
      <c r="R119" s="1011"/>
      <c r="S119" s="1011"/>
      <c r="T119" s="1011"/>
      <c r="U119" s="1011"/>
      <c r="V119" s="1011"/>
      <c r="W119" s="1011"/>
      <c r="X119" s="1011"/>
      <c r="Y119" s="1011"/>
      <c r="Z119" s="1012"/>
      <c r="AA119" s="981" t="s">
        <v>
437</v>
      </c>
      <c r="AB119" s="982"/>
      <c r="AC119" s="982"/>
      <c r="AD119" s="982"/>
      <c r="AE119" s="983"/>
      <c r="AF119" s="984" t="s">
        <v>
390</v>
      </c>
      <c r="AG119" s="982"/>
      <c r="AH119" s="982"/>
      <c r="AI119" s="982"/>
      <c r="AJ119" s="983"/>
      <c r="AK119" s="984" t="s">
        <v>
459</v>
      </c>
      <c r="AL119" s="982"/>
      <c r="AM119" s="982"/>
      <c r="AN119" s="982"/>
      <c r="AO119" s="983"/>
      <c r="AP119" s="985" t="s">
        <v>
408</v>
      </c>
      <c r="AQ119" s="986"/>
      <c r="AR119" s="986"/>
      <c r="AS119" s="986"/>
      <c r="AT119" s="987"/>
      <c r="AU119" s="992"/>
      <c r="AV119" s="993"/>
      <c r="AW119" s="993"/>
      <c r="AX119" s="993"/>
      <c r="AY119" s="993"/>
      <c r="AZ119" s="277" t="s">
        <v>
189</v>
      </c>
      <c r="BA119" s="277"/>
      <c r="BB119" s="277"/>
      <c r="BC119" s="277"/>
      <c r="BD119" s="277"/>
      <c r="BE119" s="277"/>
      <c r="BF119" s="277"/>
      <c r="BG119" s="277"/>
      <c r="BH119" s="277"/>
      <c r="BI119" s="277"/>
      <c r="BJ119" s="277"/>
      <c r="BK119" s="277"/>
      <c r="BL119" s="277"/>
      <c r="BM119" s="277"/>
      <c r="BN119" s="277"/>
      <c r="BO119" s="1062" t="s">
        <v>
464</v>
      </c>
      <c r="BP119" s="1093"/>
      <c r="BQ119" s="1084">
        <v>
17138097</v>
      </c>
      <c r="BR119" s="1085"/>
      <c r="BS119" s="1085"/>
      <c r="BT119" s="1085"/>
      <c r="BU119" s="1085"/>
      <c r="BV119" s="1085">
        <v>
16545725</v>
      </c>
      <c r="BW119" s="1085"/>
      <c r="BX119" s="1085"/>
      <c r="BY119" s="1085"/>
      <c r="BZ119" s="1085"/>
      <c r="CA119" s="1085">
        <v>
16128998</v>
      </c>
      <c r="CB119" s="1085"/>
      <c r="CC119" s="1085"/>
      <c r="CD119" s="1085"/>
      <c r="CE119" s="1085"/>
      <c r="CF119" s="1086"/>
      <c r="CG119" s="1087"/>
      <c r="CH119" s="1087"/>
      <c r="CI119" s="1087"/>
      <c r="CJ119" s="1088"/>
      <c r="CK119" s="1034"/>
      <c r="CL119" s="1035"/>
      <c r="CM119" s="1089" t="s">
        <v>
465</v>
      </c>
      <c r="CN119" s="1090"/>
      <c r="CO119" s="1090"/>
      <c r="CP119" s="1090"/>
      <c r="CQ119" s="1090"/>
      <c r="CR119" s="1090"/>
      <c r="CS119" s="1090"/>
      <c r="CT119" s="1090"/>
      <c r="CU119" s="1090"/>
      <c r="CV119" s="1090"/>
      <c r="CW119" s="1090"/>
      <c r="CX119" s="1090"/>
      <c r="CY119" s="1090"/>
      <c r="CZ119" s="1090"/>
      <c r="DA119" s="1090"/>
      <c r="DB119" s="1090"/>
      <c r="DC119" s="1090"/>
      <c r="DD119" s="1090"/>
      <c r="DE119" s="1090"/>
      <c r="DF119" s="1091"/>
      <c r="DG119" s="1092" t="s">
        <v>
408</v>
      </c>
      <c r="DH119" s="1071"/>
      <c r="DI119" s="1071"/>
      <c r="DJ119" s="1071"/>
      <c r="DK119" s="1072"/>
      <c r="DL119" s="1070" t="s">
        <v>
460</v>
      </c>
      <c r="DM119" s="1071"/>
      <c r="DN119" s="1071"/>
      <c r="DO119" s="1071"/>
      <c r="DP119" s="1072"/>
      <c r="DQ119" s="1070" t="s">
        <v>
437</v>
      </c>
      <c r="DR119" s="1071"/>
      <c r="DS119" s="1071"/>
      <c r="DT119" s="1071"/>
      <c r="DU119" s="1072"/>
      <c r="DV119" s="1073" t="s">
        <v>
460</v>
      </c>
      <c r="DW119" s="1074"/>
      <c r="DX119" s="1074"/>
      <c r="DY119" s="1074"/>
      <c r="DZ119" s="1075"/>
    </row>
    <row r="120" spans="1:130" s="246" customFormat="1" ht="26.25" customHeight="1" x14ac:dyDescent="0.15">
      <c r="A120" s="1146"/>
      <c r="B120" s="1033"/>
      <c r="C120" s="1003" t="s">
        <v>
440</v>
      </c>
      <c r="D120" s="1004"/>
      <c r="E120" s="1004"/>
      <c r="F120" s="1004"/>
      <c r="G120" s="1004"/>
      <c r="H120" s="1004"/>
      <c r="I120" s="1004"/>
      <c r="J120" s="1004"/>
      <c r="K120" s="1004"/>
      <c r="L120" s="1004"/>
      <c r="M120" s="1004"/>
      <c r="N120" s="1004"/>
      <c r="O120" s="1004"/>
      <c r="P120" s="1004"/>
      <c r="Q120" s="1004"/>
      <c r="R120" s="1004"/>
      <c r="S120" s="1004"/>
      <c r="T120" s="1004"/>
      <c r="U120" s="1004"/>
      <c r="V120" s="1004"/>
      <c r="W120" s="1004"/>
      <c r="X120" s="1004"/>
      <c r="Y120" s="1004"/>
      <c r="Z120" s="1005"/>
      <c r="AA120" s="1045" t="s">
        <v>
390</v>
      </c>
      <c r="AB120" s="1046"/>
      <c r="AC120" s="1046"/>
      <c r="AD120" s="1046"/>
      <c r="AE120" s="1047"/>
      <c r="AF120" s="1048" t="s">
        <v>
437</v>
      </c>
      <c r="AG120" s="1046"/>
      <c r="AH120" s="1046"/>
      <c r="AI120" s="1046"/>
      <c r="AJ120" s="1047"/>
      <c r="AK120" s="1048" t="s">
        <v>
408</v>
      </c>
      <c r="AL120" s="1046"/>
      <c r="AM120" s="1046"/>
      <c r="AN120" s="1046"/>
      <c r="AO120" s="1047"/>
      <c r="AP120" s="1049" t="s">
        <v>
437</v>
      </c>
      <c r="AQ120" s="1050"/>
      <c r="AR120" s="1050"/>
      <c r="AS120" s="1050"/>
      <c r="AT120" s="1051"/>
      <c r="AU120" s="1076" t="s">
        <v>
466</v>
      </c>
      <c r="AV120" s="1077"/>
      <c r="AW120" s="1077"/>
      <c r="AX120" s="1077"/>
      <c r="AY120" s="1078"/>
      <c r="AZ120" s="1027" t="s">
        <v>
467</v>
      </c>
      <c r="BA120" s="979"/>
      <c r="BB120" s="979"/>
      <c r="BC120" s="979"/>
      <c r="BD120" s="979"/>
      <c r="BE120" s="979"/>
      <c r="BF120" s="979"/>
      <c r="BG120" s="979"/>
      <c r="BH120" s="979"/>
      <c r="BI120" s="979"/>
      <c r="BJ120" s="979"/>
      <c r="BK120" s="979"/>
      <c r="BL120" s="979"/>
      <c r="BM120" s="979"/>
      <c r="BN120" s="979"/>
      <c r="BO120" s="979"/>
      <c r="BP120" s="980"/>
      <c r="BQ120" s="1013">
        <v>
6017867</v>
      </c>
      <c r="BR120" s="1014"/>
      <c r="BS120" s="1014"/>
      <c r="BT120" s="1014"/>
      <c r="BU120" s="1014"/>
      <c r="BV120" s="1014">
        <v>
6970816</v>
      </c>
      <c r="BW120" s="1014"/>
      <c r="BX120" s="1014"/>
      <c r="BY120" s="1014"/>
      <c r="BZ120" s="1014"/>
      <c r="CA120" s="1014">
        <v>
6963216</v>
      </c>
      <c r="CB120" s="1014"/>
      <c r="CC120" s="1014"/>
      <c r="CD120" s="1014"/>
      <c r="CE120" s="1014"/>
      <c r="CF120" s="1028">
        <v>
66.2</v>
      </c>
      <c r="CG120" s="1029"/>
      <c r="CH120" s="1029"/>
      <c r="CI120" s="1029"/>
      <c r="CJ120" s="1029"/>
      <c r="CK120" s="1094" t="s">
        <v>
468</v>
      </c>
      <c r="CL120" s="1095"/>
      <c r="CM120" s="1095"/>
      <c r="CN120" s="1095"/>
      <c r="CO120" s="1096"/>
      <c r="CP120" s="1102" t="s">
        <v>
469</v>
      </c>
      <c r="CQ120" s="1103"/>
      <c r="CR120" s="1103"/>
      <c r="CS120" s="1103"/>
      <c r="CT120" s="1103"/>
      <c r="CU120" s="1103"/>
      <c r="CV120" s="1103"/>
      <c r="CW120" s="1103"/>
      <c r="CX120" s="1103"/>
      <c r="CY120" s="1103"/>
      <c r="CZ120" s="1103"/>
      <c r="DA120" s="1103"/>
      <c r="DB120" s="1103"/>
      <c r="DC120" s="1103"/>
      <c r="DD120" s="1103"/>
      <c r="DE120" s="1103"/>
      <c r="DF120" s="1104"/>
      <c r="DG120" s="1013">
        <v>
2058892</v>
      </c>
      <c r="DH120" s="1014"/>
      <c r="DI120" s="1014"/>
      <c r="DJ120" s="1014"/>
      <c r="DK120" s="1014"/>
      <c r="DL120" s="1014">
        <v>
2170984</v>
      </c>
      <c r="DM120" s="1014"/>
      <c r="DN120" s="1014"/>
      <c r="DO120" s="1014"/>
      <c r="DP120" s="1014"/>
      <c r="DQ120" s="1014">
        <v>
2287904</v>
      </c>
      <c r="DR120" s="1014"/>
      <c r="DS120" s="1014"/>
      <c r="DT120" s="1014"/>
      <c r="DU120" s="1014"/>
      <c r="DV120" s="1015">
        <v>
21.8</v>
      </c>
      <c r="DW120" s="1015"/>
      <c r="DX120" s="1015"/>
      <c r="DY120" s="1015"/>
      <c r="DZ120" s="1016"/>
    </row>
    <row r="121" spans="1:130" s="246" customFormat="1" ht="26.25" customHeight="1" x14ac:dyDescent="0.15">
      <c r="A121" s="1146"/>
      <c r="B121" s="1033"/>
      <c r="C121" s="1054" t="s">
        <v>
470</v>
      </c>
      <c r="D121" s="1055"/>
      <c r="E121" s="1055"/>
      <c r="F121" s="1055"/>
      <c r="G121" s="1055"/>
      <c r="H121" s="1055"/>
      <c r="I121" s="1055"/>
      <c r="J121" s="1055"/>
      <c r="K121" s="1055"/>
      <c r="L121" s="1055"/>
      <c r="M121" s="1055"/>
      <c r="N121" s="1055"/>
      <c r="O121" s="1055"/>
      <c r="P121" s="1055"/>
      <c r="Q121" s="1055"/>
      <c r="R121" s="1055"/>
      <c r="S121" s="1055"/>
      <c r="T121" s="1055"/>
      <c r="U121" s="1055"/>
      <c r="V121" s="1055"/>
      <c r="W121" s="1055"/>
      <c r="X121" s="1055"/>
      <c r="Y121" s="1055"/>
      <c r="Z121" s="1056"/>
      <c r="AA121" s="1045" t="s">
        <v>
438</v>
      </c>
      <c r="AB121" s="1046"/>
      <c r="AC121" s="1046"/>
      <c r="AD121" s="1046"/>
      <c r="AE121" s="1047"/>
      <c r="AF121" s="1048" t="s">
        <v>
437</v>
      </c>
      <c r="AG121" s="1046"/>
      <c r="AH121" s="1046"/>
      <c r="AI121" s="1046"/>
      <c r="AJ121" s="1047"/>
      <c r="AK121" s="1048" t="s">
        <v>
460</v>
      </c>
      <c r="AL121" s="1046"/>
      <c r="AM121" s="1046"/>
      <c r="AN121" s="1046"/>
      <c r="AO121" s="1047"/>
      <c r="AP121" s="1049" t="s">
        <v>
438</v>
      </c>
      <c r="AQ121" s="1050"/>
      <c r="AR121" s="1050"/>
      <c r="AS121" s="1050"/>
      <c r="AT121" s="1051"/>
      <c r="AU121" s="1079"/>
      <c r="AV121" s="1080"/>
      <c r="AW121" s="1080"/>
      <c r="AX121" s="1080"/>
      <c r="AY121" s="1081"/>
      <c r="AZ121" s="1036" t="s">
        <v>
471</v>
      </c>
      <c r="BA121" s="1037"/>
      <c r="BB121" s="1037"/>
      <c r="BC121" s="1037"/>
      <c r="BD121" s="1037"/>
      <c r="BE121" s="1037"/>
      <c r="BF121" s="1037"/>
      <c r="BG121" s="1037"/>
      <c r="BH121" s="1037"/>
      <c r="BI121" s="1037"/>
      <c r="BJ121" s="1037"/>
      <c r="BK121" s="1037"/>
      <c r="BL121" s="1037"/>
      <c r="BM121" s="1037"/>
      <c r="BN121" s="1037"/>
      <c r="BO121" s="1037"/>
      <c r="BP121" s="1038"/>
      <c r="BQ121" s="1006">
        <v>
3610869</v>
      </c>
      <c r="BR121" s="1007"/>
      <c r="BS121" s="1007"/>
      <c r="BT121" s="1007"/>
      <c r="BU121" s="1007"/>
      <c r="BV121" s="1007">
        <v>
2969289</v>
      </c>
      <c r="BW121" s="1007"/>
      <c r="BX121" s="1007"/>
      <c r="BY121" s="1007"/>
      <c r="BZ121" s="1007"/>
      <c r="CA121" s="1007">
        <v>
2850000</v>
      </c>
      <c r="CB121" s="1007"/>
      <c r="CC121" s="1007"/>
      <c r="CD121" s="1007"/>
      <c r="CE121" s="1007"/>
      <c r="CF121" s="1001">
        <v>
27.1</v>
      </c>
      <c r="CG121" s="1002"/>
      <c r="CH121" s="1002"/>
      <c r="CI121" s="1002"/>
      <c r="CJ121" s="1002"/>
      <c r="CK121" s="1097"/>
      <c r="CL121" s="1098"/>
      <c r="CM121" s="1098"/>
      <c r="CN121" s="1098"/>
      <c r="CO121" s="1099"/>
      <c r="CP121" s="1107" t="s">
        <v>
402</v>
      </c>
      <c r="CQ121" s="1108"/>
      <c r="CR121" s="1108"/>
      <c r="CS121" s="1108"/>
      <c r="CT121" s="1108"/>
      <c r="CU121" s="1108"/>
      <c r="CV121" s="1108"/>
      <c r="CW121" s="1108"/>
      <c r="CX121" s="1108"/>
      <c r="CY121" s="1108"/>
      <c r="CZ121" s="1108"/>
      <c r="DA121" s="1108"/>
      <c r="DB121" s="1108"/>
      <c r="DC121" s="1108"/>
      <c r="DD121" s="1108"/>
      <c r="DE121" s="1108"/>
      <c r="DF121" s="1109"/>
      <c r="DG121" s="1006" t="s">
        <v>
408</v>
      </c>
      <c r="DH121" s="1007"/>
      <c r="DI121" s="1007"/>
      <c r="DJ121" s="1007"/>
      <c r="DK121" s="1007"/>
      <c r="DL121" s="1007" t="s">
        <v>
390</v>
      </c>
      <c r="DM121" s="1007"/>
      <c r="DN121" s="1007"/>
      <c r="DO121" s="1007"/>
      <c r="DP121" s="1007"/>
      <c r="DQ121" s="1007" t="s">
        <v>
437</v>
      </c>
      <c r="DR121" s="1007"/>
      <c r="DS121" s="1007"/>
      <c r="DT121" s="1007"/>
      <c r="DU121" s="1007"/>
      <c r="DV121" s="1008" t="s">
        <v>
460</v>
      </c>
      <c r="DW121" s="1008"/>
      <c r="DX121" s="1008"/>
      <c r="DY121" s="1008"/>
      <c r="DZ121" s="1009"/>
    </row>
    <row r="122" spans="1:130" s="246" customFormat="1" ht="26.25" customHeight="1" x14ac:dyDescent="0.15">
      <c r="A122" s="1146"/>
      <c r="B122" s="1033"/>
      <c r="C122" s="1003" t="s">
        <v>
450</v>
      </c>
      <c r="D122" s="1004"/>
      <c r="E122" s="1004"/>
      <c r="F122" s="1004"/>
      <c r="G122" s="1004"/>
      <c r="H122" s="1004"/>
      <c r="I122" s="1004"/>
      <c r="J122" s="1004"/>
      <c r="K122" s="1004"/>
      <c r="L122" s="1004"/>
      <c r="M122" s="1004"/>
      <c r="N122" s="1004"/>
      <c r="O122" s="1004"/>
      <c r="P122" s="1004"/>
      <c r="Q122" s="1004"/>
      <c r="R122" s="1004"/>
      <c r="S122" s="1004"/>
      <c r="T122" s="1004"/>
      <c r="U122" s="1004"/>
      <c r="V122" s="1004"/>
      <c r="W122" s="1004"/>
      <c r="X122" s="1004"/>
      <c r="Y122" s="1004"/>
      <c r="Z122" s="1005"/>
      <c r="AA122" s="1045" t="s">
        <v>
437</v>
      </c>
      <c r="AB122" s="1046"/>
      <c r="AC122" s="1046"/>
      <c r="AD122" s="1046"/>
      <c r="AE122" s="1047"/>
      <c r="AF122" s="1048" t="s">
        <v>
390</v>
      </c>
      <c r="AG122" s="1046"/>
      <c r="AH122" s="1046"/>
      <c r="AI122" s="1046"/>
      <c r="AJ122" s="1047"/>
      <c r="AK122" s="1048" t="s">
        <v>
437</v>
      </c>
      <c r="AL122" s="1046"/>
      <c r="AM122" s="1046"/>
      <c r="AN122" s="1046"/>
      <c r="AO122" s="1047"/>
      <c r="AP122" s="1049" t="s">
        <v>
390</v>
      </c>
      <c r="AQ122" s="1050"/>
      <c r="AR122" s="1050"/>
      <c r="AS122" s="1050"/>
      <c r="AT122" s="1051"/>
      <c r="AU122" s="1079"/>
      <c r="AV122" s="1080"/>
      <c r="AW122" s="1080"/>
      <c r="AX122" s="1080"/>
      <c r="AY122" s="1081"/>
      <c r="AZ122" s="1061" t="s">
        <v>
472</v>
      </c>
      <c r="BA122" s="1052"/>
      <c r="BB122" s="1052"/>
      <c r="BC122" s="1052"/>
      <c r="BD122" s="1052"/>
      <c r="BE122" s="1052"/>
      <c r="BF122" s="1052"/>
      <c r="BG122" s="1052"/>
      <c r="BH122" s="1052"/>
      <c r="BI122" s="1052"/>
      <c r="BJ122" s="1052"/>
      <c r="BK122" s="1052"/>
      <c r="BL122" s="1052"/>
      <c r="BM122" s="1052"/>
      <c r="BN122" s="1052"/>
      <c r="BO122" s="1052"/>
      <c r="BP122" s="1053"/>
      <c r="BQ122" s="1084">
        <v>
13511074</v>
      </c>
      <c r="BR122" s="1085"/>
      <c r="BS122" s="1085"/>
      <c r="BT122" s="1085"/>
      <c r="BU122" s="1085"/>
      <c r="BV122" s="1085">
        <v>
13359357</v>
      </c>
      <c r="BW122" s="1085"/>
      <c r="BX122" s="1085"/>
      <c r="BY122" s="1085"/>
      <c r="BZ122" s="1085"/>
      <c r="CA122" s="1085">
        <v>
13313749</v>
      </c>
      <c r="CB122" s="1085"/>
      <c r="CC122" s="1085"/>
      <c r="CD122" s="1085"/>
      <c r="CE122" s="1085"/>
      <c r="CF122" s="1105">
        <v>
126.6</v>
      </c>
      <c r="CG122" s="1106"/>
      <c r="CH122" s="1106"/>
      <c r="CI122" s="1106"/>
      <c r="CJ122" s="1106"/>
      <c r="CK122" s="1097"/>
      <c r="CL122" s="1098"/>
      <c r="CM122" s="1098"/>
      <c r="CN122" s="1098"/>
      <c r="CO122" s="1099"/>
      <c r="CP122" s="1107" t="s">
        <v>
473</v>
      </c>
      <c r="CQ122" s="1108"/>
      <c r="CR122" s="1108"/>
      <c r="CS122" s="1108"/>
      <c r="CT122" s="1108"/>
      <c r="CU122" s="1108"/>
      <c r="CV122" s="1108"/>
      <c r="CW122" s="1108"/>
      <c r="CX122" s="1108"/>
      <c r="CY122" s="1108"/>
      <c r="CZ122" s="1108"/>
      <c r="DA122" s="1108"/>
      <c r="DB122" s="1108"/>
      <c r="DC122" s="1108"/>
      <c r="DD122" s="1108"/>
      <c r="DE122" s="1108"/>
      <c r="DF122" s="1109"/>
      <c r="DG122" s="1006" t="s">
        <v>
390</v>
      </c>
      <c r="DH122" s="1007"/>
      <c r="DI122" s="1007"/>
      <c r="DJ122" s="1007"/>
      <c r="DK122" s="1007"/>
      <c r="DL122" s="1007" t="s">
        <v>
390</v>
      </c>
      <c r="DM122" s="1007"/>
      <c r="DN122" s="1007"/>
      <c r="DO122" s="1007"/>
      <c r="DP122" s="1007"/>
      <c r="DQ122" s="1007" t="s">
        <v>
459</v>
      </c>
      <c r="DR122" s="1007"/>
      <c r="DS122" s="1007"/>
      <c r="DT122" s="1007"/>
      <c r="DU122" s="1007"/>
      <c r="DV122" s="1008" t="s">
        <v>
459</v>
      </c>
      <c r="DW122" s="1008"/>
      <c r="DX122" s="1008"/>
      <c r="DY122" s="1008"/>
      <c r="DZ122" s="1009"/>
    </row>
    <row r="123" spans="1:130" s="246" customFormat="1" ht="26.25" customHeight="1" x14ac:dyDescent="0.15">
      <c r="A123" s="1146"/>
      <c r="B123" s="1033"/>
      <c r="C123" s="1003" t="s">
        <v>
456</v>
      </c>
      <c r="D123" s="1004"/>
      <c r="E123" s="1004"/>
      <c r="F123" s="1004"/>
      <c r="G123" s="1004"/>
      <c r="H123" s="1004"/>
      <c r="I123" s="1004"/>
      <c r="J123" s="1004"/>
      <c r="K123" s="1004"/>
      <c r="L123" s="1004"/>
      <c r="M123" s="1004"/>
      <c r="N123" s="1004"/>
      <c r="O123" s="1004"/>
      <c r="P123" s="1004"/>
      <c r="Q123" s="1004"/>
      <c r="R123" s="1004"/>
      <c r="S123" s="1004"/>
      <c r="T123" s="1004"/>
      <c r="U123" s="1004"/>
      <c r="V123" s="1004"/>
      <c r="W123" s="1004"/>
      <c r="X123" s="1004"/>
      <c r="Y123" s="1004"/>
      <c r="Z123" s="1005"/>
      <c r="AA123" s="1045">
        <v>
12114</v>
      </c>
      <c r="AB123" s="1046"/>
      <c r="AC123" s="1046"/>
      <c r="AD123" s="1046"/>
      <c r="AE123" s="1047"/>
      <c r="AF123" s="1048">
        <v>
12114</v>
      </c>
      <c r="AG123" s="1046"/>
      <c r="AH123" s="1046"/>
      <c r="AI123" s="1046"/>
      <c r="AJ123" s="1047"/>
      <c r="AK123" s="1048">
        <v>
12114</v>
      </c>
      <c r="AL123" s="1046"/>
      <c r="AM123" s="1046"/>
      <c r="AN123" s="1046"/>
      <c r="AO123" s="1047"/>
      <c r="AP123" s="1049">
        <v>
0.1</v>
      </c>
      <c r="AQ123" s="1050"/>
      <c r="AR123" s="1050"/>
      <c r="AS123" s="1050"/>
      <c r="AT123" s="1051"/>
      <c r="AU123" s="1082"/>
      <c r="AV123" s="1083"/>
      <c r="AW123" s="1083"/>
      <c r="AX123" s="1083"/>
      <c r="AY123" s="1083"/>
      <c r="AZ123" s="277" t="s">
        <v>
189</v>
      </c>
      <c r="BA123" s="277"/>
      <c r="BB123" s="277"/>
      <c r="BC123" s="277"/>
      <c r="BD123" s="277"/>
      <c r="BE123" s="277"/>
      <c r="BF123" s="277"/>
      <c r="BG123" s="277"/>
      <c r="BH123" s="277"/>
      <c r="BI123" s="277"/>
      <c r="BJ123" s="277"/>
      <c r="BK123" s="277"/>
      <c r="BL123" s="277"/>
      <c r="BM123" s="277"/>
      <c r="BN123" s="277"/>
      <c r="BO123" s="1062" t="s">
        <v>
474</v>
      </c>
      <c r="BP123" s="1093"/>
      <c r="BQ123" s="1152">
        <v>
23139810</v>
      </c>
      <c r="BR123" s="1153"/>
      <c r="BS123" s="1153"/>
      <c r="BT123" s="1153"/>
      <c r="BU123" s="1153"/>
      <c r="BV123" s="1153">
        <v>
23299462</v>
      </c>
      <c r="BW123" s="1153"/>
      <c r="BX123" s="1153"/>
      <c r="BY123" s="1153"/>
      <c r="BZ123" s="1153"/>
      <c r="CA123" s="1153">
        <v>
23126965</v>
      </c>
      <c r="CB123" s="1153"/>
      <c r="CC123" s="1153"/>
      <c r="CD123" s="1153"/>
      <c r="CE123" s="1153"/>
      <c r="CF123" s="1086"/>
      <c r="CG123" s="1087"/>
      <c r="CH123" s="1087"/>
      <c r="CI123" s="1087"/>
      <c r="CJ123" s="1088"/>
      <c r="CK123" s="1097"/>
      <c r="CL123" s="1098"/>
      <c r="CM123" s="1098"/>
      <c r="CN123" s="1098"/>
      <c r="CO123" s="1099"/>
      <c r="CP123" s="1107" t="s">
        <v>
475</v>
      </c>
      <c r="CQ123" s="1108"/>
      <c r="CR123" s="1108"/>
      <c r="CS123" s="1108"/>
      <c r="CT123" s="1108"/>
      <c r="CU123" s="1108"/>
      <c r="CV123" s="1108"/>
      <c r="CW123" s="1108"/>
      <c r="CX123" s="1108"/>
      <c r="CY123" s="1108"/>
      <c r="CZ123" s="1108"/>
      <c r="DA123" s="1108"/>
      <c r="DB123" s="1108"/>
      <c r="DC123" s="1108"/>
      <c r="DD123" s="1108"/>
      <c r="DE123" s="1108"/>
      <c r="DF123" s="1109"/>
      <c r="DG123" s="1045" t="s">
        <v>
408</v>
      </c>
      <c r="DH123" s="1046"/>
      <c r="DI123" s="1046"/>
      <c r="DJ123" s="1046"/>
      <c r="DK123" s="1047"/>
      <c r="DL123" s="1048" t="s">
        <v>
408</v>
      </c>
      <c r="DM123" s="1046"/>
      <c r="DN123" s="1046"/>
      <c r="DO123" s="1046"/>
      <c r="DP123" s="1047"/>
      <c r="DQ123" s="1048" t="s">
        <v>
438</v>
      </c>
      <c r="DR123" s="1046"/>
      <c r="DS123" s="1046"/>
      <c r="DT123" s="1046"/>
      <c r="DU123" s="1047"/>
      <c r="DV123" s="1049" t="s">
        <v>
408</v>
      </c>
      <c r="DW123" s="1050"/>
      <c r="DX123" s="1050"/>
      <c r="DY123" s="1050"/>
      <c r="DZ123" s="1051"/>
    </row>
    <row r="124" spans="1:130" s="246" customFormat="1" ht="26.25" customHeight="1" thickBot="1" x14ac:dyDescent="0.2">
      <c r="A124" s="1146"/>
      <c r="B124" s="1033"/>
      <c r="C124" s="1003" t="s">
        <v>
461</v>
      </c>
      <c r="D124" s="1004"/>
      <c r="E124" s="1004"/>
      <c r="F124" s="1004"/>
      <c r="G124" s="1004"/>
      <c r="H124" s="1004"/>
      <c r="I124" s="1004"/>
      <c r="J124" s="1004"/>
      <c r="K124" s="1004"/>
      <c r="L124" s="1004"/>
      <c r="M124" s="1004"/>
      <c r="N124" s="1004"/>
      <c r="O124" s="1004"/>
      <c r="P124" s="1004"/>
      <c r="Q124" s="1004"/>
      <c r="R124" s="1004"/>
      <c r="S124" s="1004"/>
      <c r="T124" s="1004"/>
      <c r="U124" s="1004"/>
      <c r="V124" s="1004"/>
      <c r="W124" s="1004"/>
      <c r="X124" s="1004"/>
      <c r="Y124" s="1004"/>
      <c r="Z124" s="1005"/>
      <c r="AA124" s="1045" t="s">
        <v>
438</v>
      </c>
      <c r="AB124" s="1046"/>
      <c r="AC124" s="1046"/>
      <c r="AD124" s="1046"/>
      <c r="AE124" s="1047"/>
      <c r="AF124" s="1048" t="s">
        <v>
408</v>
      </c>
      <c r="AG124" s="1046"/>
      <c r="AH124" s="1046"/>
      <c r="AI124" s="1046"/>
      <c r="AJ124" s="1047"/>
      <c r="AK124" s="1048" t="s">
        <v>
459</v>
      </c>
      <c r="AL124" s="1046"/>
      <c r="AM124" s="1046"/>
      <c r="AN124" s="1046"/>
      <c r="AO124" s="1047"/>
      <c r="AP124" s="1049" t="s">
        <v>
438</v>
      </c>
      <c r="AQ124" s="1050"/>
      <c r="AR124" s="1050"/>
      <c r="AS124" s="1050"/>
      <c r="AT124" s="1051"/>
      <c r="AU124" s="1148" t="s">
        <v>
476</v>
      </c>
      <c r="AV124" s="1149"/>
      <c r="AW124" s="1149"/>
      <c r="AX124" s="1149"/>
      <c r="AY124" s="1149"/>
      <c r="AZ124" s="1149"/>
      <c r="BA124" s="1149"/>
      <c r="BB124" s="1149"/>
      <c r="BC124" s="1149"/>
      <c r="BD124" s="1149"/>
      <c r="BE124" s="1149"/>
      <c r="BF124" s="1149"/>
      <c r="BG124" s="1149"/>
      <c r="BH124" s="1149"/>
      <c r="BI124" s="1149"/>
      <c r="BJ124" s="1149"/>
      <c r="BK124" s="1149"/>
      <c r="BL124" s="1149"/>
      <c r="BM124" s="1149"/>
      <c r="BN124" s="1149"/>
      <c r="BO124" s="1149"/>
      <c r="BP124" s="1150"/>
      <c r="BQ124" s="1151" t="s">
        <v>
408</v>
      </c>
      <c r="BR124" s="1115"/>
      <c r="BS124" s="1115"/>
      <c r="BT124" s="1115"/>
      <c r="BU124" s="1115"/>
      <c r="BV124" s="1115" t="s">
        <v>
438</v>
      </c>
      <c r="BW124" s="1115"/>
      <c r="BX124" s="1115"/>
      <c r="BY124" s="1115"/>
      <c r="BZ124" s="1115"/>
      <c r="CA124" s="1115" t="s">
        <v>
438</v>
      </c>
      <c r="CB124" s="1115"/>
      <c r="CC124" s="1115"/>
      <c r="CD124" s="1115"/>
      <c r="CE124" s="1115"/>
      <c r="CF124" s="1116"/>
      <c r="CG124" s="1117"/>
      <c r="CH124" s="1117"/>
      <c r="CI124" s="1117"/>
      <c r="CJ124" s="1118"/>
      <c r="CK124" s="1100"/>
      <c r="CL124" s="1100"/>
      <c r="CM124" s="1100"/>
      <c r="CN124" s="1100"/>
      <c r="CO124" s="1101"/>
      <c r="CP124" s="1107" t="s">
        <v>
477</v>
      </c>
      <c r="CQ124" s="1108"/>
      <c r="CR124" s="1108"/>
      <c r="CS124" s="1108"/>
      <c r="CT124" s="1108"/>
      <c r="CU124" s="1108"/>
      <c r="CV124" s="1108"/>
      <c r="CW124" s="1108"/>
      <c r="CX124" s="1108"/>
      <c r="CY124" s="1108"/>
      <c r="CZ124" s="1108"/>
      <c r="DA124" s="1108"/>
      <c r="DB124" s="1108"/>
      <c r="DC124" s="1108"/>
      <c r="DD124" s="1108"/>
      <c r="DE124" s="1108"/>
      <c r="DF124" s="1109"/>
      <c r="DG124" s="1092" t="s">
        <v>
459</v>
      </c>
      <c r="DH124" s="1071"/>
      <c r="DI124" s="1071"/>
      <c r="DJ124" s="1071"/>
      <c r="DK124" s="1072"/>
      <c r="DL124" s="1070" t="s">
        <v>
459</v>
      </c>
      <c r="DM124" s="1071"/>
      <c r="DN124" s="1071"/>
      <c r="DO124" s="1071"/>
      <c r="DP124" s="1072"/>
      <c r="DQ124" s="1070" t="s">
        <v>
459</v>
      </c>
      <c r="DR124" s="1071"/>
      <c r="DS124" s="1071"/>
      <c r="DT124" s="1071"/>
      <c r="DU124" s="1072"/>
      <c r="DV124" s="1073" t="s">
        <v>
459</v>
      </c>
      <c r="DW124" s="1074"/>
      <c r="DX124" s="1074"/>
      <c r="DY124" s="1074"/>
      <c r="DZ124" s="1075"/>
    </row>
    <row r="125" spans="1:130" s="246" customFormat="1" ht="26.25" customHeight="1" x14ac:dyDescent="0.15">
      <c r="A125" s="1146"/>
      <c r="B125" s="1033"/>
      <c r="C125" s="1003" t="s">
        <v>
463</v>
      </c>
      <c r="D125" s="1004"/>
      <c r="E125" s="1004"/>
      <c r="F125" s="1004"/>
      <c r="G125" s="1004"/>
      <c r="H125" s="1004"/>
      <c r="I125" s="1004"/>
      <c r="J125" s="1004"/>
      <c r="K125" s="1004"/>
      <c r="L125" s="1004"/>
      <c r="M125" s="1004"/>
      <c r="N125" s="1004"/>
      <c r="O125" s="1004"/>
      <c r="P125" s="1004"/>
      <c r="Q125" s="1004"/>
      <c r="R125" s="1004"/>
      <c r="S125" s="1004"/>
      <c r="T125" s="1004"/>
      <c r="U125" s="1004"/>
      <c r="V125" s="1004"/>
      <c r="W125" s="1004"/>
      <c r="X125" s="1004"/>
      <c r="Y125" s="1004"/>
      <c r="Z125" s="1005"/>
      <c r="AA125" s="1045" t="s">
        <v>
459</v>
      </c>
      <c r="AB125" s="1046"/>
      <c r="AC125" s="1046"/>
      <c r="AD125" s="1046"/>
      <c r="AE125" s="1047"/>
      <c r="AF125" s="1048" t="s">
        <v>
459</v>
      </c>
      <c r="AG125" s="1046"/>
      <c r="AH125" s="1046"/>
      <c r="AI125" s="1046"/>
      <c r="AJ125" s="1047"/>
      <c r="AK125" s="1048" t="s">
        <v>
459</v>
      </c>
      <c r="AL125" s="1046"/>
      <c r="AM125" s="1046"/>
      <c r="AN125" s="1046"/>
      <c r="AO125" s="1047"/>
      <c r="AP125" s="1049" t="s">
        <v>
459</v>
      </c>
      <c r="AQ125" s="1050"/>
      <c r="AR125" s="1050"/>
      <c r="AS125" s="1050"/>
      <c r="AT125" s="1051"/>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0" t="s">
        <v>
478</v>
      </c>
      <c r="CL125" s="1095"/>
      <c r="CM125" s="1095"/>
      <c r="CN125" s="1095"/>
      <c r="CO125" s="1096"/>
      <c r="CP125" s="1027" t="s">
        <v>
479</v>
      </c>
      <c r="CQ125" s="979"/>
      <c r="CR125" s="979"/>
      <c r="CS125" s="979"/>
      <c r="CT125" s="979"/>
      <c r="CU125" s="979"/>
      <c r="CV125" s="979"/>
      <c r="CW125" s="979"/>
      <c r="CX125" s="979"/>
      <c r="CY125" s="979"/>
      <c r="CZ125" s="979"/>
      <c r="DA125" s="979"/>
      <c r="DB125" s="979"/>
      <c r="DC125" s="979"/>
      <c r="DD125" s="979"/>
      <c r="DE125" s="979"/>
      <c r="DF125" s="980"/>
      <c r="DG125" s="1013" t="s">
        <v>
459</v>
      </c>
      <c r="DH125" s="1014"/>
      <c r="DI125" s="1014"/>
      <c r="DJ125" s="1014"/>
      <c r="DK125" s="1014"/>
      <c r="DL125" s="1014" t="s">
        <v>
459</v>
      </c>
      <c r="DM125" s="1014"/>
      <c r="DN125" s="1014"/>
      <c r="DO125" s="1014"/>
      <c r="DP125" s="1014"/>
      <c r="DQ125" s="1014" t="s">
        <v>
459</v>
      </c>
      <c r="DR125" s="1014"/>
      <c r="DS125" s="1014"/>
      <c r="DT125" s="1014"/>
      <c r="DU125" s="1014"/>
      <c r="DV125" s="1015" t="s">
        <v>
408</v>
      </c>
      <c r="DW125" s="1015"/>
      <c r="DX125" s="1015"/>
      <c r="DY125" s="1015"/>
      <c r="DZ125" s="1016"/>
    </row>
    <row r="126" spans="1:130" s="246" customFormat="1" ht="26.25" customHeight="1" thickBot="1" x14ac:dyDescent="0.2">
      <c r="A126" s="1146"/>
      <c r="B126" s="1033"/>
      <c r="C126" s="1003" t="s">
        <v>
465</v>
      </c>
      <c r="D126" s="1004"/>
      <c r="E126" s="1004"/>
      <c r="F126" s="1004"/>
      <c r="G126" s="1004"/>
      <c r="H126" s="1004"/>
      <c r="I126" s="1004"/>
      <c r="J126" s="1004"/>
      <c r="K126" s="1004"/>
      <c r="L126" s="1004"/>
      <c r="M126" s="1004"/>
      <c r="N126" s="1004"/>
      <c r="O126" s="1004"/>
      <c r="P126" s="1004"/>
      <c r="Q126" s="1004"/>
      <c r="R126" s="1004"/>
      <c r="S126" s="1004"/>
      <c r="T126" s="1004"/>
      <c r="U126" s="1004"/>
      <c r="V126" s="1004"/>
      <c r="W126" s="1004"/>
      <c r="X126" s="1004"/>
      <c r="Y126" s="1004"/>
      <c r="Z126" s="1005"/>
      <c r="AA126" s="1045">
        <v>
214</v>
      </c>
      <c r="AB126" s="1046"/>
      <c r="AC126" s="1046"/>
      <c r="AD126" s="1046"/>
      <c r="AE126" s="1047"/>
      <c r="AF126" s="1048">
        <v>
9462</v>
      </c>
      <c r="AG126" s="1046"/>
      <c r="AH126" s="1046"/>
      <c r="AI126" s="1046"/>
      <c r="AJ126" s="1047"/>
      <c r="AK126" s="1048" t="s">
        <v>
459</v>
      </c>
      <c r="AL126" s="1046"/>
      <c r="AM126" s="1046"/>
      <c r="AN126" s="1046"/>
      <c r="AO126" s="1047"/>
      <c r="AP126" s="1049" t="s">
        <v>
459</v>
      </c>
      <c r="AQ126" s="1050"/>
      <c r="AR126" s="1050"/>
      <c r="AS126" s="1050"/>
      <c r="AT126" s="1051"/>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1"/>
      <c r="CL126" s="1098"/>
      <c r="CM126" s="1098"/>
      <c r="CN126" s="1098"/>
      <c r="CO126" s="1099"/>
      <c r="CP126" s="1036" t="s">
        <v>
480</v>
      </c>
      <c r="CQ126" s="1037"/>
      <c r="CR126" s="1037"/>
      <c r="CS126" s="1037"/>
      <c r="CT126" s="1037"/>
      <c r="CU126" s="1037"/>
      <c r="CV126" s="1037"/>
      <c r="CW126" s="1037"/>
      <c r="CX126" s="1037"/>
      <c r="CY126" s="1037"/>
      <c r="CZ126" s="1037"/>
      <c r="DA126" s="1037"/>
      <c r="DB126" s="1037"/>
      <c r="DC126" s="1037"/>
      <c r="DD126" s="1037"/>
      <c r="DE126" s="1037"/>
      <c r="DF126" s="1038"/>
      <c r="DG126" s="1006" t="s">
        <v>
459</v>
      </c>
      <c r="DH126" s="1007"/>
      <c r="DI126" s="1007"/>
      <c r="DJ126" s="1007"/>
      <c r="DK126" s="1007"/>
      <c r="DL126" s="1007" t="s">
        <v>
459</v>
      </c>
      <c r="DM126" s="1007"/>
      <c r="DN126" s="1007"/>
      <c r="DO126" s="1007"/>
      <c r="DP126" s="1007"/>
      <c r="DQ126" s="1007" t="s">
        <v>
459</v>
      </c>
      <c r="DR126" s="1007"/>
      <c r="DS126" s="1007"/>
      <c r="DT126" s="1007"/>
      <c r="DU126" s="1007"/>
      <c r="DV126" s="1008" t="s">
        <v>
459</v>
      </c>
      <c r="DW126" s="1008"/>
      <c r="DX126" s="1008"/>
      <c r="DY126" s="1008"/>
      <c r="DZ126" s="1009"/>
    </row>
    <row r="127" spans="1:130" s="246" customFormat="1" ht="26.25" customHeight="1" x14ac:dyDescent="0.15">
      <c r="A127" s="1147"/>
      <c r="B127" s="1035"/>
      <c r="C127" s="1089" t="s">
        <v>
481</v>
      </c>
      <c r="D127" s="1090"/>
      <c r="E127" s="1090"/>
      <c r="F127" s="1090"/>
      <c r="G127" s="1090"/>
      <c r="H127" s="1090"/>
      <c r="I127" s="1090"/>
      <c r="J127" s="1090"/>
      <c r="K127" s="1090"/>
      <c r="L127" s="1090"/>
      <c r="M127" s="1090"/>
      <c r="N127" s="1090"/>
      <c r="O127" s="1090"/>
      <c r="P127" s="1090"/>
      <c r="Q127" s="1090"/>
      <c r="R127" s="1090"/>
      <c r="S127" s="1090"/>
      <c r="T127" s="1090"/>
      <c r="U127" s="1090"/>
      <c r="V127" s="1090"/>
      <c r="W127" s="1090"/>
      <c r="X127" s="1090"/>
      <c r="Y127" s="1090"/>
      <c r="Z127" s="1091"/>
      <c r="AA127" s="1045" t="s">
        <v>
459</v>
      </c>
      <c r="AB127" s="1046"/>
      <c r="AC127" s="1046"/>
      <c r="AD127" s="1046"/>
      <c r="AE127" s="1047"/>
      <c r="AF127" s="1048" t="s">
        <v>
459</v>
      </c>
      <c r="AG127" s="1046"/>
      <c r="AH127" s="1046"/>
      <c r="AI127" s="1046"/>
      <c r="AJ127" s="1047"/>
      <c r="AK127" s="1048" t="s">
        <v>
459</v>
      </c>
      <c r="AL127" s="1046"/>
      <c r="AM127" s="1046"/>
      <c r="AN127" s="1046"/>
      <c r="AO127" s="1047"/>
      <c r="AP127" s="1049" t="s">
        <v>
459</v>
      </c>
      <c r="AQ127" s="1050"/>
      <c r="AR127" s="1050"/>
      <c r="AS127" s="1050"/>
      <c r="AT127" s="1051"/>
      <c r="AU127" s="282"/>
      <c r="AV127" s="282"/>
      <c r="AW127" s="282"/>
      <c r="AX127" s="1119" t="s">
        <v>
482</v>
      </c>
      <c r="AY127" s="1120"/>
      <c r="AZ127" s="1120"/>
      <c r="BA127" s="1120"/>
      <c r="BB127" s="1120"/>
      <c r="BC127" s="1120"/>
      <c r="BD127" s="1120"/>
      <c r="BE127" s="1121"/>
      <c r="BF127" s="1122" t="s">
        <v>
483</v>
      </c>
      <c r="BG127" s="1120"/>
      <c r="BH127" s="1120"/>
      <c r="BI127" s="1120"/>
      <c r="BJ127" s="1120"/>
      <c r="BK127" s="1120"/>
      <c r="BL127" s="1121"/>
      <c r="BM127" s="1122" t="s">
        <v>
484</v>
      </c>
      <c r="BN127" s="1120"/>
      <c r="BO127" s="1120"/>
      <c r="BP127" s="1120"/>
      <c r="BQ127" s="1120"/>
      <c r="BR127" s="1120"/>
      <c r="BS127" s="1121"/>
      <c r="BT127" s="1122" t="s">
        <v>
485</v>
      </c>
      <c r="BU127" s="1120"/>
      <c r="BV127" s="1120"/>
      <c r="BW127" s="1120"/>
      <c r="BX127" s="1120"/>
      <c r="BY127" s="1120"/>
      <c r="BZ127" s="1144"/>
      <c r="CA127" s="282"/>
      <c r="CB127" s="282"/>
      <c r="CC127" s="282"/>
      <c r="CD127" s="283"/>
      <c r="CE127" s="283"/>
      <c r="CF127" s="283"/>
      <c r="CG127" s="280"/>
      <c r="CH127" s="280"/>
      <c r="CI127" s="280"/>
      <c r="CJ127" s="281"/>
      <c r="CK127" s="1111"/>
      <c r="CL127" s="1098"/>
      <c r="CM127" s="1098"/>
      <c r="CN127" s="1098"/>
      <c r="CO127" s="1099"/>
      <c r="CP127" s="1036" t="s">
        <v>
486</v>
      </c>
      <c r="CQ127" s="1037"/>
      <c r="CR127" s="1037"/>
      <c r="CS127" s="1037"/>
      <c r="CT127" s="1037"/>
      <c r="CU127" s="1037"/>
      <c r="CV127" s="1037"/>
      <c r="CW127" s="1037"/>
      <c r="CX127" s="1037"/>
      <c r="CY127" s="1037"/>
      <c r="CZ127" s="1037"/>
      <c r="DA127" s="1037"/>
      <c r="DB127" s="1037"/>
      <c r="DC127" s="1037"/>
      <c r="DD127" s="1037"/>
      <c r="DE127" s="1037"/>
      <c r="DF127" s="1038"/>
      <c r="DG127" s="1006" t="s">
        <v>
459</v>
      </c>
      <c r="DH127" s="1007"/>
      <c r="DI127" s="1007"/>
      <c r="DJ127" s="1007"/>
      <c r="DK127" s="1007"/>
      <c r="DL127" s="1007" t="s">
        <v>
459</v>
      </c>
      <c r="DM127" s="1007"/>
      <c r="DN127" s="1007"/>
      <c r="DO127" s="1007"/>
      <c r="DP127" s="1007"/>
      <c r="DQ127" s="1007" t="s">
        <v>
408</v>
      </c>
      <c r="DR127" s="1007"/>
      <c r="DS127" s="1007"/>
      <c r="DT127" s="1007"/>
      <c r="DU127" s="1007"/>
      <c r="DV127" s="1008" t="s">
        <v>
459</v>
      </c>
      <c r="DW127" s="1008"/>
      <c r="DX127" s="1008"/>
      <c r="DY127" s="1008"/>
      <c r="DZ127" s="1009"/>
    </row>
    <row r="128" spans="1:130" s="246" customFormat="1" ht="26.25" customHeight="1" thickBot="1" x14ac:dyDescent="0.2">
      <c r="A128" s="1130" t="s">
        <v>
487</v>
      </c>
      <c r="B128" s="1131"/>
      <c r="C128" s="1131"/>
      <c r="D128" s="1131"/>
      <c r="E128" s="1131"/>
      <c r="F128" s="1131"/>
      <c r="G128" s="1131"/>
      <c r="H128" s="1131"/>
      <c r="I128" s="1131"/>
      <c r="J128" s="1131"/>
      <c r="K128" s="1131"/>
      <c r="L128" s="1131"/>
      <c r="M128" s="1131"/>
      <c r="N128" s="1131"/>
      <c r="O128" s="1131"/>
      <c r="P128" s="1131"/>
      <c r="Q128" s="1131"/>
      <c r="R128" s="1131"/>
      <c r="S128" s="1131"/>
      <c r="T128" s="1131"/>
      <c r="U128" s="1131"/>
      <c r="V128" s="1131"/>
      <c r="W128" s="1132" t="s">
        <v>
488</v>
      </c>
      <c r="X128" s="1132"/>
      <c r="Y128" s="1132"/>
      <c r="Z128" s="1133"/>
      <c r="AA128" s="1134">
        <v>
576075</v>
      </c>
      <c r="AB128" s="1135"/>
      <c r="AC128" s="1135"/>
      <c r="AD128" s="1135"/>
      <c r="AE128" s="1136"/>
      <c r="AF128" s="1137">
        <v>
506073</v>
      </c>
      <c r="AG128" s="1135"/>
      <c r="AH128" s="1135"/>
      <c r="AI128" s="1135"/>
      <c r="AJ128" s="1136"/>
      <c r="AK128" s="1137">
        <v>
480415</v>
      </c>
      <c r="AL128" s="1135"/>
      <c r="AM128" s="1135"/>
      <c r="AN128" s="1135"/>
      <c r="AO128" s="1136"/>
      <c r="AP128" s="1138"/>
      <c r="AQ128" s="1139"/>
      <c r="AR128" s="1139"/>
      <c r="AS128" s="1139"/>
      <c r="AT128" s="1140"/>
      <c r="AU128" s="282"/>
      <c r="AV128" s="282"/>
      <c r="AW128" s="282"/>
      <c r="AX128" s="978" t="s">
        <v>
489</v>
      </c>
      <c r="AY128" s="979"/>
      <c r="AZ128" s="979"/>
      <c r="BA128" s="979"/>
      <c r="BB128" s="979"/>
      <c r="BC128" s="979"/>
      <c r="BD128" s="979"/>
      <c r="BE128" s="980"/>
      <c r="BF128" s="1141" t="s">
        <v>
390</v>
      </c>
      <c r="BG128" s="1142"/>
      <c r="BH128" s="1142"/>
      <c r="BI128" s="1142"/>
      <c r="BJ128" s="1142"/>
      <c r="BK128" s="1142"/>
      <c r="BL128" s="1143"/>
      <c r="BM128" s="1141">
        <v>
13.09</v>
      </c>
      <c r="BN128" s="1142"/>
      <c r="BO128" s="1142"/>
      <c r="BP128" s="1142"/>
      <c r="BQ128" s="1142"/>
      <c r="BR128" s="1142"/>
      <c r="BS128" s="1143"/>
      <c r="BT128" s="1141">
        <v>
20</v>
      </c>
      <c r="BU128" s="1142"/>
      <c r="BV128" s="1142"/>
      <c r="BW128" s="1142"/>
      <c r="BX128" s="1142"/>
      <c r="BY128" s="1142"/>
      <c r="BZ128" s="1166"/>
      <c r="CA128" s="283"/>
      <c r="CB128" s="283"/>
      <c r="CC128" s="283"/>
      <c r="CD128" s="283"/>
      <c r="CE128" s="283"/>
      <c r="CF128" s="283"/>
      <c r="CG128" s="280"/>
      <c r="CH128" s="280"/>
      <c r="CI128" s="280"/>
      <c r="CJ128" s="281"/>
      <c r="CK128" s="1112"/>
      <c r="CL128" s="1113"/>
      <c r="CM128" s="1113"/>
      <c r="CN128" s="1113"/>
      <c r="CO128" s="1114"/>
      <c r="CP128" s="1123" t="s">
        <v>
490</v>
      </c>
      <c r="CQ128" s="1124"/>
      <c r="CR128" s="1124"/>
      <c r="CS128" s="1124"/>
      <c r="CT128" s="1124"/>
      <c r="CU128" s="1124"/>
      <c r="CV128" s="1124"/>
      <c r="CW128" s="1124"/>
      <c r="CX128" s="1124"/>
      <c r="CY128" s="1124"/>
      <c r="CZ128" s="1124"/>
      <c r="DA128" s="1124"/>
      <c r="DB128" s="1124"/>
      <c r="DC128" s="1124"/>
      <c r="DD128" s="1124"/>
      <c r="DE128" s="1124"/>
      <c r="DF128" s="1125"/>
      <c r="DG128" s="1126" t="s">
        <v>
437</v>
      </c>
      <c r="DH128" s="1127"/>
      <c r="DI128" s="1127"/>
      <c r="DJ128" s="1127"/>
      <c r="DK128" s="1127"/>
      <c r="DL128" s="1127" t="s">
        <v>
408</v>
      </c>
      <c r="DM128" s="1127"/>
      <c r="DN128" s="1127"/>
      <c r="DO128" s="1127"/>
      <c r="DP128" s="1127"/>
      <c r="DQ128" s="1127" t="s">
        <v>
438</v>
      </c>
      <c r="DR128" s="1127"/>
      <c r="DS128" s="1127"/>
      <c r="DT128" s="1127"/>
      <c r="DU128" s="1127"/>
      <c r="DV128" s="1128" t="s">
        <v>
408</v>
      </c>
      <c r="DW128" s="1128"/>
      <c r="DX128" s="1128"/>
      <c r="DY128" s="1128"/>
      <c r="DZ128" s="1129"/>
    </row>
    <row r="129" spans="1:131" s="246" customFormat="1" ht="26.25" customHeight="1" x14ac:dyDescent="0.15">
      <c r="A129" s="1017" t="s">
        <v>
107</v>
      </c>
      <c r="B129" s="1018"/>
      <c r="C129" s="1018"/>
      <c r="D129" s="1018"/>
      <c r="E129" s="1018"/>
      <c r="F129" s="1018"/>
      <c r="G129" s="1018"/>
      <c r="H129" s="1018"/>
      <c r="I129" s="1018"/>
      <c r="J129" s="1018"/>
      <c r="K129" s="1018"/>
      <c r="L129" s="1018"/>
      <c r="M129" s="1018"/>
      <c r="N129" s="1018"/>
      <c r="O129" s="1018"/>
      <c r="P129" s="1018"/>
      <c r="Q129" s="1018"/>
      <c r="R129" s="1018"/>
      <c r="S129" s="1018"/>
      <c r="T129" s="1018"/>
      <c r="U129" s="1018"/>
      <c r="V129" s="1018"/>
      <c r="W129" s="1160" t="s">
        <v>
491</v>
      </c>
      <c r="X129" s="1161"/>
      <c r="Y129" s="1161"/>
      <c r="Z129" s="1162"/>
      <c r="AA129" s="1045">
        <v>
11558424</v>
      </c>
      <c r="AB129" s="1046"/>
      <c r="AC129" s="1046"/>
      <c r="AD129" s="1046"/>
      <c r="AE129" s="1047"/>
      <c r="AF129" s="1048">
        <v>
11567901</v>
      </c>
      <c r="AG129" s="1046"/>
      <c r="AH129" s="1046"/>
      <c r="AI129" s="1046"/>
      <c r="AJ129" s="1047"/>
      <c r="AK129" s="1048">
        <v>
11695951</v>
      </c>
      <c r="AL129" s="1046"/>
      <c r="AM129" s="1046"/>
      <c r="AN129" s="1046"/>
      <c r="AO129" s="1047"/>
      <c r="AP129" s="1163"/>
      <c r="AQ129" s="1164"/>
      <c r="AR129" s="1164"/>
      <c r="AS129" s="1164"/>
      <c r="AT129" s="1165"/>
      <c r="AU129" s="284"/>
      <c r="AV129" s="284"/>
      <c r="AW129" s="284"/>
      <c r="AX129" s="1154" t="s">
        <v>
492</v>
      </c>
      <c r="AY129" s="1037"/>
      <c r="AZ129" s="1037"/>
      <c r="BA129" s="1037"/>
      <c r="BB129" s="1037"/>
      <c r="BC129" s="1037"/>
      <c r="BD129" s="1037"/>
      <c r="BE129" s="1038"/>
      <c r="BF129" s="1155" t="s">
        <v>
438</v>
      </c>
      <c r="BG129" s="1156"/>
      <c r="BH129" s="1156"/>
      <c r="BI129" s="1156"/>
      <c r="BJ129" s="1156"/>
      <c r="BK129" s="1156"/>
      <c r="BL129" s="1157"/>
      <c r="BM129" s="1155">
        <v>
18.09</v>
      </c>
      <c r="BN129" s="1156"/>
      <c r="BO129" s="1156"/>
      <c r="BP129" s="1156"/>
      <c r="BQ129" s="1156"/>
      <c r="BR129" s="1156"/>
      <c r="BS129" s="1157"/>
      <c r="BT129" s="1155">
        <v>
30</v>
      </c>
      <c r="BU129" s="1158"/>
      <c r="BV129" s="1158"/>
      <c r="BW129" s="1158"/>
      <c r="BX129" s="1158"/>
      <c r="BY129" s="1158"/>
      <c r="BZ129" s="1159"/>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17" t="s">
        <v>
493</v>
      </c>
      <c r="B130" s="1018"/>
      <c r="C130" s="1018"/>
      <c r="D130" s="1018"/>
      <c r="E130" s="1018"/>
      <c r="F130" s="1018"/>
      <c r="G130" s="1018"/>
      <c r="H130" s="1018"/>
      <c r="I130" s="1018"/>
      <c r="J130" s="1018"/>
      <c r="K130" s="1018"/>
      <c r="L130" s="1018"/>
      <c r="M130" s="1018"/>
      <c r="N130" s="1018"/>
      <c r="O130" s="1018"/>
      <c r="P130" s="1018"/>
      <c r="Q130" s="1018"/>
      <c r="R130" s="1018"/>
      <c r="S130" s="1018"/>
      <c r="T130" s="1018"/>
      <c r="U130" s="1018"/>
      <c r="V130" s="1018"/>
      <c r="W130" s="1160" t="s">
        <v>
494</v>
      </c>
      <c r="X130" s="1161"/>
      <c r="Y130" s="1161"/>
      <c r="Z130" s="1162"/>
      <c r="AA130" s="1045">
        <v>
1153186</v>
      </c>
      <c r="AB130" s="1046"/>
      <c r="AC130" s="1046"/>
      <c r="AD130" s="1046"/>
      <c r="AE130" s="1047"/>
      <c r="AF130" s="1048">
        <v>
1184609</v>
      </c>
      <c r="AG130" s="1046"/>
      <c r="AH130" s="1046"/>
      <c r="AI130" s="1046"/>
      <c r="AJ130" s="1047"/>
      <c r="AK130" s="1048">
        <v>
1180473</v>
      </c>
      <c r="AL130" s="1046"/>
      <c r="AM130" s="1046"/>
      <c r="AN130" s="1046"/>
      <c r="AO130" s="1047"/>
      <c r="AP130" s="1163"/>
      <c r="AQ130" s="1164"/>
      <c r="AR130" s="1164"/>
      <c r="AS130" s="1164"/>
      <c r="AT130" s="1165"/>
      <c r="AU130" s="284"/>
      <c r="AV130" s="284"/>
      <c r="AW130" s="284"/>
      <c r="AX130" s="1154" t="s">
        <v>
495</v>
      </c>
      <c r="AY130" s="1037"/>
      <c r="AZ130" s="1037"/>
      <c r="BA130" s="1037"/>
      <c r="BB130" s="1037"/>
      <c r="BC130" s="1037"/>
      <c r="BD130" s="1037"/>
      <c r="BE130" s="1038"/>
      <c r="BF130" s="1191">
        <v>
-3.2</v>
      </c>
      <c r="BG130" s="1192"/>
      <c r="BH130" s="1192"/>
      <c r="BI130" s="1192"/>
      <c r="BJ130" s="1192"/>
      <c r="BK130" s="1192"/>
      <c r="BL130" s="1193"/>
      <c r="BM130" s="1191">
        <v>
25</v>
      </c>
      <c r="BN130" s="1192"/>
      <c r="BO130" s="1192"/>
      <c r="BP130" s="1192"/>
      <c r="BQ130" s="1192"/>
      <c r="BR130" s="1192"/>
      <c r="BS130" s="1193"/>
      <c r="BT130" s="1191">
        <v>
35</v>
      </c>
      <c r="BU130" s="1194"/>
      <c r="BV130" s="1194"/>
      <c r="BW130" s="1194"/>
      <c r="BX130" s="1194"/>
      <c r="BY130" s="1194"/>
      <c r="BZ130" s="1195"/>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6"/>
      <c r="B131" s="1197"/>
      <c r="C131" s="1197"/>
      <c r="D131" s="1197"/>
      <c r="E131" s="1197"/>
      <c r="F131" s="1197"/>
      <c r="G131" s="1197"/>
      <c r="H131" s="1197"/>
      <c r="I131" s="1197"/>
      <c r="J131" s="1197"/>
      <c r="K131" s="1197"/>
      <c r="L131" s="1197"/>
      <c r="M131" s="1197"/>
      <c r="N131" s="1197"/>
      <c r="O131" s="1197"/>
      <c r="P131" s="1197"/>
      <c r="Q131" s="1197"/>
      <c r="R131" s="1197"/>
      <c r="S131" s="1197"/>
      <c r="T131" s="1197"/>
      <c r="U131" s="1197"/>
      <c r="V131" s="1197"/>
      <c r="W131" s="1198" t="s">
        <v>
496</v>
      </c>
      <c r="X131" s="1199"/>
      <c r="Y131" s="1199"/>
      <c r="Z131" s="1200"/>
      <c r="AA131" s="1092">
        <v>
10405238</v>
      </c>
      <c r="AB131" s="1071"/>
      <c r="AC131" s="1071"/>
      <c r="AD131" s="1071"/>
      <c r="AE131" s="1072"/>
      <c r="AF131" s="1070">
        <v>
10383292</v>
      </c>
      <c r="AG131" s="1071"/>
      <c r="AH131" s="1071"/>
      <c r="AI131" s="1071"/>
      <c r="AJ131" s="1072"/>
      <c r="AK131" s="1070">
        <v>
10515478</v>
      </c>
      <c r="AL131" s="1071"/>
      <c r="AM131" s="1071"/>
      <c r="AN131" s="1071"/>
      <c r="AO131" s="1072"/>
      <c r="AP131" s="1201"/>
      <c r="AQ131" s="1202"/>
      <c r="AR131" s="1202"/>
      <c r="AS131" s="1202"/>
      <c r="AT131" s="1203"/>
      <c r="AU131" s="284"/>
      <c r="AV131" s="284"/>
      <c r="AW131" s="284"/>
      <c r="AX131" s="1173" t="s">
        <v>
497</v>
      </c>
      <c r="AY131" s="1124"/>
      <c r="AZ131" s="1124"/>
      <c r="BA131" s="1124"/>
      <c r="BB131" s="1124"/>
      <c r="BC131" s="1124"/>
      <c r="BD131" s="1124"/>
      <c r="BE131" s="1125"/>
      <c r="BF131" s="1174" t="s">
        <v>
498</v>
      </c>
      <c r="BG131" s="1175"/>
      <c r="BH131" s="1175"/>
      <c r="BI131" s="1175"/>
      <c r="BJ131" s="1175"/>
      <c r="BK131" s="1175"/>
      <c r="BL131" s="1176"/>
      <c r="BM131" s="1174">
        <v>
350</v>
      </c>
      <c r="BN131" s="1175"/>
      <c r="BO131" s="1175"/>
      <c r="BP131" s="1175"/>
      <c r="BQ131" s="1175"/>
      <c r="BR131" s="1175"/>
      <c r="BS131" s="1176"/>
      <c r="BT131" s="1177"/>
      <c r="BU131" s="1178"/>
      <c r="BV131" s="1178"/>
      <c r="BW131" s="1178"/>
      <c r="BX131" s="1178"/>
      <c r="BY131" s="1178"/>
      <c r="BZ131" s="1179"/>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0" t="s">
        <v>
499</v>
      </c>
      <c r="B132" s="1181"/>
      <c r="C132" s="1181"/>
      <c r="D132" s="1181"/>
      <c r="E132" s="1181"/>
      <c r="F132" s="1181"/>
      <c r="G132" s="1181"/>
      <c r="H132" s="1181"/>
      <c r="I132" s="1181"/>
      <c r="J132" s="1181"/>
      <c r="K132" s="1181"/>
      <c r="L132" s="1181"/>
      <c r="M132" s="1181"/>
      <c r="N132" s="1181"/>
      <c r="O132" s="1181"/>
      <c r="P132" s="1181"/>
      <c r="Q132" s="1181"/>
      <c r="R132" s="1181"/>
      <c r="S132" s="1181"/>
      <c r="T132" s="1181"/>
      <c r="U132" s="1181"/>
      <c r="V132" s="1184" t="s">
        <v>
500</v>
      </c>
      <c r="W132" s="1184"/>
      <c r="X132" s="1184"/>
      <c r="Y132" s="1184"/>
      <c r="Z132" s="1185"/>
      <c r="AA132" s="1186">
        <v>
-3.3411153109999998</v>
      </c>
      <c r="AB132" s="1187"/>
      <c r="AC132" s="1187"/>
      <c r="AD132" s="1187"/>
      <c r="AE132" s="1188"/>
      <c r="AF132" s="1189">
        <v>
-3.1390237320000001</v>
      </c>
      <c r="AG132" s="1187"/>
      <c r="AH132" s="1187"/>
      <c r="AI132" s="1187"/>
      <c r="AJ132" s="1188"/>
      <c r="AK132" s="1189">
        <v>
-3.1259444410000001</v>
      </c>
      <c r="AL132" s="1187"/>
      <c r="AM132" s="1187"/>
      <c r="AN132" s="1187"/>
      <c r="AO132" s="1188"/>
      <c r="AP132" s="1086"/>
      <c r="AQ132" s="1087"/>
      <c r="AR132" s="1087"/>
      <c r="AS132" s="1087"/>
      <c r="AT132" s="1190"/>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2"/>
      <c r="B133" s="1183"/>
      <c r="C133" s="1183"/>
      <c r="D133" s="1183"/>
      <c r="E133" s="1183"/>
      <c r="F133" s="1183"/>
      <c r="G133" s="1183"/>
      <c r="H133" s="1183"/>
      <c r="I133" s="1183"/>
      <c r="J133" s="1183"/>
      <c r="K133" s="1183"/>
      <c r="L133" s="1183"/>
      <c r="M133" s="1183"/>
      <c r="N133" s="1183"/>
      <c r="O133" s="1183"/>
      <c r="P133" s="1183"/>
      <c r="Q133" s="1183"/>
      <c r="R133" s="1183"/>
      <c r="S133" s="1183"/>
      <c r="T133" s="1183"/>
      <c r="U133" s="1183"/>
      <c r="V133" s="1167" t="s">
        <v>
501</v>
      </c>
      <c r="W133" s="1167"/>
      <c r="X133" s="1167"/>
      <c r="Y133" s="1167"/>
      <c r="Z133" s="1168"/>
      <c r="AA133" s="1169">
        <v>
-2.7</v>
      </c>
      <c r="AB133" s="1170"/>
      <c r="AC133" s="1170"/>
      <c r="AD133" s="1170"/>
      <c r="AE133" s="1171"/>
      <c r="AF133" s="1169">
        <v>
-3</v>
      </c>
      <c r="AG133" s="1170"/>
      <c r="AH133" s="1170"/>
      <c r="AI133" s="1170"/>
      <c r="AJ133" s="1171"/>
      <c r="AK133" s="1169">
        <v>
-3.2</v>
      </c>
      <c r="AL133" s="1170"/>
      <c r="AM133" s="1170"/>
      <c r="AN133" s="1170"/>
      <c r="AO133" s="1171"/>
      <c r="AP133" s="1116"/>
      <c r="AQ133" s="1117"/>
      <c r="AR133" s="1117"/>
      <c r="AS133" s="1117"/>
      <c r="AT133" s="1172"/>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XWtpWYYFeh+96MKb5yxRgE0uau3REJjpe5kbWv4Pw/egtodo6yF0vauRXHvrW0LkMK/TYupNSErWPdWMMvu7xg==" saltValue="tFU6pI8adciK8M/v2/Vcz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V22" zoomScale="80" zoomScaleNormal="85" zoomScaleSheetLayoutView="80" workbookViewId="0">
      <selection activeCell="CH72" sqref="CH72"/>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
502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fTjSwupdw11Ruor4E1Ius7eNaFox2l07UMSmxFbSokq1b1CxtK2RfaIXA/k/RX4Z09it4yLnjNPYB6X41ToZQ==" saltValue="RIsxlbY1Wi6cSn2ceWmsdQ=="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N1" zoomScale="80" zoomScaleNormal="80" zoomScaleSheetLayoutView="55" workbookViewId="0">
      <selection activeCell="AL22" sqref="AL22"/>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AeklqtEK55BcffhPu9evpinOo9QL/4QpVQ6UZ6i8LlPX8o4kKIB+9qwmYvImMtPCne2iQuoeuekPlomGSfQeA==" saltValue="XbjEFVXzN8SBdY+m8aBo8w=="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37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
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504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7" t="s">
        <v>
505</v>
      </c>
      <c r="AP7" s="303"/>
      <c r="AQ7" s="304" t="s">
        <v>
506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08"/>
      <c r="AP8" s="309" t="s">
        <v>
507</v>
      </c>
      <c r="AQ8" s="310" t="s">
        <v>
508</v>
      </c>
      <c r="AR8" s="311" t="s">
        <v>
509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09" t="s">
        <v>
510</v>
      </c>
      <c r="AL9" s="1210"/>
      <c r="AM9" s="1210"/>
      <c r="AN9" s="1211"/>
      <c r="AO9" s="312">
        <v>
3648421</v>
      </c>
      <c r="AP9" s="312">
        <v>
62641</v>
      </c>
      <c r="AQ9" s="313">
        <v>
57145</v>
      </c>
      <c r="AR9" s="314">
        <v>
9.6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09" t="s">
        <v>
511</v>
      </c>
      <c r="AL10" s="1210"/>
      <c r="AM10" s="1210"/>
      <c r="AN10" s="1211"/>
      <c r="AO10" s="315">
        <v>
85362</v>
      </c>
      <c r="AP10" s="315">
        <v>
1466</v>
      </c>
      <c r="AQ10" s="316">
        <v>
3801</v>
      </c>
      <c r="AR10" s="317">
        <v>
-61.4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09" t="s">
        <v>
512</v>
      </c>
      <c r="AL11" s="1210"/>
      <c r="AM11" s="1210"/>
      <c r="AN11" s="1211"/>
      <c r="AO11" s="315">
        <v>
68043</v>
      </c>
      <c r="AP11" s="315">
        <v>
1168</v>
      </c>
      <c r="AQ11" s="316">
        <v>
6723</v>
      </c>
      <c r="AR11" s="317">
        <v>
-82.6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09" t="s">
        <v>
513</v>
      </c>
      <c r="AL12" s="1210"/>
      <c r="AM12" s="1210"/>
      <c r="AN12" s="1211"/>
      <c r="AO12" s="315">
        <v>
201952</v>
      </c>
      <c r="AP12" s="315">
        <v>
3467</v>
      </c>
      <c r="AQ12" s="316">
        <v>
959</v>
      </c>
      <c r="AR12" s="317">
        <v>
261.5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09" t="s">
        <v>
514</v>
      </c>
      <c r="AL13" s="1210"/>
      <c r="AM13" s="1210"/>
      <c r="AN13" s="1211"/>
      <c r="AO13" s="315" t="s">
        <v>
515</v>
      </c>
      <c r="AP13" s="315" t="s">
        <v>
515</v>
      </c>
      <c r="AQ13" s="316">
        <v>
1</v>
      </c>
      <c r="AR13" s="317" t="s">
        <v>
515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09" t="s">
        <v>
516</v>
      </c>
      <c r="AL14" s="1210"/>
      <c r="AM14" s="1210"/>
      <c r="AN14" s="1211"/>
      <c r="AO14" s="315">
        <v>
200746</v>
      </c>
      <c r="AP14" s="315">
        <v>
3447</v>
      </c>
      <c r="AQ14" s="316">
        <v>
2728</v>
      </c>
      <c r="AR14" s="317">
        <v>
26.4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09" t="s">
        <v>
517</v>
      </c>
      <c r="AL15" s="1210"/>
      <c r="AM15" s="1210"/>
      <c r="AN15" s="1211"/>
      <c r="AO15" s="315">
        <v>
21166</v>
      </c>
      <c r="AP15" s="315">
        <v>
363</v>
      </c>
      <c r="AQ15" s="316">
        <v>
1349</v>
      </c>
      <c r="AR15" s="317">
        <v>
-73.099999999999994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2" t="s">
        <v>
518</v>
      </c>
      <c r="AL16" s="1213"/>
      <c r="AM16" s="1213"/>
      <c r="AN16" s="1214"/>
      <c r="AO16" s="315">
        <v>
-233604</v>
      </c>
      <c r="AP16" s="315">
        <v>
-4011</v>
      </c>
      <c r="AQ16" s="316">
        <v>
-4270</v>
      </c>
      <c r="AR16" s="317">
        <v>
-6.1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2" t="s">
        <v>
189</v>
      </c>
      <c r="AL17" s="1213"/>
      <c r="AM17" s="1213"/>
      <c r="AN17" s="1214"/>
      <c r="AO17" s="315">
        <v>
3992086</v>
      </c>
      <c r="AP17" s="315">
        <v>
68542</v>
      </c>
      <c r="AQ17" s="316">
        <v>
68438</v>
      </c>
      <c r="AR17" s="317">
        <v>
0.2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519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520</v>
      </c>
      <c r="AP20" s="323" t="s">
        <v>
521</v>
      </c>
      <c r="AQ20" s="324" t="s">
        <v>
522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4" t="s">
        <v>
523</v>
      </c>
      <c r="AL21" s="1205"/>
      <c r="AM21" s="1205"/>
      <c r="AN21" s="1206"/>
      <c r="AO21" s="327">
        <v>
6.13</v>
      </c>
      <c r="AP21" s="328">
        <v>
6.23</v>
      </c>
      <c r="AQ21" s="329">
        <v>
-0.1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4" t="s">
        <v>
524</v>
      </c>
      <c r="AL22" s="1205"/>
      <c r="AM22" s="1205"/>
      <c r="AN22" s="1206"/>
      <c r="AO22" s="332">
        <v>
101.1</v>
      </c>
      <c r="AP22" s="333">
        <v>
98.5</v>
      </c>
      <c r="AQ22" s="334">
        <v>
2.6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
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
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527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7" t="s">
        <v>
505</v>
      </c>
      <c r="AP30" s="303"/>
      <c r="AQ30" s="304" t="s">
        <v>
506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08"/>
      <c r="AP31" s="309" t="s">
        <v>
507</v>
      </c>
      <c r="AQ31" s="310" t="s">
        <v>
508</v>
      </c>
      <c r="AR31" s="311" t="s">
        <v>
509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0" t="s">
        <v>
528</v>
      </c>
      <c r="AL32" s="1221"/>
      <c r="AM32" s="1221"/>
      <c r="AN32" s="1222"/>
      <c r="AO32" s="342">
        <v>
762791</v>
      </c>
      <c r="AP32" s="342">
        <v>
13097</v>
      </c>
      <c r="AQ32" s="343">
        <v>
33979</v>
      </c>
      <c r="AR32" s="344">
        <v>
-61.5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0" t="s">
        <v>
529</v>
      </c>
      <c r="AL33" s="1221"/>
      <c r="AM33" s="1221"/>
      <c r="AN33" s="1222"/>
      <c r="AO33" s="342" t="s">
        <v>
515</v>
      </c>
      <c r="AP33" s="342" t="s">
        <v>
515</v>
      </c>
      <c r="AQ33" s="343" t="s">
        <v>
515</v>
      </c>
      <c r="AR33" s="344" t="s">
        <v>
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0" t="s">
        <v>
530</v>
      </c>
      <c r="AL34" s="1221"/>
      <c r="AM34" s="1221"/>
      <c r="AN34" s="1222"/>
      <c r="AO34" s="342" t="s">
        <v>
515</v>
      </c>
      <c r="AP34" s="342" t="s">
        <v>
515</v>
      </c>
      <c r="AQ34" s="343">
        <v>
15</v>
      </c>
      <c r="AR34" s="344" t="s">
        <v>
515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0" t="s">
        <v>
531</v>
      </c>
      <c r="AL35" s="1221"/>
      <c r="AM35" s="1221"/>
      <c r="AN35" s="1222"/>
      <c r="AO35" s="342">
        <v>
316450</v>
      </c>
      <c r="AP35" s="342">
        <v>
5433</v>
      </c>
      <c r="AQ35" s="343">
        <v>
9031</v>
      </c>
      <c r="AR35" s="344">
        <v>
-39.799999999999997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0" t="s">
        <v>
532</v>
      </c>
      <c r="AL36" s="1221"/>
      <c r="AM36" s="1221"/>
      <c r="AN36" s="1222"/>
      <c r="AO36" s="342">
        <v>
240825</v>
      </c>
      <c r="AP36" s="342">
        <v>
4135</v>
      </c>
      <c r="AQ36" s="343">
        <v>
1893</v>
      </c>
      <c r="AR36" s="344">
        <v>
118.4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0" t="s">
        <v>
533</v>
      </c>
      <c r="AL37" s="1221"/>
      <c r="AM37" s="1221"/>
      <c r="AN37" s="1222"/>
      <c r="AO37" s="342">
        <v>
12114</v>
      </c>
      <c r="AP37" s="342">
        <v>
208</v>
      </c>
      <c r="AQ37" s="343">
        <v>
1352</v>
      </c>
      <c r="AR37" s="344">
        <v>
-84.6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3" t="s">
        <v>
534</v>
      </c>
      <c r="AL38" s="1224"/>
      <c r="AM38" s="1224"/>
      <c r="AN38" s="1225"/>
      <c r="AO38" s="345" t="s">
        <v>
515</v>
      </c>
      <c r="AP38" s="345" t="s">
        <v>
515</v>
      </c>
      <c r="AQ38" s="346">
        <v>
1</v>
      </c>
      <c r="AR38" s="334" t="s">
        <v>
515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3" t="s">
        <v>
535</v>
      </c>
      <c r="AL39" s="1224"/>
      <c r="AM39" s="1224"/>
      <c r="AN39" s="1225"/>
      <c r="AO39" s="342">
        <v>
-480415</v>
      </c>
      <c r="AP39" s="342">
        <v>
-8248</v>
      </c>
      <c r="AQ39" s="343">
        <v>
-6634</v>
      </c>
      <c r="AR39" s="344">
        <v>
24.3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0" t="s">
        <v>
536</v>
      </c>
      <c r="AL40" s="1221"/>
      <c r="AM40" s="1221"/>
      <c r="AN40" s="1222"/>
      <c r="AO40" s="342">
        <v>
-1180473</v>
      </c>
      <c r="AP40" s="342">
        <v>
-20268</v>
      </c>
      <c r="AQ40" s="343">
        <v>
-28305</v>
      </c>
      <c r="AR40" s="344">
        <v>
-28.4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6" t="s">
        <v>
300</v>
      </c>
      <c r="AL41" s="1227"/>
      <c r="AM41" s="1227"/>
      <c r="AN41" s="1228"/>
      <c r="AO41" s="342">
        <v>
-328708</v>
      </c>
      <c r="AP41" s="342">
        <v>
-5644</v>
      </c>
      <c r="AQ41" s="343">
        <v>
11332</v>
      </c>
      <c r="AR41" s="344">
        <v>
-149.80000000000001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537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
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539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5" t="s">
        <v>
505</v>
      </c>
      <c r="AN49" s="1217" t="s">
        <v>
540</v>
      </c>
      <c r="AO49" s="1218"/>
      <c r="AP49" s="1218"/>
      <c r="AQ49" s="1218"/>
      <c r="AR49" s="1219"/>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6"/>
      <c r="AN50" s="358" t="s">
        <v>
541</v>
      </c>
      <c r="AO50" s="359" t="s">
        <v>
542</v>
      </c>
      <c r="AP50" s="360" t="s">
        <v>
543</v>
      </c>
      <c r="AQ50" s="361" t="s">
        <v>
544</v>
      </c>
      <c r="AR50" s="362" t="s">
        <v>
545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546</v>
      </c>
      <c r="AL51" s="355"/>
      <c r="AM51" s="363">
        <v>
1192584</v>
      </c>
      <c r="AN51" s="364">
        <v>
20368</v>
      </c>
      <c r="AO51" s="365">
        <v>
8.6</v>
      </c>
      <c r="AP51" s="366">
        <v>
66255</v>
      </c>
      <c r="AQ51" s="367">
        <v>
3.6</v>
      </c>
      <c r="AR51" s="368">
        <v>
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547</v>
      </c>
      <c r="AM52" s="371">
        <v>
1025867</v>
      </c>
      <c r="AN52" s="372">
        <v>
17520</v>
      </c>
      <c r="AO52" s="373">
        <v>
61.6</v>
      </c>
      <c r="AP52" s="374">
        <v>
31822</v>
      </c>
      <c r="AQ52" s="375">
        <v>
8.8000000000000007</v>
      </c>
      <c r="AR52" s="376">
        <v>
52.8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548</v>
      </c>
      <c r="AL53" s="355"/>
      <c r="AM53" s="363">
        <v>
1706788</v>
      </c>
      <c r="AN53" s="364">
        <v>
29120</v>
      </c>
      <c r="AO53" s="365">
        <v>
43</v>
      </c>
      <c r="AP53" s="366">
        <v>
47278</v>
      </c>
      <c r="AQ53" s="367">
        <v>
-28.6</v>
      </c>
      <c r="AR53" s="368">
        <v>
71.599999999999994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547</v>
      </c>
      <c r="AM54" s="371">
        <v>
981063</v>
      </c>
      <c r="AN54" s="372">
        <v>
16738</v>
      </c>
      <c r="AO54" s="373">
        <v>
-4.5</v>
      </c>
      <c r="AP54" s="374">
        <v>
24096</v>
      </c>
      <c r="AQ54" s="375">
        <v>
-24.3</v>
      </c>
      <c r="AR54" s="376">
        <v>
19.8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549</v>
      </c>
      <c r="AL55" s="355"/>
      <c r="AM55" s="363">
        <v>
3350224</v>
      </c>
      <c r="AN55" s="364">
        <v>
57216</v>
      </c>
      <c r="AO55" s="365">
        <v>
96.5</v>
      </c>
      <c r="AP55" s="366">
        <v>
44504</v>
      </c>
      <c r="AQ55" s="367">
        <v>
-5.9</v>
      </c>
      <c r="AR55" s="368">
        <v>
102.4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547</v>
      </c>
      <c r="AM56" s="371">
        <v>
918947</v>
      </c>
      <c r="AN56" s="372">
        <v>
15694</v>
      </c>
      <c r="AO56" s="373">
        <v>
-6.2</v>
      </c>
      <c r="AP56" s="374">
        <v>
25876</v>
      </c>
      <c r="AQ56" s="375">
        <v>
7.4</v>
      </c>
      <c r="AR56" s="376">
        <v>
-13.6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550</v>
      </c>
      <c r="AL57" s="355"/>
      <c r="AM57" s="363">
        <v>
3193267</v>
      </c>
      <c r="AN57" s="364">
        <v>
54694</v>
      </c>
      <c r="AO57" s="365">
        <v>
-4.4000000000000004</v>
      </c>
      <c r="AP57" s="366">
        <v>
47820</v>
      </c>
      <c r="AQ57" s="367">
        <v>
7.5</v>
      </c>
      <c r="AR57" s="368">
        <v>
-11.9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547</v>
      </c>
      <c r="AM58" s="371">
        <v>
1396406</v>
      </c>
      <c r="AN58" s="372">
        <v>
23918</v>
      </c>
      <c r="AO58" s="373">
        <v>
52.4</v>
      </c>
      <c r="AP58" s="374">
        <v>
25855</v>
      </c>
      <c r="AQ58" s="375">
        <v>
-0.1</v>
      </c>
      <c r="AR58" s="376">
        <v>
52.5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551</v>
      </c>
      <c r="AL59" s="355"/>
      <c r="AM59" s="363">
        <v>
2298489</v>
      </c>
      <c r="AN59" s="364">
        <v>
39464</v>
      </c>
      <c r="AO59" s="365">
        <v>
-27.8</v>
      </c>
      <c r="AP59" s="366">
        <v>
41934</v>
      </c>
      <c r="AQ59" s="367">
        <v>
-12.3</v>
      </c>
      <c r="AR59" s="368">
        <v>
-15.5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547</v>
      </c>
      <c r="AM60" s="371">
        <v>
1011020</v>
      </c>
      <c r="AN60" s="372">
        <v>
17359</v>
      </c>
      <c r="AO60" s="373">
        <v>
-27.4</v>
      </c>
      <c r="AP60" s="374">
        <v>
23352</v>
      </c>
      <c r="AQ60" s="375">
        <v>
-9.6999999999999993</v>
      </c>
      <c r="AR60" s="376">
        <v>
-17.7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552</v>
      </c>
      <c r="AL61" s="377"/>
      <c r="AM61" s="378">
        <v>
2348270</v>
      </c>
      <c r="AN61" s="379">
        <v>
40172</v>
      </c>
      <c r="AO61" s="380">
        <v>
23.2</v>
      </c>
      <c r="AP61" s="381">
        <v>
49558</v>
      </c>
      <c r="AQ61" s="382">
        <v>
-7.1</v>
      </c>
      <c r="AR61" s="368">
        <v>
30.3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547</v>
      </c>
      <c r="AM62" s="371">
        <v>
1066661</v>
      </c>
      <c r="AN62" s="372">
        <v>
18246</v>
      </c>
      <c r="AO62" s="373">
        <v>
15.2</v>
      </c>
      <c r="AP62" s="374">
        <v>
26200</v>
      </c>
      <c r="AQ62" s="375">
        <v>
-3.6</v>
      </c>
      <c r="AR62" s="376">
        <v>
18.8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d6fH/yrXBr4uhT4BAXkAwCEVQppINToyXCxelaiq4yl7SlCcUUjE7a69yjA8E4KkjUm8JRWImiqflEFcD1lCtQ==" saltValue="884r/JMFO5O08vffMdw0+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Z91" zoomScale="70" zoomScaleNormal="70" zoomScaleSheetLayoutView="55" workbookViewId="0"/>
  </sheetViews>
  <sheetFormatPr defaultColWidth="0" defaultRowHeight="13.5" customHeight="1" zeroHeight="1" x14ac:dyDescent="0.15"/>
  <cols>
    <col min="1" max="125" width="2.37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
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BvHoXkBYwotoTHPPB31k3/sohjy863yl67E5CwNEbMB4/sDCUIk2SLxKcSIEiQexTWhEKbCmENEmZ08pOtv9g==" saltValue="Ow2k4waA5YHEOguq1w0pB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view="pageBreakPreview" topLeftCell="A81" zoomScale="70" zoomScaleNormal="70" zoomScaleSheetLayoutView="70" workbookViewId="0"/>
  </sheetViews>
  <sheetFormatPr defaultColWidth="0" defaultRowHeight="13.5" customHeight="1" zeroHeight="1" x14ac:dyDescent="0.15"/>
  <cols>
    <col min="1" max="125" width="2.37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
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gAXbi1zb7i1m45GsM5gbBZqQ3FX0sJ835wuYHgXDyztMY30NC4AhNum740Dpnc6RV2rXs9DN3wnGVo3rQICxA==" saltValue="PsF4uVtkairYwHaTgasIV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7"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
0</v>
      </c>
    </row>
    <row r="46" spans="2:10" ht="29.25" customHeight="1" thickBot="1" x14ac:dyDescent="0.25">
      <c r="B46" s="4" t="s">
        <v>
1</v>
      </c>
      <c r="C46" s="5"/>
      <c r="D46" s="5"/>
      <c r="E46" s="6" t="s">
        <v>
2</v>
      </c>
      <c r="F46" s="7" t="s">
        <v>
556</v>
      </c>
      <c r="G46" s="8" t="s">
        <v>
557</v>
      </c>
      <c r="H46" s="8" t="s">
        <v>
558</v>
      </c>
      <c r="I46" s="8" t="s">
        <v>
559</v>
      </c>
      <c r="J46" s="9" t="s">
        <v>
560</v>
      </c>
    </row>
    <row r="47" spans="2:10" ht="57.75" customHeight="1" x14ac:dyDescent="0.15">
      <c r="B47" s="10"/>
      <c r="C47" s="1229" t="s">
        <v>
3</v>
      </c>
      <c r="D47" s="1229"/>
      <c r="E47" s="1230"/>
      <c r="F47" s="11">
        <v>
20.82</v>
      </c>
      <c r="G47" s="12">
        <v>
18.91</v>
      </c>
      <c r="H47" s="12">
        <v>
23.36</v>
      </c>
      <c r="I47" s="12">
        <v>
23.49</v>
      </c>
      <c r="J47" s="13">
        <v>
21.33</v>
      </c>
    </row>
    <row r="48" spans="2:10" ht="57.75" customHeight="1" x14ac:dyDescent="0.15">
      <c r="B48" s="14"/>
      <c r="C48" s="1231" t="s">
        <v>
4</v>
      </c>
      <c r="D48" s="1231"/>
      <c r="E48" s="1232"/>
      <c r="F48" s="15">
        <v>
9.7899999999999991</v>
      </c>
      <c r="G48" s="16">
        <v>
13.26</v>
      </c>
      <c r="H48" s="16">
        <v>
9.6199999999999992</v>
      </c>
      <c r="I48" s="16">
        <v>
4.6399999999999997</v>
      </c>
      <c r="J48" s="17">
        <v>
3.79</v>
      </c>
    </row>
    <row r="49" spans="2:10" ht="57.75" customHeight="1" thickBot="1" x14ac:dyDescent="0.2">
      <c r="B49" s="18"/>
      <c r="C49" s="1233" t="s">
        <v>
5</v>
      </c>
      <c r="D49" s="1233"/>
      <c r="E49" s="1234"/>
      <c r="F49" s="19">
        <v>
3.83</v>
      </c>
      <c r="G49" s="20">
        <v>
2.0299999999999998</v>
      </c>
      <c r="H49" s="20">
        <v>
0.73</v>
      </c>
      <c r="I49" s="20" t="s">
        <v>
561</v>
      </c>
      <c r="J49" s="21" t="s">
        <v>
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NJSl7p2VPvYShEduAQzD+5XTxQWq7ZGSSRu2qqBxmluXmhFplOBacBcHrVs1ieLdUzxy1eRCSwYbONP4Z3O0Q==" saltValue="GgzYFrMmjQ+2v+n0T/85Q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2020-02-28T04:53:19Z</cp:lastPrinted>
  <dcterms:created xsi:type="dcterms:W3CDTF">2020-02-10T03:24:21Z</dcterms:created>
  <dcterms:modified xsi:type="dcterms:W3CDTF">2023-03-24T05:51:15Z</dcterms:modified>
  <cp:category/>
</cp:coreProperties>
</file>