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2年度\38_財政状況資料集の作成\08_作成依頼（2回目）\03_市町村から提出\36 御蔵島村○\"/>
    </mc:Choice>
  </mc:AlternateContent>
  <bookViews>
    <workbookView xWindow="0" yWindow="0" windowWidth="20490" windowHeight="7455" tabRatio="756"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20"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C37" i="10"/>
  <c r="CO36" i="10"/>
  <c r="BW36" i="10"/>
  <c r="BE36" i="10"/>
  <c r="AM36" i="10"/>
  <c r="CO35" i="10"/>
  <c r="AM35" i="10"/>
  <c r="CO34" i="10"/>
  <c r="BW34" i="10"/>
  <c r="BW35" i="10" s="1"/>
  <c r="AM34" i="10"/>
  <c r="C34" i="10"/>
  <c r="C35" i="10" s="1"/>
  <c r="C36" i="10" l="1"/>
  <c r="BE34" i="10" s="1"/>
  <c r="BE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<sst xmlns="http://schemas.openxmlformats.org/spreadsheetml/2006/main" count="1176" uniqueCount="612">
  <si>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</si>
  <si>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</si>
  <si>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</si>
  <si>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</si>
  <si>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</si>
  <si>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</si>
  <si>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</si>
  <si>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</si>
  <si>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</si>
  <si>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</si>
  <si>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</si>
  <si>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</si>
  <si>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</si>
  <si>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</si>
  <si>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</si>
  <si>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</si>
  <si>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</si>
  <si>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</si>
  <si>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</si>
  <si>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</si>
  <si>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</si>
  <si>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</si>
  <si>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</si>
  <si>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</si>
  <si>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</si>
  <si>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</si>
  <si>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</si>
  <si>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</si>
  <si>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</si>
  <si>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</si>
  <si>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</si>
  <si>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</si>
  <si>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</si>
  <si>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</si>
  <si>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</si>
  <si>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</si>
  <si>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</si>
  <si>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</si>
  <si>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</si>
  <si>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</si>
  <si>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</si>
  <si>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</si>
  <si>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</si>
  <si>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</si>
  <si>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</si>
  <si>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</si>
  <si>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</si>
  <si>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財政調整基金</t>
    <rPh sb="0" eb="2">
      <t>ザイセイ</t>
    </rPh>
    <rPh sb="2" eb="4">
      <t>チョウセイ</t>
    </rPh>
    <rPh sb="4" eb="6">
      <t>キキン</t>
    </rPh>
    <phoneticPr fontId="5"/>
  </si>
  <si>
    <t>その他特定目的基金</t>
    <rPh sb="2" eb="3">
      <t>タ</t>
    </rPh>
    <rPh sb="3" eb="5">
      <t>トクテイ</t>
    </rPh>
    <rPh sb="5" eb="7">
      <t>モクテキ</t>
    </rPh>
    <rPh sb="7" eb="9">
      <t>キキン</t>
    </rPh>
    <phoneticPr fontId="5"/>
  </si>
  <si>
    <t>当該団体(円)</t>
  </si>
  <si>
    <t>実質収支比率等に係る経年分析</t>
  </si>
  <si>
    <t>実質収支額</t>
    <phoneticPr fontId="14"/>
  </si>
  <si>
    <t>財政調整基金残高</t>
    <phoneticPr fontId="5"/>
  </si>
  <si>
    <t>実質単年度収支</t>
    <rPh sb="0" eb="2">
      <t>ジッシツ</t>
    </rPh>
    <rPh sb="2" eb="5">
      <t>タンネンド</t>
    </rPh>
    <rPh sb="5" eb="7">
      <t>シュウシ</t>
    </rPh>
    <phoneticPr fontId="14"/>
  </si>
  <si>
    <t>連結実質赤字比率に係る赤字・黒字の構成分析</t>
  </si>
  <si>
    <t>赤字額</t>
    <rPh sb="0" eb="2">
      <t>アカジ</t>
    </rPh>
    <rPh sb="2" eb="3">
      <t>ガク</t>
    </rPh>
    <phoneticPr fontId="14"/>
  </si>
  <si>
    <t>黒字額</t>
    <rPh sb="0" eb="2">
      <t>クロジ</t>
    </rPh>
    <rPh sb="2" eb="3">
      <t>ガク</t>
    </rPh>
    <phoneticPr fontId="14"/>
  </si>
  <si>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</si>
  <si>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</si>
  <si>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</si>
  <si>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4"/>
  </si>
  <si>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</si>
  <si>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</si>
  <si>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</si>
  <si>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</si>
  <si>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</si>
  <si>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</si>
  <si>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</si>
  <si>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</si>
  <si>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</si>
  <si>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</si>
  <si>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</si>
  <si>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</si>
  <si>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</si>
  <si>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</si>
  <si>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</si>
  <si>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</si>
  <si>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</si>
  <si>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</si>
  <si>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</si>
  <si>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</si>
  <si>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</si>
  <si>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</si>
  <si>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</si>
  <si>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</si>
  <si>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</si>
  <si>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</si>
  <si>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</si>
  <si>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</si>
  <si>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</si>
  <si>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</si>
  <si>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</si>
  <si>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3"/>
  </si>
  <si>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</si>
  <si>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</si>
  <si>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</si>
  <si>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</si>
  <si>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</si>
  <si>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</si>
  <si>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</si>
  <si>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3"/>
  </si>
  <si>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</si>
  <si>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</si>
  <si>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</si>
  <si>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</si>
  <si>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</si>
  <si>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</si>
  <si>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</si>
  <si>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3"/>
  </si>
  <si>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</si>
  <si>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</si>
  <si>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</si>
  <si>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</si>
  <si>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</si>
  <si>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</si>
  <si>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3"/>
  </si>
  <si>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</si>
  <si>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</si>
  <si>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</si>
  <si>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</si>
  <si>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</si>
  <si>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</si>
  <si>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</si>
  <si>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</si>
  <si>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</si>
  <si>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</si>
  <si>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</si>
  <si>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</si>
  <si>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</si>
  <si>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</si>
  <si>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</si>
  <si>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</si>
  <si>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</si>
  <si>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</si>
  <si>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</si>
  <si>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</si>
  <si>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</si>
  <si>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</si>
  <si>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</si>
  <si>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3"/>
  </si>
  <si>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</si>
  <si>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</si>
  <si>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</si>
  <si>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</si>
  <si>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</si>
  <si>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</si>
  <si>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</si>
  <si>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</si>
  <si>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</si>
  <si>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3"/>
  </si>
  <si>
    <t>うち日本人(％)</t>
    <phoneticPr fontId="5"/>
  </si>
  <si>
    <t>-3.5</t>
    <phoneticPr fontId="5"/>
  </si>
  <si>
    <t>第3次</t>
    <rPh sb="0" eb="1">
      <t>ダイ</t>
    </rPh>
    <rPh sb="2" eb="3">
      <t>ジ</t>
    </rPh>
    <phoneticPr fontId="5"/>
  </si>
  <si>
    <t>標準税収入額等</t>
    <phoneticPr fontId="23"/>
  </si>
  <si>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</si>
  <si>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</si>
  <si>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人口密度 (人/k㎡)</t>
    <rPh sb="0" eb="2">
      <t>ジンコウ</t>
    </rPh>
    <rPh sb="2" eb="4">
      <t>ミツド</t>
    </rPh>
    <phoneticPr fontId="5"/>
  </si>
  <si>
    <t>歳入一般財源等</t>
    <rPh sb="0" eb="2">
      <t>サイニュウ</t>
    </rPh>
    <rPh sb="2" eb="4">
      <t>イッパン</t>
    </rPh>
    <rPh sb="4" eb="6">
      <t>ザイゲン</t>
    </rPh>
    <rPh sb="6" eb="7">
      <t>トウ</t>
    </rPh>
    <phoneticPr fontId="23"/>
  </si>
  <si>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</si>
  <si>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</si>
  <si>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</si>
  <si>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</si>
  <si>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</si>
  <si>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</si>
  <si>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</si>
  <si>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</si>
  <si>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</si>
  <si>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</si>
  <si>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</si>
  <si>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</si>
  <si>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</si>
  <si>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</si>
  <si>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</si>
  <si>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</si>
  <si>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</si>
  <si>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</si>
  <si>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</si>
  <si>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</si>
  <si>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3"/>
  </si>
  <si>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</si>
  <si>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</si>
  <si>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3"/>
  </si>
  <si>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</si>
  <si>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</si>
  <si>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</si>
  <si>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</si>
  <si>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</si>
  <si>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</si>
  <si>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</si>
  <si>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</si>
  <si>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</si>
  <si>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</si>
  <si>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</si>
  <si>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</si>
  <si>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</si>
  <si>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</si>
  <si>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</si>
  <si>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</si>
  <si>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</si>
  <si>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</si>
  <si>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</si>
  <si>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</si>
  <si>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</si>
  <si>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</si>
  <si>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</si>
  <si>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</si>
  <si>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7"/>
  </si>
  <si>
    <t>令和2年度</t>
    <phoneticPr fontId="23"/>
  </si>
  <si>
    <t>東京都御蔵島村</t>
    <phoneticPr fontId="23"/>
  </si>
  <si>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</si>
  <si>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</si>
  <si>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</si>
  <si>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</si>
  <si>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</si>
  <si>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</si>
  <si>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</si>
  <si>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</si>
  <si>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</si>
  <si>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</si>
  <si>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</si>
  <si>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</si>
  <si>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</si>
  <si>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</si>
  <si>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</si>
  <si>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</si>
  <si>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</si>
  <si>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</si>
  <si>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</si>
  <si>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</si>
  <si>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</si>
  <si>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</si>
  <si>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</si>
  <si>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</si>
  <si>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</si>
  <si>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</si>
  <si>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</si>
  <si>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</si>
  <si>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</si>
  <si>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衛生費</t>
  </si>
  <si>
    <t>分離課税所得割交付金</t>
    <phoneticPr fontId="23"/>
  </si>
  <si>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</si>
  <si>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</si>
  <si>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</si>
  <si>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</si>
  <si>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</si>
  <si>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</si>
  <si>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</si>
  <si>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</si>
  <si>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</si>
  <si>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</si>
  <si>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</si>
  <si>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</si>
  <si>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</si>
  <si>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</si>
  <si>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</si>
  <si>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</si>
  <si>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</si>
  <si>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</si>
  <si>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</si>
  <si>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</si>
  <si>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4"/>
  </si>
  <si>
    <t>　　特別土地保有税</t>
    <phoneticPr fontId="5"/>
  </si>
  <si>
    <t>公債費</t>
  </si>
  <si>
    <t>地方特例交付金</t>
    <phoneticPr fontId="14"/>
  </si>
  <si>
    <t>　法定外普通税</t>
    <phoneticPr fontId="5"/>
  </si>
  <si>
    <t>諸支出金</t>
    <rPh sb="3" eb="4">
      <t>キン</t>
    </rPh>
    <phoneticPr fontId="23"/>
  </si>
  <si>
    <t>　個人住民税減収補塡特例交付金</t>
    <phoneticPr fontId="5"/>
  </si>
  <si>
    <t>目的税</t>
  </si>
  <si>
    <t>前年度繰上充用金</t>
    <phoneticPr fontId="5"/>
  </si>
  <si>
    <t>　自動車税減収補塡特例交付金</t>
    <rPh sb="7" eb="9">
      <t>ホテン</t>
    </rPh>
    <rPh sb="13" eb="14">
      <t>キン</t>
    </rPh>
    <phoneticPr fontId="27"/>
  </si>
  <si>
    <t>　法定目的税</t>
    <phoneticPr fontId="5"/>
  </si>
  <si>
    <t>歳出合計</t>
  </si>
  <si>
    <t>　軽自動車税減収補塡特例交付金</t>
    <rPh sb="8" eb="10">
      <t>ホテン</t>
    </rPh>
    <phoneticPr fontId="27"/>
  </si>
  <si>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</si>
  <si>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</si>
  <si>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</si>
  <si>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</si>
  <si>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</si>
  <si>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</si>
  <si>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</si>
  <si>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</si>
  <si>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</si>
  <si>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</si>
  <si>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</si>
  <si>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　特別交付税</t>
    <phoneticPr fontId="5"/>
  </si>
  <si>
    <t>　　水利地益税等</t>
    <phoneticPr fontId="5"/>
  </si>
  <si>
    <t>義務的経費計</t>
    <rPh sb="0" eb="3">
      <t>ギムテキ</t>
    </rPh>
    <rPh sb="3" eb="5">
      <t>ケイヒ</t>
    </rPh>
    <rPh sb="5" eb="6">
      <t>ケイ</t>
    </rPh>
    <phoneticPr fontId="5"/>
  </si>
  <si>
    <t>　震災復興特別交付税</t>
    <phoneticPr fontId="23"/>
  </si>
  <si>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</si>
  <si>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</si>
  <si>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</si>
  <si>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</si>
  <si>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</si>
  <si>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</si>
  <si>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</si>
  <si>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</si>
  <si>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</si>
  <si>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</si>
  <si>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</si>
  <si>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</si>
  <si>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</si>
  <si>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</si>
  <si>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</si>
  <si>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3"/>
  </si>
  <si>
    <t>国庫支出金</t>
  </si>
  <si>
    <t>徴収率
(％)</t>
    <rPh sb="0" eb="2">
      <t>チョウシュウ</t>
    </rPh>
    <rPh sb="2" eb="3">
      <t>リツ</t>
    </rPh>
    <phoneticPr fontId="5"/>
  </si>
  <si>
    <t>現年</t>
    <rPh sb="0" eb="1">
      <t>ゲン</t>
    </rPh>
    <rPh sb="1" eb="2">
      <t>ネン</t>
    </rPh>
    <phoneticPr fontId="5"/>
  </si>
  <si>
    <t>　うち利子</t>
    <phoneticPr fontId="23"/>
  </si>
  <si>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</si>
  <si>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</si>
  <si>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</si>
  <si>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</si>
  <si>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</si>
  <si>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</si>
  <si>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</si>
  <si>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</si>
  <si>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</si>
  <si>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</si>
  <si>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</si>
  <si>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</si>
  <si>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</si>
  <si>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</si>
  <si>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</si>
  <si>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</si>
  <si>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</si>
  <si>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</si>
  <si>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</si>
  <si>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</si>
  <si>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</si>
  <si>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</si>
  <si>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</si>
  <si>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</si>
  <si>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</si>
  <si>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</si>
  <si>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</si>
  <si>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</si>
  <si>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</si>
  <si>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4"/>
  </si>
  <si>
    <t>工業用水道</t>
    <phoneticPr fontId="5"/>
  </si>
  <si>
    <t>被保険者
1人当り</t>
    <phoneticPr fontId="5"/>
  </si>
  <si>
    <t>保険税(料)収入額</t>
    <phoneticPr fontId="5"/>
  </si>
  <si>
    <t>　投資・出資金・貸付金</t>
    <phoneticPr fontId="5"/>
  </si>
  <si>
    <t>　うち猶予特例債</t>
    <phoneticPr fontId="14"/>
  </si>
  <si>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</si>
  <si>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</si>
  <si>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</si>
  <si>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</si>
  <si>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</si>
  <si>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</si>
  <si>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</si>
  <si>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</si>
  <si>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</si>
  <si>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</si>
  <si>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</si>
  <si>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</si>
  <si>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</si>
  <si>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</si>
  <si>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</si>
  <si>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</si>
  <si>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</si>
  <si>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</si>
  <si>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</si>
  <si>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</si>
  <si>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東京都御蔵島村</t>
  </si>
  <si>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</si>
  <si>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</si>
  <si>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</si>
  <si>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歳入</t>
    <rPh sb="0" eb="2">
      <t>サイニュウ</t>
    </rPh>
    <phoneticPr fontId="29"/>
  </si>
  <si>
    <t>歳出</t>
    <phoneticPr fontId="29"/>
  </si>
  <si>
    <t>形式収支</t>
    <phoneticPr fontId="29"/>
  </si>
  <si>
    <t>実質収支</t>
    <phoneticPr fontId="29"/>
  </si>
  <si>
    <t>他会計等
からの
繰入金</t>
    <rPh sb="9" eb="11">
      <t>クリイレ</t>
    </rPh>
    <rPh sb="11" eb="12">
      <t>キン</t>
    </rPh>
    <phoneticPr fontId="29"/>
  </si>
  <si>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</si>
  <si>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</si>
  <si>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</si>
  <si>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</si>
  <si>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</si>
  <si>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</si>
  <si>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</si>
  <si>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</si>
  <si>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</si>
  <si>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</si>
  <si>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</si>
  <si>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</si>
  <si>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</si>
  <si>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</si>
  <si>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</si>
  <si>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</si>
  <si>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</si>
  <si>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</si>
  <si>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</si>
  <si>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</si>
  <si>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</si>
  <si>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</si>
  <si>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</si>
  <si>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</si>
  <si>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</si>
  <si>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</si>
  <si>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</si>
  <si>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</si>
  <si>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</si>
  <si>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</si>
  <si>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</si>
  <si>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</si>
  <si>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</si>
  <si>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</si>
  <si>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</si>
  <si>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</si>
  <si>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</si>
  <si>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</si>
  <si>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</si>
  <si>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</si>
  <si>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9"/>
  </si>
  <si>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</si>
  <si>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</si>
  <si>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</si>
  <si>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</si>
  <si>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</si>
  <si>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</si>
  <si>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</si>
  <si>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</si>
  <si>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</si>
  <si>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</si>
  <si>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</si>
  <si>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</si>
  <si>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</si>
  <si>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</si>
  <si>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</si>
  <si>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9"/>
  </si>
  <si>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</si>
  <si>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</si>
  <si>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</si>
  <si>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9"/>
  </si>
  <si>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</si>
  <si>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</si>
  <si>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債務負担行為</t>
    <rPh sb="0" eb="2">
      <t>サイム</t>
    </rPh>
    <rPh sb="2" eb="4">
      <t>フタン</t>
    </rPh>
    <rPh sb="4" eb="6">
      <t>コウイ</t>
    </rPh>
    <phoneticPr fontId="5"/>
  </si>
  <si>
    <t>PFI事業に係るもの</t>
    <rPh sb="3" eb="5">
      <t>ジギョウ</t>
    </rPh>
    <rPh sb="6" eb="7">
      <t>カカ</t>
    </rPh>
    <phoneticPr fontId="29"/>
  </si>
  <si>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</si>
  <si>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</si>
  <si>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</si>
  <si>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</si>
  <si>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</si>
  <si>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</si>
  <si>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準元利償還金</t>
    <rPh sb="0" eb="1">
      <t>ジュン</t>
    </rPh>
    <rPh sb="1" eb="3">
      <t>ガンリ</t>
    </rPh>
    <rPh sb="3" eb="6">
      <t>ショウカンキン</t>
    </rPh>
    <phoneticPr fontId="2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</si>
  <si>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</si>
  <si>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t>
    <phoneticPr fontId="5"/>
  </si>
  <si>
    <t xml:space="preserve">公営企業債等繰入見込額 </t>
    <rPh sb="0" eb="2">
      <t>コウエイ</t>
    </rPh>
    <rPh sb="2" eb="5">
      <t>キギョウサイ</t>
    </rPh>
    <rPh sb="5" eb="6">
      <t>トウ</t>
    </rPh>
    <rPh sb="6" eb="8">
      <t>クリイ</t>
    </rPh>
    <rPh sb="8" eb="11">
      <t>ミコミガク</t>
    </rPh>
    <phoneticPr fontId="29"/>
  </si>
  <si>
    <t>国営土地改良事業に係るもの</t>
    <rPh sb="0" eb="2">
      <t>コクエイ</t>
    </rPh>
    <rPh sb="2" eb="4">
      <t>トチ</t>
    </rPh>
    <rPh sb="4" eb="6">
      <t>カイリョウ</t>
    </rPh>
    <rPh sb="6" eb="8">
      <t>ジギョウ</t>
    </rPh>
    <rPh sb="9" eb="10">
      <t>カカ</t>
    </rPh>
    <phoneticPr fontId="2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</si>
  <si>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</si>
  <si>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</si>
  <si>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</si>
  <si>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</si>
  <si>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</si>
  <si>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</si>
  <si>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</si>
  <si>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</si>
  <si>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</si>
  <si>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</si>
  <si>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9"/>
  </si>
  <si>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</si>
  <si>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</si>
  <si>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</si>
  <si>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</si>
  <si>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</si>
  <si>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</si>
  <si>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</si>
  <si>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</si>
  <si>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</si>
  <si>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</si>
  <si>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</si>
  <si>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</si>
  <si>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</si>
  <si>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</si>
  <si>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</si>
  <si>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 xml:space="preserve">充当可能特定歳入 </t>
    <rPh sb="0" eb="2">
      <t>ジュウトウ</t>
    </rPh>
    <rPh sb="2" eb="4">
      <t>カノウ</t>
    </rPh>
    <rPh sb="4" eb="6">
      <t>トクテイ</t>
    </rPh>
    <rPh sb="6" eb="8">
      <t>サイニュウ</t>
    </rPh>
    <phoneticPr fontId="29"/>
  </si>
  <si>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</si>
  <si>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9"/>
  </si>
  <si>
    <t>介護保険事業会計</t>
    <phoneticPr fontId="5"/>
  </si>
  <si>
    <t>(Ｆ)</t>
    <phoneticPr fontId="5"/>
  </si>
  <si>
    <t>観光施設事業会計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</si>
  <si>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</si>
  <si>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</si>
  <si>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</si>
  <si>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9"/>
  </si>
  <si>
    <t>土地開発公社に係る将来負担額</t>
    <rPh sb="0" eb="2">
      <t>トチ</t>
    </rPh>
    <rPh sb="2" eb="4">
      <t>カイハツ</t>
    </rPh>
    <rPh sb="4" eb="6">
      <t>コウシャ</t>
    </rPh>
    <rPh sb="7" eb="8">
      <t>カカ</t>
    </rPh>
    <rPh sb="9" eb="11">
      <t>ショウライ</t>
    </rPh>
    <rPh sb="11" eb="14">
      <t>フタンガク</t>
    </rPh>
    <phoneticPr fontId="29"/>
  </si>
  <si>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</si>
  <si>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</si>
  <si>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</si>
  <si>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</si>
  <si>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</si>
  <si>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</si>
  <si>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</si>
  <si>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</si>
  <si>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</si>
  <si>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</si>
  <si>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t>
    <phoneticPr fontId="5"/>
  </si>
  <si>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</si>
  <si>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</si>
  <si>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</si>
  <si>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</si>
  <si>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</si>
  <si>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</si>
  <si>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</si>
  <si>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</si>
  <si>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</si>
  <si>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</si>
  <si>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</si>
  <si>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</si>
  <si>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</si>
  <si>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</si>
  <si>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</si>
  <si>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</si>
  <si>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</si>
  <si>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</si>
  <si>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</si>
  <si>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</si>
  <si>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</si>
  <si>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</si>
  <si>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</si>
  <si>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</si>
  <si>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</si>
  <si>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</si>
  <si>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</si>
  <si>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</si>
  <si>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</si>
  <si>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</si>
  <si>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</si>
  <si>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</si>
  <si>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</si>
  <si>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</si>
  <si>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</si>
  <si>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</si>
  <si>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</si>
  <si>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</si>
  <si>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</si>
  <si>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</si>
  <si>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</si>
  <si>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</si>
  <si>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</si>
  <si>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</si>
  <si>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</si>
  <si>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</si>
  <si>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</si>
  <si>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</si>
  <si>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</si>
  <si>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</si>
  <si>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</si>
  <si>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</si>
  <si>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</si>
  <si>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</si>
  <si>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</si>
  <si>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</si>
  <si>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</si>
  <si>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</si>
  <si>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</si>
  <si>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</si>
  <si>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</si>
  <si>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</si>
  <si>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</si>
  <si>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</si>
  <si>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</si>
  <si>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</si>
  <si>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</si>
  <si>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</si>
  <si>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0.93</t>
  </si>
  <si>
    <t>▲ 92.55</t>
  </si>
  <si>
    <t>一般会計</t>
  </si>
  <si>
    <t>国民健康保険運営事業会計</t>
  </si>
  <si>
    <t>観光施設事業会計</t>
  </si>
  <si>
    <t>産業センター運営事業会計</t>
  </si>
  <si>
    <t>介護保険事業会計</t>
  </si>
  <si>
    <t>航路事業会計</t>
  </si>
  <si>
    <t>簡易水道事業会計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</si>
  <si>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</si>
  <si>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</si>
  <si>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</si>
  <si>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</si>
  <si>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</si>
  <si>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</si>
  <si>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</si>
  <si>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</si>
  <si>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</si>
  <si>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東京都市町村総合事務組合(交通災害共済事業）</t>
    <rPh sb="0" eb="2">
      <t>トウキョウ</t>
    </rPh>
    <rPh sb="2" eb="3">
      <t>ト</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2"/>
  </si>
  <si>
    <t>東京都市町村総合事務組合（一般会計）</t>
    <rPh sb="0" eb="2">
      <t>トウキョウ</t>
    </rPh>
    <rPh sb="2" eb="3">
      <t>ト</t>
    </rPh>
    <rPh sb="3" eb="6">
      <t>シチョウソン</t>
    </rPh>
    <rPh sb="6" eb="8">
      <t>ソウゴウ</t>
    </rPh>
    <rPh sb="8" eb="10">
      <t>ジム</t>
    </rPh>
    <rPh sb="10" eb="12">
      <t>クミアイ</t>
    </rPh>
    <rPh sb="13" eb="15">
      <t>イッパン</t>
    </rPh>
    <rPh sb="15" eb="17">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</si>
  <si>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</si>
  <si>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東京都後期高齢者広域連合（特別会計）</t>
    <rPh sb="0" eb="2">
      <t>トウキョウ</t>
    </rPh>
    <rPh sb="2" eb="3">
      <t>ト</t>
    </rPh>
    <rPh sb="3" eb="5">
      <t>コウキ</t>
    </rPh>
    <rPh sb="5" eb="8">
      <t>コウレイシャ</t>
    </rPh>
    <rPh sb="8" eb="10">
      <t>コウイキ</t>
    </rPh>
    <rPh sb="10" eb="12">
      <t>レンゴウ</t>
    </rPh>
    <rPh sb="13" eb="15">
      <t>トクベツ</t>
    </rPh>
    <rPh sb="15" eb="17">
      <t>カイケイ</t>
    </rPh>
    <phoneticPr fontId="2"/>
  </si>
  <si>
    <t>東京都島嶼町村一部事務組合</t>
    <rPh sb="0" eb="2">
      <t>トウキョウ</t>
    </rPh>
    <rPh sb="2" eb="3">
      <t>ト</t>
    </rPh>
    <rPh sb="3" eb="5">
      <t>トウショ</t>
    </rPh>
    <rPh sb="5" eb="7">
      <t>チョウソン</t>
    </rPh>
    <rPh sb="7" eb="9">
      <t>イチブ</t>
    </rPh>
    <rPh sb="9" eb="11">
      <t>ジム</t>
    </rPh>
    <rPh sb="11" eb="13">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</si>
  <si>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</si>
  <si>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</si>
  <si>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</si>
  <si>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</si>
  <si>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</si>
  <si>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公共施設整備基金</t>
    <rPh sb="0" eb="2">
      <t>コウキョウ</t>
    </rPh>
    <rPh sb="2" eb="4">
      <t>シセツ</t>
    </rPh>
    <rPh sb="4" eb="6">
      <t>セイビ</t>
    </rPh>
    <rPh sb="6" eb="8">
      <t>キキン</t>
    </rPh>
    <phoneticPr fontId="5"/>
  </si>
  <si>
    <t>ふるさと基金</t>
    <rPh sb="4" eb="6">
      <t>キキン</t>
    </rPh>
    <phoneticPr fontId="5"/>
  </si>
  <si>
    <t>地域福祉基金</t>
    <rPh sb="0" eb="2">
      <t>チイキ</t>
    </rPh>
    <rPh sb="2" eb="4">
      <t>フクシ</t>
    </rPh>
    <rPh sb="4" eb="6">
      <t>キキン</t>
    </rPh>
    <phoneticPr fontId="5"/>
  </si>
  <si>
    <t>災害対策基金</t>
    <rPh sb="0" eb="2">
      <t>サイガイ</t>
    </rPh>
    <rPh sb="2" eb="4">
      <t>タイサク</t>
    </rPh>
    <rPh sb="4" eb="6">
      <t>キキン</t>
    </rPh>
    <phoneticPr fontId="5"/>
  </si>
  <si>
    <t>庁舎建設基金</t>
    <rPh sb="0" eb="2">
      <t>チョウシャ</t>
    </rPh>
    <rPh sb="2" eb="4">
      <t>ケンセツ</t>
    </rPh>
    <rPh sb="4" eb="6">
      <t>キキン</t>
    </rPh>
    <phoneticPr fontId="5"/>
  </si>
  <si>
    <t>-</t>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</si>
  <si>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</si>
  <si>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</si>
  <si>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</si>
  <si>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</si>
  <si>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</si>
  <si>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</si>
  <si>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</si>
  <si>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</si>
  <si>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</si>
  <si>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</si>
  <si>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</si>
  <si>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〇今後も将来負担比率は発生しない見込みとなっている。
　 実質公債比率は、低い比率で推移していたが、ヘリポート建設事業費充当起債の返還が令和元年度より開始したため、令和元年～4年までは４％台となる見込み。</t>
    <rPh sb="2" eb="4">
      <t>コンゴ</t>
    </rPh>
    <rPh sb="5" eb="7">
      <t>ショウライ</t>
    </rPh>
    <rPh sb="7" eb="9">
      <t>フタン</t>
    </rPh>
    <rPh sb="9" eb="10">
      <t>ヒ</t>
    </rPh>
    <rPh sb="10" eb="11">
      <t>リツ</t>
    </rPh>
    <rPh sb="12" eb="14">
      <t>ハッセイ</t>
    </rPh>
    <rPh sb="17" eb="19">
      <t>ミコ</t>
    </rPh>
    <phoneticPr fontId="5"/>
  </si>
  <si>
    <t>実質公債費比率</t>
    <phoneticPr fontId="5"/>
  </si>
  <si>
    <r>
      <t xml:space="preserve">
〇公共施設</t>
    </r>
    <r>
      <rPr>
        <sz val="11"/>
        <color rgb="FFFF0000"/>
        <rFont val="ＭＳ Ｐゴシック"/>
        <family val="3"/>
        <charset val="128"/>
      </rPr>
      <t>等総合</t>
    </r>
    <r>
      <rPr>
        <sz val="11"/>
        <rFont val="ＭＳ Ｐゴシック"/>
        <family val="3"/>
        <charset val="128"/>
      </rPr>
      <t>管</t>
    </r>
    <r>
      <rPr>
        <sz val="11"/>
        <color indexed="8"/>
        <rFont val="ＭＳ Ｐゴシック"/>
        <family val="3"/>
        <charset val="128"/>
      </rPr>
      <t>理計画を整え、整備計画による公共施設の更新、維持を適切に進めていく。</t>
    </r>
    <rPh sb="2" eb="4">
      <t>コウキョウ</t>
    </rPh>
    <rPh sb="4" eb="6">
      <t>シセツ</t>
    </rPh>
    <rPh sb="6" eb="7">
      <t>トウ</t>
    </rPh>
    <rPh sb="7" eb="9">
      <t>ソウゴウ</t>
    </rPh>
    <rPh sb="9" eb="11">
      <t>カンリ</t>
    </rPh>
    <rPh sb="11" eb="13">
      <t>ケイカク</t>
    </rPh>
    <rPh sb="14" eb="15">
      <t>トトノ</t>
    </rPh>
    <rPh sb="17" eb="19">
      <t>セイビ</t>
    </rPh>
    <rPh sb="19" eb="21">
      <t>ケイカク</t>
    </rPh>
    <rPh sb="24" eb="26">
      <t>コウキョウ</t>
    </rPh>
    <rPh sb="26" eb="28">
      <t>シセツ</t>
    </rPh>
    <rPh sb="29" eb="31">
      <t>コウシン</t>
    </rPh>
    <rPh sb="32" eb="34">
      <t>イジ</t>
    </rPh>
    <rPh sb="35" eb="37">
      <t>テキセツ</t>
    </rPh>
    <rPh sb="38" eb="39">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</si>
</sst>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6"/>
      <color indexed="8"/>
      <name val="ＭＳ ゴシック"/>
      <family val="3"/>
      <charset val="128"/>
    </font>
    <font>
      <sz val="16"/>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4"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4"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4" fillId="0" borderId="34" xfId="6" applyBorder="1"/>
    <xf numFmtId="0" fontId="14" fillId="0" borderId="34" xfId="6" applyBorder="1" applyAlignment="1">
      <alignment vertical="center"/>
    </xf>
    <xf numFmtId="0" fontId="16" fillId="0" borderId="34" xfId="6" applyFont="1" applyBorder="1"/>
    <xf numFmtId="0" fontId="14" fillId="0" borderId="0" xfId="7" applyAlignment="1"/>
    <xf numFmtId="0" fontId="14" fillId="0" borderId="34" xfId="7" applyBorder="1" applyAlignment="1"/>
    <xf numFmtId="177" fontId="14"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1" xfId="9" applyFont="1" applyFill="1" applyBorder="1" applyAlignment="1">
      <alignment horizontal="center" vertical="center"/>
    </xf>
    <xf numFmtId="0" fontId="18" fillId="0" borderId="7" xfId="8" applyFont="1" applyFill="1" applyBorder="1" applyAlignment="1">
      <alignment horizontal="center" vertical="center"/>
    </xf>
    <xf numFmtId="0" fontId="18" fillId="0" borderId="74" xfId="8" applyFont="1" applyFill="1" applyBorder="1" applyAlignment="1">
      <alignment horizontal="center" vertical="center"/>
    </xf>
    <xf numFmtId="0" fontId="24" fillId="0" borderId="75" xfId="8" applyFont="1" applyFill="1" applyBorder="1" applyAlignment="1">
      <alignment vertical="center" wrapText="1"/>
    </xf>
    <xf numFmtId="0" fontId="24" fillId="0" borderId="76" xfId="8" applyFont="1" applyFill="1" applyBorder="1" applyAlignment="1">
      <alignment vertical="center" wrapText="1"/>
    </xf>
    <xf numFmtId="181" fontId="18" fillId="0" borderId="74" xfId="8" applyNumberFormat="1" applyFont="1" applyFill="1" applyBorder="1" applyAlignment="1">
      <alignment vertical="center"/>
    </xf>
    <xf numFmtId="181" fontId="18" fillId="0" borderId="75" xfId="8" applyNumberFormat="1" applyFont="1" applyFill="1" applyBorder="1" applyAlignment="1">
      <alignment vertical="center"/>
    </xf>
    <xf numFmtId="181" fontId="18" fillId="0" borderId="76" xfId="8" applyNumberFormat="1" applyFont="1" applyFill="1" applyBorder="1" applyAlignment="1">
      <alignment vertical="center"/>
    </xf>
    <xf numFmtId="0" fontId="18" fillId="0" borderId="7" xfId="8" applyFont="1" applyFill="1" applyBorder="1">
      <alignment vertical="center"/>
    </xf>
    <xf numFmtId="0" fontId="18" fillId="0" borderId="0" xfId="8" applyFont="1" applyFill="1" applyBorder="1">
      <alignment vertical="center"/>
    </xf>
    <xf numFmtId="0" fontId="18" fillId="0" borderId="66"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0" fontId="18" fillId="0" borderId="0" xfId="8" applyFont="1" applyFill="1" applyBorder="1" applyAlignment="1">
      <alignment vertical="center"/>
    </xf>
    <xf numFmtId="0" fontId="18" fillId="0" borderId="0" xfId="8" applyFont="1" applyFill="1" applyBorder="1" applyAlignment="1">
      <alignment horizontal="center" vertical="center"/>
    </xf>
    <xf numFmtId="49" fontId="18" fillId="0" borderId="0" xfId="8" applyNumberFormat="1" applyFont="1" applyFill="1" applyBorder="1" applyAlignment="1">
      <alignment horizontal="center" vertical="center"/>
    </xf>
    <xf numFmtId="0" fontId="18" fillId="0" borderId="66" xfId="8" applyFont="1" applyFill="1" applyBorder="1" applyAlignment="1">
      <alignment horizontal="center" vertical="center"/>
    </xf>
    <xf numFmtId="0" fontId="18" fillId="0" borderId="74" xfId="8" applyFont="1" applyFill="1" applyBorder="1">
      <alignment vertical="center"/>
    </xf>
    <xf numFmtId="0" fontId="18" fillId="0" borderId="75" xfId="8" applyFont="1" applyFill="1" applyBorder="1">
      <alignment vertical="center"/>
    </xf>
    <xf numFmtId="0" fontId="18" fillId="0" borderId="76" xfId="8" applyFont="1" applyFill="1" applyBorder="1">
      <alignment vertical="center"/>
    </xf>
    <xf numFmtId="0" fontId="18" fillId="0" borderId="0" xfId="10" applyFont="1" applyFill="1">
      <alignment vertical="center"/>
    </xf>
    <xf numFmtId="49" fontId="28" fillId="0" borderId="0" xfId="11" applyNumberFormat="1" applyFont="1">
      <alignment vertical="center"/>
    </xf>
    <xf numFmtId="49" fontId="18" fillId="0" borderId="0" xfId="11" applyNumberFormat="1" applyFont="1">
      <alignment vertical="center"/>
    </xf>
    <xf numFmtId="49" fontId="18" fillId="0" borderId="0" xfId="11" applyNumberFormat="1" applyFont="1" applyFill="1">
      <alignment vertical="center"/>
    </xf>
    <xf numFmtId="0" fontId="18" fillId="0" borderId="0" xfId="11" applyFont="1">
      <alignment vertical="center"/>
    </xf>
    <xf numFmtId="0" fontId="29"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8" fillId="0" borderId="0" xfId="11" applyFont="1" applyBorder="1">
      <alignment vertical="center"/>
    </xf>
    <xf numFmtId="0" fontId="18" fillId="0" borderId="12" xfId="11" applyFont="1" applyBorder="1">
      <alignment vertical="center"/>
    </xf>
    <xf numFmtId="0" fontId="18" fillId="0" borderId="54" xfId="11" applyFont="1" applyBorder="1">
      <alignmen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64" xfId="11" applyFont="1" applyBorder="1" applyAlignment="1">
      <alignment horizontal="center" vertical="center"/>
    </xf>
    <xf numFmtId="0" fontId="18" fillId="0" borderId="0" xfId="11" applyFont="1" applyFill="1" applyBorder="1" applyAlignment="1">
      <alignment horizontal="center" vertical="center" wrapText="1"/>
    </xf>
    <xf numFmtId="0" fontId="18" fillId="0" borderId="54" xfId="11" applyFont="1" applyFill="1" applyBorder="1" applyAlignment="1">
      <alignment horizontal="center" vertical="center" wrapText="1"/>
    </xf>
    <xf numFmtId="0" fontId="18" fillId="0" borderId="0" xfId="11" applyFont="1" applyFill="1">
      <alignment vertical="center"/>
    </xf>
    <xf numFmtId="0" fontId="18" fillId="0" borderId="0" xfId="11" applyFont="1" applyAlignment="1">
      <alignment vertical="center"/>
    </xf>
    <xf numFmtId="0" fontId="18" fillId="0" borderId="0" xfId="11" applyFont="1" applyBorder="1" applyAlignment="1">
      <alignment vertical="center"/>
    </xf>
    <xf numFmtId="0" fontId="22" fillId="0" borderId="0" xfId="11" applyFont="1" applyBorder="1" applyAlignment="1">
      <alignment vertical="center"/>
    </xf>
    <xf numFmtId="0" fontId="22" fillId="0" borderId="0" xfId="11" applyFont="1" applyAlignment="1">
      <alignment vertical="center"/>
    </xf>
    <xf numFmtId="0" fontId="18" fillId="0" borderId="0" xfId="11" applyFont="1" applyAlignment="1">
      <alignment vertical="center" shrinkToFit="1"/>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0"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2" fillId="6" borderId="0" xfId="12" applyFont="1" applyFill="1" applyProtection="1">
      <alignment vertical="center"/>
    </xf>
    <xf numFmtId="0" fontId="33" fillId="6" borderId="0" xfId="12" applyFont="1" applyFill="1" applyProtection="1">
      <alignment vertical="center"/>
    </xf>
    <xf numFmtId="0" fontId="33" fillId="6" borderId="0" xfId="13" applyFont="1" applyFill="1" applyProtection="1">
      <alignment vertical="center"/>
    </xf>
    <xf numFmtId="0" fontId="33" fillId="0" borderId="0" xfId="13" applyFont="1" applyProtection="1">
      <alignment vertical="center"/>
    </xf>
    <xf numFmtId="0" fontId="32" fillId="6" borderId="0" xfId="12" applyFont="1" applyFill="1" applyBorder="1" applyProtection="1">
      <alignment vertical="center"/>
    </xf>
    <xf numFmtId="0" fontId="33" fillId="6" borderId="0" xfId="12" applyFont="1" applyFill="1" applyBorder="1" applyProtection="1">
      <alignment vertical="center"/>
    </xf>
    <xf numFmtId="0" fontId="32" fillId="0" borderId="97" xfId="12" applyFont="1" applyBorder="1" applyAlignment="1" applyProtection="1">
      <alignment horizontal="center" vertical="center" shrinkToFit="1"/>
      <protection locked="0"/>
    </xf>
    <xf numFmtId="0" fontId="32" fillId="0" borderId="97" xfId="12" applyFont="1" applyFill="1" applyBorder="1" applyAlignment="1" applyProtection="1">
      <alignment horizontal="center" vertical="center" shrinkToFit="1"/>
      <protection locked="0"/>
    </xf>
    <xf numFmtId="0" fontId="32" fillId="0" borderId="109" xfId="15" applyFont="1" applyBorder="1" applyAlignment="1" applyProtection="1">
      <alignment horizontal="center" vertical="center" shrinkToFit="1"/>
      <protection locked="0"/>
    </xf>
    <xf numFmtId="0" fontId="32" fillId="0" borderId="111" xfId="12" applyFont="1" applyBorder="1" applyAlignment="1" applyProtection="1">
      <alignment horizontal="center" vertical="center" shrinkToFit="1"/>
      <protection locked="0"/>
    </xf>
    <xf numFmtId="0" fontId="32" fillId="0" borderId="111" xfId="12" applyFont="1" applyFill="1" applyBorder="1" applyAlignment="1" applyProtection="1">
      <alignment horizontal="center" vertical="center" shrinkToFit="1"/>
      <protection locked="0"/>
    </xf>
    <xf numFmtId="0" fontId="32" fillId="0" borderId="122" xfId="15" applyFont="1" applyBorder="1" applyAlignment="1" applyProtection="1">
      <alignment horizontal="center" vertical="center" shrinkToFit="1"/>
      <protection locked="0"/>
    </xf>
    <xf numFmtId="0" fontId="32" fillId="8" borderId="20" xfId="12" applyFont="1" applyFill="1" applyBorder="1" applyAlignment="1" applyProtection="1">
      <alignment horizontal="center" vertical="center" shrinkToFit="1"/>
      <protection locked="0"/>
    </xf>
    <xf numFmtId="0" fontId="25" fillId="6" borderId="0" xfId="12" applyFont="1" applyFill="1" applyProtection="1">
      <alignment vertical="center"/>
    </xf>
    <xf numFmtId="0" fontId="32" fillId="0" borderId="135" xfId="12" applyFont="1" applyBorder="1" applyAlignment="1" applyProtection="1">
      <alignment horizontal="center" vertical="center" shrinkToFit="1"/>
      <protection locked="0"/>
    </xf>
    <xf numFmtId="0" fontId="32"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2" fillId="0" borderId="144" xfId="12" applyFont="1" applyBorder="1" applyAlignment="1" applyProtection="1">
      <alignment horizontal="center" vertical="center" shrinkToFit="1"/>
      <protection locked="0"/>
    </xf>
    <xf numFmtId="0" fontId="32" fillId="6" borderId="0" xfId="12" applyFont="1" applyFill="1" applyBorder="1" applyAlignment="1" applyProtection="1">
      <alignment horizontal="center" vertical="center" shrinkToFit="1"/>
    </xf>
    <xf numFmtId="0" fontId="32" fillId="6" borderId="0" xfId="12" applyFont="1" applyFill="1" applyBorder="1" applyAlignment="1" applyProtection="1">
      <alignment horizontal="left" vertical="center" shrinkToFit="1"/>
    </xf>
    <xf numFmtId="177" fontId="32" fillId="6" borderId="0" xfId="12" applyNumberFormat="1" applyFont="1" applyFill="1" applyBorder="1" applyAlignment="1" applyProtection="1">
      <alignment horizontal="right" vertical="center" shrinkToFit="1"/>
    </xf>
    <xf numFmtId="177" fontId="32" fillId="6" borderId="0" xfId="12" applyNumberFormat="1" applyFont="1" applyFill="1" applyBorder="1" applyAlignment="1" applyProtection="1">
      <alignment horizontal="left" vertical="center" shrinkToFit="1"/>
    </xf>
    <xf numFmtId="0" fontId="25" fillId="6" borderId="0" xfId="12" applyFont="1" applyFill="1" applyBorder="1" applyProtection="1">
      <alignment vertical="center"/>
    </xf>
    <xf numFmtId="0" fontId="32" fillId="6" borderId="75" xfId="12" applyFont="1" applyFill="1" applyBorder="1" applyAlignment="1" applyProtection="1">
      <alignment vertical="center"/>
    </xf>
    <xf numFmtId="0" fontId="32" fillId="6" borderId="75" xfId="12" applyFont="1" applyFill="1" applyBorder="1" applyAlignment="1" applyProtection="1">
      <alignment horizontal="center" vertical="center"/>
    </xf>
    <xf numFmtId="0" fontId="32" fillId="6" borderId="31" xfId="12" applyFont="1" applyFill="1" applyBorder="1" applyProtection="1">
      <alignment vertical="center"/>
    </xf>
    <xf numFmtId="0" fontId="32" fillId="6" borderId="11" xfId="12" applyFont="1" applyFill="1" applyBorder="1" applyAlignment="1" applyProtection="1">
      <alignment vertical="center"/>
    </xf>
    <xf numFmtId="0" fontId="32" fillId="6" borderId="12" xfId="12" applyFont="1" applyFill="1" applyBorder="1" applyAlignment="1" applyProtection="1">
      <alignment vertical="center"/>
    </xf>
    <xf numFmtId="0" fontId="32" fillId="6" borderId="0" xfId="12" applyFont="1" applyFill="1" applyBorder="1" applyAlignment="1" applyProtection="1">
      <alignment vertical="center"/>
    </xf>
    <xf numFmtId="0" fontId="32" fillId="6" borderId="66" xfId="12" applyFont="1" applyFill="1" applyBorder="1" applyAlignment="1" applyProtection="1">
      <alignment vertical="center"/>
    </xf>
    <xf numFmtId="0" fontId="32" fillId="6" borderId="0" xfId="12" applyFont="1" applyFill="1" applyAlignment="1" applyProtection="1">
      <alignment vertical="center"/>
    </xf>
    <xf numFmtId="0" fontId="32" fillId="6" borderId="0" xfId="12" applyFont="1" applyFill="1" applyBorder="1" applyAlignment="1" applyProtection="1">
      <alignment horizontal="center"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3" fillId="6" borderId="7" xfId="12" applyFont="1" applyFill="1" applyBorder="1" applyAlignment="1" applyProtection="1">
      <alignment vertical="center"/>
    </xf>
    <xf numFmtId="0" fontId="33"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4" fillId="6" borderId="0" xfId="6" applyFill="1" applyProtection="1">
      <protection hidden="1"/>
    </xf>
    <xf numFmtId="0" fontId="14" fillId="6" borderId="0" xfId="6" applyFill="1"/>
    <xf numFmtId="0" fontId="1" fillId="0" borderId="0" xfId="16" applyFont="1" applyFill="1">
      <alignment vertical="center"/>
    </xf>
    <xf numFmtId="0" fontId="1" fillId="0" borderId="0" xfId="16" applyFont="1" applyFill="1" applyBorder="1">
      <alignment vertical="center"/>
    </xf>
    <xf numFmtId="0" fontId="32"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8"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5" fillId="0" borderId="34" xfId="16" applyNumberFormat="1" applyFont="1" applyFill="1" applyBorder="1" applyAlignment="1">
      <alignment horizontal="right" vertical="center" shrinkToFit="1"/>
    </xf>
    <xf numFmtId="190" fontId="15"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5" fillId="0" borderId="34" xfId="16" applyNumberFormat="1" applyFont="1" applyFill="1" applyBorder="1" applyAlignment="1">
      <alignment horizontal="right" vertical="center" shrinkToFit="1"/>
    </xf>
    <xf numFmtId="187" fontId="15"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2"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7"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7" fontId="15" fillId="0" borderId="56" xfId="19" applyNumberFormat="1" applyFont="1" applyFill="1" applyBorder="1" applyAlignment="1">
      <alignment horizontal="right" vertical="center" shrinkToFit="1"/>
    </xf>
    <xf numFmtId="187"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7"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7" fontId="15" fillId="0" borderId="61" xfId="19" applyNumberFormat="1" applyFont="1" applyFill="1" applyBorder="1" applyAlignment="1">
      <alignment horizontal="right" vertical="center" shrinkToFit="1"/>
    </xf>
    <xf numFmtId="187"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7"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7"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4" fillId="0" borderId="0" xfId="1" applyFont="1" applyAlignment="1">
      <alignment horizontal="right"/>
    </xf>
    <xf numFmtId="0" fontId="36" fillId="2" borderId="1" xfId="1" applyFont="1" applyFill="1" applyBorder="1" applyAlignment="1"/>
    <xf numFmtId="0" fontId="36" fillId="2" borderId="2" xfId="1" applyFont="1" applyFill="1" applyBorder="1" applyAlignment="1">
      <alignment horizontal="right" vertical="top"/>
    </xf>
    <xf numFmtId="0" fontId="36" fillId="2" borderId="3" xfId="1" applyFont="1" applyFill="1" applyBorder="1" applyAlignment="1">
      <alignment horizontal="right" vertical="top"/>
    </xf>
    <xf numFmtId="0" fontId="37" fillId="4" borderId="5" xfId="5" applyFont="1" applyFill="1" applyBorder="1" applyAlignment="1">
      <alignment horizontal="center" vertical="center"/>
    </xf>
    <xf numFmtId="0" fontId="37" fillId="4" borderId="6" xfId="5" applyFont="1" applyFill="1" applyBorder="1" applyAlignment="1">
      <alignment horizontal="center" vertical="center"/>
    </xf>
    <xf numFmtId="0" fontId="36" fillId="0" borderId="7" xfId="1" applyFont="1" applyFill="1" applyBorder="1" applyAlignment="1">
      <alignment horizontal="center" vertical="center" wrapText="1"/>
    </xf>
    <xf numFmtId="177" fontId="36" fillId="0" borderId="5" xfId="5" applyNumberFormat="1" applyFont="1" applyFill="1" applyBorder="1" applyAlignment="1" applyProtection="1">
      <alignment horizontal="right" vertical="center" shrinkToFit="1"/>
    </xf>
    <xf numFmtId="177" fontId="36" fillId="0" borderId="10" xfId="5" applyNumberFormat="1" applyFont="1" applyFill="1" applyBorder="1" applyAlignment="1" applyProtection="1">
      <alignment horizontal="right" vertical="center" shrinkToFit="1"/>
    </xf>
    <xf numFmtId="0" fontId="36" fillId="0" borderId="11" xfId="1" applyFont="1" applyFill="1" applyBorder="1" applyAlignment="1">
      <alignment horizontal="center" vertical="center" wrapText="1"/>
    </xf>
    <xf numFmtId="177" fontId="36" fillId="0" borderId="15" xfId="5" applyNumberFormat="1" applyFont="1" applyFill="1" applyBorder="1" applyAlignment="1" applyProtection="1">
      <alignment horizontal="right" vertical="center" shrinkToFit="1"/>
    </xf>
    <xf numFmtId="177" fontId="36" fillId="0" borderId="16" xfId="5" applyNumberFormat="1" applyFont="1" applyFill="1" applyBorder="1" applyAlignment="1" applyProtection="1">
      <alignment horizontal="right" vertical="center" shrinkToFit="1"/>
    </xf>
    <xf numFmtId="177" fontId="36" fillId="0" borderId="34" xfId="5" applyNumberFormat="1" applyFont="1" applyFill="1" applyBorder="1" applyAlignment="1" applyProtection="1">
      <alignment horizontal="right" vertical="center" shrinkToFit="1"/>
    </xf>
    <xf numFmtId="177" fontId="36" fillId="0" borderId="35" xfId="5" applyNumberFormat="1" applyFont="1" applyFill="1" applyBorder="1" applyAlignment="1" applyProtection="1">
      <alignment horizontal="right" vertical="center" shrinkToFit="1"/>
    </xf>
    <xf numFmtId="0" fontId="36" fillId="0" borderId="49" xfId="1" applyFont="1" applyFill="1" applyBorder="1" applyAlignment="1">
      <alignment horizontal="center" vertical="center"/>
    </xf>
    <xf numFmtId="177" fontId="36" fillId="0" borderId="34" xfId="5" applyNumberFormat="1" applyFont="1" applyFill="1" applyBorder="1" applyAlignment="1" applyProtection="1">
      <alignment horizontal="right" vertical="center" shrinkToFit="1"/>
      <protection locked="0"/>
    </xf>
    <xf numFmtId="177" fontId="36" fillId="0" borderId="35" xfId="5" applyNumberFormat="1" applyFont="1" applyFill="1" applyBorder="1" applyAlignment="1" applyProtection="1">
      <alignment horizontal="right" vertical="center" shrinkToFit="1"/>
      <protection locked="0"/>
    </xf>
    <xf numFmtId="0" fontId="36" fillId="0" borderId="50" xfId="1" applyFont="1" applyFill="1" applyBorder="1" applyAlignment="1">
      <alignment horizontal="center" vertical="center"/>
    </xf>
    <xf numFmtId="177" fontId="36" fillId="0" borderId="21" xfId="5" applyNumberFormat="1" applyFont="1" applyFill="1" applyBorder="1" applyAlignment="1" applyProtection="1">
      <alignment horizontal="right" vertical="center" shrinkToFit="1"/>
      <protection locked="0"/>
    </xf>
    <xf numFmtId="177" fontId="36" fillId="0" borderId="22" xfId="5" applyNumberFormat="1" applyFont="1" applyFill="1" applyBorder="1" applyAlignment="1" applyProtection="1">
      <alignment horizontal="right" vertical="center" shrinkToFit="1"/>
      <protection locked="0"/>
    </xf>
    <xf numFmtId="0" fontId="36" fillId="0" borderId="1" xfId="1" applyFont="1" applyFill="1" applyBorder="1" applyAlignment="1">
      <alignment horizontal="center" vertical="center"/>
    </xf>
    <xf numFmtId="177" fontId="36" fillId="0" borderId="51" xfId="5" applyNumberFormat="1" applyFont="1" applyFill="1" applyBorder="1" applyAlignment="1" applyProtection="1">
      <alignment horizontal="right" vertical="center" shrinkToFit="1"/>
    </xf>
    <xf numFmtId="177" fontId="36" fillId="0" borderId="6"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4" fillId="6" borderId="0" xfId="6" applyFill="1" applyAlignment="1" applyProtection="1">
      <alignment vertical="center"/>
      <protection hidden="1"/>
    </xf>
    <xf numFmtId="0" fontId="1" fillId="0" borderId="0" xfId="16" applyFont="1">
      <alignment vertical="center"/>
    </xf>
    <xf numFmtId="0" fontId="14"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2"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2"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2"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4" fillId="0" borderId="0" xfId="18" applyNumberFormat="1" applyAlignment="1">
      <alignment vertical="center"/>
    </xf>
    <xf numFmtId="177" fontId="14" fillId="0" borderId="0" xfId="19" applyNumberFormat="1" applyAlignment="1">
      <alignment horizontal="right" vertical="center"/>
    </xf>
    <xf numFmtId="187" fontId="14" fillId="0" borderId="0" xfId="19" applyNumberFormat="1" applyAlignment="1">
      <alignment horizontal="right" vertical="center"/>
    </xf>
    <xf numFmtId="178" fontId="1" fillId="6" borderId="0" xfId="16" applyNumberFormat="1" applyFont="1" applyFill="1" applyAlignment="1">
      <alignment vertical="center" wrapText="1"/>
    </xf>
    <xf numFmtId="178" fontId="14"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4" fillId="0" borderId="0" xfId="8" applyNumberFormat="1" applyFont="1" applyFill="1" applyBorder="1" applyAlignment="1" applyProtection="1">
      <alignment horizontal="left" vertical="center" wrapText="1"/>
      <protection hidden="1"/>
    </xf>
    <xf numFmtId="186"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0" fontId="18" fillId="0" borderId="0" xfId="8" applyFont="1" applyFill="1" applyBorder="1" applyAlignment="1">
      <alignment horizontal="center" vertical="center"/>
    </xf>
    <xf numFmtId="49" fontId="18" fillId="0" borderId="0" xfId="8" applyNumberFormat="1" applyFont="1" applyFill="1" applyBorder="1" applyAlignment="1">
      <alignment horizontal="center" vertical="center"/>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74" xfId="7" applyFont="1" applyFill="1" applyBorder="1" applyAlignment="1">
      <alignment horizontal="left" vertical="center"/>
    </xf>
    <xf numFmtId="0" fontId="22" fillId="0" borderId="75" xfId="7" applyFont="1" applyFill="1" applyBorder="1" applyAlignment="1">
      <alignment horizontal="left" vertical="center"/>
    </xf>
    <xf numFmtId="0" fontId="22" fillId="0" borderId="76" xfId="7"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6"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6" xfId="7" applyFont="1" applyFill="1" applyBorder="1" applyAlignment="1">
      <alignment horizontal="left" vertical="center"/>
    </xf>
    <xf numFmtId="0" fontId="22" fillId="0" borderId="36" xfId="7" applyFont="1" applyFill="1" applyBorder="1" applyAlignment="1">
      <alignment horizontal="center" vertical="center" wrapText="1"/>
    </xf>
    <xf numFmtId="0" fontId="22" fillId="0" borderId="8" xfId="7" applyFont="1" applyFill="1" applyBorder="1" applyAlignment="1">
      <alignment horizontal="center" vertical="center" wrapText="1"/>
    </xf>
    <xf numFmtId="0" fontId="22" fillId="0" borderId="9" xfId="7" applyFont="1" applyFill="1" applyBorder="1" applyAlignment="1">
      <alignment horizontal="center" vertical="center" wrapText="1"/>
    </xf>
    <xf numFmtId="0" fontId="22" fillId="0" borderId="7" xfId="7" applyFont="1" applyFill="1" applyBorder="1" applyAlignment="1">
      <alignment horizontal="center" vertical="center" wrapText="1"/>
    </xf>
    <xf numFmtId="0" fontId="22" fillId="0" borderId="0" xfId="7" applyFont="1" applyFill="1" applyBorder="1" applyAlignment="1">
      <alignment horizontal="center" vertical="center" wrapText="1"/>
    </xf>
    <xf numFmtId="0" fontId="22" fillId="0" borderId="66" xfId="7" applyFont="1" applyFill="1" applyBorder="1" applyAlignment="1">
      <alignment horizontal="center" vertical="center" wrapText="1"/>
    </xf>
    <xf numFmtId="0" fontId="22" fillId="0" borderId="74" xfId="7" applyFont="1" applyFill="1" applyBorder="1" applyAlignment="1">
      <alignment horizontal="center" vertical="center" wrapText="1"/>
    </xf>
    <xf numFmtId="0" fontId="22" fillId="0" borderId="75" xfId="7" applyFont="1" applyFill="1" applyBorder="1" applyAlignment="1">
      <alignment horizontal="center" vertical="center" wrapText="1"/>
    </xf>
    <xf numFmtId="0" fontId="22" fillId="0" borderId="76" xfId="7" applyFont="1"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6" xfId="8" applyFont="1" applyFill="1" applyBorder="1" applyAlignment="1">
      <alignment horizontal="left" vertical="center" wrapText="1"/>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6" xfId="8" applyNumberFormat="1" applyFont="1" applyFill="1" applyBorder="1" applyAlignment="1">
      <alignment horizontal="right" vertical="center" shrinkToFit="1"/>
    </xf>
    <xf numFmtId="178" fontId="18" fillId="0" borderId="74" xfId="8" applyNumberFormat="1" applyFont="1" applyFill="1" applyBorder="1" applyAlignment="1">
      <alignment horizontal="right" vertical="center" shrinkToFit="1"/>
    </xf>
    <xf numFmtId="178" fontId="18" fillId="0" borderId="75" xfId="8" applyNumberFormat="1" applyFont="1" applyFill="1" applyBorder="1" applyAlignment="1">
      <alignment horizontal="right" vertical="center" shrinkToFit="1"/>
    </xf>
    <xf numFmtId="178" fontId="18" fillId="0" borderId="76" xfId="8" applyNumberFormat="1" applyFont="1" applyFill="1" applyBorder="1" applyAlignment="1">
      <alignment horizontal="right" vertical="center" shrinkToFit="1"/>
    </xf>
    <xf numFmtId="0" fontId="18" fillId="0" borderId="74" xfId="8" applyFont="1" applyFill="1" applyBorder="1" applyAlignment="1">
      <alignment horizontal="left" vertical="center"/>
    </xf>
    <xf numFmtId="0" fontId="18" fillId="0" borderId="75" xfId="8" applyFont="1" applyFill="1" applyBorder="1" applyAlignment="1">
      <alignment horizontal="left" vertical="center"/>
    </xf>
    <xf numFmtId="0" fontId="18" fillId="0" borderId="76" xfId="8" applyFont="1" applyFill="1" applyBorder="1" applyAlignment="1">
      <alignment horizontal="left" vertical="center"/>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6" xfId="8" applyFont="1" applyFill="1" applyBorder="1" applyAlignment="1">
      <alignment horizontal="lef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7" xfId="8" applyFont="1" applyFill="1" applyBorder="1" applyAlignment="1">
      <alignment horizontal="center" vertical="center" wrapTex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74" xfId="8" applyFont="1" applyFill="1" applyBorder="1" applyAlignment="1">
      <alignment horizontal="center" vertical="center" textRotation="255"/>
    </xf>
    <xf numFmtId="0" fontId="18" fillId="0" borderId="75" xfId="8" applyFont="1" applyFill="1" applyBorder="1" applyAlignment="1">
      <alignment horizontal="center" vertical="center" textRotation="255"/>
    </xf>
    <xf numFmtId="0" fontId="18" fillId="0" borderId="7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24" fillId="0" borderId="48" xfId="8" applyFont="1" applyFill="1" applyBorder="1" applyAlignment="1">
      <alignment horizontal="center" vertical="center" wrapText="1"/>
    </xf>
    <xf numFmtId="0" fontId="24" fillId="0" borderId="40" xfId="8" applyFont="1" applyFill="1" applyBorder="1" applyAlignment="1">
      <alignment horizontal="center" vertical="center" wrapText="1"/>
    </xf>
    <xf numFmtId="0" fontId="18" fillId="0" borderId="41" xfId="8" applyFont="1" applyFill="1" applyBorder="1" applyAlignment="1">
      <alignment horizontal="center" vertical="center" textRotation="255"/>
    </xf>
    <xf numFmtId="0" fontId="18" fillId="0" borderId="64" xfId="8" applyFont="1" applyFill="1" applyBorder="1" applyAlignment="1">
      <alignment horizontal="center" vertical="center" textRotation="255"/>
    </xf>
    <xf numFmtId="0" fontId="18" fillId="0" borderId="37"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78" fontId="18" fillId="0" borderId="44" xfId="8" applyNumberFormat="1" applyFont="1" applyFill="1" applyBorder="1" applyAlignment="1">
      <alignment horizontal="right" vertical="center"/>
    </xf>
    <xf numFmtId="178" fontId="18" fillId="0" borderId="18" xfId="8" applyNumberFormat="1" applyFont="1" applyFill="1" applyBorder="1" applyAlignment="1">
      <alignment horizontal="right" vertical="center"/>
    </xf>
    <xf numFmtId="178" fontId="18" fillId="0" borderId="43" xfId="8" applyNumberFormat="1" applyFont="1" applyFill="1" applyBorder="1" applyAlignment="1">
      <alignment horizontal="right" vertical="center"/>
    </xf>
    <xf numFmtId="0" fontId="18" fillId="0" borderId="72" xfId="8" applyFont="1" applyFill="1" applyBorder="1" applyAlignment="1">
      <alignment horizontal="center" vertical="center" shrinkToFit="1"/>
    </xf>
    <xf numFmtId="0" fontId="18" fillId="0" borderId="75" xfId="8" applyFont="1" applyFill="1" applyBorder="1" applyAlignment="1">
      <alignment horizontal="center" vertical="center" shrinkToFit="1"/>
    </xf>
    <xf numFmtId="0" fontId="18" fillId="0" borderId="70" xfId="8" applyFont="1" applyFill="1" applyBorder="1" applyAlignment="1">
      <alignment horizontal="center" vertical="center" shrinkToFit="1"/>
    </xf>
    <xf numFmtId="0" fontId="25" fillId="0" borderId="31" xfId="8" applyFont="1" applyFill="1" applyBorder="1">
      <alignment vertical="center"/>
    </xf>
    <xf numFmtId="0" fontId="25" fillId="0" borderId="42" xfId="8" applyFont="1" applyFill="1" applyBorder="1">
      <alignment vertical="center"/>
    </xf>
    <xf numFmtId="0" fontId="18" fillId="0" borderId="39" xfId="8" applyFont="1" applyFill="1" applyBorder="1" applyAlignment="1">
      <alignment horizontal="center" vertical="center"/>
    </xf>
    <xf numFmtId="0" fontId="18" fillId="0" borderId="31" xfId="8" applyFont="1" applyFill="1" applyBorder="1" applyAlignment="1">
      <alignment horizontal="center" vertical="center"/>
    </xf>
    <xf numFmtId="0" fontId="18" fillId="0" borderId="81"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78" xfId="8" applyFont="1" applyFill="1" applyBorder="1" applyAlignment="1">
      <alignment horizontal="center" vertical="center"/>
    </xf>
    <xf numFmtId="0" fontId="18" fillId="0" borderId="77" xfId="8" applyFont="1" applyFill="1" applyBorder="1" applyAlignment="1">
      <alignment horizontal="center" vertical="center"/>
    </xf>
    <xf numFmtId="0" fontId="18" fillId="0" borderId="51" xfId="8" applyFont="1" applyFill="1" applyBorder="1" applyAlignment="1">
      <alignment horizontal="center" vertical="center"/>
    </xf>
    <xf numFmtId="183" fontId="18" fillId="0" borderId="51" xfId="8" applyNumberFormat="1" applyFont="1" applyFill="1" applyBorder="1" applyAlignment="1">
      <alignment horizontal="right" vertical="center" shrinkToFit="1"/>
    </xf>
    <xf numFmtId="183" fontId="18" fillId="0" borderId="79" xfId="8" applyNumberFormat="1" applyFont="1" applyFill="1" applyBorder="1" applyAlignment="1">
      <alignment horizontal="right" vertical="center" shrinkToFit="1"/>
    </xf>
    <xf numFmtId="183" fontId="18" fillId="0" borderId="6" xfId="8" applyNumberFormat="1" applyFont="1" applyFill="1" applyBorder="1" applyAlignment="1">
      <alignment horizontal="right" vertical="center" shrinkToFit="1"/>
    </xf>
    <xf numFmtId="181" fontId="18" fillId="0" borderId="43" xfId="8" applyNumberFormat="1" applyFont="1" applyFill="1" applyBorder="1" applyAlignment="1">
      <alignment horizontal="right" vertical="center" shrinkToFit="1"/>
    </xf>
    <xf numFmtId="0" fontId="18" fillId="0" borderId="30" xfId="8" applyFont="1" applyFill="1" applyBorder="1" applyAlignment="1">
      <alignment vertical="center"/>
    </xf>
    <xf numFmtId="178" fontId="18" fillId="0" borderId="51" xfId="8" applyNumberFormat="1" applyFont="1" applyFill="1" applyBorder="1" applyAlignment="1">
      <alignment horizontal="right" vertical="center" shrinkToFit="1"/>
    </xf>
    <xf numFmtId="178" fontId="18" fillId="0" borderId="79" xfId="8" applyNumberFormat="1" applyFont="1" applyFill="1" applyBorder="1" applyAlignment="1">
      <alignment horizontal="right" vertical="center" shrinkToFit="1"/>
    </xf>
    <xf numFmtId="178" fontId="18" fillId="0" borderId="6" xfId="8" applyNumberFormat="1" applyFont="1" applyFill="1" applyBorder="1" applyAlignment="1">
      <alignment horizontal="right" vertical="center" shrinkToFit="1"/>
    </xf>
    <xf numFmtId="181" fontId="18" fillId="0" borderId="75" xfId="8" applyNumberFormat="1" applyFont="1" applyFill="1" applyBorder="1" applyAlignment="1">
      <alignment horizontal="right" vertical="center"/>
    </xf>
    <xf numFmtId="181" fontId="18" fillId="0" borderId="76" xfId="8" applyNumberFormat="1" applyFont="1" applyFill="1" applyBorder="1" applyAlignment="1">
      <alignment horizontal="right" vertical="center"/>
    </xf>
    <xf numFmtId="0" fontId="18" fillId="0" borderId="17" xfId="8" applyFont="1" applyFill="1" applyBorder="1" applyAlignment="1">
      <alignment vertical="center"/>
    </xf>
    <xf numFmtId="0" fontId="18" fillId="0" borderId="22" xfId="8" applyFont="1" applyFill="1" applyBorder="1" applyAlignment="1">
      <alignment horizontal="center" vertical="center"/>
    </xf>
    <xf numFmtId="0" fontId="18" fillId="0" borderId="19" xfId="8" applyFont="1" applyFill="1" applyBorder="1" applyAlignment="1">
      <alignment horizontal="center" vertical="center"/>
    </xf>
    <xf numFmtId="0" fontId="18" fillId="0" borderId="80"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4" xfId="8" applyFont="1" applyFill="1" applyBorder="1" applyAlignment="1">
      <alignment horizontal="center" vertical="center"/>
    </xf>
    <xf numFmtId="0" fontId="18" fillId="0" borderId="75" xfId="8" applyFont="1" applyFill="1" applyBorder="1" applyAlignment="1">
      <alignment horizontal="center" vertical="center"/>
    </xf>
    <xf numFmtId="178" fontId="18" fillId="0" borderId="8" xfId="8" applyNumberFormat="1" applyFont="1" applyFill="1" applyBorder="1" applyAlignment="1">
      <alignment horizontal="right" vertical="center"/>
    </xf>
    <xf numFmtId="178" fontId="18" fillId="0" borderId="9" xfId="8" applyNumberFormat="1" applyFont="1" applyFill="1" applyBorder="1" applyAlignment="1">
      <alignment horizontal="right" vertical="center"/>
    </xf>
    <xf numFmtId="0" fontId="22" fillId="0" borderId="44" xfId="9" applyFont="1" applyFill="1" applyBorder="1" applyAlignment="1">
      <alignment horizontal="center" vertical="center" shrinkToFit="1"/>
    </xf>
    <xf numFmtId="0" fontId="22" fillId="0" borderId="18" xfId="9" applyFont="1" applyFill="1" applyBorder="1" applyAlignment="1">
      <alignment horizontal="center" vertical="center" shrinkToFit="1"/>
    </xf>
    <xf numFmtId="0" fontId="22" fillId="0" borderId="43" xfId="9" applyFont="1" applyFill="1" applyBorder="1" applyAlignment="1">
      <alignment horizontal="center" vertical="center" shrinkToFit="1"/>
    </xf>
    <xf numFmtId="185" fontId="22" fillId="0" borderId="41" xfId="8" applyNumberFormat="1" applyFont="1" applyFill="1" applyBorder="1" applyAlignment="1">
      <alignment horizontal="right" vertical="center" shrinkToFit="1"/>
    </xf>
    <xf numFmtId="185" fontId="22" fillId="0" borderId="12" xfId="8" applyNumberFormat="1" applyFont="1" applyFill="1" applyBorder="1" applyAlignment="1">
      <alignment horizontal="right" vertical="center" shrinkToFit="1"/>
    </xf>
    <xf numFmtId="185" fontId="22" fillId="0" borderId="13"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70" xfId="8" applyFont="1" applyFill="1" applyBorder="1" applyAlignment="1">
      <alignment horizontal="center" vertical="center"/>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81" fontId="18" fillId="0" borderId="39" xfId="8" applyNumberFormat="1" applyFont="1" applyFill="1" applyBorder="1" applyAlignment="1">
      <alignment horizontal="right" vertical="center" shrinkToFit="1"/>
    </xf>
    <xf numFmtId="181" fontId="18" fillId="0" borderId="31" xfId="8" applyNumberFormat="1" applyFont="1" applyFill="1" applyBorder="1" applyAlignment="1">
      <alignment horizontal="right" vertical="center" shrinkToFit="1"/>
    </xf>
    <xf numFmtId="181" fontId="18" fillId="0" borderId="42" xfId="8" applyNumberFormat="1" applyFont="1" applyFill="1" applyBorder="1" applyAlignment="1">
      <alignment horizontal="right" vertical="center" shrinkToFit="1"/>
    </xf>
    <xf numFmtId="181" fontId="18" fillId="0" borderId="32" xfId="8" applyNumberFormat="1" applyFont="1" applyFill="1" applyBorder="1" applyAlignment="1">
      <alignment horizontal="right" vertical="center" shrinkToFit="1"/>
    </xf>
    <xf numFmtId="0" fontId="22" fillId="0" borderId="41" xfId="9" applyFont="1" applyFill="1" applyBorder="1" applyAlignment="1">
      <alignment horizontal="center" vertical="center" shrinkToFit="1"/>
    </xf>
    <xf numFmtId="0" fontId="22" fillId="0" borderId="12" xfId="9" applyFont="1" applyFill="1" applyBorder="1" applyAlignment="1">
      <alignment horizontal="center" vertical="center" shrinkToFit="1"/>
    </xf>
    <xf numFmtId="0" fontId="22" fillId="0" borderId="48"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18" fillId="0" borderId="24" xfId="8" applyFont="1" applyFill="1" applyBorder="1" applyAlignment="1">
      <alignment horizontal="center" vertical="center"/>
    </xf>
    <xf numFmtId="181" fontId="18" fillId="0" borderId="74" xfId="8" applyNumberFormat="1" applyFont="1" applyFill="1" applyBorder="1" applyAlignment="1">
      <alignment horizontal="right" vertical="center" shrinkToFit="1"/>
    </xf>
    <xf numFmtId="181" fontId="18" fillId="0" borderId="75" xfId="8" applyNumberFormat="1" applyFont="1" applyFill="1" applyBorder="1" applyAlignment="1">
      <alignment horizontal="right" vertical="center" shrinkToFit="1"/>
    </xf>
    <xf numFmtId="181" fontId="18" fillId="0" borderId="76" xfId="8" applyNumberFormat="1" applyFont="1" applyFill="1" applyBorder="1" applyAlignment="1">
      <alignment horizontal="right" vertical="center" shrinkToFit="1"/>
    </xf>
    <xf numFmtId="0" fontId="18" fillId="0" borderId="36" xfId="10" applyFont="1" applyFill="1" applyBorder="1" applyAlignment="1">
      <alignment horizontal="left" vertical="center"/>
    </xf>
    <xf numFmtId="0" fontId="18" fillId="0" borderId="8" xfId="10" applyFont="1" applyFill="1" applyBorder="1" applyAlignment="1">
      <alignment horizontal="left" vertical="center"/>
    </xf>
    <xf numFmtId="0" fontId="18" fillId="0" borderId="9" xfId="10" applyFont="1" applyFill="1" applyBorder="1" applyAlignment="1">
      <alignment horizontal="left" vertical="center"/>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6" xfId="8" applyNumberFormat="1" applyFont="1" applyFill="1" applyBorder="1" applyAlignment="1">
      <alignment horizontal="right" vertical="center" shrinkToFit="1"/>
    </xf>
    <xf numFmtId="0" fontId="18" fillId="0" borderId="36" xfId="8" applyFont="1" applyFill="1" applyBorder="1" applyAlignment="1">
      <alignment horizontal="center" vertical="center" wrapText="1"/>
    </xf>
    <xf numFmtId="0" fontId="18" fillId="0" borderId="8" xfId="8" applyFont="1" applyFill="1" applyBorder="1" applyAlignment="1">
      <alignment horizontal="center" vertical="center" wrapText="1"/>
    </xf>
    <xf numFmtId="0" fontId="18" fillId="0" borderId="23" xfId="8" applyFont="1" applyFill="1" applyBorder="1" applyAlignment="1">
      <alignment horizontal="center" vertical="center" wrapText="1"/>
    </xf>
    <xf numFmtId="0" fontId="18" fillId="0" borderId="7" xfId="8" applyFont="1" applyFill="1" applyBorder="1" applyAlignment="1">
      <alignment horizontal="center" vertical="center" wrapText="1"/>
    </xf>
    <xf numFmtId="0" fontId="18" fillId="0" borderId="0" xfId="8" applyFont="1" applyFill="1" applyBorder="1" applyAlignment="1">
      <alignment horizontal="center" vertical="center" wrapText="1"/>
    </xf>
    <xf numFmtId="0" fontId="18" fillId="0" borderId="38" xfId="8" applyFont="1" applyFill="1" applyBorder="1" applyAlignment="1">
      <alignment horizontal="center" vertical="center" wrapText="1"/>
    </xf>
    <xf numFmtId="0" fontId="18" fillId="0" borderId="74" xfId="8" applyFont="1" applyFill="1" applyBorder="1" applyAlignment="1">
      <alignment horizontal="center" vertical="center" wrapText="1"/>
    </xf>
    <xf numFmtId="0" fontId="18" fillId="0" borderId="75" xfId="8" applyFont="1" applyFill="1" applyBorder="1" applyAlignment="1">
      <alignment horizontal="center" vertical="center" wrapText="1"/>
    </xf>
    <xf numFmtId="0" fontId="18" fillId="0" borderId="70" xfId="8"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30" xfId="8" applyFont="1" applyFill="1" applyBorder="1" applyAlignment="1">
      <alignment horizontal="center" vertical="center"/>
    </xf>
    <xf numFmtId="0" fontId="18" fillId="0" borderId="42" xfId="8" applyFont="1" applyFill="1" applyBorder="1" applyAlignment="1">
      <alignment horizontal="center" vertical="center"/>
    </xf>
    <xf numFmtId="0" fontId="18" fillId="0" borderId="39" xfId="8" applyFont="1" applyFill="1" applyBorder="1" applyAlignment="1">
      <alignment horizontal="center" vertical="center" shrinkToFit="1"/>
    </xf>
    <xf numFmtId="0" fontId="18" fillId="0" borderId="31" xfId="8" applyFont="1" applyFill="1" applyBorder="1" applyAlignment="1">
      <alignment horizontal="center" vertical="center" shrinkToFit="1"/>
    </xf>
    <xf numFmtId="0" fontId="18" fillId="0" borderId="42" xfId="8" applyFont="1" applyFill="1" applyBorder="1" applyAlignment="1">
      <alignment horizontal="center" vertical="center" shrinkToFit="1"/>
    </xf>
    <xf numFmtId="0" fontId="18" fillId="0" borderId="32" xfId="8" applyFont="1" applyFill="1" applyBorder="1" applyAlignment="1">
      <alignment horizontal="center"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9"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66" xfId="8" applyFont="1" applyFill="1" applyBorder="1" applyAlignment="1">
      <alignment horizontal="center" vertical="center"/>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6" xfId="8" applyNumberFormat="1" applyFont="1" applyFill="1" applyBorder="1" applyAlignment="1">
      <alignment horizontal="right" vertical="center" shrinkToFit="1"/>
    </xf>
    <xf numFmtId="0" fontId="18" fillId="0" borderId="14" xfId="8" applyFont="1" applyFill="1" applyBorder="1" applyAlignment="1">
      <alignment horizontal="center" vertical="center"/>
    </xf>
    <xf numFmtId="0" fontId="18" fillId="0" borderId="1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5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16"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73" xfId="8" applyFont="1" applyFill="1" applyBorder="1" applyAlignment="1">
      <alignment horizontal="center" vertical="center"/>
    </xf>
    <xf numFmtId="49" fontId="18" fillId="0" borderId="41" xfId="8" applyNumberFormat="1" applyFont="1" applyFill="1" applyBorder="1" applyAlignment="1">
      <alignment horizontal="center" vertical="center"/>
    </xf>
    <xf numFmtId="49" fontId="18" fillId="0" borderId="12" xfId="8" applyNumberFormat="1" applyFont="1" applyFill="1" applyBorder="1" applyAlignment="1">
      <alignment horizontal="center" vertical="center"/>
    </xf>
    <xf numFmtId="49" fontId="18" fillId="0" borderId="13" xfId="8" applyNumberFormat="1" applyFont="1" applyFill="1" applyBorder="1" applyAlignment="1">
      <alignment horizontal="center" vertical="center"/>
    </xf>
    <xf numFmtId="49" fontId="18" fillId="0" borderId="64" xfId="8" applyNumberFormat="1" applyFont="1" applyFill="1" applyBorder="1" applyAlignment="1">
      <alignment horizontal="center" vertical="center"/>
    </xf>
    <xf numFmtId="49" fontId="18" fillId="0" borderId="66" xfId="8" applyNumberFormat="1" applyFont="1" applyFill="1" applyBorder="1" applyAlignment="1">
      <alignment horizontal="center" vertical="center"/>
    </xf>
    <xf numFmtId="49" fontId="18" fillId="0" borderId="72" xfId="8" applyNumberFormat="1" applyFont="1" applyFill="1" applyBorder="1" applyAlignment="1">
      <alignment horizontal="center" vertical="center"/>
    </xf>
    <xf numFmtId="49" fontId="18" fillId="0" borderId="75" xfId="8" applyNumberFormat="1" applyFont="1" applyFill="1" applyBorder="1" applyAlignment="1">
      <alignment horizontal="center" vertical="center"/>
    </xf>
    <xf numFmtId="49" fontId="18" fillId="0" borderId="76" xfId="8" applyNumberFormat="1" applyFont="1" applyFill="1" applyBorder="1" applyAlignment="1">
      <alignment horizontal="center"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8"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9"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7" xfId="11" applyFont="1" applyBorder="1">
      <alignment vertical="center"/>
    </xf>
    <xf numFmtId="0" fontId="18" fillId="0" borderId="54" xfId="11" applyFont="1" applyBorder="1">
      <alignment vertical="center"/>
    </xf>
    <xf numFmtId="0" fontId="18" fillId="0" borderId="40" xfId="11" applyFont="1" applyBorder="1">
      <alignment vertical="center"/>
    </xf>
    <xf numFmtId="178" fontId="18"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8"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8" fillId="0" borderId="91" xfId="11" applyNumberFormat="1" applyFont="1" applyFill="1" applyBorder="1" applyAlignment="1">
      <alignment horizontal="right" vertical="center" shrinkToFit="1"/>
    </xf>
    <xf numFmtId="178" fontId="18" fillId="5" borderId="91" xfId="11" applyNumberFormat="1" applyFont="1" applyFill="1" applyBorder="1" applyAlignment="1">
      <alignment horizontal="right" vertical="center" shrinkToFit="1"/>
    </xf>
    <xf numFmtId="178" fontId="18" fillId="5" borderId="54" xfId="11" applyNumberFormat="1" applyFont="1" applyFill="1" applyBorder="1" applyAlignment="1">
      <alignment horizontal="right" vertical="center" shrinkToFit="1"/>
    </xf>
    <xf numFmtId="178" fontId="18" fillId="5" borderId="89" xfId="11" applyNumberFormat="1" applyFont="1" applyFill="1" applyBorder="1" applyAlignment="1">
      <alignment horizontal="right" vertical="center" shrinkToFit="1"/>
    </xf>
    <xf numFmtId="0" fontId="18" fillId="5" borderId="91" xfId="11" applyFont="1" applyFill="1" applyBorder="1" applyAlignment="1">
      <alignment horizontal="right" vertical="center" shrinkToFit="1"/>
    </xf>
    <xf numFmtId="0" fontId="18" fillId="5" borderId="54" xfId="11" applyFont="1" applyFill="1" applyBorder="1" applyAlignment="1">
      <alignment horizontal="right" vertical="center" shrinkToFit="1"/>
    </xf>
    <xf numFmtId="0" fontId="18" fillId="5" borderId="40" xfId="11" applyFont="1" applyFill="1" applyBorder="1" applyAlignment="1">
      <alignment horizontal="right" vertical="center" shrinkToFit="1"/>
    </xf>
    <xf numFmtId="0" fontId="18" fillId="0" borderId="64" xfId="11" applyFont="1" applyBorder="1">
      <alignment vertical="center"/>
    </xf>
    <xf numFmtId="0" fontId="18" fillId="0" borderId="0" xfId="11" applyFont="1" applyBorder="1">
      <alignment vertical="center"/>
    </xf>
    <xf numFmtId="0" fontId="18" fillId="0" borderId="38" xfId="11" applyFont="1" applyBorder="1">
      <alignment vertical="center"/>
    </xf>
    <xf numFmtId="178" fontId="18" fillId="0" borderId="64" xfId="11" applyNumberFormat="1" applyFont="1" applyFill="1" applyBorder="1" applyAlignment="1">
      <alignment horizontal="right" vertical="center" shrinkToFit="1"/>
    </xf>
    <xf numFmtId="178" fontId="18" fillId="0" borderId="0" xfId="11" applyNumberFormat="1" applyFont="1" applyFill="1" applyBorder="1" applyAlignment="1">
      <alignment horizontal="right" vertical="center" shrinkToFit="1"/>
    </xf>
    <xf numFmtId="178" fontId="18" fillId="0" borderId="85" xfId="11" applyNumberFormat="1" applyFont="1" applyFill="1" applyBorder="1" applyAlignment="1">
      <alignment horizontal="right" vertical="center" shrinkToFit="1"/>
    </xf>
    <xf numFmtId="181" fontId="18" fillId="0" borderId="88" xfId="11" applyNumberFormat="1" applyFont="1" applyFill="1" applyBorder="1" applyAlignment="1">
      <alignment horizontal="right" vertical="center" shrinkToFit="1"/>
    </xf>
    <xf numFmtId="181" fontId="18" fillId="0" borderId="0" xfId="11" applyNumberFormat="1" applyFont="1" applyFill="1" applyBorder="1" applyAlignment="1">
      <alignment horizontal="right" vertical="center" shrinkToFit="1"/>
    </xf>
    <xf numFmtId="181" fontId="18" fillId="0" borderId="85" xfId="11" applyNumberFormat="1" applyFont="1" applyFill="1" applyBorder="1" applyAlignment="1">
      <alignment horizontal="right" vertical="center" shrinkToFit="1"/>
    </xf>
    <xf numFmtId="178" fontId="18" fillId="0" borderId="88" xfId="11" applyNumberFormat="1" applyFont="1" applyFill="1" applyBorder="1" applyAlignment="1">
      <alignment horizontal="right" vertical="center" shrinkToFit="1"/>
    </xf>
    <xf numFmtId="178" fontId="18" fillId="5" borderId="88" xfId="11" applyNumberFormat="1" applyFont="1" applyFill="1" applyBorder="1" applyAlignment="1">
      <alignment horizontal="right" vertical="center" shrinkToFit="1"/>
    </xf>
    <xf numFmtId="178" fontId="18" fillId="5" borderId="0" xfId="11" applyNumberFormat="1" applyFont="1" applyFill="1" applyBorder="1" applyAlignment="1">
      <alignment horizontal="right" vertical="center" shrinkToFit="1"/>
    </xf>
    <xf numFmtId="178" fontId="18" fillId="5" borderId="85" xfId="11" applyNumberFormat="1" applyFont="1" applyFill="1" applyBorder="1" applyAlignment="1">
      <alignment horizontal="right" vertical="center" shrinkToFit="1"/>
    </xf>
    <xf numFmtId="0" fontId="18" fillId="5" borderId="88" xfId="11" applyFont="1" applyFill="1" applyBorder="1" applyAlignment="1">
      <alignment horizontal="right" vertical="center" shrinkToFit="1"/>
    </xf>
    <xf numFmtId="0" fontId="18" fillId="5" borderId="0" xfId="11" applyFont="1" applyFill="1" applyBorder="1" applyAlignment="1">
      <alignment horizontal="right" vertical="center" shrinkToFit="1"/>
    </xf>
    <xf numFmtId="0" fontId="18" fillId="5" borderId="38" xfId="11" applyFont="1" applyFill="1" applyBorder="1" applyAlignment="1">
      <alignment horizontal="right" vertical="center" shrinkToFit="1"/>
    </xf>
    <xf numFmtId="0" fontId="18" fillId="0" borderId="41" xfId="11" applyFont="1" applyBorder="1" applyAlignment="1">
      <alignment horizontal="center" vertical="center" textRotation="255"/>
    </xf>
    <xf numFmtId="0" fontId="18" fillId="0" borderId="48" xfId="11" applyFont="1" applyBorder="1" applyAlignment="1">
      <alignment horizontal="center" vertical="center" textRotation="255"/>
    </xf>
    <xf numFmtId="0" fontId="18" fillId="0" borderId="64" xfId="11" applyFont="1" applyBorder="1" applyAlignment="1">
      <alignment horizontal="center" vertical="center" textRotation="255"/>
    </xf>
    <xf numFmtId="0" fontId="18" fillId="0" borderId="38" xfId="11" applyFont="1" applyBorder="1" applyAlignment="1">
      <alignment horizontal="center" vertical="center" textRotation="255"/>
    </xf>
    <xf numFmtId="0" fontId="18" fillId="0" borderId="37" xfId="11" applyFont="1" applyBorder="1" applyAlignment="1">
      <alignment horizontal="center" vertical="center" textRotation="255"/>
    </xf>
    <xf numFmtId="0" fontId="18"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18" fillId="0" borderId="54" xfId="11" applyNumberFormat="1" applyFont="1" applyFill="1" applyBorder="1" applyAlignment="1">
      <alignment horizontal="right" vertical="center" shrinkToFit="1"/>
    </xf>
    <xf numFmtId="178" fontId="18" fillId="0" borderId="89" xfId="11" applyNumberFormat="1" applyFont="1" applyFill="1" applyBorder="1" applyAlignment="1">
      <alignment horizontal="right" vertical="center" shrinkToFit="1"/>
    </xf>
    <xf numFmtId="181" fontId="18" fillId="0" borderId="90" xfId="11" applyNumberFormat="1" applyFont="1" applyFill="1" applyBorder="1" applyAlignment="1">
      <alignment horizontal="right" vertical="center" shrinkToFit="1"/>
    </xf>
    <xf numFmtId="178" fontId="18" fillId="0" borderId="90" xfId="11" applyNumberFormat="1" applyFont="1" applyFill="1" applyBorder="1" applyAlignment="1">
      <alignment horizontal="right" vertical="center" shrinkToFit="1"/>
    </xf>
    <xf numFmtId="181" fontId="18" fillId="0" borderId="54" xfId="11" applyNumberFormat="1" applyFont="1" applyFill="1" applyBorder="1" applyAlignment="1">
      <alignment horizontal="right" vertical="center" shrinkToFit="1"/>
    </xf>
    <xf numFmtId="181" fontId="18"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8" fillId="0" borderId="54" xfId="11" applyFont="1" applyFill="1" applyBorder="1">
      <alignment vertical="center"/>
    </xf>
    <xf numFmtId="0" fontId="18" fillId="0" borderId="40" xfId="11" applyFont="1" applyFill="1" applyBorder="1">
      <alignment vertical="center"/>
    </xf>
    <xf numFmtId="178" fontId="18" fillId="0" borderId="40" xfId="11" applyNumberFormat="1" applyFont="1" applyFill="1" applyBorder="1" applyAlignment="1">
      <alignment horizontal="right" vertical="center" shrinkToFit="1"/>
    </xf>
    <xf numFmtId="181" fontId="18" fillId="0" borderId="86" xfId="11" applyNumberFormat="1" applyFont="1" applyFill="1" applyBorder="1" applyAlignment="1">
      <alignment horizontal="right" vertical="center" shrinkToFit="1"/>
    </xf>
    <xf numFmtId="178" fontId="18" fillId="0" borderId="86" xfId="11" applyNumberFormat="1" applyFont="1" applyFill="1" applyBorder="1" applyAlignment="1">
      <alignment horizontal="right" vertical="center" shrinkToFit="1"/>
    </xf>
    <xf numFmtId="181" fontId="18" fillId="0" borderId="38" xfId="11" applyNumberFormat="1" applyFont="1" applyFill="1" applyBorder="1" applyAlignment="1">
      <alignment horizontal="right" vertical="center" shrinkToFit="1"/>
    </xf>
    <xf numFmtId="0" fontId="18" fillId="0" borderId="37" xfId="11" applyFont="1" applyFill="1" applyBorder="1" applyAlignment="1">
      <alignment horizontal="left" vertical="center"/>
    </xf>
    <xf numFmtId="0" fontId="18" fillId="0" borderId="54" xfId="11" applyFont="1" applyFill="1" applyBorder="1" applyAlignment="1">
      <alignment horizontal="left" vertical="center"/>
    </xf>
    <xf numFmtId="0" fontId="18" fillId="0" borderId="40" xfId="11" applyFont="1" applyFill="1" applyBorder="1" applyAlignment="1">
      <alignment horizontal="left" vertical="center"/>
    </xf>
    <xf numFmtId="0" fontId="18" fillId="0" borderId="64" xfId="11" applyFont="1" applyFill="1" applyBorder="1">
      <alignment vertical="center"/>
    </xf>
    <xf numFmtId="0" fontId="18" fillId="0" borderId="0" xfId="11" applyFont="1" applyFill="1" applyBorder="1">
      <alignment vertical="center"/>
    </xf>
    <xf numFmtId="0" fontId="18" fillId="0" borderId="38" xfId="11" applyFont="1" applyFill="1" applyBorder="1">
      <alignment vertical="center"/>
    </xf>
    <xf numFmtId="181" fontId="1" fillId="0" borderId="38" xfId="11" applyNumberFormat="1" applyFill="1" applyBorder="1" applyAlignment="1">
      <alignment horizontal="right" vertical="center" shrinkToFit="1"/>
    </xf>
    <xf numFmtId="0" fontId="18" fillId="0" borderId="64" xfId="11" applyFont="1" applyFill="1" applyBorder="1" applyAlignment="1">
      <alignment horizontal="left" vertical="center"/>
    </xf>
    <xf numFmtId="0" fontId="18" fillId="0" borderId="0" xfId="11" applyFont="1" applyFill="1" applyBorder="1" applyAlignment="1">
      <alignment horizontal="left" vertical="center"/>
    </xf>
    <xf numFmtId="0" fontId="18"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8" fillId="0" borderId="38" xfId="11" applyNumberFormat="1" applyFont="1" applyFill="1" applyBorder="1" applyAlignment="1">
      <alignment horizontal="right" vertical="center" shrinkToFit="1"/>
    </xf>
    <xf numFmtId="0" fontId="18" fillId="0" borderId="64" xfId="11" applyFont="1" applyFill="1" applyBorder="1" applyAlignment="1">
      <alignment horizontal="center" vertical="center" wrapText="1"/>
    </xf>
    <xf numFmtId="0" fontId="18" fillId="0" borderId="0" xfId="11" applyFont="1" applyFill="1" applyBorder="1" applyAlignment="1">
      <alignment horizontal="center" vertical="center" wrapText="1"/>
    </xf>
    <xf numFmtId="0" fontId="18" fillId="0" borderId="37" xfId="11" applyFont="1" applyFill="1" applyBorder="1" applyAlignment="1">
      <alignment horizontal="center" vertical="center" wrapText="1"/>
    </xf>
    <xf numFmtId="0" fontId="18" fillId="0" borderId="54" xfId="11" applyFont="1" applyFill="1" applyBorder="1" applyAlignment="1">
      <alignment horizontal="center" vertical="center" wrapText="1"/>
    </xf>
    <xf numFmtId="0" fontId="18" fillId="0" borderId="41" xfId="11" applyFont="1" applyFill="1" applyBorder="1" applyAlignment="1">
      <alignment horizontal="left" vertical="center"/>
    </xf>
    <xf numFmtId="0" fontId="18" fillId="0" borderId="12" xfId="11" applyFont="1" applyFill="1" applyBorder="1" applyAlignment="1">
      <alignment horizontal="left" vertical="center"/>
    </xf>
    <xf numFmtId="0" fontId="18" fillId="0" borderId="48" xfId="11" applyFont="1" applyFill="1" applyBorder="1" applyAlignment="1">
      <alignment horizontal="left" vertical="center"/>
    </xf>
    <xf numFmtId="178" fontId="18" fillId="0" borderId="41" xfId="11" applyNumberFormat="1" applyFont="1" applyFill="1" applyBorder="1" applyAlignment="1">
      <alignment horizontal="right" vertical="center" shrinkToFit="1"/>
    </xf>
    <xf numFmtId="178" fontId="18" fillId="0" borderId="12" xfId="11" applyNumberFormat="1" applyFont="1" applyFill="1" applyBorder="1" applyAlignment="1">
      <alignment horizontal="right" vertical="center" shrinkToFit="1"/>
    </xf>
    <xf numFmtId="178" fontId="18" fillId="0" borderId="48" xfId="11" applyNumberFormat="1" applyFont="1" applyFill="1" applyBorder="1" applyAlignment="1">
      <alignment horizontal="right" vertical="center" shrinkToFit="1"/>
    </xf>
    <xf numFmtId="0" fontId="18" fillId="0" borderId="41" xfId="11" applyFont="1" applyFill="1" applyBorder="1">
      <alignment vertical="center"/>
    </xf>
    <xf numFmtId="0" fontId="18" fillId="0" borderId="12" xfId="11" applyFont="1" applyFill="1" applyBorder="1">
      <alignment vertical="center"/>
    </xf>
    <xf numFmtId="0" fontId="18" fillId="0" borderId="48" xfId="11" applyFont="1" applyFill="1" applyBorder="1">
      <alignment vertical="center"/>
    </xf>
    <xf numFmtId="0" fontId="18" fillId="0" borderId="39" xfId="11" applyFont="1" applyBorder="1" applyAlignment="1">
      <alignment horizontal="center" vertical="center"/>
    </xf>
    <xf numFmtId="0" fontId="18" fillId="0" borderId="31" xfId="11" applyFont="1" applyBorder="1" applyAlignment="1">
      <alignment horizontal="center" vertical="center"/>
    </xf>
    <xf numFmtId="0" fontId="18" fillId="0" borderId="42" xfId="11" applyFont="1" applyBorder="1" applyAlignment="1">
      <alignment horizontal="center" vertical="center"/>
    </xf>
    <xf numFmtId="181" fontId="18"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8" fillId="0" borderId="41" xfId="11" applyFont="1" applyBorder="1">
      <alignment vertical="center"/>
    </xf>
    <xf numFmtId="0" fontId="18" fillId="0" borderId="12" xfId="11" applyFont="1" applyBorder="1">
      <alignment vertical="center"/>
    </xf>
    <xf numFmtId="0" fontId="18" fillId="0" borderId="48" xfId="11" applyFont="1" applyBorder="1">
      <alignment vertical="center"/>
    </xf>
    <xf numFmtId="181" fontId="18"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8"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18"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18" fillId="0" borderId="41" xfId="11" applyFont="1" applyBorder="1" applyAlignment="1">
      <alignment horizontal="center" vertical="center" wrapText="1"/>
    </xf>
    <xf numFmtId="0" fontId="18" fillId="0" borderId="12" xfId="11" applyFont="1" applyBorder="1" applyAlignment="1">
      <alignment horizontal="center" vertical="center" wrapText="1"/>
    </xf>
    <xf numFmtId="0" fontId="18" fillId="0" borderId="64" xfId="11" applyFont="1" applyBorder="1" applyAlignment="1">
      <alignment horizontal="center" vertical="center" wrapText="1"/>
    </xf>
    <xf numFmtId="0" fontId="18" fillId="0" borderId="0" xfId="11" applyFont="1" applyBorder="1" applyAlignment="1">
      <alignment horizontal="center" vertical="center" wrapText="1"/>
    </xf>
    <xf numFmtId="0" fontId="18" fillId="0" borderId="37" xfId="11" applyFont="1" applyBorder="1" applyAlignment="1">
      <alignment horizontal="center" vertical="center" wrapText="1"/>
    </xf>
    <xf numFmtId="0" fontId="18" fillId="0" borderId="54" xfId="11" applyFont="1" applyBorder="1" applyAlignment="1">
      <alignment horizontal="center" vertical="center" wrapText="1"/>
    </xf>
    <xf numFmtId="0" fontId="18" fillId="0" borderId="12" xfId="11" applyFont="1" applyBorder="1" applyAlignment="1">
      <alignment vertical="center" textRotation="255"/>
    </xf>
    <xf numFmtId="0" fontId="18" fillId="0" borderId="0" xfId="11" applyFont="1" applyBorder="1" applyAlignment="1">
      <alignment vertical="center" textRotation="255"/>
    </xf>
    <xf numFmtId="0" fontId="18" fillId="0" borderId="54" xfId="11" applyFont="1" applyBorder="1" applyAlignment="1">
      <alignment vertical="center" textRotation="255"/>
    </xf>
    <xf numFmtId="0" fontId="18" fillId="0" borderId="41" xfId="11" applyFont="1" applyFill="1" applyBorder="1" applyAlignment="1">
      <alignment horizontal="center" vertical="center" textRotation="255"/>
    </xf>
    <xf numFmtId="0" fontId="18" fillId="0" borderId="48" xfId="11" applyFont="1" applyFill="1" applyBorder="1" applyAlignment="1">
      <alignment horizontal="center" vertical="center" textRotation="255"/>
    </xf>
    <xf numFmtId="0" fontId="18" fillId="0" borderId="64" xfId="11" applyFont="1" applyFill="1" applyBorder="1" applyAlignment="1">
      <alignment horizontal="center" vertical="center" textRotation="255"/>
    </xf>
    <xf numFmtId="0" fontId="18" fillId="0" borderId="38" xfId="11" applyFont="1" applyFill="1" applyBorder="1" applyAlignment="1">
      <alignment horizontal="center" vertical="center" textRotation="255"/>
    </xf>
    <xf numFmtId="0" fontId="18" fillId="0" borderId="37" xfId="11" applyFont="1" applyFill="1" applyBorder="1" applyAlignment="1">
      <alignment horizontal="center" vertical="center" textRotation="255"/>
    </xf>
    <xf numFmtId="0" fontId="18" fillId="0" borderId="40" xfId="11" applyFont="1" applyFill="1" applyBorder="1" applyAlignment="1">
      <alignment horizontal="center" vertical="center" textRotation="255"/>
    </xf>
    <xf numFmtId="0" fontId="24" fillId="0" borderId="64" xfId="11" applyFont="1" applyBorder="1">
      <alignment vertical="center"/>
    </xf>
    <xf numFmtId="0" fontId="24" fillId="0" borderId="0" xfId="11" applyFont="1" applyBorder="1">
      <alignment vertical="center"/>
    </xf>
    <xf numFmtId="0" fontId="24" fillId="0" borderId="38" xfId="11" applyFont="1" applyBorder="1">
      <alignment vertical="center"/>
    </xf>
    <xf numFmtId="0" fontId="18" fillId="0" borderId="64" xfId="11" applyFont="1" applyBorder="1" applyAlignment="1">
      <alignment vertical="center"/>
    </xf>
    <xf numFmtId="0" fontId="14" fillId="0" borderId="0" xfId="6" applyBorder="1" applyAlignment="1">
      <alignment vertical="center"/>
    </xf>
    <xf numFmtId="0" fontId="14" fillId="0" borderId="38" xfId="6" applyBorder="1" applyAlignment="1">
      <alignment vertical="center"/>
    </xf>
    <xf numFmtId="178" fontId="18" fillId="0" borderId="87" xfId="11" applyNumberFormat="1" applyFont="1" applyFill="1" applyBorder="1" applyAlignment="1">
      <alignment horizontal="right" vertical="center" shrinkToFit="1"/>
    </xf>
    <xf numFmtId="178" fontId="18" fillId="0" borderId="84" xfId="11" applyNumberFormat="1" applyFont="1" applyFill="1" applyBorder="1" applyAlignment="1">
      <alignment horizontal="right" vertical="center" shrinkToFit="1"/>
    </xf>
    <xf numFmtId="178" fontId="18" fillId="0" borderId="82" xfId="11" applyNumberFormat="1" applyFont="1" applyFill="1" applyBorder="1" applyAlignment="1">
      <alignment horizontal="right" vertical="center" shrinkToFit="1"/>
    </xf>
    <xf numFmtId="181" fontId="18" fillId="0" borderId="84" xfId="11" applyNumberFormat="1" applyFont="1" applyFill="1" applyBorder="1" applyAlignment="1">
      <alignment horizontal="right" vertical="center" shrinkToFit="1"/>
    </xf>
    <xf numFmtId="181" fontId="18" fillId="0" borderId="48" xfId="11" applyNumberFormat="1" applyFont="1" applyFill="1" applyBorder="1" applyAlignment="1">
      <alignment horizontal="right" vertical="center" shrinkToFit="1"/>
    </xf>
    <xf numFmtId="0" fontId="14" fillId="0" borderId="0" xfId="6" applyAlignment="1">
      <alignment vertical="center"/>
    </xf>
    <xf numFmtId="181" fontId="18" fillId="0" borderId="82" xfId="11" applyNumberFormat="1" applyFont="1" applyFill="1" applyBorder="1" applyAlignment="1">
      <alignment horizontal="right" vertical="center" shrinkToFit="1"/>
    </xf>
    <xf numFmtId="0" fontId="18" fillId="0" borderId="39" xfId="11" applyFont="1" applyFill="1" applyBorder="1" applyAlignment="1">
      <alignment horizontal="center" vertical="center"/>
    </xf>
    <xf numFmtId="0" fontId="18" fillId="0" borderId="31" xfId="11" applyFont="1" applyFill="1" applyBorder="1" applyAlignment="1">
      <alignment horizontal="center" vertical="center"/>
    </xf>
    <xf numFmtId="0" fontId="18" fillId="0" borderId="42" xfId="11" applyFont="1" applyFill="1" applyBorder="1" applyAlignment="1">
      <alignment horizontal="center" vertical="center"/>
    </xf>
    <xf numFmtId="0" fontId="18" fillId="0" borderId="37" xfId="11" applyFont="1" applyFill="1" applyBorder="1">
      <alignment vertical="center"/>
    </xf>
    <xf numFmtId="178" fontId="18" fillId="0" borderId="64" xfId="11" applyNumberFormat="1" applyFont="1" applyFill="1" applyBorder="1" applyAlignment="1">
      <alignment horizontal="right" vertical="center"/>
    </xf>
    <xf numFmtId="178" fontId="18" fillId="0" borderId="0" xfId="11" applyNumberFormat="1" applyFont="1" applyFill="1" applyBorder="1" applyAlignment="1">
      <alignment horizontal="right" vertical="center"/>
    </xf>
    <xf numFmtId="178" fontId="18" fillId="0" borderId="85" xfId="11" applyNumberFormat="1" applyFont="1" applyFill="1" applyBorder="1" applyAlignment="1">
      <alignment horizontal="right" vertical="center"/>
    </xf>
    <xf numFmtId="181" fontId="18" fillId="0" borderId="86" xfId="11" applyNumberFormat="1" applyFont="1" applyFill="1" applyBorder="1" applyAlignment="1">
      <alignment horizontal="right" vertical="center"/>
    </xf>
    <xf numFmtId="178" fontId="18" fillId="0" borderId="88" xfId="11" applyNumberFormat="1" applyFont="1" applyFill="1" applyBorder="1" applyAlignment="1">
      <alignment horizontal="right" vertical="center"/>
    </xf>
    <xf numFmtId="0" fontId="24" fillId="0" borderId="39" xfId="11" applyFont="1" applyFill="1" applyBorder="1" applyAlignment="1">
      <alignment horizontal="center" vertical="center"/>
    </xf>
    <xf numFmtId="0" fontId="24" fillId="0" borderId="31" xfId="11" applyFont="1" applyFill="1" applyBorder="1" applyAlignment="1">
      <alignment horizontal="center" vertical="center"/>
    </xf>
    <xf numFmtId="0" fontId="24" fillId="0" borderId="42" xfId="11" applyFont="1" applyFill="1" applyBorder="1" applyAlignment="1">
      <alignment horizontal="center" vertical="center"/>
    </xf>
    <xf numFmtId="178" fontId="18" fillId="0" borderId="38" xfId="11" applyNumberFormat="1" applyFont="1" applyFill="1" applyBorder="1" applyAlignment="1">
      <alignment horizontal="right" vertical="center"/>
    </xf>
    <xf numFmtId="181" fontId="18" fillId="0" borderId="83" xfId="11" applyNumberFormat="1" applyFont="1" applyFill="1" applyBorder="1" applyAlignment="1">
      <alignment horizontal="right" vertical="center" shrinkToFit="1"/>
    </xf>
    <xf numFmtId="178" fontId="18" fillId="0" borderId="83" xfId="11" applyNumberFormat="1" applyFont="1" applyFill="1" applyBorder="1" applyAlignment="1">
      <alignment horizontal="right" vertical="center" shrinkToFit="1"/>
    </xf>
    <xf numFmtId="49" fontId="21" fillId="0" borderId="1" xfId="11" applyNumberFormat="1" applyFont="1" applyFill="1" applyBorder="1" applyAlignment="1">
      <alignment horizontal="center" vertical="center"/>
    </xf>
    <xf numFmtId="49" fontId="21" fillId="0" borderId="2" xfId="11" applyNumberFormat="1" applyFont="1" applyFill="1" applyBorder="1" applyAlignment="1">
      <alignment horizontal="center" vertical="center"/>
    </xf>
    <xf numFmtId="49" fontId="21" fillId="0" borderId="3" xfId="11" applyNumberFormat="1" applyFont="1" applyFill="1" applyBorder="1" applyAlignment="1">
      <alignment horizontal="center" vertical="center"/>
    </xf>
    <xf numFmtId="0" fontId="18" fillId="0" borderId="34" xfId="11" applyFont="1" applyBorder="1" applyAlignment="1">
      <alignment horizontal="center" vertical="center"/>
    </xf>
    <xf numFmtId="0" fontId="32" fillId="6" borderId="75" xfId="12" applyFont="1" applyFill="1" applyBorder="1" applyAlignment="1" applyProtection="1">
      <alignment horizontal="center" vertical="center"/>
    </xf>
    <xf numFmtId="0" fontId="32" fillId="6" borderId="70" xfId="12" applyFont="1" applyFill="1" applyBorder="1" applyAlignment="1" applyProtection="1">
      <alignment horizontal="center" vertical="center"/>
    </xf>
    <xf numFmtId="187" fontId="32" fillId="6" borderId="130" xfId="14" applyNumberFormat="1" applyFont="1" applyFill="1" applyBorder="1" applyAlignment="1" applyProtection="1">
      <alignment horizontal="right" vertical="center" shrinkToFit="1"/>
    </xf>
    <xf numFmtId="187" fontId="32" fillId="6" borderId="18" xfId="14" applyNumberFormat="1" applyFont="1" applyFill="1" applyBorder="1" applyAlignment="1" applyProtection="1">
      <alignment horizontal="right" vertical="center" shrinkToFit="1"/>
    </xf>
    <xf numFmtId="187" fontId="32" fillId="6" borderId="184" xfId="14" applyNumberFormat="1" applyFont="1" applyFill="1" applyBorder="1" applyAlignment="1" applyProtection="1">
      <alignment horizontal="right" vertical="center" shrinkToFit="1"/>
    </xf>
    <xf numFmtId="187" fontId="32" fillId="6" borderId="166" xfId="14" applyNumberFormat="1" applyFont="1" applyFill="1" applyBorder="1" applyAlignment="1" applyProtection="1">
      <alignment horizontal="right" vertical="center" shrinkToFit="1"/>
    </xf>
    <xf numFmtId="187" fontId="32" fillId="6" borderId="167" xfId="14" applyNumberFormat="1" applyFont="1" applyFill="1" applyBorder="1" applyAlignment="1" applyProtection="1">
      <alignment horizontal="right" vertical="center" shrinkToFit="1"/>
    </xf>
    <xf numFmtId="187" fontId="32" fillId="6" borderId="185" xfId="14" applyNumberFormat="1" applyFont="1" applyFill="1" applyBorder="1" applyAlignment="1" applyProtection="1">
      <alignment horizontal="right" vertical="center" shrinkToFit="1"/>
    </xf>
    <xf numFmtId="0" fontId="32" fillId="6" borderId="74" xfId="12" applyFont="1" applyFill="1" applyBorder="1" applyProtection="1">
      <alignment vertical="center"/>
    </xf>
    <xf numFmtId="0" fontId="32" fillId="6" borderId="75" xfId="12" applyFont="1" applyFill="1" applyBorder="1" applyProtection="1">
      <alignment vertical="center"/>
    </xf>
    <xf numFmtId="0" fontId="32" fillId="6" borderId="70" xfId="12" applyFont="1" applyFill="1" applyBorder="1" applyProtection="1">
      <alignment vertical="center"/>
    </xf>
    <xf numFmtId="188" fontId="32" fillId="6" borderId="72" xfId="14" applyNumberFormat="1" applyFont="1" applyFill="1" applyBorder="1" applyAlignment="1" applyProtection="1">
      <alignment horizontal="right" vertical="center" shrinkToFit="1"/>
    </xf>
    <xf numFmtId="188" fontId="32" fillId="6" borderId="75" xfId="14" applyNumberFormat="1" applyFont="1" applyFill="1" applyBorder="1" applyAlignment="1" applyProtection="1">
      <alignment horizontal="right" vertical="center" shrinkToFit="1"/>
    </xf>
    <xf numFmtId="188" fontId="32" fillId="6" borderId="70" xfId="14" applyNumberFormat="1" applyFont="1" applyFill="1" applyBorder="1" applyAlignment="1" applyProtection="1">
      <alignment horizontal="right" vertical="center" shrinkToFit="1"/>
    </xf>
    <xf numFmtId="188" fontId="32" fillId="6" borderId="181" xfId="14" applyNumberFormat="1" applyFont="1" applyFill="1" applyBorder="1" applyAlignment="1" applyProtection="1">
      <alignment horizontal="right" vertical="center" shrinkToFit="1"/>
    </xf>
    <xf numFmtId="188" fontId="32" fillId="6" borderId="182" xfId="14" applyNumberFormat="1" applyFont="1" applyFill="1" applyBorder="1" applyAlignment="1" applyProtection="1">
      <alignment horizontal="right" vertical="center" shrinkToFit="1"/>
    </xf>
    <xf numFmtId="188" fontId="32" fillId="6" borderId="183" xfId="14" applyNumberFormat="1" applyFont="1" applyFill="1" applyBorder="1" applyAlignment="1" applyProtection="1">
      <alignment horizontal="right" vertical="center" shrinkToFit="1"/>
    </xf>
    <xf numFmtId="0" fontId="32" fillId="6" borderId="11" xfId="12" applyFont="1" applyFill="1" applyBorder="1" applyAlignment="1" applyProtection="1">
      <alignment horizontal="left" vertical="center" wrapText="1"/>
    </xf>
    <xf numFmtId="0" fontId="32" fillId="6" borderId="12" xfId="12" applyFont="1" applyFill="1" applyBorder="1" applyAlignment="1" applyProtection="1">
      <alignment horizontal="left" vertical="center" wrapText="1"/>
    </xf>
    <xf numFmtId="0" fontId="32" fillId="6" borderId="74" xfId="12" applyFont="1" applyFill="1" applyBorder="1" applyAlignment="1" applyProtection="1">
      <alignment horizontal="left" vertical="center" wrapText="1"/>
    </xf>
    <xf numFmtId="0" fontId="32" fillId="6" borderId="75" xfId="12" applyFont="1" applyFill="1" applyBorder="1" applyAlignment="1" applyProtection="1">
      <alignment horizontal="left" vertical="center" wrapText="1"/>
    </xf>
    <xf numFmtId="0" fontId="32" fillId="6" borderId="12" xfId="12" applyFont="1" applyFill="1" applyBorder="1" applyAlignment="1" applyProtection="1">
      <alignment horizontal="center" vertical="center"/>
    </xf>
    <xf numFmtId="0" fontId="32" fillId="6" borderId="48" xfId="12" applyFont="1" applyFill="1" applyBorder="1" applyAlignment="1" applyProtection="1">
      <alignment horizontal="center" vertical="center"/>
    </xf>
    <xf numFmtId="187" fontId="32" fillId="6" borderId="39" xfId="14" applyNumberFormat="1" applyFont="1" applyFill="1" applyBorder="1" applyAlignment="1" applyProtection="1">
      <alignment horizontal="right" vertical="center" shrinkToFit="1"/>
    </xf>
    <xf numFmtId="187" fontId="32" fillId="6" borderId="31" xfId="14" applyNumberFormat="1" applyFont="1" applyFill="1" applyBorder="1" applyAlignment="1" applyProtection="1">
      <alignment horizontal="right" vertical="center" shrinkToFit="1"/>
    </xf>
    <xf numFmtId="187" fontId="32" fillId="6" borderId="156" xfId="14" applyNumberFormat="1" applyFont="1" applyFill="1" applyBorder="1" applyAlignment="1" applyProtection="1">
      <alignment horizontal="right" vertical="center" shrinkToFit="1"/>
    </xf>
    <xf numFmtId="187" fontId="32" fillId="6" borderId="157" xfId="14" applyNumberFormat="1" applyFont="1" applyFill="1" applyBorder="1" applyAlignment="1" applyProtection="1">
      <alignment horizontal="right" vertical="center" shrinkToFit="1"/>
    </xf>
    <xf numFmtId="187" fontId="32" fillId="6" borderId="158" xfId="14" applyNumberFormat="1" applyFont="1" applyFill="1" applyBorder="1" applyAlignment="1" applyProtection="1">
      <alignment horizontal="right" vertical="center" shrinkToFit="1"/>
    </xf>
    <xf numFmtId="187" fontId="32" fillId="6" borderId="159" xfId="14" applyNumberFormat="1" applyFont="1" applyFill="1" applyBorder="1" applyAlignment="1" applyProtection="1">
      <alignment horizontal="right" vertical="center" shrinkToFit="1"/>
    </xf>
    <xf numFmtId="187" fontId="32" fillId="6" borderId="160" xfId="14" applyNumberFormat="1" applyFont="1" applyFill="1" applyBorder="1" applyAlignment="1" applyProtection="1">
      <alignment horizontal="right" vertical="center" shrinkToFit="1"/>
    </xf>
    <xf numFmtId="0" fontId="32" fillId="6" borderId="7" xfId="12" applyFont="1" applyFill="1" applyBorder="1" applyProtection="1">
      <alignment vertical="center"/>
    </xf>
    <xf numFmtId="0" fontId="32" fillId="6" borderId="0" xfId="12" applyFont="1" applyFill="1" applyBorder="1" applyProtection="1">
      <alignment vertical="center"/>
    </xf>
    <xf numFmtId="0" fontId="32" fillId="6" borderId="38" xfId="12" applyFont="1" applyFill="1" applyBorder="1" applyProtection="1">
      <alignment vertical="center"/>
    </xf>
    <xf numFmtId="188" fontId="32" fillId="6" borderId="64" xfId="14" applyNumberFormat="1" applyFont="1" applyFill="1" applyBorder="1" applyAlignment="1" applyProtection="1">
      <alignment horizontal="right" vertical="center" shrinkToFit="1"/>
    </xf>
    <xf numFmtId="188" fontId="32" fillId="6" borderId="0" xfId="14" applyNumberFormat="1" applyFont="1" applyFill="1" applyBorder="1" applyAlignment="1" applyProtection="1">
      <alignment horizontal="right" vertical="center" shrinkToFit="1"/>
    </xf>
    <xf numFmtId="188" fontId="32" fillId="6" borderId="38" xfId="14" applyNumberFormat="1" applyFont="1" applyFill="1" applyBorder="1" applyAlignment="1" applyProtection="1">
      <alignment horizontal="right" vertical="center" shrinkToFit="1"/>
    </xf>
    <xf numFmtId="188" fontId="32" fillId="6" borderId="0" xfId="14" applyNumberFormat="1" applyFont="1" applyFill="1" applyAlignment="1" applyProtection="1">
      <alignment horizontal="right" vertical="center" shrinkToFit="1"/>
    </xf>
    <xf numFmtId="188" fontId="32" fillId="6" borderId="66"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2" fillId="6" borderId="54" xfId="12" applyFont="1" applyFill="1" applyBorder="1" applyAlignment="1" applyProtection="1">
      <alignment horizontal="left" vertical="center"/>
    </xf>
    <xf numFmtId="0" fontId="32" fillId="6" borderId="54" xfId="12" applyFont="1" applyFill="1" applyBorder="1" applyAlignment="1" applyProtection="1">
      <alignment horizontal="right" vertical="center" wrapText="1"/>
    </xf>
    <xf numFmtId="0" fontId="32" fillId="6" borderId="54" xfId="12" applyFont="1" applyFill="1" applyBorder="1" applyAlignment="1" applyProtection="1">
      <alignment horizontal="right" vertical="center"/>
    </xf>
    <xf numFmtId="0" fontId="32" fillId="6" borderId="40" xfId="12" applyFont="1" applyFill="1" applyBorder="1" applyAlignment="1" applyProtection="1">
      <alignment horizontal="right" vertical="center"/>
    </xf>
    <xf numFmtId="177" fontId="32" fillId="6" borderId="37" xfId="14" applyNumberFormat="1" applyFont="1" applyFill="1" applyBorder="1" applyAlignment="1" applyProtection="1">
      <alignment horizontal="right" vertical="center" shrinkToFit="1"/>
    </xf>
    <xf numFmtId="177" fontId="32" fillId="6" borderId="54" xfId="14" applyNumberFormat="1" applyFont="1" applyFill="1" applyBorder="1" applyAlignment="1" applyProtection="1">
      <alignment horizontal="right" vertical="center" shrinkToFit="1"/>
    </xf>
    <xf numFmtId="177" fontId="32" fillId="6" borderId="89" xfId="14" applyNumberFormat="1" applyFont="1" applyFill="1" applyBorder="1" applyAlignment="1" applyProtection="1">
      <alignment horizontal="right" vertical="center" shrinkToFit="1"/>
    </xf>
    <xf numFmtId="177" fontId="32" fillId="6" borderId="91" xfId="14" applyNumberFormat="1" applyFont="1" applyFill="1" applyBorder="1" applyAlignment="1" applyProtection="1">
      <alignment horizontal="right" vertical="center" shrinkToFit="1"/>
    </xf>
    <xf numFmtId="187" fontId="32" fillId="6" borderId="178" xfId="14" applyNumberFormat="1" applyFont="1" applyFill="1" applyBorder="1" applyAlignment="1" applyProtection="1">
      <alignment horizontal="right" vertical="center" shrinkToFit="1"/>
    </xf>
    <xf numFmtId="187" fontId="32" fillId="6" borderId="179" xfId="14" applyNumberFormat="1" applyFont="1" applyFill="1" applyBorder="1" applyAlignment="1" applyProtection="1">
      <alignment horizontal="right" vertical="center" shrinkToFit="1"/>
    </xf>
    <xf numFmtId="187" fontId="32" fillId="6" borderId="180" xfId="14" applyNumberFormat="1" applyFont="1" applyFill="1" applyBorder="1" applyAlignment="1" applyProtection="1">
      <alignment horizontal="right" vertical="center" shrinkToFit="1"/>
    </xf>
    <xf numFmtId="176" fontId="32" fillId="6" borderId="64" xfId="14" applyNumberFormat="1" applyFont="1" applyFill="1" applyBorder="1" applyAlignment="1" applyProtection="1">
      <alignment horizontal="right" vertical="center" shrinkToFit="1"/>
    </xf>
    <xf numFmtId="176" fontId="32" fillId="6" borderId="0" xfId="14" applyNumberFormat="1" applyFont="1" applyFill="1" applyBorder="1" applyAlignment="1" applyProtection="1">
      <alignment horizontal="right" vertical="center" shrinkToFit="1"/>
    </xf>
    <xf numFmtId="176" fontId="32" fillId="6" borderId="38" xfId="14" applyNumberFormat="1" applyFont="1" applyFill="1" applyBorder="1" applyAlignment="1" applyProtection="1">
      <alignment horizontal="right" vertical="center" shrinkToFit="1"/>
    </xf>
    <xf numFmtId="176" fontId="32" fillId="6" borderId="0" xfId="14" applyNumberFormat="1" applyFont="1" applyFill="1" applyAlignment="1" applyProtection="1">
      <alignment horizontal="right" vertical="center" shrinkToFit="1"/>
    </xf>
    <xf numFmtId="176" fontId="32" fillId="6" borderId="66" xfId="14" applyNumberFormat="1" applyFont="1" applyFill="1" applyBorder="1" applyAlignment="1" applyProtection="1">
      <alignment horizontal="right" vertical="center" shrinkToFit="1"/>
    </xf>
    <xf numFmtId="0" fontId="32" fillId="6" borderId="7" xfId="12" applyFont="1" applyFill="1" applyBorder="1" applyAlignment="1" applyProtection="1">
      <alignment horizontal="left" vertical="center"/>
    </xf>
    <xf numFmtId="0" fontId="32" fillId="6" borderId="0" xfId="12" applyFont="1" applyFill="1" applyBorder="1" applyAlignment="1" applyProtection="1">
      <alignment horizontal="left" vertical="center"/>
    </xf>
    <xf numFmtId="0" fontId="32" fillId="6" borderId="0" xfId="12" applyFont="1" applyFill="1" applyBorder="1" applyAlignment="1" applyProtection="1">
      <alignment horizontal="right" vertical="center" wrapText="1"/>
    </xf>
    <xf numFmtId="0" fontId="32" fillId="6" borderId="0" xfId="12" applyFont="1" applyFill="1" applyBorder="1" applyAlignment="1" applyProtection="1">
      <alignment horizontal="right" vertical="center"/>
    </xf>
    <xf numFmtId="0" fontId="32" fillId="6" borderId="38" xfId="12" applyFont="1" applyFill="1" applyBorder="1" applyAlignment="1" applyProtection="1">
      <alignment horizontal="right" vertical="center"/>
    </xf>
    <xf numFmtId="177" fontId="32" fillId="6" borderId="64" xfId="14" applyNumberFormat="1" applyFont="1" applyFill="1" applyBorder="1" applyAlignment="1" applyProtection="1">
      <alignment horizontal="right" vertical="center" shrinkToFit="1"/>
    </xf>
    <xf numFmtId="177" fontId="32" fillId="6" borderId="0" xfId="14" applyNumberFormat="1" applyFont="1" applyFill="1" applyBorder="1" applyAlignment="1" applyProtection="1">
      <alignment horizontal="right" vertical="center" shrinkToFit="1"/>
    </xf>
    <xf numFmtId="177" fontId="32" fillId="6" borderId="85" xfId="14" applyNumberFormat="1" applyFont="1" applyFill="1" applyBorder="1" applyAlignment="1" applyProtection="1">
      <alignment horizontal="right" vertical="center" shrinkToFit="1"/>
    </xf>
    <xf numFmtId="177" fontId="32" fillId="6" borderId="88" xfId="14" applyNumberFormat="1" applyFont="1" applyFill="1" applyBorder="1" applyAlignment="1" applyProtection="1">
      <alignment horizontal="right" vertical="center" shrinkToFit="1"/>
    </xf>
    <xf numFmtId="187" fontId="32" fillId="6" borderId="175" xfId="14" applyNumberFormat="1" applyFont="1" applyFill="1" applyBorder="1" applyAlignment="1" applyProtection="1">
      <alignment horizontal="right" vertical="center" shrinkToFit="1"/>
    </xf>
    <xf numFmtId="187" fontId="32" fillId="6" borderId="176" xfId="14" applyNumberFormat="1" applyFont="1" applyFill="1" applyBorder="1" applyAlignment="1" applyProtection="1">
      <alignment horizontal="right" vertical="center" shrinkToFit="1"/>
    </xf>
    <xf numFmtId="187" fontId="32" fillId="6" borderId="177" xfId="14" applyNumberFormat="1" applyFont="1" applyFill="1" applyBorder="1" applyAlignment="1" applyProtection="1">
      <alignment horizontal="right" vertical="center" shrinkToFit="1"/>
    </xf>
    <xf numFmtId="176" fontId="32" fillId="6" borderId="41" xfId="14" applyNumberFormat="1" applyFont="1" applyFill="1" applyBorder="1" applyAlignment="1" applyProtection="1">
      <alignment horizontal="right" vertical="center" shrinkToFit="1"/>
    </xf>
    <xf numFmtId="176" fontId="32" fillId="6" borderId="12" xfId="14" applyNumberFormat="1" applyFont="1" applyFill="1" applyBorder="1" applyAlignment="1" applyProtection="1">
      <alignment horizontal="right" vertical="center" shrinkToFit="1"/>
    </xf>
    <xf numFmtId="176" fontId="32" fillId="6" borderId="13" xfId="14" applyNumberFormat="1" applyFont="1" applyFill="1" applyBorder="1" applyAlignment="1" applyProtection="1">
      <alignment horizontal="right" vertical="center" shrinkToFit="1"/>
    </xf>
    <xf numFmtId="0" fontId="32" fillId="6" borderId="72" xfId="12" applyFont="1" applyFill="1" applyBorder="1" applyProtection="1">
      <alignment vertical="center"/>
    </xf>
    <xf numFmtId="177" fontId="32" fillId="6" borderId="172" xfId="14" applyNumberFormat="1" applyFont="1" applyFill="1" applyBorder="1" applyAlignment="1" applyProtection="1">
      <alignment horizontal="right" vertical="center" shrinkToFit="1"/>
    </xf>
    <xf numFmtId="177" fontId="32" fillId="6" borderId="173" xfId="14" applyNumberFormat="1" applyFont="1" applyFill="1" applyBorder="1" applyAlignment="1" applyProtection="1">
      <alignment horizontal="right" vertical="center" shrinkToFit="1"/>
    </xf>
    <xf numFmtId="187" fontId="32" fillId="6" borderId="173" xfId="14" applyNumberFormat="1" applyFont="1" applyFill="1" applyBorder="1" applyAlignment="1" applyProtection="1">
      <alignment horizontal="right" vertical="center" shrinkToFit="1"/>
    </xf>
    <xf numFmtId="187" fontId="32" fillId="6" borderId="174" xfId="14" applyNumberFormat="1" applyFont="1" applyFill="1" applyBorder="1" applyAlignment="1" applyProtection="1">
      <alignment horizontal="right" vertical="center" shrinkToFit="1"/>
    </xf>
    <xf numFmtId="187" fontId="32" fillId="6" borderId="86" xfId="14" applyNumberFormat="1" applyFont="1" applyFill="1" applyBorder="1" applyAlignment="1" applyProtection="1">
      <alignment horizontal="right" vertical="center" shrinkToFit="1"/>
    </xf>
    <xf numFmtId="187" fontId="32" fillId="6" borderId="155" xfId="14" applyNumberFormat="1" applyFont="1" applyFill="1" applyBorder="1" applyAlignment="1" applyProtection="1">
      <alignment horizontal="right" vertical="center" shrinkToFit="1"/>
    </xf>
    <xf numFmtId="0" fontId="32" fillId="6" borderId="11" xfId="12" applyFont="1" applyFill="1" applyBorder="1" applyAlignment="1" applyProtection="1">
      <alignment horizontal="left" vertical="center"/>
    </xf>
    <xf numFmtId="0" fontId="32" fillId="6" borderId="12" xfId="12" applyFont="1" applyFill="1" applyBorder="1" applyAlignment="1" applyProtection="1">
      <alignment horizontal="left" vertical="center"/>
    </xf>
    <xf numFmtId="0" fontId="32" fillId="6" borderId="12" xfId="12" applyFont="1" applyFill="1" applyBorder="1" applyAlignment="1" applyProtection="1">
      <alignment horizontal="right" vertical="center"/>
    </xf>
    <xf numFmtId="0" fontId="32" fillId="6" borderId="48" xfId="12" applyFont="1" applyFill="1" applyBorder="1" applyAlignment="1" applyProtection="1">
      <alignment horizontal="right" vertical="center"/>
    </xf>
    <xf numFmtId="177" fontId="32" fillId="6" borderId="41" xfId="13" applyNumberFormat="1" applyFont="1" applyFill="1" applyBorder="1" applyAlignment="1" applyProtection="1">
      <alignment horizontal="right" vertical="center" shrinkToFit="1"/>
    </xf>
    <xf numFmtId="177" fontId="32" fillId="6" borderId="12" xfId="13" applyNumberFormat="1" applyFont="1" applyFill="1" applyBorder="1" applyAlignment="1" applyProtection="1">
      <alignment horizontal="right" vertical="center" shrinkToFit="1"/>
    </xf>
    <xf numFmtId="177" fontId="32" fillId="6" borderId="82" xfId="13" applyNumberFormat="1" applyFont="1" applyFill="1" applyBorder="1" applyAlignment="1" applyProtection="1">
      <alignment horizontal="right" vertical="center" shrinkToFit="1"/>
    </xf>
    <xf numFmtId="177" fontId="32" fillId="6" borderId="84" xfId="13" applyNumberFormat="1" applyFont="1" applyFill="1" applyBorder="1" applyAlignment="1" applyProtection="1">
      <alignment horizontal="right" vertical="center" shrinkToFit="1"/>
    </xf>
    <xf numFmtId="187" fontId="32" fillId="6" borderId="169" xfId="14" applyNumberFormat="1" applyFont="1" applyFill="1" applyBorder="1" applyAlignment="1" applyProtection="1">
      <alignment horizontal="right" vertical="center" shrinkToFit="1"/>
    </xf>
    <xf numFmtId="187" fontId="32" fillId="6" borderId="170" xfId="14" applyNumberFormat="1" applyFont="1" applyFill="1" applyBorder="1" applyAlignment="1" applyProtection="1">
      <alignment horizontal="right" vertical="center" shrinkToFit="1"/>
    </xf>
    <xf numFmtId="187" fontId="32" fillId="6" borderId="171" xfId="14" applyNumberFormat="1" applyFont="1" applyFill="1" applyBorder="1" applyAlignment="1" applyProtection="1">
      <alignment horizontal="right" vertical="center" shrinkToFit="1"/>
    </xf>
    <xf numFmtId="0" fontId="32" fillId="6" borderId="11" xfId="12" applyFont="1" applyFill="1" applyBorder="1" applyProtection="1">
      <alignment vertical="center"/>
    </xf>
    <xf numFmtId="0" fontId="32" fillId="6" borderId="12" xfId="12" applyFont="1" applyFill="1" applyBorder="1" applyProtection="1">
      <alignment vertical="center"/>
    </xf>
    <xf numFmtId="0" fontId="32" fillId="6" borderId="48" xfId="12" applyFont="1" applyFill="1" applyBorder="1" applyProtection="1">
      <alignment vertical="center"/>
    </xf>
    <xf numFmtId="176" fontId="32" fillId="6" borderId="48" xfId="14" applyNumberFormat="1" applyFont="1" applyFill="1" applyBorder="1" applyAlignment="1" applyProtection="1">
      <alignment horizontal="right" vertical="center" shrinkToFit="1"/>
    </xf>
    <xf numFmtId="0" fontId="32" fillId="6" borderId="45" xfId="12" applyFont="1" applyFill="1" applyBorder="1" applyAlignment="1" applyProtection="1">
      <alignment horizontal="center" vertical="center"/>
    </xf>
    <xf numFmtId="0" fontId="32" fillId="6" borderId="25" xfId="12" applyFont="1" applyFill="1" applyBorder="1" applyAlignment="1" applyProtection="1">
      <alignment horizontal="center" vertical="center"/>
    </xf>
    <xf numFmtId="0" fontId="32" fillId="6" borderId="46" xfId="12" applyFont="1" applyFill="1" applyBorder="1" applyAlignment="1" applyProtection="1">
      <alignment horizontal="center" vertical="center"/>
    </xf>
    <xf numFmtId="0" fontId="32" fillId="6" borderId="26" xfId="12" applyFont="1" applyFill="1" applyBorder="1" applyAlignment="1" applyProtection="1">
      <alignment horizontal="center" vertical="center"/>
    </xf>
    <xf numFmtId="0" fontId="32" fillId="6" borderId="64" xfId="12" applyFont="1" applyFill="1" applyBorder="1" applyProtection="1">
      <alignment vertical="center"/>
    </xf>
    <xf numFmtId="177" fontId="32" fillId="6" borderId="154" xfId="14" applyNumberFormat="1" applyFont="1" applyFill="1" applyBorder="1" applyAlignment="1" applyProtection="1">
      <alignment horizontal="right" vertical="center" shrinkToFit="1"/>
    </xf>
    <xf numFmtId="177" fontId="32" fillId="6" borderId="86" xfId="14" applyNumberFormat="1" applyFont="1" applyFill="1" applyBorder="1" applyAlignment="1" applyProtection="1">
      <alignment horizontal="right" vertical="center" shrinkToFit="1"/>
    </xf>
    <xf numFmtId="0" fontId="32" fillId="6" borderId="11" xfId="12" applyFont="1" applyFill="1" applyBorder="1" applyAlignment="1" applyProtection="1">
      <alignment horizontal="center" vertical="center" textRotation="255" wrapText="1"/>
    </xf>
    <xf numFmtId="0" fontId="32" fillId="6" borderId="48" xfId="12" applyFont="1" applyFill="1" applyBorder="1" applyAlignment="1" applyProtection="1">
      <alignment horizontal="center" vertical="center" textRotation="255" wrapText="1"/>
    </xf>
    <xf numFmtId="0" fontId="32" fillId="6" borderId="7" xfId="12" applyFont="1" applyFill="1" applyBorder="1" applyAlignment="1" applyProtection="1">
      <alignment horizontal="center" vertical="center" textRotation="255" wrapText="1"/>
    </xf>
    <xf numFmtId="0" fontId="32" fillId="6" borderId="38" xfId="12" applyFont="1" applyFill="1" applyBorder="1" applyAlignment="1" applyProtection="1">
      <alignment horizontal="center" vertical="center" textRotation="255" wrapText="1"/>
    </xf>
    <xf numFmtId="0" fontId="32" fillId="6" borderId="24" xfId="12" applyFont="1" applyFill="1" applyBorder="1" applyAlignment="1" applyProtection="1">
      <alignment horizontal="center" vertical="center" textRotation="255" wrapText="1"/>
    </xf>
    <xf numFmtId="0" fontId="32" fillId="6" borderId="40" xfId="12" applyFont="1" applyFill="1" applyBorder="1" applyAlignment="1" applyProtection="1">
      <alignment horizontal="center" vertical="center" textRotation="255" wrapText="1"/>
    </xf>
    <xf numFmtId="0" fontId="32" fillId="6" borderId="64" xfId="12" applyFont="1" applyFill="1" applyBorder="1" applyAlignment="1" applyProtection="1">
      <alignment vertical="center"/>
    </xf>
    <xf numFmtId="0" fontId="32" fillId="6" borderId="0" xfId="12" applyFont="1" applyFill="1" applyBorder="1" applyAlignment="1" applyProtection="1">
      <alignment vertical="center"/>
    </xf>
    <xf numFmtId="0" fontId="32" fillId="6" borderId="38" xfId="12" applyFont="1" applyFill="1" applyBorder="1" applyAlignment="1" applyProtection="1">
      <alignment vertical="center"/>
    </xf>
    <xf numFmtId="187" fontId="32" fillId="6" borderId="88" xfId="14" applyNumberFormat="1" applyFont="1" applyFill="1" applyBorder="1" applyAlignment="1" applyProtection="1">
      <alignment horizontal="right" vertical="center" shrinkToFit="1"/>
    </xf>
    <xf numFmtId="187" fontId="32" fillId="6" borderId="0" xfId="14" applyNumberFormat="1" applyFont="1" applyFill="1" applyBorder="1" applyAlignment="1" applyProtection="1">
      <alignment horizontal="right" vertical="center" shrinkToFit="1"/>
    </xf>
    <xf numFmtId="187" fontId="32" fillId="6" borderId="66" xfId="14" applyNumberFormat="1" applyFont="1" applyFill="1" applyBorder="1" applyAlignment="1" applyProtection="1">
      <alignment horizontal="right" vertical="center" shrinkToFit="1"/>
    </xf>
    <xf numFmtId="0" fontId="32" fillId="6" borderId="17" xfId="12" applyFont="1" applyFill="1" applyBorder="1" applyAlignment="1" applyProtection="1">
      <alignment horizontal="left" vertical="center" wrapText="1"/>
    </xf>
    <xf numFmtId="0" fontId="32" fillId="6" borderId="18" xfId="12" applyFont="1" applyFill="1" applyBorder="1" applyAlignment="1" applyProtection="1">
      <alignment horizontal="left" vertical="center"/>
    </xf>
    <xf numFmtId="0" fontId="32" fillId="6" borderId="43" xfId="12" applyFont="1" applyFill="1" applyBorder="1" applyAlignment="1" applyProtection="1">
      <alignment horizontal="left" vertical="center"/>
    </xf>
    <xf numFmtId="187" fontId="32" fillId="6" borderId="128" xfId="14" applyNumberFormat="1" applyFont="1" applyFill="1" applyBorder="1" applyAlignment="1" applyProtection="1">
      <alignment horizontal="right" vertical="center" shrinkToFit="1"/>
    </xf>
    <xf numFmtId="187" fontId="32" fillId="6" borderId="129" xfId="14" applyNumberFormat="1" applyFont="1" applyFill="1" applyBorder="1" applyAlignment="1" applyProtection="1">
      <alignment horizontal="right" vertical="center" shrinkToFit="1"/>
    </xf>
    <xf numFmtId="177" fontId="32" fillId="6" borderId="164" xfId="14" applyNumberFormat="1" applyFont="1" applyFill="1" applyBorder="1" applyAlignment="1" applyProtection="1">
      <alignment horizontal="right" vertical="center" shrinkToFit="1"/>
    </xf>
    <xf numFmtId="177" fontId="32" fillId="6" borderId="165" xfId="14" applyNumberFormat="1" applyFont="1" applyFill="1" applyBorder="1" applyAlignment="1" applyProtection="1">
      <alignment horizontal="right" vertical="center" shrinkToFit="1"/>
    </xf>
    <xf numFmtId="187" fontId="32" fillId="6" borderId="162" xfId="14" applyNumberFormat="1" applyFont="1" applyFill="1" applyBorder="1" applyAlignment="1" applyProtection="1">
      <alignment horizontal="right" vertical="center" shrinkToFit="1"/>
    </xf>
    <xf numFmtId="0" fontId="32" fillId="6" borderId="64" xfId="14" applyFont="1" applyFill="1" applyBorder="1" applyAlignment="1" applyProtection="1">
      <alignment horizontal="left" vertical="center" shrinkToFit="1"/>
    </xf>
    <xf numFmtId="0" fontId="32" fillId="6" borderId="0" xfId="14" applyFont="1" applyFill="1" applyBorder="1" applyAlignment="1" applyProtection="1">
      <alignment horizontal="left" vertical="center" shrinkToFit="1"/>
    </xf>
    <xf numFmtId="0" fontId="32" fillId="6" borderId="38" xfId="14" applyFont="1" applyFill="1" applyBorder="1" applyAlignment="1" applyProtection="1">
      <alignment horizontal="left" vertical="center" shrinkToFit="1"/>
    </xf>
    <xf numFmtId="0" fontId="32" fillId="6" borderId="37" xfId="12" applyFont="1" applyFill="1" applyBorder="1" applyAlignment="1" applyProtection="1">
      <alignment vertical="center"/>
    </xf>
    <xf numFmtId="0" fontId="32" fillId="6" borderId="54" xfId="12" applyFont="1" applyFill="1" applyBorder="1" applyAlignment="1" applyProtection="1">
      <alignment vertical="center"/>
    </xf>
    <xf numFmtId="0" fontId="32" fillId="6" borderId="40" xfId="12" applyFont="1" applyFill="1" applyBorder="1" applyAlignment="1" applyProtection="1">
      <alignment vertical="center"/>
    </xf>
    <xf numFmtId="0" fontId="32" fillId="6" borderId="81" xfId="12" applyFont="1" applyFill="1" applyBorder="1" applyAlignment="1" applyProtection="1">
      <alignment horizontal="center" vertical="center"/>
    </xf>
    <xf numFmtId="177" fontId="32" fillId="6" borderId="83" xfId="14" applyNumberFormat="1" applyFont="1" applyFill="1" applyBorder="1" applyAlignment="1" applyProtection="1">
      <alignment horizontal="right" vertical="center" shrinkToFit="1"/>
    </xf>
    <xf numFmtId="187" fontId="32" fillId="6" borderId="83" xfId="14" applyNumberFormat="1" applyFont="1" applyFill="1" applyBorder="1" applyAlignment="1" applyProtection="1">
      <alignment horizontal="right" vertical="center" shrinkToFit="1"/>
    </xf>
    <xf numFmtId="187" fontId="32" fillId="6" borderId="153" xfId="14" applyNumberFormat="1" applyFont="1" applyFill="1" applyBorder="1" applyAlignment="1" applyProtection="1">
      <alignment horizontal="right" vertical="center" shrinkToFit="1"/>
    </xf>
    <xf numFmtId="177" fontId="32" fillId="6" borderId="90" xfId="14" applyNumberFormat="1" applyFont="1" applyFill="1" applyBorder="1" applyAlignment="1" applyProtection="1">
      <alignment horizontal="right" vertical="center" shrinkToFit="1"/>
    </xf>
    <xf numFmtId="187" fontId="32" fillId="6" borderId="163" xfId="14" applyNumberFormat="1" applyFont="1" applyFill="1" applyBorder="1" applyAlignment="1" applyProtection="1">
      <alignment horizontal="right" vertical="center" shrinkToFit="1"/>
    </xf>
    <xf numFmtId="187" fontId="32" fillId="6" borderId="47" xfId="14" applyNumberFormat="1" applyFont="1" applyFill="1" applyBorder="1" applyAlignment="1" applyProtection="1">
      <alignment horizontal="right" vertical="center" shrinkToFit="1"/>
    </xf>
    <xf numFmtId="187" fontId="32" fillId="6" borderId="91" xfId="14" applyNumberFormat="1" applyFont="1" applyFill="1" applyBorder="1" applyAlignment="1" applyProtection="1">
      <alignment horizontal="right" vertical="center" shrinkToFit="1"/>
    </xf>
    <xf numFmtId="187" fontId="32" fillId="6" borderId="54" xfId="14" applyNumberFormat="1" applyFont="1" applyFill="1" applyBorder="1" applyAlignment="1" applyProtection="1">
      <alignment horizontal="right" vertical="center" shrinkToFit="1"/>
    </xf>
    <xf numFmtId="187" fontId="32" fillId="6" borderId="67" xfId="14" applyNumberFormat="1" applyFont="1" applyFill="1" applyBorder="1" applyAlignment="1" applyProtection="1">
      <alignment horizontal="right" vertical="center" shrinkToFit="1"/>
    </xf>
    <xf numFmtId="0" fontId="32" fillId="6" borderId="11" xfId="12" applyFont="1" applyFill="1" applyBorder="1" applyAlignment="1" applyProtection="1">
      <alignment horizontal="center" vertical="center" wrapText="1"/>
    </xf>
    <xf numFmtId="0" fontId="32" fillId="6" borderId="12" xfId="12" applyFont="1" applyFill="1" applyBorder="1" applyAlignment="1" applyProtection="1">
      <alignment horizontal="center" vertical="center" wrapText="1"/>
    </xf>
    <xf numFmtId="0" fontId="32" fillId="6" borderId="48" xfId="12" applyFont="1" applyFill="1" applyBorder="1" applyAlignment="1" applyProtection="1">
      <alignment horizontal="center" vertical="center" wrapText="1"/>
    </xf>
    <xf numFmtId="0" fontId="32" fillId="6" borderId="7" xfId="12" applyFont="1" applyFill="1" applyBorder="1" applyAlignment="1" applyProtection="1">
      <alignment horizontal="center" vertical="center" wrapText="1"/>
    </xf>
    <xf numFmtId="0" fontId="32" fillId="6" borderId="0" xfId="12" applyFont="1" applyFill="1" applyBorder="1" applyAlignment="1" applyProtection="1">
      <alignment horizontal="center" vertical="center" wrapText="1"/>
    </xf>
    <xf numFmtId="0" fontId="32" fillId="6" borderId="38" xfId="12" applyFont="1" applyFill="1" applyBorder="1" applyAlignment="1" applyProtection="1">
      <alignment horizontal="center" vertical="center" wrapText="1"/>
    </xf>
    <xf numFmtId="0" fontId="32" fillId="6" borderId="74" xfId="12" applyFont="1" applyFill="1" applyBorder="1" applyAlignment="1" applyProtection="1">
      <alignment horizontal="center" vertical="center" wrapText="1"/>
    </xf>
    <xf numFmtId="0" fontId="32" fillId="6" borderId="75" xfId="12" applyFont="1" applyFill="1" applyBorder="1" applyAlignment="1" applyProtection="1">
      <alignment horizontal="center" vertical="center" wrapText="1"/>
    </xf>
    <xf numFmtId="0" fontId="32" fillId="6" borderId="70" xfId="12" applyFont="1" applyFill="1" applyBorder="1" applyAlignment="1" applyProtection="1">
      <alignment horizontal="center" vertical="center" wrapText="1"/>
    </xf>
    <xf numFmtId="0" fontId="32" fillId="6" borderId="41" xfId="12" applyFont="1" applyFill="1" applyBorder="1" applyProtection="1">
      <alignment vertical="center"/>
    </xf>
    <xf numFmtId="177" fontId="32" fillId="6" borderId="151" xfId="14" applyNumberFormat="1" applyFont="1" applyFill="1" applyBorder="1" applyAlignment="1" applyProtection="1">
      <alignment horizontal="right" vertical="center" shrinkToFit="1"/>
    </xf>
    <xf numFmtId="187" fontId="32" fillId="6" borderId="168" xfId="14" applyNumberFormat="1" applyFont="1" applyFill="1" applyBorder="1" applyAlignment="1" applyProtection="1">
      <alignment horizontal="right" vertical="center" shrinkToFit="1"/>
    </xf>
    <xf numFmtId="0" fontId="32" fillId="6" borderId="64" xfId="12" applyFont="1" applyFill="1" applyBorder="1" applyAlignment="1" applyProtection="1">
      <alignment vertical="center" shrinkToFit="1"/>
    </xf>
    <xf numFmtId="0" fontId="32" fillId="6" borderId="0" xfId="12" applyFont="1" applyFill="1" applyBorder="1" applyAlignment="1" applyProtection="1">
      <alignment vertical="center" shrinkToFit="1"/>
    </xf>
    <xf numFmtId="0" fontId="32" fillId="6" borderId="38" xfId="12" applyFont="1" applyFill="1" applyBorder="1" applyAlignment="1" applyProtection="1">
      <alignment vertical="center" shrinkToFit="1"/>
    </xf>
    <xf numFmtId="187" fontId="32" fillId="6" borderId="152" xfId="14" applyNumberFormat="1" applyFont="1" applyFill="1" applyBorder="1" applyAlignment="1" applyProtection="1">
      <alignment horizontal="right" vertical="center" shrinkToFit="1"/>
    </xf>
    <xf numFmtId="187" fontId="32" fillId="6" borderId="15" xfId="14" applyNumberFormat="1" applyFont="1" applyFill="1" applyBorder="1" applyAlignment="1" applyProtection="1">
      <alignment horizontal="right" vertical="center" shrinkToFit="1"/>
    </xf>
    <xf numFmtId="0" fontId="32" fillId="6" borderId="41" xfId="12" applyFont="1" applyFill="1" applyBorder="1" applyAlignment="1" applyProtection="1">
      <alignment horizontal="center" vertical="center" wrapText="1"/>
    </xf>
    <xf numFmtId="0" fontId="32" fillId="6" borderId="64" xfId="12" applyFont="1" applyFill="1" applyBorder="1" applyAlignment="1" applyProtection="1">
      <alignment horizontal="center" vertical="center" wrapText="1"/>
    </xf>
    <xf numFmtId="0" fontId="32" fillId="6" borderId="54" xfId="12" applyFont="1" applyFill="1" applyBorder="1" applyAlignment="1" applyProtection="1">
      <alignment horizontal="center" vertical="center" wrapText="1"/>
    </xf>
    <xf numFmtId="0" fontId="32" fillId="6" borderId="40" xfId="12" applyFont="1" applyFill="1" applyBorder="1" applyAlignment="1" applyProtection="1">
      <alignment horizontal="center" vertical="center" wrapText="1"/>
    </xf>
    <xf numFmtId="0" fontId="32" fillId="6" borderId="41" xfId="14" applyFont="1" applyFill="1" applyBorder="1" applyAlignment="1" applyProtection="1">
      <alignment horizontal="left" vertical="center" shrinkToFit="1"/>
    </xf>
    <xf numFmtId="0" fontId="32" fillId="6" borderId="12" xfId="14" applyFont="1" applyFill="1" applyBorder="1" applyAlignment="1" applyProtection="1">
      <alignment horizontal="left" vertical="center" shrinkToFit="1"/>
    </xf>
    <xf numFmtId="0" fontId="32" fillId="6" borderId="48" xfId="14" applyFont="1" applyFill="1" applyBorder="1" applyAlignment="1" applyProtection="1">
      <alignment horizontal="left" vertical="center" shrinkToFit="1"/>
    </xf>
    <xf numFmtId="187" fontId="32" fillId="6" borderId="87" xfId="14" applyNumberFormat="1" applyFont="1" applyFill="1" applyBorder="1" applyAlignment="1" applyProtection="1">
      <alignment horizontal="right" vertical="center" shrinkToFit="1"/>
    </xf>
    <xf numFmtId="187" fontId="32" fillId="6" borderId="63" xfId="14" applyNumberFormat="1" applyFont="1" applyFill="1" applyBorder="1" applyAlignment="1" applyProtection="1">
      <alignment horizontal="right" vertical="center" shrinkToFit="1"/>
    </xf>
    <xf numFmtId="0" fontId="32"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2" fillId="6" borderId="37" xfId="12" applyFont="1" applyFill="1" applyBorder="1" applyProtection="1">
      <alignment vertical="center"/>
    </xf>
    <xf numFmtId="0" fontId="32" fillId="6" borderId="54" xfId="12" applyFont="1" applyFill="1" applyBorder="1" applyProtection="1">
      <alignment vertical="center"/>
    </xf>
    <xf numFmtId="0" fontId="32" fillId="6" borderId="40" xfId="12" applyFont="1" applyFill="1" applyBorder="1" applyProtection="1">
      <alignment vertical="center"/>
    </xf>
    <xf numFmtId="177" fontId="32" fillId="6" borderId="161" xfId="14" applyNumberFormat="1" applyFont="1" applyFill="1" applyBorder="1" applyAlignment="1" applyProtection="1">
      <alignment horizontal="right" vertical="center" shrinkToFit="1"/>
    </xf>
    <xf numFmtId="0" fontId="32" fillId="6" borderId="11" xfId="12" applyFont="1" applyFill="1" applyBorder="1" applyAlignment="1" applyProtection="1">
      <alignment horizontal="center" vertical="top" wrapText="1"/>
    </xf>
    <xf numFmtId="0" fontId="32" fillId="6" borderId="12" xfId="12" applyFont="1" applyFill="1" applyBorder="1" applyAlignment="1" applyProtection="1">
      <alignment horizontal="center" vertical="top" wrapText="1"/>
    </xf>
    <xf numFmtId="0" fontId="32" fillId="6" borderId="48" xfId="12" applyFont="1" applyFill="1" applyBorder="1" applyAlignment="1" applyProtection="1">
      <alignment horizontal="center" vertical="top" wrapText="1"/>
    </xf>
    <xf numFmtId="0" fontId="32" fillId="6" borderId="7" xfId="12" applyFont="1" applyFill="1" applyBorder="1" applyAlignment="1" applyProtection="1">
      <alignment horizontal="center" vertical="top" wrapText="1"/>
    </xf>
    <xf numFmtId="0" fontId="32" fillId="6" borderId="0" xfId="12" applyFont="1" applyFill="1" applyBorder="1" applyAlignment="1" applyProtection="1">
      <alignment horizontal="center" vertical="top" wrapText="1"/>
    </xf>
    <xf numFmtId="0" fontId="32" fillId="6" borderId="38" xfId="12" applyFont="1" applyFill="1" applyBorder="1" applyAlignment="1" applyProtection="1">
      <alignment horizontal="center" vertical="top" wrapText="1"/>
    </xf>
    <xf numFmtId="0" fontId="32" fillId="6" borderId="24" xfId="12" applyFont="1" applyFill="1" applyBorder="1" applyAlignment="1" applyProtection="1">
      <alignment horizontal="center" vertical="top" wrapText="1"/>
    </xf>
    <xf numFmtId="0" fontId="32" fillId="6" borderId="54" xfId="12" applyFont="1" applyFill="1" applyBorder="1" applyAlignment="1" applyProtection="1">
      <alignment horizontal="center" vertical="top" wrapText="1"/>
    </xf>
    <xf numFmtId="0" fontId="32" fillId="6" borderId="41" xfId="12" applyFont="1" applyFill="1" applyBorder="1" applyAlignment="1" applyProtection="1">
      <alignment vertical="center"/>
    </xf>
    <xf numFmtId="0" fontId="32" fillId="6" borderId="12" xfId="12" applyFont="1" applyFill="1" applyBorder="1" applyAlignment="1" applyProtection="1">
      <alignment vertical="center"/>
    </xf>
    <xf numFmtId="0" fontId="32" fillId="6" borderId="48" xfId="12" applyFont="1" applyFill="1" applyBorder="1" applyAlignment="1" applyProtection="1">
      <alignment vertical="center"/>
    </xf>
    <xf numFmtId="177" fontId="32" fillId="6" borderId="41" xfId="14" applyNumberFormat="1" applyFont="1" applyFill="1" applyBorder="1" applyAlignment="1" applyProtection="1">
      <alignment horizontal="right" vertical="center" shrinkToFit="1"/>
    </xf>
    <xf numFmtId="177" fontId="32" fillId="6" borderId="12" xfId="14" applyNumberFormat="1" applyFont="1" applyFill="1" applyBorder="1" applyAlignment="1" applyProtection="1">
      <alignment horizontal="right" vertical="center" shrinkToFit="1"/>
    </xf>
    <xf numFmtId="177" fontId="32" fillId="6" borderId="82" xfId="14" applyNumberFormat="1" applyFont="1" applyFill="1" applyBorder="1" applyAlignment="1" applyProtection="1">
      <alignment horizontal="right" vertical="center" shrinkToFit="1"/>
    </xf>
    <xf numFmtId="177" fontId="32" fillId="6" borderId="84" xfId="14" applyNumberFormat="1" applyFont="1" applyFill="1" applyBorder="1" applyAlignment="1" applyProtection="1">
      <alignment horizontal="right" vertical="center" shrinkToFit="1"/>
    </xf>
    <xf numFmtId="187" fontId="32" fillId="6" borderId="84" xfId="14" applyNumberFormat="1" applyFont="1" applyFill="1" applyBorder="1" applyAlignment="1" applyProtection="1">
      <alignment horizontal="right" vertical="center" shrinkToFit="1"/>
    </xf>
    <xf numFmtId="187" fontId="32" fillId="6" borderId="12" xfId="14" applyNumberFormat="1" applyFont="1" applyFill="1" applyBorder="1" applyAlignment="1" applyProtection="1">
      <alignment horizontal="right" vertical="center" shrinkToFit="1"/>
    </xf>
    <xf numFmtId="187" fontId="32" fillId="6" borderId="13" xfId="14" applyNumberFormat="1" applyFont="1" applyFill="1" applyBorder="1" applyAlignment="1" applyProtection="1">
      <alignment horizontal="right" vertical="center" shrinkToFit="1"/>
    </xf>
    <xf numFmtId="0" fontId="32" fillId="6" borderId="30" xfId="12" applyFont="1" applyFill="1" applyBorder="1" applyAlignment="1" applyProtection="1">
      <alignment horizontal="center" vertical="center"/>
    </xf>
    <xf numFmtId="0" fontId="32" fillId="6" borderId="31" xfId="12" applyFont="1" applyFill="1" applyBorder="1" applyAlignment="1" applyProtection="1">
      <alignment horizontal="center" vertical="center"/>
    </xf>
    <xf numFmtId="0" fontId="32" fillId="6" borderId="42" xfId="12" applyFont="1" applyFill="1" applyBorder="1" applyAlignment="1" applyProtection="1">
      <alignment horizontal="center" vertical="center"/>
    </xf>
    <xf numFmtId="0" fontId="32" fillId="6" borderId="39" xfId="12" applyFont="1" applyFill="1" applyBorder="1" applyAlignment="1" applyProtection="1">
      <alignment horizontal="center" vertical="center"/>
    </xf>
    <xf numFmtId="0" fontId="32" fillId="6" borderId="39" xfId="14" applyFont="1" applyFill="1" applyBorder="1" applyAlignment="1" applyProtection="1">
      <alignment horizontal="center" vertical="center"/>
    </xf>
    <xf numFmtId="0" fontId="32" fillId="6" borderId="31" xfId="14" applyFont="1" applyFill="1" applyBorder="1" applyAlignment="1" applyProtection="1">
      <alignment horizontal="center" vertical="center"/>
    </xf>
    <xf numFmtId="0" fontId="32" fillId="6" borderId="32" xfId="14" applyFont="1" applyFill="1" applyBorder="1" applyAlignment="1" applyProtection="1">
      <alignment horizontal="center" vertical="center"/>
    </xf>
    <xf numFmtId="177" fontId="32" fillId="6" borderId="39" xfId="14" applyNumberFormat="1" applyFont="1" applyFill="1" applyBorder="1" applyAlignment="1" applyProtection="1">
      <alignment horizontal="right" vertical="center" shrinkToFit="1"/>
    </xf>
    <xf numFmtId="177" fontId="32" fillId="6" borderId="31" xfId="14" applyNumberFormat="1" applyFont="1" applyFill="1" applyBorder="1" applyAlignment="1" applyProtection="1">
      <alignment horizontal="right" vertical="center" shrinkToFit="1"/>
    </xf>
    <xf numFmtId="177" fontId="32" fillId="6" borderId="156" xfId="14" applyNumberFormat="1" applyFont="1" applyFill="1" applyBorder="1" applyAlignment="1" applyProtection="1">
      <alignment horizontal="right" vertical="center" shrinkToFit="1"/>
    </xf>
    <xf numFmtId="177" fontId="32" fillId="6" borderId="157" xfId="14" applyNumberFormat="1" applyFont="1" applyFill="1" applyBorder="1" applyAlignment="1" applyProtection="1">
      <alignment horizontal="right" vertical="center" shrinkToFit="1"/>
    </xf>
    <xf numFmtId="177" fontId="32" fillId="6" borderId="158" xfId="14" applyNumberFormat="1" applyFont="1" applyFill="1" applyBorder="1" applyAlignment="1" applyProtection="1">
      <alignment horizontal="right" vertical="center" shrinkToFit="1"/>
    </xf>
    <xf numFmtId="177" fontId="32" fillId="6" borderId="159" xfId="14" applyNumberFormat="1" applyFont="1" applyFill="1" applyBorder="1" applyAlignment="1" applyProtection="1">
      <alignment horizontal="right" vertical="center" shrinkToFit="1"/>
    </xf>
    <xf numFmtId="177" fontId="32" fillId="6" borderId="160" xfId="14" applyNumberFormat="1" applyFont="1" applyFill="1" applyBorder="1" applyAlignment="1" applyProtection="1">
      <alignment horizontal="right" vertical="center" shrinkToFit="1"/>
    </xf>
    <xf numFmtId="0" fontId="32" fillId="6" borderId="0" xfId="12" applyFont="1" applyFill="1" applyProtection="1">
      <alignment vertical="center"/>
    </xf>
    <xf numFmtId="0" fontId="32" fillId="6" borderId="11" xfId="12" applyFont="1" applyFill="1" applyBorder="1" applyAlignment="1" applyProtection="1">
      <alignment horizontal="center" vertical="center" textRotation="255" shrinkToFit="1"/>
    </xf>
    <xf numFmtId="0" fontId="32" fillId="6" borderId="48" xfId="12" applyFont="1" applyFill="1" applyBorder="1" applyAlignment="1" applyProtection="1">
      <alignment horizontal="center" vertical="center" textRotation="255" shrinkToFit="1"/>
    </xf>
    <xf numFmtId="0" fontId="32" fillId="6" borderId="7" xfId="12" applyFont="1" applyFill="1" applyBorder="1" applyAlignment="1" applyProtection="1">
      <alignment horizontal="center" vertical="center" textRotation="255" shrinkToFit="1"/>
    </xf>
    <xf numFmtId="0" fontId="32" fillId="6" borderId="38" xfId="12" applyFont="1" applyFill="1" applyBorder="1" applyAlignment="1" applyProtection="1">
      <alignment horizontal="center" vertical="center" textRotation="255" shrinkToFit="1"/>
    </xf>
    <xf numFmtId="0" fontId="32" fillId="6" borderId="24" xfId="12" applyFont="1" applyFill="1" applyBorder="1" applyAlignment="1" applyProtection="1">
      <alignment horizontal="center" vertical="center" textRotation="255" shrinkToFit="1"/>
    </xf>
    <xf numFmtId="0" fontId="32" fillId="6" borderId="40" xfId="12" applyFont="1" applyFill="1" applyBorder="1" applyAlignment="1" applyProtection="1">
      <alignment horizontal="center" vertical="center" textRotation="255" shrinkToFit="1"/>
    </xf>
    <xf numFmtId="177" fontId="32" fillId="6" borderId="64" xfId="13" applyNumberFormat="1" applyFont="1" applyFill="1" applyBorder="1" applyAlignment="1" applyProtection="1">
      <alignment horizontal="right" vertical="center" shrinkToFit="1"/>
    </xf>
    <xf numFmtId="177" fontId="32" fillId="6" borderId="0" xfId="13" applyNumberFormat="1" applyFont="1" applyFill="1" applyBorder="1" applyAlignment="1" applyProtection="1">
      <alignment horizontal="right" vertical="center" shrinkToFit="1"/>
    </xf>
    <xf numFmtId="177" fontId="32" fillId="6" borderId="85" xfId="13" applyNumberFormat="1" applyFont="1" applyFill="1" applyBorder="1" applyAlignment="1" applyProtection="1">
      <alignment horizontal="right" vertical="center" shrinkToFit="1"/>
    </xf>
    <xf numFmtId="177" fontId="32" fillId="6" borderId="88" xfId="13" applyNumberFormat="1" applyFont="1" applyFill="1" applyBorder="1" applyAlignment="1" applyProtection="1">
      <alignment horizontal="right" vertical="center" shrinkToFit="1"/>
    </xf>
    <xf numFmtId="187" fontId="32" fillId="6" borderId="88" xfId="13" applyNumberFormat="1" applyFont="1" applyFill="1" applyBorder="1" applyAlignment="1" applyProtection="1">
      <alignment horizontal="right" vertical="center" shrinkToFit="1"/>
    </xf>
    <xf numFmtId="187" fontId="32" fillId="6" borderId="0" xfId="13" applyNumberFormat="1" applyFont="1" applyFill="1" applyBorder="1" applyAlignment="1" applyProtection="1">
      <alignment horizontal="right" vertical="center" shrinkToFit="1"/>
    </xf>
    <xf numFmtId="187" fontId="32" fillId="6" borderId="66" xfId="13" applyNumberFormat="1" applyFont="1" applyFill="1" applyBorder="1" applyAlignment="1" applyProtection="1">
      <alignment horizontal="right" vertical="center" shrinkToFit="1"/>
    </xf>
    <xf numFmtId="0" fontId="32" fillId="6" borderId="38" xfId="12" applyFont="1" applyFill="1" applyBorder="1" applyAlignment="1" applyProtection="1">
      <alignment horizontal="left" vertical="center"/>
    </xf>
    <xf numFmtId="0" fontId="32" fillId="6" borderId="41" xfId="12" applyFont="1" applyFill="1" applyBorder="1" applyAlignment="1" applyProtection="1">
      <alignment horizontal="center" vertical="center" textRotation="255" wrapText="1"/>
    </xf>
    <xf numFmtId="0" fontId="32" fillId="6" borderId="64" xfId="12" applyFont="1" applyFill="1" applyBorder="1" applyAlignment="1" applyProtection="1">
      <alignment horizontal="center" vertical="center" textRotation="255" wrapText="1"/>
    </xf>
    <xf numFmtId="0" fontId="32" fillId="6" borderId="37" xfId="12" applyFont="1" applyFill="1" applyBorder="1" applyAlignment="1" applyProtection="1">
      <alignment horizontal="center" vertical="center" textRotation="255" wrapText="1"/>
    </xf>
    <xf numFmtId="0" fontId="32" fillId="6" borderId="32" xfId="12" applyFont="1" applyFill="1" applyBorder="1" applyAlignment="1" applyProtection="1">
      <alignment horizontal="center" vertical="center"/>
    </xf>
    <xf numFmtId="0" fontId="32" fillId="6" borderId="11" xfId="12" applyFont="1" applyFill="1" applyBorder="1" applyAlignment="1" applyProtection="1">
      <alignment horizontal="center" vertical="top"/>
    </xf>
    <xf numFmtId="0" fontId="32" fillId="6" borderId="12" xfId="12" applyFont="1" applyFill="1" applyBorder="1" applyAlignment="1" applyProtection="1">
      <alignment horizontal="center" vertical="top"/>
    </xf>
    <xf numFmtId="0" fontId="32" fillId="6" borderId="7" xfId="12" applyFont="1" applyFill="1" applyBorder="1" applyAlignment="1" applyProtection="1">
      <alignment horizontal="center" vertical="top"/>
    </xf>
    <xf numFmtId="0" fontId="32" fillId="6" borderId="0" xfId="12" applyFont="1" applyFill="1" applyBorder="1" applyAlignment="1" applyProtection="1">
      <alignment horizontal="center" vertical="top"/>
    </xf>
    <xf numFmtId="0" fontId="32" fillId="6" borderId="24" xfId="12" applyFont="1" applyFill="1" applyBorder="1" applyAlignment="1" applyProtection="1">
      <alignment horizontal="center" vertical="top"/>
    </xf>
    <xf numFmtId="0" fontId="32" fillId="6" borderId="54" xfId="12" applyFont="1" applyFill="1" applyBorder="1" applyAlignment="1" applyProtection="1">
      <alignment horizontal="center" vertical="top"/>
    </xf>
    <xf numFmtId="0" fontId="32" fillId="6" borderId="34" xfId="12" applyFont="1" applyFill="1" applyBorder="1" applyAlignment="1" applyProtection="1">
      <alignment horizontal="center" vertical="center"/>
    </xf>
    <xf numFmtId="0" fontId="32" fillId="8" borderId="44" xfId="12" applyNumberFormat="1" applyFont="1" applyFill="1" applyBorder="1" applyAlignment="1" applyProtection="1">
      <alignment horizontal="left" vertical="center" shrinkToFit="1"/>
      <protection locked="0"/>
    </xf>
    <xf numFmtId="0" fontId="32" fillId="8" borderId="18" xfId="12" applyNumberFormat="1" applyFont="1" applyFill="1" applyBorder="1" applyAlignment="1" applyProtection="1">
      <alignment horizontal="left" vertical="center" shrinkToFit="1"/>
      <protection locked="0"/>
    </xf>
    <xf numFmtId="0" fontId="32" fillId="8" borderId="19" xfId="12" applyNumberFormat="1" applyFont="1" applyFill="1" applyBorder="1" applyAlignment="1" applyProtection="1">
      <alignment horizontal="left" vertical="center" shrinkToFit="1"/>
      <protection locked="0"/>
    </xf>
    <xf numFmtId="0" fontId="32" fillId="6" borderId="8" xfId="12" applyFont="1" applyFill="1" applyBorder="1" applyAlignment="1" applyProtection="1">
      <alignment horizontal="left" vertical="center" wrapText="1"/>
    </xf>
    <xf numFmtId="0" fontId="32" fillId="6" borderId="0" xfId="13" applyFont="1" applyFill="1" applyAlignment="1" applyProtection="1">
      <alignment horizontal="left" vertical="center"/>
    </xf>
    <xf numFmtId="0" fontId="32" fillId="6" borderId="24" xfId="12" applyFont="1" applyFill="1" applyBorder="1" applyAlignment="1" applyProtection="1">
      <alignment horizontal="center" vertical="center"/>
    </xf>
    <xf numFmtId="0" fontId="32" fillId="6" borderId="54" xfId="12" applyFont="1" applyFill="1" applyBorder="1" applyAlignment="1" applyProtection="1">
      <alignment horizontal="center" vertical="center"/>
    </xf>
    <xf numFmtId="0" fontId="32" fillId="6" borderId="67" xfId="12" applyFont="1" applyFill="1" applyBorder="1" applyAlignment="1" applyProtection="1">
      <alignment horizontal="center" vertical="center"/>
    </xf>
    <xf numFmtId="0" fontId="32" fillId="6" borderId="112" xfId="12" applyNumberFormat="1" applyFont="1" applyFill="1" applyBorder="1" applyAlignment="1" applyProtection="1">
      <alignment horizontal="left" vertical="center" shrinkToFit="1"/>
      <protection locked="0"/>
    </xf>
    <xf numFmtId="0" fontId="32" fillId="6" borderId="113" xfId="12" applyNumberFormat="1" applyFont="1" applyFill="1" applyBorder="1" applyAlignment="1" applyProtection="1">
      <alignment horizontal="left" vertical="center" shrinkToFit="1"/>
      <protection locked="0"/>
    </xf>
    <xf numFmtId="0" fontId="32" fillId="6" borderId="119" xfId="12" applyNumberFormat="1" applyFont="1" applyFill="1" applyBorder="1" applyAlignment="1" applyProtection="1">
      <alignment horizontal="left" vertical="center" shrinkToFit="1"/>
      <protection locked="0"/>
    </xf>
    <xf numFmtId="0" fontId="32" fillId="8" borderId="44" xfId="12" applyFont="1" applyFill="1" applyBorder="1" applyAlignment="1" applyProtection="1">
      <alignment horizontal="left" vertical="center" shrinkToFit="1"/>
      <protection locked="0"/>
    </xf>
    <xf numFmtId="0" fontId="32" fillId="8" borderId="18" xfId="12" applyFont="1" applyFill="1" applyBorder="1" applyAlignment="1" applyProtection="1">
      <alignment horizontal="left" vertical="center" shrinkToFit="1"/>
      <protection locked="0"/>
    </xf>
    <xf numFmtId="0" fontId="32" fillId="8" borderId="43" xfId="12" applyFont="1" applyFill="1" applyBorder="1" applyAlignment="1" applyProtection="1">
      <alignment horizontal="left" vertical="center" shrinkToFit="1"/>
      <protection locked="0"/>
    </xf>
    <xf numFmtId="177" fontId="32" fillId="8" borderId="148" xfId="12" applyNumberFormat="1" applyFont="1" applyFill="1" applyBorder="1" applyAlignment="1" applyProtection="1">
      <alignment horizontal="right" vertical="center" shrinkToFit="1"/>
      <protection locked="0"/>
    </xf>
    <xf numFmtId="177" fontId="32" fillId="8" borderId="149" xfId="12" applyNumberFormat="1" applyFont="1" applyFill="1" applyBorder="1" applyAlignment="1" applyProtection="1">
      <alignment horizontal="right" vertical="center" shrinkToFit="1"/>
      <protection locked="0"/>
    </xf>
    <xf numFmtId="177" fontId="32" fillId="8" borderId="150" xfId="12" applyNumberFormat="1" applyFont="1" applyFill="1" applyBorder="1" applyAlignment="1" applyProtection="1">
      <alignment horizontal="right" vertical="center" shrinkToFit="1"/>
      <protection locked="0"/>
    </xf>
    <xf numFmtId="177" fontId="32" fillId="8" borderId="44" xfId="12" applyNumberFormat="1" applyFont="1" applyFill="1" applyBorder="1" applyAlignment="1" applyProtection="1">
      <alignment horizontal="right" vertical="center" shrinkToFit="1"/>
      <protection locked="0"/>
    </xf>
    <xf numFmtId="177" fontId="32" fillId="8" borderId="18" xfId="12" applyNumberFormat="1" applyFont="1" applyFill="1" applyBorder="1" applyAlignment="1" applyProtection="1">
      <alignment horizontal="right" vertical="center" shrinkToFit="1"/>
      <protection locked="0"/>
    </xf>
    <xf numFmtId="177" fontId="32" fillId="8" borderId="43" xfId="12" applyNumberFormat="1" applyFont="1" applyFill="1" applyBorder="1" applyAlignment="1" applyProtection="1">
      <alignment horizontal="right" vertical="center" shrinkToFit="1"/>
      <protection locked="0"/>
    </xf>
    <xf numFmtId="0" fontId="32" fillId="6" borderId="112" xfId="12" applyFont="1" applyFill="1" applyBorder="1" applyAlignment="1" applyProtection="1">
      <alignment horizontal="left" vertical="center" shrinkToFit="1"/>
      <protection locked="0"/>
    </xf>
    <xf numFmtId="0" fontId="32" fillId="6" borderId="113" xfId="12" applyFont="1" applyFill="1" applyBorder="1" applyAlignment="1" applyProtection="1">
      <alignment horizontal="left" vertical="center" shrinkToFit="1"/>
      <protection locked="0"/>
    </xf>
    <xf numFmtId="0" fontId="32" fillId="6" borderId="114" xfId="12" applyFont="1" applyFill="1" applyBorder="1" applyAlignment="1" applyProtection="1">
      <alignment horizontal="left" vertical="center" shrinkToFit="1"/>
      <protection locked="0"/>
    </xf>
    <xf numFmtId="177" fontId="32" fillId="6" borderId="112" xfId="12" applyNumberFormat="1" applyFont="1" applyFill="1" applyBorder="1" applyAlignment="1" applyProtection="1">
      <alignment horizontal="right" vertical="center" shrinkToFit="1"/>
      <protection locked="0"/>
    </xf>
    <xf numFmtId="177" fontId="32" fillId="6" borderId="113" xfId="12" applyNumberFormat="1" applyFont="1" applyFill="1" applyBorder="1" applyAlignment="1" applyProtection="1">
      <alignment horizontal="right" vertical="center" shrinkToFit="1"/>
      <protection locked="0"/>
    </xf>
    <xf numFmtId="177" fontId="32" fillId="6" borderId="114" xfId="12" applyNumberFormat="1" applyFont="1" applyFill="1" applyBorder="1" applyAlignment="1" applyProtection="1">
      <alignment horizontal="right" vertical="center" shrinkToFit="1"/>
      <protection locked="0"/>
    </xf>
    <xf numFmtId="177" fontId="32" fillId="8" borderId="129" xfId="12" applyNumberFormat="1" applyFont="1" applyFill="1" applyBorder="1" applyAlignment="1" applyProtection="1">
      <alignment horizontal="right" vertical="center" shrinkToFit="1"/>
      <protection locked="0"/>
    </xf>
    <xf numFmtId="0" fontId="32" fillId="8" borderId="129" xfId="12" applyNumberFormat="1" applyFont="1" applyFill="1" applyBorder="1" applyAlignment="1" applyProtection="1">
      <alignment horizontal="left" vertical="center" shrinkToFit="1"/>
      <protection locked="0"/>
    </xf>
    <xf numFmtId="0" fontId="32" fillId="8" borderId="132" xfId="12" applyNumberFormat="1" applyFont="1" applyFill="1" applyBorder="1" applyAlignment="1" applyProtection="1">
      <alignment horizontal="left" vertical="center" shrinkToFit="1"/>
      <protection locked="0"/>
    </xf>
    <xf numFmtId="177" fontId="32" fillId="8" borderId="142" xfId="12" applyNumberFormat="1" applyFont="1" applyFill="1" applyBorder="1" applyAlignment="1" applyProtection="1">
      <alignment horizontal="right" vertical="center" shrinkToFit="1"/>
      <protection locked="0"/>
    </xf>
    <xf numFmtId="177" fontId="32" fillId="8" borderId="134" xfId="12" applyNumberFormat="1" applyFont="1" applyFill="1" applyBorder="1" applyAlignment="1" applyProtection="1">
      <alignment horizontal="right" vertical="center" shrinkToFit="1"/>
      <protection locked="0"/>
    </xf>
    <xf numFmtId="0" fontId="32" fillId="6" borderId="145" xfId="12" applyFont="1" applyFill="1" applyBorder="1" applyAlignment="1" applyProtection="1">
      <alignment horizontal="left" vertical="center" shrinkToFit="1"/>
      <protection locked="0"/>
    </xf>
    <xf numFmtId="0" fontId="32" fillId="6" borderId="146" xfId="12" applyFont="1" applyFill="1" applyBorder="1" applyAlignment="1" applyProtection="1">
      <alignment horizontal="left" vertical="center" shrinkToFit="1"/>
      <protection locked="0"/>
    </xf>
    <xf numFmtId="0" fontId="32" fillId="6" borderId="147" xfId="12" applyFont="1" applyFill="1" applyBorder="1" applyAlignment="1" applyProtection="1">
      <alignment horizontal="left" vertical="center" shrinkToFit="1"/>
      <protection locked="0"/>
    </xf>
    <xf numFmtId="177" fontId="32" fillId="6" borderId="123" xfId="12" applyNumberFormat="1" applyFont="1" applyFill="1" applyBorder="1" applyAlignment="1" applyProtection="1">
      <alignment horizontal="right" vertical="center" shrinkToFit="1"/>
      <protection locked="0"/>
    </xf>
    <xf numFmtId="177" fontId="32" fillId="6" borderId="124" xfId="12" applyNumberFormat="1" applyFont="1" applyFill="1" applyBorder="1" applyAlignment="1" applyProtection="1">
      <alignment horizontal="right" vertical="center" shrinkToFit="1"/>
      <protection locked="0"/>
    </xf>
    <xf numFmtId="0" fontId="32" fillId="6" borderId="124" xfId="12" applyNumberFormat="1" applyFont="1" applyFill="1" applyBorder="1" applyAlignment="1" applyProtection="1">
      <alignment horizontal="left" vertical="center" shrinkToFit="1"/>
      <protection locked="0"/>
    </xf>
    <xf numFmtId="0" fontId="32" fillId="6" borderId="127" xfId="12" applyNumberFormat="1" applyFont="1" applyFill="1" applyBorder="1" applyAlignment="1" applyProtection="1">
      <alignment horizontal="left" vertical="center" shrinkToFit="1"/>
      <protection locked="0"/>
    </xf>
    <xf numFmtId="177" fontId="32" fillId="0" borderId="116" xfId="12" applyNumberFormat="1" applyFont="1" applyBorder="1" applyAlignment="1" applyProtection="1">
      <alignment horizontal="right" vertical="center" shrinkToFit="1"/>
      <protection locked="0"/>
    </xf>
    <xf numFmtId="0" fontId="32" fillId="0" borderId="116" xfId="12" applyNumberFormat="1" applyFont="1" applyBorder="1" applyAlignment="1" applyProtection="1">
      <alignment horizontal="left" vertical="center" shrinkToFit="1"/>
      <protection locked="0"/>
    </xf>
    <xf numFmtId="0" fontId="32" fillId="0" borderId="121" xfId="12" applyNumberFormat="1" applyFont="1" applyBorder="1" applyAlignment="1" applyProtection="1">
      <alignment horizontal="left" vertical="center" shrinkToFit="1"/>
      <protection locked="0"/>
    </xf>
    <xf numFmtId="0" fontId="32" fillId="0" borderId="112" xfId="12" applyFont="1" applyBorder="1" applyAlignment="1" applyProtection="1">
      <alignment horizontal="left" vertical="center" shrinkToFit="1"/>
      <protection locked="0"/>
    </xf>
    <xf numFmtId="0" fontId="32" fillId="0" borderId="113" xfId="12" applyFont="1" applyBorder="1" applyAlignment="1" applyProtection="1">
      <alignment horizontal="left" vertical="center" shrinkToFit="1"/>
      <protection locked="0"/>
    </xf>
    <xf numFmtId="0" fontId="32" fillId="0" borderId="114" xfId="12" applyFont="1" applyBorder="1" applyAlignment="1" applyProtection="1">
      <alignment horizontal="left" vertical="center" shrinkToFit="1"/>
      <protection locked="0"/>
    </xf>
    <xf numFmtId="177" fontId="32" fillId="0" borderId="115" xfId="12" applyNumberFormat="1" applyFont="1" applyBorder="1" applyAlignment="1" applyProtection="1">
      <alignment horizontal="right" vertical="center" shrinkToFit="1"/>
      <protection locked="0"/>
    </xf>
    <xf numFmtId="177" fontId="32" fillId="0" borderId="112" xfId="12" applyNumberFormat="1" applyFont="1" applyBorder="1" applyAlignment="1" applyProtection="1">
      <alignment horizontal="right" vertical="center" shrinkToFit="1"/>
      <protection locked="0"/>
    </xf>
    <xf numFmtId="177" fontId="32" fillId="0" borderId="113" xfId="12" applyNumberFormat="1" applyFont="1" applyBorder="1" applyAlignment="1" applyProtection="1">
      <alignment horizontal="right" vertical="center" shrinkToFit="1"/>
      <protection locked="0"/>
    </xf>
    <xf numFmtId="177" fontId="32" fillId="0" borderId="120" xfId="12" applyNumberFormat="1" applyFont="1" applyBorder="1" applyAlignment="1" applyProtection="1">
      <alignment horizontal="right" vertical="center" shrinkToFit="1"/>
      <protection locked="0"/>
    </xf>
    <xf numFmtId="177" fontId="32" fillId="0" borderId="117" xfId="12" applyNumberFormat="1" applyFont="1" applyBorder="1" applyAlignment="1" applyProtection="1">
      <alignment horizontal="right" vertical="center" shrinkToFit="1"/>
      <protection locked="0"/>
    </xf>
    <xf numFmtId="177" fontId="32" fillId="0" borderId="102" xfId="12" applyNumberFormat="1" applyFont="1" applyBorder="1" applyAlignment="1" applyProtection="1">
      <alignment horizontal="right" vertical="center" shrinkToFit="1"/>
      <protection locked="0"/>
    </xf>
    <xf numFmtId="0" fontId="32" fillId="0" borderId="102" xfId="12" applyNumberFormat="1" applyFont="1" applyBorder="1" applyAlignment="1" applyProtection="1">
      <alignment horizontal="left" vertical="center" shrinkToFit="1"/>
      <protection locked="0"/>
    </xf>
    <xf numFmtId="0" fontId="32" fillId="0" borderId="108" xfId="12" applyNumberFormat="1" applyFont="1" applyBorder="1" applyAlignment="1" applyProtection="1">
      <alignment horizontal="left" vertical="center" shrinkToFit="1"/>
      <protection locked="0"/>
    </xf>
    <xf numFmtId="0" fontId="32" fillId="0" borderId="98" xfId="12" applyFont="1" applyBorder="1" applyAlignment="1" applyProtection="1">
      <alignment horizontal="left" vertical="center" shrinkToFit="1"/>
      <protection locked="0"/>
    </xf>
    <xf numFmtId="0" fontId="32" fillId="0" borderId="99" xfId="12" applyFont="1" applyBorder="1" applyAlignment="1" applyProtection="1">
      <alignment horizontal="left" vertical="center" shrinkToFit="1"/>
      <protection locked="0"/>
    </xf>
    <xf numFmtId="0" fontId="32" fillId="0" borderId="100" xfId="12" applyFont="1" applyBorder="1" applyAlignment="1" applyProtection="1">
      <alignment horizontal="left" vertical="center" shrinkToFit="1"/>
      <protection locked="0"/>
    </xf>
    <xf numFmtId="177" fontId="32" fillId="0" borderId="101" xfId="12" applyNumberFormat="1" applyFont="1" applyBorder="1" applyAlignment="1" applyProtection="1">
      <alignment horizontal="right" vertical="center" shrinkToFit="1"/>
      <protection locked="0"/>
    </xf>
    <xf numFmtId="177" fontId="32" fillId="0" borderId="112" xfId="15" applyNumberFormat="1" applyFont="1" applyBorder="1" applyAlignment="1" applyProtection="1">
      <alignment horizontal="right" vertical="center" shrinkToFit="1"/>
      <protection locked="0"/>
    </xf>
    <xf numFmtId="177" fontId="32" fillId="0" borderId="113" xfId="15" applyNumberFormat="1" applyFont="1" applyBorder="1" applyAlignment="1" applyProtection="1">
      <alignment horizontal="right" vertical="center" shrinkToFit="1"/>
      <protection locked="0"/>
    </xf>
    <xf numFmtId="177" fontId="32" fillId="0" borderId="114" xfId="15" applyNumberFormat="1" applyFont="1" applyBorder="1" applyAlignment="1" applyProtection="1">
      <alignment horizontal="right" vertical="center" shrinkToFit="1"/>
      <protection locked="0"/>
    </xf>
    <xf numFmtId="0" fontId="32" fillId="0" borderId="112" xfId="15" applyNumberFormat="1" applyFont="1" applyBorder="1" applyAlignment="1" applyProtection="1">
      <alignment horizontal="left" vertical="center" shrinkToFit="1"/>
      <protection locked="0"/>
    </xf>
    <xf numFmtId="0" fontId="32" fillId="0" borderId="113" xfId="15" applyNumberFormat="1" applyFont="1" applyBorder="1" applyAlignment="1" applyProtection="1">
      <alignment horizontal="left" vertical="center" shrinkToFit="1"/>
      <protection locked="0"/>
    </xf>
    <xf numFmtId="0" fontId="32" fillId="0" borderId="119" xfId="15" applyNumberFormat="1" applyFont="1" applyBorder="1" applyAlignment="1" applyProtection="1">
      <alignment horizontal="left" vertical="center" shrinkToFit="1"/>
      <protection locked="0"/>
    </xf>
    <xf numFmtId="0" fontId="32" fillId="7" borderId="36" xfId="12" applyFont="1" applyFill="1" applyBorder="1" applyAlignment="1" applyProtection="1">
      <alignment horizontal="center" vertical="center"/>
      <protection locked="0"/>
    </xf>
    <xf numFmtId="0" fontId="32" fillId="7" borderId="8" xfId="12" applyFont="1" applyFill="1" applyBorder="1" applyAlignment="1" applyProtection="1">
      <alignment horizontal="center" vertical="center"/>
      <protection locked="0"/>
    </xf>
    <xf numFmtId="0" fontId="32" fillId="7" borderId="23" xfId="12" applyFont="1" applyFill="1" applyBorder="1" applyAlignment="1" applyProtection="1">
      <alignment horizontal="center" vertical="center"/>
      <protection locked="0"/>
    </xf>
    <xf numFmtId="0" fontId="32" fillId="7" borderId="92" xfId="12" applyFont="1" applyFill="1" applyBorder="1" applyAlignment="1" applyProtection="1">
      <alignment horizontal="center" vertical="center"/>
      <protection locked="0"/>
    </xf>
    <xf numFmtId="0" fontId="32" fillId="7" borderId="93" xfId="12" applyFont="1" applyFill="1" applyBorder="1" applyAlignment="1" applyProtection="1">
      <alignment horizontal="center" vertical="center"/>
      <protection locked="0"/>
    </xf>
    <xf numFmtId="0" fontId="32" fillId="7" borderId="94" xfId="12" applyFont="1" applyFill="1" applyBorder="1" applyAlignment="1" applyProtection="1">
      <alignment horizontal="center" vertical="center"/>
      <protection locked="0"/>
    </xf>
    <xf numFmtId="0" fontId="32" fillId="7" borderId="62" xfId="12" applyFont="1" applyFill="1" applyBorder="1" applyAlignment="1" applyProtection="1">
      <alignment horizontal="center" vertical="center" wrapText="1"/>
      <protection locked="0"/>
    </xf>
    <xf numFmtId="0" fontId="32" fillId="7" borderId="8" xfId="12" applyFont="1" applyFill="1" applyBorder="1" applyAlignment="1" applyProtection="1">
      <alignment horizontal="center" vertical="center" wrapText="1"/>
      <protection locked="0"/>
    </xf>
    <xf numFmtId="0" fontId="32" fillId="7" borderId="23" xfId="12" applyFont="1" applyFill="1" applyBorder="1" applyAlignment="1" applyProtection="1">
      <alignment horizontal="center" vertical="center" wrapText="1"/>
      <protection locked="0"/>
    </xf>
    <xf numFmtId="0" fontId="32" fillId="7" borderId="95" xfId="12" applyFont="1" applyFill="1" applyBorder="1" applyAlignment="1" applyProtection="1">
      <alignment horizontal="center" vertical="center" wrapText="1"/>
      <protection locked="0"/>
    </xf>
    <xf numFmtId="0" fontId="32" fillId="7" borderId="93" xfId="12" applyFont="1" applyFill="1" applyBorder="1" applyAlignment="1" applyProtection="1">
      <alignment horizontal="center" vertical="center" wrapText="1"/>
      <protection locked="0"/>
    </xf>
    <xf numFmtId="0" fontId="32" fillId="7" borderId="94" xfId="12" applyFont="1" applyFill="1" applyBorder="1" applyAlignment="1" applyProtection="1">
      <alignment horizontal="center" vertical="center" wrapText="1"/>
      <protection locked="0"/>
    </xf>
    <xf numFmtId="0" fontId="32" fillId="7" borderId="62" xfId="12" applyFont="1" applyFill="1" applyBorder="1" applyAlignment="1" applyProtection="1">
      <alignment horizontal="center" vertical="center" wrapText="1" shrinkToFit="1"/>
      <protection locked="0"/>
    </xf>
    <xf numFmtId="0" fontId="32" fillId="7" borderId="8" xfId="12" applyFont="1" applyFill="1" applyBorder="1" applyAlignment="1" applyProtection="1">
      <alignment horizontal="center" vertical="center" shrinkToFit="1"/>
      <protection locked="0"/>
    </xf>
    <xf numFmtId="0" fontId="32" fillId="7" borderId="23" xfId="12" applyFont="1" applyFill="1" applyBorder="1" applyAlignment="1" applyProtection="1">
      <alignment horizontal="center" vertical="center" shrinkToFit="1"/>
      <protection locked="0"/>
    </xf>
    <xf numFmtId="0" fontId="32" fillId="7" borderId="95" xfId="12" applyFont="1" applyFill="1" applyBorder="1" applyAlignment="1" applyProtection="1">
      <alignment horizontal="center" vertical="center" shrinkToFit="1"/>
      <protection locked="0"/>
    </xf>
    <xf numFmtId="0" fontId="32" fillId="7" borderId="93" xfId="12" applyFont="1" applyFill="1" applyBorder="1" applyAlignment="1" applyProtection="1">
      <alignment horizontal="center" vertical="center" shrinkToFit="1"/>
      <protection locked="0"/>
    </xf>
    <xf numFmtId="0" fontId="32" fillId="7" borderId="94" xfId="12" applyFont="1" applyFill="1" applyBorder="1" applyAlignment="1" applyProtection="1">
      <alignment horizontal="center" vertical="center" shrinkToFit="1"/>
      <protection locked="0"/>
    </xf>
    <xf numFmtId="0" fontId="32" fillId="7" borderId="95" xfId="12" applyFont="1" applyFill="1" applyBorder="1" applyAlignment="1" applyProtection="1">
      <alignment horizontal="center" vertical="center"/>
      <protection locked="0"/>
    </xf>
    <xf numFmtId="0" fontId="32" fillId="0" borderId="112" xfId="15" applyFont="1" applyBorder="1" applyAlignment="1" applyProtection="1">
      <alignment horizontal="left" vertical="center" shrinkToFit="1"/>
      <protection locked="0"/>
    </xf>
    <xf numFmtId="0" fontId="32" fillId="0" borderId="113" xfId="15" applyFont="1" applyBorder="1" applyAlignment="1" applyProtection="1">
      <alignment horizontal="left" vertical="center" shrinkToFit="1"/>
      <protection locked="0"/>
    </xf>
    <xf numFmtId="0" fontId="32" fillId="0" borderId="114" xfId="15" applyFont="1" applyBorder="1" applyAlignment="1" applyProtection="1">
      <alignment horizontal="left" vertical="center" shrinkToFit="1"/>
      <protection locked="0"/>
    </xf>
    <xf numFmtId="0" fontId="32" fillId="7" borderId="9" xfId="12" applyFont="1" applyFill="1" applyBorder="1" applyAlignment="1" applyProtection="1">
      <alignment horizontal="center" vertical="center" wrapText="1"/>
      <protection locked="0"/>
    </xf>
    <xf numFmtId="0" fontId="32" fillId="7" borderId="96" xfId="12" applyFont="1" applyFill="1" applyBorder="1" applyAlignment="1" applyProtection="1">
      <alignment horizontal="center" vertical="center" wrapText="1"/>
      <protection locked="0"/>
    </xf>
    <xf numFmtId="177" fontId="32" fillId="0" borderId="118" xfId="14" applyNumberFormat="1" applyFont="1" applyBorder="1" applyAlignment="1" applyProtection="1">
      <alignment horizontal="right" vertical="center" shrinkToFit="1"/>
      <protection locked="0"/>
    </xf>
    <xf numFmtId="177" fontId="32" fillId="0" borderId="113" xfId="14" applyNumberFormat="1" applyFont="1" applyBorder="1" applyAlignment="1" applyProtection="1">
      <alignment horizontal="right" vertical="center" shrinkToFit="1"/>
      <protection locked="0"/>
    </xf>
    <xf numFmtId="177" fontId="32" fillId="0" borderId="119" xfId="14" applyNumberFormat="1" applyFont="1" applyBorder="1" applyAlignment="1" applyProtection="1">
      <alignment horizontal="right" vertical="center" shrinkToFit="1"/>
      <protection locked="0"/>
    </xf>
    <xf numFmtId="177" fontId="32" fillId="6" borderId="120" xfId="13" applyNumberFormat="1" applyFont="1" applyFill="1" applyBorder="1" applyAlignment="1" applyProtection="1">
      <alignment horizontal="right" vertical="center" shrinkToFit="1"/>
      <protection locked="0"/>
    </xf>
    <xf numFmtId="177" fontId="32" fillId="6" borderId="116" xfId="13" applyNumberFormat="1" applyFont="1" applyFill="1" applyBorder="1" applyAlignment="1" applyProtection="1">
      <alignment horizontal="right" vertical="center" shrinkToFit="1"/>
      <protection locked="0"/>
    </xf>
    <xf numFmtId="187" fontId="32" fillId="6" borderId="116" xfId="13" applyNumberFormat="1" applyFont="1" applyFill="1" applyBorder="1" applyAlignment="1" applyProtection="1">
      <alignment horizontal="right" vertical="center" shrinkToFit="1"/>
      <protection locked="0"/>
    </xf>
    <xf numFmtId="187" fontId="32" fillId="8" borderId="134" xfId="12" applyNumberFormat="1" applyFont="1" applyFill="1" applyBorder="1" applyAlignment="1" applyProtection="1">
      <alignment horizontal="right" vertical="center" shrinkToFit="1"/>
      <protection locked="0"/>
    </xf>
    <xf numFmtId="177" fontId="32" fillId="8" borderId="17" xfId="12" applyNumberFormat="1" applyFont="1" applyFill="1" applyBorder="1" applyAlignment="1" applyProtection="1">
      <alignment horizontal="right" vertical="center" shrinkToFit="1"/>
      <protection locked="0"/>
    </xf>
    <xf numFmtId="177" fontId="32" fillId="8" borderId="19" xfId="12" applyNumberFormat="1" applyFont="1" applyFill="1" applyBorder="1" applyAlignment="1" applyProtection="1">
      <alignment horizontal="right" vertical="center" shrinkToFit="1"/>
      <protection locked="0"/>
    </xf>
    <xf numFmtId="177" fontId="32" fillId="8" borderId="143" xfId="12" applyNumberFormat="1" applyFont="1" applyFill="1" applyBorder="1" applyAlignment="1" applyProtection="1">
      <alignment horizontal="right" vertical="center" shrinkToFit="1"/>
      <protection locked="0"/>
    </xf>
    <xf numFmtId="177" fontId="32" fillId="8" borderId="131" xfId="12" applyNumberFormat="1" applyFont="1" applyFill="1" applyBorder="1" applyAlignment="1" applyProtection="1">
      <alignment horizontal="right" vertical="center" shrinkToFit="1"/>
      <protection locked="0"/>
    </xf>
    <xf numFmtId="177" fontId="32" fillId="8" borderId="132" xfId="12" applyNumberFormat="1" applyFont="1" applyFill="1" applyBorder="1" applyAlignment="1" applyProtection="1">
      <alignment horizontal="right" vertical="center" shrinkToFit="1"/>
      <protection locked="0"/>
    </xf>
    <xf numFmtId="177" fontId="32" fillId="8" borderId="133" xfId="12" applyNumberFormat="1" applyFont="1" applyFill="1" applyBorder="1" applyAlignment="1" applyProtection="1">
      <alignment horizontal="right" vertical="center" shrinkToFit="1"/>
      <protection locked="0"/>
    </xf>
    <xf numFmtId="0" fontId="32" fillId="0" borderId="116" xfId="12" applyFont="1" applyBorder="1" applyAlignment="1" applyProtection="1">
      <alignment horizontal="left" vertical="center" shrinkToFit="1"/>
      <protection locked="0"/>
    </xf>
    <xf numFmtId="0" fontId="32" fillId="0" borderId="121" xfId="12" applyFont="1" applyBorder="1" applyAlignment="1" applyProtection="1">
      <alignment horizontal="left" vertical="center" shrinkToFit="1"/>
      <protection locked="0"/>
    </xf>
    <xf numFmtId="0" fontId="32" fillId="0" borderId="81" xfId="12" applyFont="1" applyBorder="1" applyAlignment="1" applyProtection="1">
      <alignment horizontal="center" vertical="center" shrinkToFit="1"/>
      <protection locked="0"/>
    </xf>
    <xf numFmtId="0" fontId="32" fillId="0" borderId="25" xfId="12" applyFont="1" applyBorder="1" applyAlignment="1" applyProtection="1">
      <alignment horizontal="center" vertical="center"/>
      <protection locked="0"/>
    </xf>
    <xf numFmtId="0" fontId="32" fillId="0" borderId="26" xfId="12" applyFont="1" applyBorder="1" applyAlignment="1" applyProtection="1">
      <alignment horizontal="center" vertical="center"/>
      <protection locked="0"/>
    </xf>
    <xf numFmtId="0" fontId="32" fillId="0" borderId="112" xfId="14" applyFont="1" applyBorder="1" applyAlignment="1" applyProtection="1">
      <alignment horizontal="left" vertical="center" shrinkToFit="1"/>
      <protection locked="0"/>
    </xf>
    <xf numFmtId="0" fontId="32" fillId="0" borderId="113" xfId="14" applyFont="1" applyBorder="1" applyAlignment="1" applyProtection="1">
      <alignment horizontal="left" vertical="center" shrinkToFit="1"/>
      <protection locked="0"/>
    </xf>
    <xf numFmtId="0" fontId="32" fillId="0" borderId="114" xfId="14" applyFont="1" applyBorder="1" applyAlignment="1" applyProtection="1">
      <alignment horizontal="left" vertical="center" shrinkToFit="1"/>
      <protection locked="0"/>
    </xf>
    <xf numFmtId="177" fontId="32" fillId="6" borderId="115" xfId="13" applyNumberFormat="1" applyFont="1" applyFill="1" applyBorder="1" applyAlignment="1" applyProtection="1">
      <alignment horizontal="right" vertical="center" shrinkToFit="1"/>
      <protection locked="0"/>
    </xf>
    <xf numFmtId="177" fontId="32" fillId="6" borderId="117" xfId="13" applyNumberFormat="1" applyFont="1" applyFill="1" applyBorder="1" applyAlignment="1" applyProtection="1">
      <alignment horizontal="right" vertical="center" shrinkToFit="1"/>
      <protection locked="0"/>
    </xf>
    <xf numFmtId="187" fontId="32" fillId="0" borderId="116" xfId="12" applyNumberFormat="1" applyFont="1" applyBorder="1" applyAlignment="1" applyProtection="1">
      <alignment horizontal="right" vertical="center" shrinkToFit="1"/>
      <protection locked="0"/>
    </xf>
    <xf numFmtId="177" fontId="32" fillId="0" borderId="115" xfId="14" applyNumberFormat="1" applyFont="1" applyBorder="1" applyAlignment="1" applyProtection="1">
      <alignment horizontal="right" vertical="center" shrinkToFit="1"/>
      <protection locked="0"/>
    </xf>
    <xf numFmtId="177" fontId="32" fillId="0" borderId="116" xfId="14" applyNumberFormat="1" applyFont="1" applyBorder="1" applyAlignment="1" applyProtection="1">
      <alignment horizontal="right" vertical="center" shrinkToFit="1"/>
      <protection locked="0"/>
    </xf>
    <xf numFmtId="177" fontId="32" fillId="0" borderId="117" xfId="14" applyNumberFormat="1" applyFont="1" applyBorder="1" applyAlignment="1" applyProtection="1">
      <alignment horizontal="right" vertical="center" shrinkToFit="1"/>
      <protection locked="0"/>
    </xf>
    <xf numFmtId="177" fontId="32" fillId="0" borderId="137" xfId="12" applyNumberFormat="1" applyFont="1" applyBorder="1" applyAlignment="1" applyProtection="1">
      <alignment horizontal="right" vertical="center" shrinkToFit="1"/>
      <protection locked="0"/>
    </xf>
    <xf numFmtId="187" fontId="32" fillId="0" borderId="137" xfId="12" applyNumberFormat="1" applyFont="1" applyBorder="1" applyAlignment="1" applyProtection="1">
      <alignment horizontal="right" vertical="center" shrinkToFit="1"/>
      <protection locked="0"/>
    </xf>
    <xf numFmtId="0" fontId="32" fillId="0" borderId="137" xfId="12" applyFont="1" applyBorder="1" applyAlignment="1" applyProtection="1">
      <alignment horizontal="left" vertical="center" shrinkToFit="1"/>
      <protection locked="0"/>
    </xf>
    <xf numFmtId="0" fontId="32" fillId="0" borderId="140" xfId="12" applyFont="1" applyBorder="1" applyAlignment="1" applyProtection="1">
      <alignment horizontal="left" vertical="center" shrinkToFit="1"/>
      <protection locked="0"/>
    </xf>
    <xf numFmtId="0" fontId="32" fillId="0" borderId="98" xfId="14" applyFont="1" applyBorder="1" applyAlignment="1" applyProtection="1">
      <alignment horizontal="left" vertical="center" shrinkToFit="1"/>
      <protection locked="0"/>
    </xf>
    <xf numFmtId="0" fontId="32" fillId="0" borderId="99" xfId="14" applyFont="1" applyBorder="1" applyAlignment="1" applyProtection="1">
      <alignment horizontal="left" vertical="center" shrinkToFit="1"/>
      <protection locked="0"/>
    </xf>
    <xf numFmtId="0" fontId="32" fillId="0" borderId="100" xfId="14" applyFont="1" applyBorder="1" applyAlignment="1" applyProtection="1">
      <alignment horizontal="left" vertical="center" shrinkToFit="1"/>
      <protection locked="0"/>
    </xf>
    <xf numFmtId="177" fontId="32" fillId="0" borderId="136" xfId="14" applyNumberFormat="1" applyFont="1" applyBorder="1" applyAlignment="1" applyProtection="1">
      <alignment horizontal="right" vertical="center" shrinkToFit="1"/>
      <protection locked="0"/>
    </xf>
    <xf numFmtId="177" fontId="32" fillId="0" borderId="137" xfId="14" applyNumberFormat="1" applyFont="1" applyBorder="1" applyAlignment="1" applyProtection="1">
      <alignment horizontal="right" vertical="center" shrinkToFit="1"/>
      <protection locked="0"/>
    </xf>
    <xf numFmtId="177" fontId="32" fillId="0" borderId="138" xfId="14" applyNumberFormat="1" applyFont="1" applyBorder="1" applyAlignment="1" applyProtection="1">
      <alignment horizontal="right" vertical="center" shrinkToFit="1"/>
      <protection locked="0"/>
    </xf>
    <xf numFmtId="177" fontId="32" fillId="0" borderId="139" xfId="14" applyNumberFormat="1" applyFont="1" applyBorder="1" applyAlignment="1" applyProtection="1">
      <alignment horizontal="right" vertical="center" shrinkToFit="1"/>
      <protection locked="0"/>
    </xf>
    <xf numFmtId="177" fontId="32" fillId="0" borderId="140" xfId="14" applyNumberFormat="1" applyFont="1" applyBorder="1" applyAlignment="1" applyProtection="1">
      <alignment horizontal="right" vertical="center" shrinkToFit="1"/>
      <protection locked="0"/>
    </xf>
    <xf numFmtId="177" fontId="32" fillId="0" borderId="141" xfId="12" applyNumberFormat="1" applyFont="1" applyBorder="1" applyAlignment="1" applyProtection="1">
      <alignment horizontal="right" vertical="center" shrinkToFit="1"/>
      <protection locked="0"/>
    </xf>
    <xf numFmtId="0" fontId="32" fillId="7" borderId="36" xfId="12" applyFont="1" applyFill="1" applyBorder="1" applyAlignment="1" applyProtection="1">
      <alignment horizontal="center" vertical="center" wrapText="1" shrinkToFit="1"/>
      <protection locked="0"/>
    </xf>
    <xf numFmtId="0" fontId="32" fillId="7" borderId="9" xfId="12" applyFont="1" applyFill="1" applyBorder="1" applyAlignment="1" applyProtection="1">
      <alignment horizontal="center" vertical="center" shrinkToFit="1"/>
      <protection locked="0"/>
    </xf>
    <xf numFmtId="0" fontId="32" fillId="7" borderId="92" xfId="12" applyFont="1" applyFill="1" applyBorder="1" applyAlignment="1" applyProtection="1">
      <alignment horizontal="center" vertical="center" shrinkToFit="1"/>
      <protection locked="0"/>
    </xf>
    <xf numFmtId="0" fontId="32" fillId="7" borderId="96" xfId="12" applyFont="1" applyFill="1" applyBorder="1" applyAlignment="1" applyProtection="1">
      <alignment horizontal="center" vertical="center" shrinkToFit="1"/>
      <protection locked="0"/>
    </xf>
    <xf numFmtId="0" fontId="32" fillId="6" borderId="75" xfId="12" applyFont="1" applyFill="1" applyBorder="1" applyAlignment="1" applyProtection="1">
      <alignment horizontal="left" vertical="center"/>
    </xf>
    <xf numFmtId="0" fontId="32" fillId="6" borderId="8" xfId="12" applyFont="1" applyFill="1" applyBorder="1" applyAlignment="1" applyProtection="1">
      <alignment horizontal="left" vertical="center"/>
    </xf>
    <xf numFmtId="177" fontId="32" fillId="8" borderId="17" xfId="15" applyNumberFormat="1" applyFont="1" applyFill="1" applyBorder="1" applyAlignment="1" applyProtection="1">
      <alignment horizontal="right" vertical="center" shrinkToFit="1"/>
      <protection locked="0"/>
    </xf>
    <xf numFmtId="177" fontId="32" fillId="8" borderId="18" xfId="15" applyNumberFormat="1" applyFont="1" applyFill="1" applyBorder="1" applyAlignment="1" applyProtection="1">
      <alignment horizontal="right" vertical="center" shrinkToFit="1"/>
      <protection locked="0"/>
    </xf>
    <xf numFmtId="177" fontId="32" fillId="8" borderId="19" xfId="15" applyNumberFormat="1" applyFont="1" applyFill="1" applyBorder="1" applyAlignment="1" applyProtection="1">
      <alignment horizontal="right" vertical="center" shrinkToFit="1"/>
      <protection locked="0"/>
    </xf>
    <xf numFmtId="177" fontId="32" fillId="8" borderId="128" xfId="15" applyNumberFormat="1" applyFont="1" applyFill="1" applyBorder="1" applyAlignment="1" applyProtection="1">
      <alignment horizontal="right" vertical="center" shrinkToFit="1"/>
      <protection locked="0"/>
    </xf>
    <xf numFmtId="177" fontId="32" fillId="8" borderId="129" xfId="15" applyNumberFormat="1" applyFont="1" applyFill="1" applyBorder="1" applyAlignment="1" applyProtection="1">
      <alignment horizontal="right" vertical="center" shrinkToFit="1"/>
      <protection locked="0"/>
    </xf>
    <xf numFmtId="177" fontId="32" fillId="8" borderId="130" xfId="15" applyNumberFormat="1" applyFont="1" applyFill="1" applyBorder="1" applyAlignment="1" applyProtection="1">
      <alignment horizontal="right" vertical="center" shrinkToFit="1"/>
      <protection locked="0"/>
    </xf>
    <xf numFmtId="177" fontId="32" fillId="8" borderId="131" xfId="15" applyNumberFormat="1" applyFont="1" applyFill="1" applyBorder="1" applyAlignment="1" applyProtection="1">
      <alignment horizontal="right" vertical="center" shrinkToFit="1"/>
      <protection locked="0"/>
    </xf>
    <xf numFmtId="177" fontId="32" fillId="8" borderId="132" xfId="15" applyNumberFormat="1" applyFont="1" applyFill="1" applyBorder="1" applyAlignment="1" applyProtection="1">
      <alignment horizontal="right" vertical="center" shrinkToFit="1"/>
      <protection locked="0"/>
    </xf>
    <xf numFmtId="177" fontId="32" fillId="8" borderId="133" xfId="15" applyNumberFormat="1" applyFont="1" applyFill="1" applyBorder="1" applyAlignment="1" applyProtection="1">
      <alignment horizontal="right" vertical="center" shrinkToFit="1"/>
      <protection locked="0"/>
    </xf>
    <xf numFmtId="177" fontId="32" fillId="8" borderId="134" xfId="15" applyNumberFormat="1" applyFont="1" applyFill="1" applyBorder="1" applyAlignment="1" applyProtection="1">
      <alignment horizontal="right" vertical="center" shrinkToFit="1"/>
      <protection locked="0"/>
    </xf>
    <xf numFmtId="0" fontId="32" fillId="8" borderId="129" xfId="15" applyNumberFormat="1" applyFont="1" applyFill="1" applyBorder="1" applyAlignment="1" applyProtection="1">
      <alignment horizontal="left" vertical="center" shrinkToFit="1"/>
      <protection locked="0"/>
    </xf>
    <xf numFmtId="0" fontId="32" fillId="8" borderId="132" xfId="15" applyNumberFormat="1" applyFont="1" applyFill="1" applyBorder="1" applyAlignment="1" applyProtection="1">
      <alignment horizontal="left" vertical="center" shrinkToFit="1"/>
      <protection locked="0"/>
    </xf>
    <xf numFmtId="177" fontId="32" fillId="0" borderId="126" xfId="15" applyNumberFormat="1" applyFont="1" applyBorder="1" applyAlignment="1" applyProtection="1">
      <alignment horizontal="right" vertical="center" shrinkToFit="1"/>
      <protection locked="0"/>
    </xf>
    <xf numFmtId="177" fontId="32" fillId="0" borderId="124" xfId="15" applyNumberFormat="1" applyFont="1" applyBorder="1" applyAlignment="1" applyProtection="1">
      <alignment horizontal="right" vertical="center" shrinkToFit="1"/>
      <protection locked="0"/>
    </xf>
    <xf numFmtId="0" fontId="32" fillId="0" borderId="124" xfId="15" applyNumberFormat="1" applyFont="1" applyBorder="1" applyAlignment="1" applyProtection="1">
      <alignment horizontal="left" vertical="center" shrinkToFit="1"/>
      <protection locked="0"/>
    </xf>
    <xf numFmtId="0" fontId="32" fillId="0" borderId="127" xfId="15" applyNumberFormat="1" applyFont="1" applyBorder="1" applyAlignment="1" applyProtection="1">
      <alignment horizontal="left" vertical="center" shrinkToFit="1"/>
      <protection locked="0"/>
    </xf>
    <xf numFmtId="177" fontId="32" fillId="0" borderId="123" xfId="14" applyNumberFormat="1" applyFont="1" applyBorder="1" applyAlignment="1" applyProtection="1">
      <alignment horizontal="right" vertical="center" shrinkToFit="1"/>
      <protection locked="0"/>
    </xf>
    <xf numFmtId="177" fontId="32" fillId="0" borderId="124" xfId="14" applyNumberFormat="1" applyFont="1" applyBorder="1" applyAlignment="1" applyProtection="1">
      <alignment horizontal="right" vertical="center" shrinkToFit="1"/>
      <protection locked="0"/>
    </xf>
    <xf numFmtId="177" fontId="32" fillId="0" borderId="125" xfId="14" applyNumberFormat="1" applyFont="1" applyBorder="1" applyAlignment="1" applyProtection="1">
      <alignment horizontal="right" vertical="center" shrinkToFit="1"/>
      <protection locked="0"/>
    </xf>
    <xf numFmtId="0" fontId="32" fillId="0" borderId="116" xfId="15" applyNumberFormat="1" applyFont="1" applyBorder="1" applyAlignment="1" applyProtection="1">
      <alignment horizontal="left" vertical="center" shrinkToFit="1"/>
      <protection locked="0"/>
    </xf>
    <xf numFmtId="0" fontId="32" fillId="0" borderId="121" xfId="15" applyNumberFormat="1" applyFont="1" applyBorder="1" applyAlignment="1" applyProtection="1">
      <alignment horizontal="left" vertical="center" shrinkToFit="1"/>
      <protection locked="0"/>
    </xf>
    <xf numFmtId="177" fontId="32" fillId="0" borderId="120" xfId="15" applyNumberFormat="1" applyFont="1" applyBorder="1" applyAlignment="1" applyProtection="1">
      <alignment horizontal="right" vertical="center" shrinkToFit="1"/>
      <protection locked="0"/>
    </xf>
    <xf numFmtId="177" fontId="32" fillId="0" borderId="116" xfId="15" applyNumberFormat="1" applyFont="1" applyBorder="1" applyAlignment="1" applyProtection="1">
      <alignment horizontal="right" vertical="center" shrinkToFit="1"/>
      <protection locked="0"/>
    </xf>
    <xf numFmtId="177" fontId="32" fillId="0" borderId="98" xfId="15" applyNumberFormat="1" applyFont="1" applyBorder="1" applyAlignment="1" applyProtection="1">
      <alignment horizontal="right" vertical="center" shrinkToFit="1"/>
      <protection locked="0"/>
    </xf>
    <xf numFmtId="177" fontId="32" fillId="0" borderId="99" xfId="15" applyNumberFormat="1" applyFont="1" applyBorder="1" applyAlignment="1" applyProtection="1">
      <alignment horizontal="right" vertical="center" shrinkToFit="1"/>
      <protection locked="0"/>
    </xf>
    <xf numFmtId="177" fontId="32" fillId="0" borderId="100" xfId="15" applyNumberFormat="1" applyFont="1" applyBorder="1" applyAlignment="1" applyProtection="1">
      <alignment horizontal="right" vertical="center" shrinkToFit="1"/>
      <protection locked="0"/>
    </xf>
    <xf numFmtId="177" fontId="32" fillId="0" borderId="107" xfId="15" applyNumberFormat="1" applyFont="1" applyBorder="1" applyAlignment="1" applyProtection="1">
      <alignment horizontal="right" vertical="center" shrinkToFit="1"/>
      <protection locked="0"/>
    </xf>
    <xf numFmtId="177" fontId="32" fillId="0" borderId="102" xfId="15" applyNumberFormat="1" applyFont="1" applyBorder="1" applyAlignment="1" applyProtection="1">
      <alignment horizontal="right" vertical="center" shrinkToFit="1"/>
      <protection locked="0"/>
    </xf>
    <xf numFmtId="0" fontId="32" fillId="0" borderId="102" xfId="15" applyNumberFormat="1" applyFont="1" applyBorder="1" applyAlignment="1" applyProtection="1">
      <alignment horizontal="left" vertical="center" shrinkToFit="1"/>
      <protection locked="0"/>
    </xf>
    <xf numFmtId="0" fontId="32" fillId="0" borderId="108" xfId="15" applyNumberFormat="1" applyFont="1" applyBorder="1" applyAlignment="1" applyProtection="1">
      <alignment horizontal="left" vertical="center" shrinkToFit="1"/>
      <protection locked="0"/>
    </xf>
    <xf numFmtId="0" fontId="32" fillId="0" borderId="98" xfId="15" applyFont="1" applyBorder="1" applyAlignment="1" applyProtection="1">
      <alignment horizontal="left" vertical="center" shrinkToFit="1"/>
      <protection locked="0"/>
    </xf>
    <xf numFmtId="0" fontId="32" fillId="0" borderId="99" xfId="15" applyFont="1" applyBorder="1" applyAlignment="1" applyProtection="1">
      <alignment horizontal="left" vertical="center" shrinkToFit="1"/>
      <protection locked="0"/>
    </xf>
    <xf numFmtId="0" fontId="32"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2" fillId="0" borderId="101" xfId="14" applyNumberFormat="1" applyFont="1" applyBorder="1" applyAlignment="1" applyProtection="1">
      <alignment horizontal="right" vertical="center" shrinkToFit="1"/>
      <protection locked="0"/>
    </xf>
    <xf numFmtId="177" fontId="32" fillId="0" borderId="102" xfId="14" applyNumberFormat="1" applyFont="1" applyBorder="1" applyAlignment="1" applyProtection="1">
      <alignment horizontal="right" vertical="center" shrinkToFit="1"/>
      <protection locked="0"/>
    </xf>
    <xf numFmtId="177" fontId="32" fillId="0" borderId="103" xfId="14" applyNumberFormat="1" applyFont="1" applyBorder="1" applyAlignment="1" applyProtection="1">
      <alignment horizontal="right" vertical="center" shrinkToFit="1"/>
      <protection locked="0"/>
    </xf>
    <xf numFmtId="177" fontId="32" fillId="0" borderId="104" xfId="14" applyNumberFormat="1" applyFont="1" applyBorder="1" applyAlignment="1" applyProtection="1">
      <alignment horizontal="right" vertical="center" shrinkToFit="1"/>
      <protection locked="0"/>
    </xf>
    <xf numFmtId="177" fontId="32" fillId="0" borderId="105" xfId="14" applyNumberFormat="1" applyFont="1" applyBorder="1" applyAlignment="1" applyProtection="1">
      <alignment horizontal="right" vertical="center" shrinkToFit="1"/>
      <protection locked="0"/>
    </xf>
    <xf numFmtId="177" fontId="32" fillId="0" borderId="106" xfId="14" applyNumberFormat="1" applyFont="1" applyBorder="1" applyAlignment="1" applyProtection="1">
      <alignment horizontal="right" vertical="center" shrinkToFit="1"/>
      <protection locked="0"/>
    </xf>
    <xf numFmtId="0" fontId="31" fillId="6" borderId="1" xfId="12" applyFont="1" applyFill="1" applyBorder="1" applyAlignment="1" applyProtection="1">
      <alignment horizontal="center" vertical="center"/>
    </xf>
    <xf numFmtId="0" fontId="31" fillId="6" borderId="2" xfId="12" applyFont="1" applyFill="1" applyBorder="1" applyAlignment="1" applyProtection="1">
      <alignment horizontal="center" vertical="center"/>
    </xf>
    <xf numFmtId="0" fontId="31" fillId="6" borderId="3" xfId="12" applyFont="1" applyFill="1" applyBorder="1" applyAlignment="1" applyProtection="1">
      <alignment horizontal="center" vertical="center"/>
    </xf>
    <xf numFmtId="0" fontId="32" fillId="7" borderId="36" xfId="12" applyFont="1" applyFill="1" applyBorder="1" applyAlignment="1" applyProtection="1">
      <alignment horizontal="center" vertical="center" wrapText="1"/>
      <protection locked="0"/>
    </xf>
    <xf numFmtId="0" fontId="32" fillId="7" borderId="92" xfId="12" applyFont="1" applyFill="1" applyBorder="1" applyAlignment="1" applyProtection="1">
      <alignment horizontal="center" vertical="center" wrapText="1"/>
      <protection locked="0"/>
    </xf>
    <xf numFmtId="0" fontId="32" fillId="0" borderId="98" xfId="15" applyNumberFormat="1" applyFont="1" applyBorder="1" applyAlignment="1" applyProtection="1">
      <alignment horizontal="left" vertical="center" shrinkToFit="1"/>
      <protection locked="0"/>
    </xf>
    <xf numFmtId="0" fontId="32" fillId="0" borderId="99" xfId="15" applyNumberFormat="1" applyFont="1" applyBorder="1" applyAlignment="1" applyProtection="1">
      <alignment horizontal="left" vertical="center" shrinkToFit="1"/>
      <protection locked="0"/>
    </xf>
    <xf numFmtId="0" fontId="32"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5" fillId="0" borderId="39" xfId="16" applyNumberFormat="1" applyFont="1" applyBorder="1">
      <alignment vertical="center"/>
    </xf>
    <xf numFmtId="178" fontId="15" fillId="0" borderId="31" xfId="16" applyNumberFormat="1" applyFont="1" applyBorder="1">
      <alignment vertical="center"/>
    </xf>
    <xf numFmtId="178" fontId="15"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36" fillId="0" borderId="39" xfId="1" applyFont="1" applyFill="1" applyBorder="1" applyAlignment="1" applyProtection="1">
      <alignment horizontal="left" vertical="center" wrapText="1"/>
      <protection locked="0"/>
    </xf>
    <xf numFmtId="0" fontId="36" fillId="0" borderId="31" xfId="1" applyFont="1" applyFill="1" applyBorder="1" applyAlignment="1" applyProtection="1">
      <alignment horizontal="left" vertical="center" wrapText="1"/>
      <protection locked="0"/>
    </xf>
    <xf numFmtId="0" fontId="36" fillId="0" borderId="32" xfId="1" applyFont="1" applyFill="1" applyBorder="1" applyAlignment="1" applyProtection="1">
      <alignment horizontal="left" vertical="center" wrapText="1"/>
      <protection locked="0"/>
    </xf>
    <xf numFmtId="0" fontId="36" fillId="0" borderId="44" xfId="1" applyFont="1" applyFill="1" applyBorder="1" applyAlignment="1" applyProtection="1">
      <alignment horizontal="left" vertical="center" wrapText="1"/>
      <protection locked="0"/>
    </xf>
    <xf numFmtId="0" fontId="36" fillId="0" borderId="18" xfId="1" applyFont="1" applyFill="1" applyBorder="1" applyAlignment="1" applyProtection="1">
      <alignment horizontal="left" vertical="center" wrapText="1"/>
      <protection locked="0"/>
    </xf>
    <xf numFmtId="0" fontId="36" fillId="0" borderId="19" xfId="1" applyFont="1" applyFill="1" applyBorder="1" applyAlignment="1" applyProtection="1">
      <alignment horizontal="left" vertical="center" wrapText="1"/>
      <protection locked="0"/>
    </xf>
    <xf numFmtId="0" fontId="36" fillId="0" borderId="2" xfId="1" applyFont="1" applyFill="1" applyBorder="1" applyAlignment="1" applyProtection="1">
      <alignment horizontal="left" vertical="center"/>
    </xf>
    <xf numFmtId="0" fontId="36" fillId="0" borderId="3" xfId="1" applyFont="1" applyFill="1" applyBorder="1" applyAlignment="1" applyProtection="1">
      <alignment horizontal="left" vertical="center"/>
    </xf>
    <xf numFmtId="0" fontId="36" fillId="0" borderId="8" xfId="1" applyFont="1" applyFill="1" applyBorder="1" applyAlignment="1" applyProtection="1">
      <alignment horizontal="left" vertical="center" wrapText="1"/>
    </xf>
    <xf numFmtId="0" fontId="36" fillId="0" borderId="9" xfId="1" applyFont="1" applyFill="1" applyBorder="1" applyAlignment="1" applyProtection="1">
      <alignment horizontal="left" vertical="center" wrapText="1"/>
    </xf>
    <xf numFmtId="0" fontId="36" fillId="0" borderId="12" xfId="1" applyFont="1" applyFill="1" applyBorder="1" applyAlignment="1" applyProtection="1">
      <alignment horizontal="left" vertical="center"/>
    </xf>
    <xf numFmtId="0" fontId="36" fillId="0" borderId="13" xfId="1" applyFont="1" applyFill="1" applyBorder="1" applyAlignment="1" applyProtection="1">
      <alignment horizontal="left" vertical="center"/>
    </xf>
    <xf numFmtId="0" fontId="36" fillId="0" borderId="31" xfId="1" applyFont="1" applyFill="1" applyBorder="1" applyAlignment="1" applyProtection="1">
      <alignment horizontal="left" vertical="center"/>
    </xf>
    <xf numFmtId="0" fontId="36"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4"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3E0-44F0-BCB2-39587728C7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2939964</c:v>
                </c:pt>
                <c:pt idx="1">
                  <c:v>1216706</c:v>
                </c:pt>
                <c:pt idx="2">
                  <c:v>1218681</c:v>
                </c:pt>
                <c:pt idx="3">
                  <c:v>800739</c:v>
                </c:pt>
                <c:pt idx="4">
                  <c:v>1659147</c:v>
                </c:pt>
              </c:numCache>
            </c:numRef>
          </c:val>
          <c:smooth val="0"/>
          <c:extLst>
            <c:ext xmlns:c16="http://schemas.microsoft.com/office/drawing/2014/chart" uri="{C3380CC4-5D6E-409C-BE32-E72D297353CC}">
              <c16:uniqueId val="{00000001-53E0-44F0-BCB2-39587728C7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11.02</c:v>
                </c:pt>
                <c:pt idx="1">
                  <c:v>9.07</c:v>
                </c:pt>
                <c:pt idx="2">
                  <c:v>10.83</c:v>
                </c:pt>
                <c:pt idx="3">
                  <c:v>14.82</c:v>
                </c:pt>
                <c:pt idx="4">
                  <c:v>5.43</c:v>
                </c:pt>
              </c:numCache>
            </c:numRef>
          </c:val>
          <c:extLst>
            <c:ext xmlns:c16="http://schemas.microsoft.com/office/drawing/2014/chart" uri="{C3380CC4-5D6E-409C-BE32-E72D297353CC}">
              <c16:uniqueId val="{00000000-8DE9-445B-BD30-B21EF694CA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246.82</c:v>
                </c:pt>
                <c:pt idx="1">
                  <c:v>263.92</c:v>
                </c:pt>
                <c:pt idx="2">
                  <c:v>327.52</c:v>
                </c:pt>
                <c:pt idx="3">
                  <c:v>416.45</c:v>
                </c:pt>
                <c:pt idx="4">
                  <c:v>309.06</c:v>
                </c:pt>
              </c:numCache>
            </c:numRef>
          </c:val>
          <c:extLst>
            <c:ext xmlns:c16="http://schemas.microsoft.com/office/drawing/2014/chart" uri="{C3380CC4-5D6E-409C-BE32-E72D297353CC}">
              <c16:uniqueId val="{00000001-8DE9-445B-BD30-B21EF694CA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19.059999999999999</c:v>
                </c:pt>
                <c:pt idx="1">
                  <c:v>-0.93</c:v>
                </c:pt>
                <c:pt idx="2">
                  <c:v>44.35</c:v>
                </c:pt>
                <c:pt idx="3">
                  <c:v>93.91</c:v>
                </c:pt>
                <c:pt idx="4">
                  <c:v>-92.55</c:v>
                </c:pt>
              </c:numCache>
            </c:numRef>
          </c:val>
          <c:smooth val="0"/>
          <c:extLst>
            <c:ext xmlns:c16="http://schemas.microsoft.com/office/drawing/2014/chart" uri="{C3380CC4-5D6E-409C-BE32-E72D297353CC}">
              <c16:uniqueId val="{00000002-8DE9-445B-BD30-B21EF694CA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3F8-4922-872E-56F09CF595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F8-4922-872E-56F09CF59537}"/>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0.08</c:v>
                </c:pt>
                <c:pt idx="6">
                  <c:v>#N/A</c:v>
                </c:pt>
                <c:pt idx="7">
                  <c:v>0</c:v>
                </c:pt>
                <c:pt idx="8">
                  <c:v>#N/A</c:v>
                </c:pt>
                <c:pt idx="9">
                  <c:v>0.15</c:v>
                </c:pt>
              </c:numCache>
            </c:numRef>
          </c:val>
          <c:extLst>
            <c:ext xmlns:c16="http://schemas.microsoft.com/office/drawing/2014/chart" uri="{C3380CC4-5D6E-409C-BE32-E72D297353CC}">
              <c16:uniqueId val="{00000002-D3F8-4922-872E-56F09CF59537}"/>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0.03</c:v>
                </c:pt>
                <c:pt idx="4">
                  <c:v>#N/A</c:v>
                </c:pt>
                <c:pt idx="5">
                  <c:v>0.13</c:v>
                </c:pt>
                <c:pt idx="6">
                  <c:v>#N/A</c:v>
                </c:pt>
                <c:pt idx="7">
                  <c:v>0.08</c:v>
                </c:pt>
                <c:pt idx="8">
                  <c:v>#N/A</c:v>
                </c:pt>
                <c:pt idx="9">
                  <c:v>0.17</c:v>
                </c:pt>
              </c:numCache>
            </c:numRef>
          </c:val>
          <c:extLst>
            <c:ext xmlns:c16="http://schemas.microsoft.com/office/drawing/2014/chart" uri="{C3380CC4-5D6E-409C-BE32-E72D297353CC}">
              <c16:uniqueId val="{00000003-D3F8-4922-872E-56F09CF59537}"/>
            </c:ext>
          </c:extLst>
        </c:ser>
        <c:ser>
          <c:idx val="4"/>
          <c:order val="4"/>
          <c:tx>
            <c:strRef>
              <c:f>データシート!$A$31</c:f>
              <c:strCache>
                <c:ptCount val="1"/>
                <c:pt idx="0">
                  <c:v>航路事業会計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0.14000000000000001</c:v>
                </c:pt>
                <c:pt idx="4">
                  <c:v>#N/A</c:v>
                </c:pt>
                <c:pt idx="5">
                  <c:v>0.11</c:v>
                </c:pt>
                <c:pt idx="6">
                  <c:v>#N/A</c:v>
                </c:pt>
                <c:pt idx="7">
                  <c:v>0.57999999999999996</c:v>
                </c:pt>
                <c:pt idx="8">
                  <c:v>#N/A</c:v>
                </c:pt>
                <c:pt idx="9">
                  <c:v>0.32</c:v>
                </c:pt>
              </c:numCache>
            </c:numRef>
          </c:val>
          <c:extLst>
            <c:ext xmlns:c16="http://schemas.microsoft.com/office/drawing/2014/chart" uri="{C3380CC4-5D6E-409C-BE32-E72D297353CC}">
              <c16:uniqueId val="{00000004-D3F8-4922-872E-56F09CF59537}"/>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0.19</c:v>
                </c:pt>
                <c:pt idx="2">
                  <c:v>#N/A</c:v>
                </c:pt>
                <c:pt idx="3">
                  <c:v>0.66</c:v>
                </c:pt>
                <c:pt idx="4">
                  <c:v>#N/A</c:v>
                </c:pt>
                <c:pt idx="5">
                  <c:v>1.41</c:v>
                </c:pt>
                <c:pt idx="6">
                  <c:v>#N/A</c:v>
                </c:pt>
                <c:pt idx="7">
                  <c:v>0.22</c:v>
                </c:pt>
                <c:pt idx="8">
                  <c:v>#N/A</c:v>
                </c:pt>
                <c:pt idx="9">
                  <c:v>0.38</c:v>
                </c:pt>
              </c:numCache>
            </c:numRef>
          </c:val>
          <c:extLst>
            <c:ext xmlns:c16="http://schemas.microsoft.com/office/drawing/2014/chart" uri="{C3380CC4-5D6E-409C-BE32-E72D297353CC}">
              <c16:uniqueId val="{00000005-D3F8-4922-872E-56F09CF59537}"/>
            </c:ext>
          </c:extLst>
        </c:ser>
        <c:ser>
          <c:idx val="6"/>
          <c:order val="6"/>
          <c:tx>
            <c:strRef>
              <c:f>データシート!$A$33</c:f>
              <c:strCache>
                <c:ptCount val="1"/>
                <c:pt idx="0">
                  <c:v>産業センター運営事業会計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0.11</c:v>
                </c:pt>
                <c:pt idx="4">
                  <c:v>#N/A</c:v>
                </c:pt>
                <c:pt idx="5">
                  <c:v>0.08</c:v>
                </c:pt>
                <c:pt idx="6">
                  <c:v>#N/A</c:v>
                </c:pt>
                <c:pt idx="7">
                  <c:v>0.15</c:v>
                </c:pt>
                <c:pt idx="8">
                  <c:v>#N/A</c:v>
                </c:pt>
                <c:pt idx="9">
                  <c:v>0.61</c:v>
                </c:pt>
              </c:numCache>
            </c:numRef>
          </c:val>
          <c:extLst>
            <c:ext xmlns:c16="http://schemas.microsoft.com/office/drawing/2014/chart" uri="{C3380CC4-5D6E-409C-BE32-E72D297353CC}">
              <c16:uniqueId val="{00000006-D3F8-4922-872E-56F09CF59537}"/>
            </c:ext>
          </c:extLst>
        </c:ser>
        <c:ser>
          <c:idx val="7"/>
          <c:order val="7"/>
          <c:tx>
            <c:strRef>
              <c:f>データシート!$A$34</c:f>
              <c:strCache>
                <c:ptCount val="1"/>
                <c:pt idx="0">
                  <c:v>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0.31</c:v>
                </c:pt>
                <c:pt idx="2">
                  <c:v>#N/A</c:v>
                </c:pt>
                <c:pt idx="3">
                  <c:v>0.49</c:v>
                </c:pt>
                <c:pt idx="4">
                  <c:v>#N/A</c:v>
                </c:pt>
                <c:pt idx="5">
                  <c:v>0.56999999999999995</c:v>
                </c:pt>
                <c:pt idx="6">
                  <c:v>#N/A</c:v>
                </c:pt>
                <c:pt idx="7">
                  <c:v>0.76</c:v>
                </c:pt>
                <c:pt idx="8">
                  <c:v>#N/A</c:v>
                </c:pt>
                <c:pt idx="9">
                  <c:v>1.03</c:v>
                </c:pt>
              </c:numCache>
            </c:numRef>
          </c:val>
          <c:extLst>
            <c:ext xmlns:c16="http://schemas.microsoft.com/office/drawing/2014/chart" uri="{C3380CC4-5D6E-409C-BE32-E72D297353CC}">
              <c16:uniqueId val="{00000007-D3F8-4922-872E-56F09CF59537}"/>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4.29</c:v>
                </c:pt>
                <c:pt idx="2">
                  <c:v>#N/A</c:v>
                </c:pt>
                <c:pt idx="3">
                  <c:v>5.09</c:v>
                </c:pt>
                <c:pt idx="4">
                  <c:v>#N/A</c:v>
                </c:pt>
                <c:pt idx="5">
                  <c:v>3.87</c:v>
                </c:pt>
                <c:pt idx="6">
                  <c:v>#N/A</c:v>
                </c:pt>
                <c:pt idx="7">
                  <c:v>3.91</c:v>
                </c:pt>
                <c:pt idx="8">
                  <c:v>#N/A</c:v>
                </c:pt>
                <c:pt idx="9">
                  <c:v>2.75</c:v>
                </c:pt>
              </c:numCache>
            </c:numRef>
          </c:val>
          <c:extLst>
            <c:ext xmlns:c16="http://schemas.microsoft.com/office/drawing/2014/chart" uri="{C3380CC4-5D6E-409C-BE32-E72D297353CC}">
              <c16:uniqueId val="{00000008-D3F8-4922-872E-56F09CF595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10.78</c:v>
                </c:pt>
                <c:pt idx="2">
                  <c:v>#N/A</c:v>
                </c:pt>
                <c:pt idx="3">
                  <c:v>8.81</c:v>
                </c:pt>
                <c:pt idx="4">
                  <c:v>#N/A</c:v>
                </c:pt>
                <c:pt idx="5">
                  <c:v>10.63</c:v>
                </c:pt>
                <c:pt idx="6">
                  <c:v>#N/A</c:v>
                </c:pt>
                <c:pt idx="7">
                  <c:v>14.07</c:v>
                </c:pt>
                <c:pt idx="8">
                  <c:v>#N/A</c:v>
                </c:pt>
                <c:pt idx="9">
                  <c:v>4.49</c:v>
                </c:pt>
              </c:numCache>
            </c:numRef>
          </c:val>
          <c:extLst>
            <c:ext xmlns:c16="http://schemas.microsoft.com/office/drawing/2014/chart" uri="{C3380CC4-5D6E-409C-BE32-E72D297353CC}">
              <c16:uniqueId val="{00000009-D3F8-4922-872E-56F09CF595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c:v>
                </c:pt>
                <c:pt idx="5">
                  <c:v>50</c:v>
                </c:pt>
                <c:pt idx="8">
                  <c:v>47</c:v>
                </c:pt>
                <c:pt idx="11">
                  <c:v>50</c:v>
                </c:pt>
                <c:pt idx="14">
                  <c:v>52</c:v>
                </c:pt>
              </c:numCache>
            </c:numRef>
          </c:val>
          <c:extLst>
            <c:ext xmlns:c16="http://schemas.microsoft.com/office/drawing/2014/chart" uri="{C3380CC4-5D6E-409C-BE32-E72D297353CC}">
              <c16:uniqueId val="{00000000-AB6F-4A54-A3B4-7F6BA0CE75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6F-4A54-A3B4-7F6BA0CE75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6F-4A54-A3B4-7F6BA0CE75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7</c:v>
                </c:pt>
                <c:pt idx="9">
                  <c:v>7</c:v>
                </c:pt>
                <c:pt idx="12">
                  <c:v>6</c:v>
                </c:pt>
              </c:numCache>
            </c:numRef>
          </c:val>
          <c:extLst>
            <c:ext xmlns:c16="http://schemas.microsoft.com/office/drawing/2014/chart" uri="{C3380CC4-5D6E-409C-BE32-E72D297353CC}">
              <c16:uniqueId val="{00000003-AB6F-4A54-A3B4-7F6BA0CE75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c:v>
                </c:pt>
                <c:pt idx="3">
                  <c:v>3</c:v>
                </c:pt>
                <c:pt idx="6">
                  <c:v>3</c:v>
                </c:pt>
                <c:pt idx="9">
                  <c:v>3</c:v>
                </c:pt>
                <c:pt idx="12">
                  <c:v>3</c:v>
                </c:pt>
              </c:numCache>
            </c:numRef>
          </c:val>
          <c:extLst>
            <c:ext xmlns:c16="http://schemas.microsoft.com/office/drawing/2014/chart" uri="{C3380CC4-5D6E-409C-BE32-E72D297353CC}">
              <c16:uniqueId val="{00000004-AB6F-4A54-A3B4-7F6BA0CE75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6F-4A54-A3B4-7F6BA0CE75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6F-4A54-A3B4-7F6BA0CE75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c:v>
                </c:pt>
                <c:pt idx="3">
                  <c:v>49</c:v>
                </c:pt>
                <c:pt idx="6">
                  <c:v>47</c:v>
                </c:pt>
                <c:pt idx="9">
                  <c:v>53</c:v>
                </c:pt>
                <c:pt idx="12">
                  <c:v>66</c:v>
                </c:pt>
              </c:numCache>
            </c:numRef>
          </c:val>
          <c:extLst>
            <c:ext xmlns:c16="http://schemas.microsoft.com/office/drawing/2014/chart" uri="{C3380CC4-5D6E-409C-BE32-E72D297353CC}">
              <c16:uniqueId val="{00000007-AB6F-4A54-A3B4-7F6BA0CE75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c:v>
                </c:pt>
                <c:pt idx="2">
                  <c:v>#N/A</c:v>
                </c:pt>
                <c:pt idx="3">
                  <c:v>#N/A</c:v>
                </c:pt>
                <c:pt idx="4">
                  <c:v>9</c:v>
                </c:pt>
                <c:pt idx="5">
                  <c:v>#N/A</c:v>
                </c:pt>
                <c:pt idx="6">
                  <c:v>#N/A</c:v>
                </c:pt>
                <c:pt idx="7">
                  <c:v>10</c:v>
                </c:pt>
                <c:pt idx="8">
                  <c:v>#N/A</c:v>
                </c:pt>
                <c:pt idx="9">
                  <c:v>#N/A</c:v>
                </c:pt>
                <c:pt idx="10">
                  <c:v>13</c:v>
                </c:pt>
                <c:pt idx="11">
                  <c:v>#N/A</c:v>
                </c:pt>
                <c:pt idx="12">
                  <c:v>#N/A</c:v>
                </c:pt>
                <c:pt idx="13">
                  <c:v>23</c:v>
                </c:pt>
                <c:pt idx="14">
                  <c:v>#N/A</c:v>
                </c:pt>
              </c:numCache>
            </c:numRef>
          </c:val>
          <c:smooth val="0"/>
          <c:extLst>
            <c:ext xmlns:c16="http://schemas.microsoft.com/office/drawing/2014/chart" uri="{C3380CC4-5D6E-409C-BE32-E72D297353CC}">
              <c16:uniqueId val="{00000008-AB6F-4A54-A3B4-7F6BA0CE75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621</c:v>
                </c:pt>
                <c:pt idx="5">
                  <c:v>595</c:v>
                </c:pt>
                <c:pt idx="8">
                  <c:v>568</c:v>
                </c:pt>
                <c:pt idx="11">
                  <c:v>534</c:v>
                </c:pt>
                <c:pt idx="14">
                  <c:v>499</c:v>
                </c:pt>
              </c:numCache>
            </c:numRef>
          </c:val>
          <c:extLst>
            <c:ext xmlns:c16="http://schemas.microsoft.com/office/drawing/2014/chart" uri="{C3380CC4-5D6E-409C-BE32-E72D297353CC}">
              <c16:uniqueId val="{00000000-2940-44A8-A719-6A6B90F79F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c:v>
                </c:pt>
                <c:pt idx="5">
                  <c:v>15</c:v>
                </c:pt>
                <c:pt idx="8">
                  <c:v>13</c:v>
                </c:pt>
                <c:pt idx="11">
                  <c:v>12</c:v>
                </c:pt>
                <c:pt idx="14">
                  <c:v>10</c:v>
                </c:pt>
              </c:numCache>
            </c:numRef>
          </c:val>
          <c:extLst>
            <c:ext xmlns:c16="http://schemas.microsoft.com/office/drawing/2014/chart" uri="{C3380CC4-5D6E-409C-BE32-E72D297353CC}">
              <c16:uniqueId val="{00000001-2940-44A8-A719-6A6B90F79F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2054</c:v>
                </c:pt>
                <c:pt idx="5">
                  <c:v>2096</c:v>
                </c:pt>
                <c:pt idx="8">
                  <c:v>2253</c:v>
                </c:pt>
                <c:pt idx="11">
                  <c:v>2530</c:v>
                </c:pt>
                <c:pt idx="14">
                  <c:v>2450</c:v>
                </c:pt>
              </c:numCache>
            </c:numRef>
          </c:val>
          <c:extLst>
            <c:ext xmlns:c16="http://schemas.microsoft.com/office/drawing/2014/chart" uri="{C3380CC4-5D6E-409C-BE32-E72D297353CC}">
              <c16:uniqueId val="{00000002-2940-44A8-A719-6A6B90F79F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0-44A8-A719-6A6B90F79F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40-44A8-A719-6A6B90F79F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0-44A8-A719-6A6B90F79F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40-44A8-A719-6A6B90F79F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c:v>
                </c:pt>
                <c:pt idx="3">
                  <c:v>43</c:v>
                </c:pt>
                <c:pt idx="6">
                  <c:v>37</c:v>
                </c:pt>
                <c:pt idx="9">
                  <c:v>30</c:v>
                </c:pt>
                <c:pt idx="12">
                  <c:v>24</c:v>
                </c:pt>
              </c:numCache>
            </c:numRef>
          </c:val>
          <c:extLst>
            <c:ext xmlns:c16="http://schemas.microsoft.com/office/drawing/2014/chart" uri="{C3380CC4-5D6E-409C-BE32-E72D297353CC}">
              <c16:uniqueId val="{00000007-2940-44A8-A719-6A6B90F79F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c:v>
                </c:pt>
                <c:pt idx="3">
                  <c:v>28</c:v>
                </c:pt>
                <c:pt idx="6">
                  <c:v>22</c:v>
                </c:pt>
                <c:pt idx="9">
                  <c:v>20</c:v>
                </c:pt>
                <c:pt idx="12">
                  <c:v>17</c:v>
                </c:pt>
              </c:numCache>
            </c:numRef>
          </c:val>
          <c:extLst>
            <c:ext xmlns:c16="http://schemas.microsoft.com/office/drawing/2014/chart" uri="{C3380CC4-5D6E-409C-BE32-E72D297353CC}">
              <c16:uniqueId val="{00000008-2940-44A8-A719-6A6B90F79F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40-44A8-A719-6A6B90F79F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769</c:v>
                </c:pt>
                <c:pt idx="3">
                  <c:v>738</c:v>
                </c:pt>
                <c:pt idx="6">
                  <c:v>708</c:v>
                </c:pt>
                <c:pt idx="9">
                  <c:v>664</c:v>
                </c:pt>
                <c:pt idx="12">
                  <c:v>610</c:v>
                </c:pt>
              </c:numCache>
            </c:numRef>
          </c:val>
          <c:extLst>
            <c:ext xmlns:c16="http://schemas.microsoft.com/office/drawing/2014/chart" uri="{C3380CC4-5D6E-409C-BE32-E72D297353CC}">
              <c16:uniqueId val="{0000000A-2940-44A8-A719-6A6B90F79F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40-44A8-A719-6A6B90F79F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1179</c:v>
                </c:pt>
                <c:pt idx="1">
                  <c:v>1504</c:v>
                </c:pt>
                <c:pt idx="2">
                  <c:v>1183</c:v>
                </c:pt>
              </c:numCache>
            </c:numRef>
          </c:val>
          <c:extLst>
            <c:ext xmlns:c16="http://schemas.microsoft.com/office/drawing/2014/chart" uri="{C3380CC4-5D6E-409C-BE32-E72D297353CC}">
              <c16:uniqueId val="{00000000-321D-4EEB-A772-A7FD11068BE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21</c:v>
                </c:pt>
                <c:pt idx="1">
                  <c:v>21</c:v>
                </c:pt>
                <c:pt idx="2">
                  <c:v>21</c:v>
                </c:pt>
              </c:numCache>
            </c:numRef>
          </c:val>
          <c:extLst>
            <c:ext xmlns:c16="http://schemas.microsoft.com/office/drawing/2014/chart" uri="{C3380CC4-5D6E-409C-BE32-E72D297353CC}">
              <c16:uniqueId val="{00000001-321D-4EEB-A772-A7FD11068BE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1053</c:v>
                </c:pt>
                <c:pt idx="1">
                  <c:v>1005</c:v>
                </c:pt>
                <c:pt idx="2">
                  <c:v>1247</c:v>
                </c:pt>
              </c:numCache>
            </c:numRef>
          </c:val>
          <c:extLst>
            <c:ext xmlns:c16="http://schemas.microsoft.com/office/drawing/2014/chart" uri="{C3380CC4-5D6E-409C-BE32-E72D297353CC}">
              <c16:uniqueId val="{00000002-321D-4EEB-A772-A7FD11068B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{EF4AA796-A228-4591-B1CB-DE2B7FF3D181}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051-496F-B381-2CB8D86160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{B8D759BC-80F0-445B-A298-0D9EEB5BAB8E}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51-496F-B381-2CB8D86160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{358DC94A-1CA7-4900-BFE0-166D14CEF73F}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51-496F-B381-2CB8D86160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{00BC0D96-EF51-4253-98EF-CD71DAE7AF53}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51-496F-B381-2CB8D86160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{B9B77CA3-DDF6-4E15-9681-D8F569C97BAC}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51-496F-B381-2CB8D86160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{0B94A79E-C9C3-49FE-9054-7969EAF7A1E4}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051-496F-B381-2CB8D86160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{2D366481-112D-4574-95D2-4577C1A6A5E9}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051-496F-B381-2CB8D86160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{6AC6B004-7CAB-4B6B-B2C6-3C89818E3F8E}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051-496F-B381-2CB8D86160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{A9F30EC1-AACB-4660-92B2-481807E11A47}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051-496F-B381-2CB8D86160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44.2</c:v>
                </c:pt>
                <c:pt idx="8">
                  <c:v>46.1</c:v>
                </c:pt>
                <c:pt idx="16">
                  <c:v>35.700000000000003</c:v>
                </c:pt>
                <c:pt idx="24">
                  <c:v>37.9</c:v>
                </c:pt>
                <c:pt idx="32">
                  <c:v>37.1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51-496F-B381-2CB8D86160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{26DEEA84-DA01-4CBA-8EF6-81DA3DBAE421}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051-496F-B381-2CB8D86160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{61A06119-1ED8-4FBE-8A96-348BFB6CE65E}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51-496F-B381-2CB8D86160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{BE8870EF-7D66-4A04-8814-BC71AD44A2F8}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51-496F-B381-2CB8D86160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{2161A8B6-DAE9-48A7-9195-B0CD30287946}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51-496F-B381-2CB8D86160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{C5093200-005F-4B4D-9C14-CC77840B2264}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51-496F-B381-2CB8D86160B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{B52BA7E5-5159-4316-B1E2-91A4FD1FE472}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051-496F-B381-2CB8D86160B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{53840CD1-0A2B-4753-88CD-47F00EF6AE06}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051-496F-B381-2CB8D86160B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{C79AB1ED-518F-4233-A6A5-EB17D02DF96C}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051-496F-B381-2CB8D86160B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{4020C607-269E-4522-9009-6FB578B18F71}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051-496F-B381-2CB8D86160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51-496F-B381-2CB8D86160B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{6CBFE802-C823-46C7-A4E7-B7A9801525BF}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A1F-4237-BB41-37F3FD4C93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{D32D2E48-FDEF-4DF9-82E0-88369E74095C}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1F-4237-BB41-37F3FD4C93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{6F754BD6-4585-4947-A1EC-C41170EC8E77}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1F-4237-BB41-37F3FD4C93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{6335BDA6-D011-44A7-BA08-7878F630B3D5}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1F-4237-BB41-37F3FD4C93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{7CE93D26-C202-41B3-90CD-383AAA2080BA}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1F-4237-BB41-37F3FD4C93E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{2DA740CC-EF00-47CF-8AAD-E1BDF549A29B}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A1F-4237-BB41-37F3FD4C93E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{634F4213-BF7A-482B-B65B-16EC4375C743}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A1F-4237-BB41-37F3FD4C93E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{4E2A071C-22F7-44C8-9AF5-E8EA120BACA2}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A1F-4237-BB41-37F3FD4C93E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{D3FC50A0-BD1F-462F-9F43-AABFDD6A1CE8}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A1F-4237-BB41-37F3FD4C93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2.2000000000000002</c:v>
                </c:pt>
                <c:pt idx="16">
                  <c:v>2.4</c:v>
                </c:pt>
                <c:pt idx="24">
                  <c:v>3.3</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1F-4237-BB41-37F3FD4C93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{E785C14C-B3DB-4B9B-9C29-D3BFF7A2CC44}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A1F-4237-BB41-37F3FD4C93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{7A3EBEB4-98AA-4A41-90D8-0852BF27F6B1}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1F-4237-BB41-37F3FD4C93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{D6B5FA97-5527-40DB-9B06-437864C9246F}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1F-4237-BB41-37F3FD4C93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{8F768650-B73E-4F2B-AC65-4379E44AC9B5}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1F-4237-BB41-37F3FD4C93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{E3C5A427-35DA-44BC-B757-197A08143D0A}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1F-4237-BB41-37F3FD4C93E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{0BE3EF17-3084-423A-ACF9-B98E37DC8F18}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A1F-4237-BB41-37F3FD4C93EC}"/>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{734BBF18-FB74-410F-BC53-222A9809D734}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A1F-4237-BB41-37F3FD4C93EC}"/>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{4E61454C-81C0-4137-AD7B-41D1DC12A28E}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A1F-4237-BB41-37F3FD4C93E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{8EEEC8B9-701D-40B1-A353-7ED0B79629CC}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A1F-4237-BB41-37F3FD4C93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1F-4237-BB41-37F3FD4C93E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実質公債費比率は、低い水準で推移している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ものの、ヘリポート整備事業に係る事業債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の元金償還が始まった令和元年度から令和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４年度までは約３％となる見込み。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また今後、公共施設の普通建設事業費が増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加することにより、元利償還金の増加が見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今後も将来負担比率は発生しない見込みでは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あるが、普通建設事業費が増加することに伴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い、充当可能財源が減少する見込み。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9CB1CA2-3783-4276-8BB1-FF89A768B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64183A0-FBC2-4DF0-9D94-8D30FDEEF0F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B74DC720-01B9-4CD8-9865-CA1A899B365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8E0CC315-F99D-4324-9065-8D189E0D028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FAA0992-6BFC-4D4D-A7BB-64DA3A2C9FB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AD0EB73-63CE-4FA9-A4C9-FB66B1B9F27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7350BB5-AF22-4CE8-86AB-361076D1F3F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東京都御蔵島村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42BFE3B5-8BDD-4002-9468-0A3D5345770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6A242AE-0D6D-4BC4-8617-E12A97805B8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6A3F684-FEB6-41BF-865F-D0EF3369DB9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B08C3D0-A467-4ED0-A752-000008B56FF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これは災害対策基金及び庁舎建設基金でそれぞれ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百万円取り崩しによる減少などが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税収の減収などの不測の事態への対応に加え、災害対策、公共施設の老朽化対策など、今後の財政需要の増大にも適切に対応していけるように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F455736-06E0-48E4-9252-8174B421CB9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A3DEA47-96A6-45AE-9600-B1D0A865D5D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B5FD90C-0238-4E70-9649-FB434FE841A7}"/>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②ふるさと基金・・・・・・・地域振興（地域づくり）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③災害対策基金・・・・・・・災害予防・災害応急対策及び災害復旧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④庁舎建設基金・・・・・・・新庁舎建設建設基金資金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⑤地域福祉基金・・・・・・・地域保健事業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①４０百万円げん増・・・・・・・住宅整備事業・残土処分施設整備事業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③１００百万円増・・・・・・積立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④１００百万円増・・・・・・積立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①塵芥処理施設更新（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年度まで取崩額１億円）・村営住宅整備事業（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②南郷地区開発（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③災害予防・災害応急対策及び災害復旧等に要する経費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④庁舎建設基金に要する経費（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5C05A16-AFCF-4D60-AF10-3330B36AF7B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19E967D-B684-4CF5-B9BE-C3DEBF8A895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D7ED447-E830-449F-8E9C-63EDA31C315E}"/>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　　災害対策及び庁舎建設基金のため取り崩し。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年度間平均を図るとともに、後年後の財政負担に影響を及ぼさないよう有効活用することにより、防災機能を有する庁舎建設に係るさ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06FB756-50B1-4C94-91E1-6B665098FC3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E1C327F-6BEA-4ACE-AE13-CA6CC1EAFC7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846758D-A94F-499D-BA77-CDDDFB98097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現在高の堅持に努める。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C3ABD03-BC3C-4B9B-A630-1F0C5B9D47E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03C870-D0E1-4A36-9E90-6FF75DAB0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82C670F-DB4B-46DA-9670-196233CF4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C06A419-2FFB-47C6-9A6E-ED41AC045DE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AD41308-12B8-479A-8006-51E76CFC891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CEC0FEE-38F4-44F3-9F62-51A73A25E12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F98DCBA-AED5-4039-B5D7-D942C49BA59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7CC516A-8511-440D-BE09-0FCF7960308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00245EE-B0EA-4801-89DD-B45DFED5643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C120AC7-0DE1-4EE6-A5D9-3401C29AE56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FC20337-AA27-475D-B759-544056B6F24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970D512-E473-4D07-B8E2-D3FEC8EA367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EAA2BF7-C65E-48A3-B9DA-393317BCC8C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01F1324-539C-4803-83BE-C7DE2E872BE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7B5E258-E4AA-4A38-8379-D903319F218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D939695-6A5E-41B5-9F51-C6D79BCD2EF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EE444E7-17EA-4C3B-AC70-5E8395EF1C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9E1A851-58CB-4AB1-87D5-52D362D4AEC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33BF519-3473-4729-BDCA-6AEC0433468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580E8D0-03AE-48ED-BAEF-CAB8B8CBD5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0482478-8C44-4D8A-B619-B53046DCF40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AD665D2-97DE-4F38-84AA-7531C51B786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EA93412-3CCB-4E7D-A295-19749B26871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
306
20.54
1,941,526
1,918,097
20,784
382,662
610,001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8187204-CE75-40FB-8EA5-94658E43098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422A256-5194-46EB-909B-FA9436ABC82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47A694C-DCE7-4F35-81FB-36846F19BB7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4F2EC0C-BDA7-40A4-9A73-7A50CEF250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95A96BA-AE64-4146-8E78-53980996DCF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355A30F-24D2-4065-8D56-A193B31B837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54C9B7C-7888-4788-9C02-4FB728ED9F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57A9CCF-A111-4B43-9288-CE39D81171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FC609FF-F1F9-480C-9D97-67DCDE8E154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2F98820-707C-4BEF-A6F1-4173502120E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B7E45B0-AB82-4912-83E8-62225A70D6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A070064-71F0-444C-AE40-F27AC8FE920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14D61F0-8C75-4C62-9C12-634C55D5759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9D315AC-239D-417B-A97E-90AE830569A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30F25A0-F8E1-4A14-9190-9B4612278A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6CE462B-E23B-4011-B6A2-5E66A116A1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FF377B5-62D7-4154-A1D6-075B07EDCA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077C747-9E83-4810-9452-A1DCF097210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932EC73-83F7-4A50-87E4-96264F48F4C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31AFD45-4EBC-4212-9DD8-7D75C4EC3BC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E9E9B04-8353-44E9-B8A5-4EBB5B6FCF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3B061C6-50E5-45B7-95C5-712F8548E14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C491E39-C12F-4DF5-8FC1-1D67A71A4FD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9B639CD-D65E-469A-A526-190F0045CCA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8E35401-280C-4103-93C1-EAA4739CEF1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1A48A11-0CB2-4DAF-8BD9-540AC0FD778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CE2B220-E6F2-4348-99FE-EF942F262FA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8C871EC-4B5B-424F-A268-55B2FAA711E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510FCD2-DC14-45C4-AF20-E5B0E273858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7D09AA7-A89C-4AA8-9A61-1931ABC636C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EB90CFE-AAFE-4E88-9A5B-68D33A8774C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703197B-7434-411A-8179-2757424BCD2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09F125E-2BE3-44B6-8DAC-95D1EA9888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EFE2441-3F24-4043-BF1B-FABF281D7F6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EB6A324-7FC4-47EB-9182-80661B8435F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〇今後公共施設の老朽化が進み。一斉に更新時期を迎える。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早急に、公共施設</a:t>
          </a:r>
          <a:r>
            <a:rPr kumimoji="1" lang="ja-JP" altLang="en-US" sz="1100">
              <a:solidFill>
                <a:srgbClr val="FF0000"/>
              </a:solidFill>
              <a:latin typeface="ＭＳ Ｐゴシック" panose="020B0600070205080204" pitchFamily="50" charset="-128"/>
              <a:ea typeface="ＭＳ Ｐゴシック" panose="020B0600070205080204" pitchFamily="50" charset="-128"/>
            </a:rPr>
            <a:t>等総合管理</a:t>
          </a:r>
          <a:r>
            <a:rPr kumimoji="1" lang="ja-JP" altLang="en-US" sz="1100">
              <a:latin typeface="ＭＳ Ｐゴシック" panose="020B0600070205080204" pitchFamily="50" charset="-128"/>
              <a:ea typeface="ＭＳ Ｐゴシック" panose="020B0600070205080204" pitchFamily="50" charset="-128"/>
            </a:rPr>
            <a:t>計画を整える。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0849406-34ED-44D6-92EF-A62F993A65B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9BD6071-4B59-4C24-83A6-16DCB61B0EF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094535B-7BAC-4099-B544-9E7721FED52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1A3AFAE0-DB28-436F-B357-E28200B94E4A}"/>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612317BF-042E-425E-B9D1-69DCC4D691EE}"/>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867B8714-9E84-47EB-ABD4-74B2650FB062}"/>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D2602970-58D9-4B13-A171-1B44E79BCD57}"/>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2F66DC56-D185-4397-9807-13831CA1D501}"/>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28FF07D2-51B1-446E-8BF9-4223D6D49E2A}"/>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86064D89-D02E-4D90-A101-A0033C5E2D2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41E8464B-8699-4C24-969C-75028F60F91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55003AE4-39DF-49D8-B55E-CDDB1ED9F4D7}"/>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B9A3D2A5-3834-4CBF-9681-7E0799DD8B62}"/>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1D85B5A8-9497-4499-A65D-C02502F53D25}"/>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2C76200E-6B69-446E-AC8F-AD67646A672F}"/>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DBCA6504-3AAF-49F3-9BF8-65604B2E4DEE}"/>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4476C228-BE32-4491-82E4-97AD008EDD9D}"/>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41D2CEBB-D95C-43C5-BCE4-A607D33EC9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DCF77A7B-10E7-4D10-9CFB-215276BEC9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46A69723-1AB4-4D32-B495-B8CA99036D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13811</xdr:rowOff>
    </xdr:from>
    <xdr:to>
      <xdr:col>23</xdr:col>
      <xdr:colOff>85090</xdr:colOff>
      <xdr:row>34</xdr:row>
      <xdr:rowOff>114459</xdr:rowOff>
    </xdr:to>
    <xdr:cxnSp macro="">
      <xdr:nvCxnSpPr>
        <xdr:cNvPr id="79" name="直線コネクタ 78">
          <a:extLst>
            <a:ext uri="{FF2B5EF4-FFF2-40B4-BE49-F238E27FC236}">
              <a16:creationId xmlns:a16="http://schemas.microsoft.com/office/drawing/2014/main" id="{82E8712A-93E6-490B-96E8-E1D8745524D0}"/>
            </a:ext>
          </a:extLst>
        </xdr:cNvPr>
        <xdr:cNvCxnSpPr/>
      </xdr:nvCxnSpPr>
      <xdr:spPr>
        <a:xfrm flipV="1">
          <a:off x="4760595" y="5414486"/>
          <a:ext cx="1270" cy="130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118286</xdr:rowOff>
    </xdr:from>
    <xdr:ext cx="405111" cy="259045"/>
    <xdr:sp macro="" textlink="">
      <xdr:nvSpPr>
        <xdr:cNvPr id="80" name="有形固定資産減価償却率最小値テキスト">
          <a:extLst>
            <a:ext uri="{FF2B5EF4-FFF2-40B4-BE49-F238E27FC236}">
              <a16:creationId xmlns:a16="http://schemas.microsoft.com/office/drawing/2014/main" id="{0E991D4B-AAC6-4296-82D5-610DED2C5991}"/>
            </a:ext>
          </a:extLst>
        </xdr:cNvPr>
        <xdr:cNvSpPr txBox="1"/>
      </xdr:nvSpPr>
      <xdr:spPr>
        <a:xfrm>
          <a:off x="4813300" y="671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114459</xdr:rowOff>
    </xdr:from>
    <xdr:to>
      <xdr:col>23</xdr:col>
      <xdr:colOff>174625</xdr:colOff>
      <xdr:row>34</xdr:row>
      <xdr:rowOff>114459</xdr:rowOff>
    </xdr:to>
    <xdr:cxnSp macro="">
      <xdr:nvCxnSpPr>
        <xdr:cNvPr id="81" name="直線コネクタ 80">
          <a:extLst>
            <a:ext uri="{FF2B5EF4-FFF2-40B4-BE49-F238E27FC236}">
              <a16:creationId xmlns:a16="http://schemas.microsoft.com/office/drawing/2014/main" id="{948CF197-D04A-4BBC-A497-EBA5ACE6FF3D}"/>
            </a:ext>
          </a:extLst>
        </xdr:cNvPr>
        <xdr:cNvCxnSpPr/>
      </xdr:nvCxnSpPr>
      <xdr:spPr>
        <a:xfrm>
          <a:off x="4673600" y="671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131938</xdr:rowOff>
    </xdr:from>
    <xdr:ext cx="405111" cy="259045"/>
    <xdr:sp macro="" textlink="">
      <xdr:nvSpPr>
        <xdr:cNvPr id="82" name="有形固定資産減価償却率最大値テキスト">
          <a:extLst>
            <a:ext uri="{FF2B5EF4-FFF2-40B4-BE49-F238E27FC236}">
              <a16:creationId xmlns:a16="http://schemas.microsoft.com/office/drawing/2014/main" id="{D0E2D820-47F0-4CD5-8109-6AB943DE1E5C}"/>
            </a:ext>
          </a:extLst>
        </xdr:cNvPr>
        <xdr:cNvSpPr txBox="1"/>
      </xdr:nvSpPr>
      <xdr:spPr>
        <a:xfrm>
          <a:off x="4813300" y="518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13811</xdr:rowOff>
    </xdr:from>
    <xdr:to>
      <xdr:col>23</xdr:col>
      <xdr:colOff>174625</xdr:colOff>
      <xdr:row>27</xdr:row>
      <xdr:rowOff>13811</xdr:rowOff>
    </xdr:to>
    <xdr:cxnSp macro="">
      <xdr:nvCxnSpPr>
        <xdr:cNvPr id="83" name="直線コネクタ 82">
          <a:extLst>
            <a:ext uri="{FF2B5EF4-FFF2-40B4-BE49-F238E27FC236}">
              <a16:creationId xmlns:a16="http://schemas.microsoft.com/office/drawing/2014/main" id="{E9736F18-9DB9-41A5-8D01-44E84AA60F25}"/>
            </a:ext>
          </a:extLst>
        </xdr:cNvPr>
        <xdr:cNvCxnSpPr/>
      </xdr:nvCxnSpPr>
      <xdr:spPr>
        <a:xfrm>
          <a:off x="4673600" y="541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85583</xdr:rowOff>
    </xdr:from>
    <xdr:ext cx="405111" cy="259045"/>
    <xdr:sp macro="" textlink="">
      <xdr:nvSpPr>
        <xdr:cNvPr id="84" name="有形固定資産減価償却率平均値テキスト">
          <a:extLst>
            <a:ext uri="{FF2B5EF4-FFF2-40B4-BE49-F238E27FC236}">
              <a16:creationId xmlns:a16="http://schemas.microsoft.com/office/drawing/2014/main" id="{BC0A2198-8144-4C8F-AA83-EA952732C173}"/>
            </a:ext>
          </a:extLst>
        </xdr:cNvPr>
        <xdr:cNvSpPr txBox="1"/>
      </xdr:nvSpPr>
      <xdr:spPr>
        <a:xfrm>
          <a:off x="4813300" y="6000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107156</xdr:rowOff>
    </xdr:from>
    <xdr:to>
      <xdr:col>23</xdr:col>
      <xdr:colOff>136525</xdr:colOff>
      <xdr:row>31</xdr:row>
      <xdr:rowOff>37306</xdr:rowOff>
    </xdr:to>
    <xdr:sp macro="" textlink="">
      <xdr:nvSpPr>
        <xdr:cNvPr id="85" name="フローチャート: 判断 84">
          <a:extLst>
            <a:ext uri="{FF2B5EF4-FFF2-40B4-BE49-F238E27FC236}">
              <a16:creationId xmlns:a16="http://schemas.microsoft.com/office/drawing/2014/main" id="{B2208DB8-5143-41C1-BFEF-0B5C8CD040FC}"/>
            </a:ext>
          </a:extLst>
        </xdr:cNvPr>
        <xdr:cNvSpPr/>
      </xdr:nvSpPr>
      <xdr:spPr>
        <a:xfrm>
          <a:off x="47117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6" name="フローチャート: 判断 85">
          <a:extLst>
            <a:ext uri="{FF2B5EF4-FFF2-40B4-BE49-F238E27FC236}">
              <a16:creationId xmlns:a16="http://schemas.microsoft.com/office/drawing/2014/main" id="{764AB57A-36F9-4AC0-89DE-ACE9FD2B31E9}"/>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7" name="フローチャート: 判断 86">
          <a:extLst>
            <a:ext uri="{FF2B5EF4-FFF2-40B4-BE49-F238E27FC236}">
              <a16:creationId xmlns:a16="http://schemas.microsoft.com/office/drawing/2014/main" id="{05BBFF93-12B7-45AC-A571-BBEF642C0B82}"/>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18097</xdr:rowOff>
    </xdr:from>
    <xdr:to>
      <xdr:col>11</xdr:col>
      <xdr:colOff>187325</xdr:colOff>
      <xdr:row>30</xdr:row>
      <xdr:rowOff>119697</xdr:rowOff>
    </xdr:to>
    <xdr:sp macro="" textlink="">
      <xdr:nvSpPr>
        <xdr:cNvPr id="88" name="フローチャート: 判断 87">
          <a:extLst>
            <a:ext uri="{FF2B5EF4-FFF2-40B4-BE49-F238E27FC236}">
              <a16:creationId xmlns:a16="http://schemas.microsoft.com/office/drawing/2014/main" id="{9F6FBEF9-2776-43B2-8E6D-D6B40A5EA62A}"/>
            </a:ext>
          </a:extLst>
        </xdr:cNvPr>
        <xdr:cNvSpPr/>
      </xdr:nvSpPr>
      <xdr:spPr>
        <a:xfrm>
          <a:off x="2476500" y="59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10001</xdr:rowOff>
    </xdr:from>
    <xdr:to>
      <xdr:col>7</xdr:col>
      <xdr:colOff>187325</xdr:colOff>
      <xdr:row>30</xdr:row>
      <xdr:rowOff>111601</xdr:rowOff>
    </xdr:to>
    <xdr:sp macro="" textlink="">
      <xdr:nvSpPr>
        <xdr:cNvPr id="89" name="フローチャート: 判断 88">
          <a:extLst>
            <a:ext uri="{FF2B5EF4-FFF2-40B4-BE49-F238E27FC236}">
              <a16:creationId xmlns:a16="http://schemas.microsoft.com/office/drawing/2014/main" id="{B1EC6DA8-757A-4F8C-8570-93144887BD25}"/>
            </a:ext>
          </a:extLst>
        </xdr:cNvPr>
        <xdr:cNvSpPr/>
      </xdr:nvSpPr>
      <xdr:spPr>
        <a:xfrm>
          <a:off x="1714500" y="592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CD1B1C1-4F0B-4655-BEBC-1595C43898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FBD2F66-0422-4E21-90A1-4CC5051D697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FA474AF-3CF7-4708-8F7B-659281C72D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6784153C-DB72-4B16-B346-16062F0BFB1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F1911CCC-4AD2-49E9-B109-D079023096D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134461</xdr:rowOff>
    </xdr:from>
    <xdr:to>
      <xdr:col>23</xdr:col>
      <xdr:colOff>136525</xdr:colOff>
      <xdr:row>27</xdr:row>
      <xdr:rowOff>64611</xdr:rowOff>
    </xdr:to>
    <xdr:sp macro="" textlink="">
      <xdr:nvSpPr>
        <xdr:cNvPr id="95" name="楕円 94">
          <a:extLst>
            <a:ext uri="{FF2B5EF4-FFF2-40B4-BE49-F238E27FC236}">
              <a16:creationId xmlns:a16="http://schemas.microsoft.com/office/drawing/2014/main" id="{B40AB4EE-D893-4E79-8B40-9938B8627F44}"/>
            </a:ext>
          </a:extLst>
        </xdr:cNvPr>
        <xdr:cNvSpPr/>
      </xdr:nvSpPr>
      <xdr:spPr>
        <a:xfrm>
          <a:off x="4711700" y="53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87488</xdr:rowOff>
    </xdr:from>
    <xdr:ext cx="405111" cy="259045"/>
    <xdr:sp macro="" textlink="">
      <xdr:nvSpPr>
        <xdr:cNvPr id="96" name="有形固定資産減価償却率該当値テキスト">
          <a:extLst>
            <a:ext uri="{FF2B5EF4-FFF2-40B4-BE49-F238E27FC236}">
              <a16:creationId xmlns:a16="http://schemas.microsoft.com/office/drawing/2014/main" id="{76A0C608-CDA6-42BE-88B7-B4D21904AA3B}"/>
            </a:ext>
          </a:extLst>
        </xdr:cNvPr>
        <xdr:cNvSpPr txBox="1"/>
      </xdr:nvSpPr>
      <xdr:spPr>
        <a:xfrm>
          <a:off x="4813300" y="531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156051</xdr:rowOff>
    </xdr:from>
    <xdr:to>
      <xdr:col>19</xdr:col>
      <xdr:colOff>187325</xdr:colOff>
      <xdr:row>27</xdr:row>
      <xdr:rowOff>86201</xdr:rowOff>
    </xdr:to>
    <xdr:sp macro="" textlink="">
      <xdr:nvSpPr>
        <xdr:cNvPr id="97" name="楕円 96">
          <a:extLst>
            <a:ext uri="{FF2B5EF4-FFF2-40B4-BE49-F238E27FC236}">
              <a16:creationId xmlns:a16="http://schemas.microsoft.com/office/drawing/2014/main" id="{6BE020EF-E7A2-45B7-947D-E823DBB8F6A3}"/>
            </a:ext>
          </a:extLst>
        </xdr:cNvPr>
        <xdr:cNvSpPr/>
      </xdr:nvSpPr>
      <xdr:spPr>
        <a:xfrm>
          <a:off x="4000500" y="53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13811</xdr:rowOff>
    </xdr:from>
    <xdr:to>
      <xdr:col>23</xdr:col>
      <xdr:colOff>85725</xdr:colOff>
      <xdr:row>27</xdr:row>
      <xdr:rowOff>35401</xdr:rowOff>
    </xdr:to>
    <xdr:cxnSp macro="">
      <xdr:nvCxnSpPr>
        <xdr:cNvPr id="98" name="直線コネクタ 97">
          <a:extLst>
            <a:ext uri="{FF2B5EF4-FFF2-40B4-BE49-F238E27FC236}">
              <a16:creationId xmlns:a16="http://schemas.microsoft.com/office/drawing/2014/main" id="{FC1E4E66-4792-4C49-9642-8EF5D0AA84EA}"/>
            </a:ext>
          </a:extLst>
        </xdr:cNvPr>
        <xdr:cNvCxnSpPr/>
      </xdr:nvCxnSpPr>
      <xdr:spPr>
        <a:xfrm flipV="1">
          <a:off x="4051300" y="541448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96679</xdr:rowOff>
    </xdr:from>
    <xdr:to>
      <xdr:col>15</xdr:col>
      <xdr:colOff>187325</xdr:colOff>
      <xdr:row>27</xdr:row>
      <xdr:rowOff>26829</xdr:rowOff>
    </xdr:to>
    <xdr:sp macro="" textlink="">
      <xdr:nvSpPr>
        <xdr:cNvPr id="99" name="楕円 98">
          <a:extLst>
            <a:ext uri="{FF2B5EF4-FFF2-40B4-BE49-F238E27FC236}">
              <a16:creationId xmlns:a16="http://schemas.microsoft.com/office/drawing/2014/main" id="{A486BF59-EF1F-4F3C-8D85-0C076171F777}"/>
            </a:ext>
          </a:extLst>
        </xdr:cNvPr>
        <xdr:cNvSpPr/>
      </xdr:nvSpPr>
      <xdr:spPr>
        <a:xfrm>
          <a:off x="3238500" y="53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147479</xdr:rowOff>
    </xdr:from>
    <xdr:to>
      <xdr:col>19</xdr:col>
      <xdr:colOff>136525</xdr:colOff>
      <xdr:row>27</xdr:row>
      <xdr:rowOff>35401</xdr:rowOff>
    </xdr:to>
    <xdr:cxnSp macro="">
      <xdr:nvCxnSpPr>
        <xdr:cNvPr id="100" name="直線コネクタ 99">
          <a:extLst>
            <a:ext uri="{FF2B5EF4-FFF2-40B4-BE49-F238E27FC236}">
              <a16:creationId xmlns:a16="http://schemas.microsoft.com/office/drawing/2014/main" id="{F4E322AC-9EBE-4737-B99A-2C17CCC6093C}"/>
            </a:ext>
          </a:extLst>
        </xdr:cNvPr>
        <xdr:cNvCxnSpPr/>
      </xdr:nvCxnSpPr>
      <xdr:spPr>
        <a:xfrm>
          <a:off x="3289300" y="5376704"/>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34449</xdr:rowOff>
    </xdr:from>
    <xdr:to>
      <xdr:col>11</xdr:col>
      <xdr:colOff>187325</xdr:colOff>
      <xdr:row>28</xdr:row>
      <xdr:rowOff>136049</xdr:rowOff>
    </xdr:to>
    <xdr:sp macro="" textlink="">
      <xdr:nvSpPr>
        <xdr:cNvPr id="101" name="楕円 100">
          <a:extLst>
            <a:ext uri="{FF2B5EF4-FFF2-40B4-BE49-F238E27FC236}">
              <a16:creationId xmlns:a16="http://schemas.microsoft.com/office/drawing/2014/main" id="{77EC5A06-02C7-4806-854B-8422C61A203F}"/>
            </a:ext>
          </a:extLst>
        </xdr:cNvPr>
        <xdr:cNvSpPr/>
      </xdr:nvSpPr>
      <xdr:spPr>
        <a:xfrm>
          <a:off x="2476500" y="560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147479</xdr:rowOff>
    </xdr:from>
    <xdr:to>
      <xdr:col>15</xdr:col>
      <xdr:colOff>136525</xdr:colOff>
      <xdr:row>28</xdr:row>
      <xdr:rowOff>85249</xdr:rowOff>
    </xdr:to>
    <xdr:cxnSp macro="">
      <xdr:nvCxnSpPr>
        <xdr:cNvPr id="102" name="直線コネクタ 101">
          <a:extLst>
            <a:ext uri="{FF2B5EF4-FFF2-40B4-BE49-F238E27FC236}">
              <a16:creationId xmlns:a16="http://schemas.microsoft.com/office/drawing/2014/main" id="{8F270530-DA5F-4632-8B29-3AFB8009D816}"/>
            </a:ext>
          </a:extLst>
        </xdr:cNvPr>
        <xdr:cNvCxnSpPr/>
      </xdr:nvCxnSpPr>
      <xdr:spPr>
        <a:xfrm flipV="1">
          <a:off x="2527300" y="5376704"/>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154622</xdr:rowOff>
    </xdr:from>
    <xdr:to>
      <xdr:col>7</xdr:col>
      <xdr:colOff>187325</xdr:colOff>
      <xdr:row>28</xdr:row>
      <xdr:rowOff>84772</xdr:rowOff>
    </xdr:to>
    <xdr:sp macro="" textlink="">
      <xdr:nvSpPr>
        <xdr:cNvPr id="103" name="楕円 102">
          <a:extLst>
            <a:ext uri="{FF2B5EF4-FFF2-40B4-BE49-F238E27FC236}">
              <a16:creationId xmlns:a16="http://schemas.microsoft.com/office/drawing/2014/main" id="{E35FE6A4-B292-4DA8-A0B8-A47CC9A1CFAB}"/>
            </a:ext>
          </a:extLst>
        </xdr:cNvPr>
        <xdr:cNvSpPr/>
      </xdr:nvSpPr>
      <xdr:spPr>
        <a:xfrm>
          <a:off x="1714500" y="5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33972</xdr:rowOff>
    </xdr:from>
    <xdr:to>
      <xdr:col>11</xdr:col>
      <xdr:colOff>136525</xdr:colOff>
      <xdr:row>28</xdr:row>
      <xdr:rowOff>85249</xdr:rowOff>
    </xdr:to>
    <xdr:cxnSp macro="">
      <xdr:nvCxnSpPr>
        <xdr:cNvPr id="104" name="直線コネクタ 103">
          <a:extLst>
            <a:ext uri="{FF2B5EF4-FFF2-40B4-BE49-F238E27FC236}">
              <a16:creationId xmlns:a16="http://schemas.microsoft.com/office/drawing/2014/main" id="{5F6D59C9-A074-45D9-A467-7E7D15A2FAE0}"/>
            </a:ext>
          </a:extLst>
        </xdr:cNvPr>
        <xdr:cNvCxnSpPr/>
      </xdr:nvCxnSpPr>
      <xdr:spPr>
        <a:xfrm>
          <a:off x="1765300" y="5606097"/>
          <a:ext cx="762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105" name="n_1aveValue有形固定資産減価償却率">
          <a:extLst>
            <a:ext uri="{FF2B5EF4-FFF2-40B4-BE49-F238E27FC236}">
              <a16:creationId xmlns:a16="http://schemas.microsoft.com/office/drawing/2014/main" id="{39DB1E3D-7D82-41D1-9564-EE0E887A5CAF}"/>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106" name="n_2aveValue有形固定資産減価償却率">
          <a:extLst>
            <a:ext uri="{FF2B5EF4-FFF2-40B4-BE49-F238E27FC236}">
              <a16:creationId xmlns:a16="http://schemas.microsoft.com/office/drawing/2014/main" id="{FBEE1B12-CA53-4B4A-A852-4108A668E220}"/>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110824</xdr:rowOff>
    </xdr:from>
    <xdr:ext cx="405111" cy="259045"/>
    <xdr:sp macro="" textlink="">
      <xdr:nvSpPr>
        <xdr:cNvPr id="107" name="n_3aveValue有形固定資産減価償却率">
          <a:extLst>
            <a:ext uri="{FF2B5EF4-FFF2-40B4-BE49-F238E27FC236}">
              <a16:creationId xmlns:a16="http://schemas.microsoft.com/office/drawing/2014/main" id="{F6D31837-63BF-49E5-A5C1-E91D74230FD5}"/>
            </a:ext>
          </a:extLst>
        </xdr:cNvPr>
        <xdr:cNvSpPr txBox="1"/>
      </xdr:nvSpPr>
      <xdr:spPr>
        <a:xfrm>
          <a:off x="2324744" y="6025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102728</xdr:rowOff>
    </xdr:from>
    <xdr:ext cx="405111" cy="259045"/>
    <xdr:sp macro="" textlink="">
      <xdr:nvSpPr>
        <xdr:cNvPr id="108" name="n_4aveValue有形固定資産減価償却率">
          <a:extLst>
            <a:ext uri="{FF2B5EF4-FFF2-40B4-BE49-F238E27FC236}">
              <a16:creationId xmlns:a16="http://schemas.microsoft.com/office/drawing/2014/main" id="{E9D56294-B9B0-41EF-A0C6-C354F7E4E0DD}"/>
            </a:ext>
          </a:extLst>
        </xdr:cNvPr>
        <xdr:cNvSpPr txBox="1"/>
      </xdr:nvSpPr>
      <xdr:spPr>
        <a:xfrm>
          <a:off x="1562744" y="6017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102728</xdr:rowOff>
    </xdr:from>
    <xdr:ext cx="405111" cy="259045"/>
    <xdr:sp macro="" textlink="">
      <xdr:nvSpPr>
        <xdr:cNvPr id="109" name="n_1mainValue有形固定資産減価償却率">
          <a:extLst>
            <a:ext uri="{FF2B5EF4-FFF2-40B4-BE49-F238E27FC236}">
              <a16:creationId xmlns:a16="http://schemas.microsoft.com/office/drawing/2014/main" id="{119D8EB4-4FF2-40C4-BC17-294412AB2B11}"/>
            </a:ext>
          </a:extLst>
        </xdr:cNvPr>
        <xdr:cNvSpPr txBox="1"/>
      </xdr:nvSpPr>
      <xdr:spPr>
        <a:xfrm>
          <a:off x="3836044" y="516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43356</xdr:rowOff>
    </xdr:from>
    <xdr:ext cx="405111" cy="259045"/>
    <xdr:sp macro="" textlink="">
      <xdr:nvSpPr>
        <xdr:cNvPr id="110" name="n_2mainValue有形固定資産減価償却率">
          <a:extLst>
            <a:ext uri="{FF2B5EF4-FFF2-40B4-BE49-F238E27FC236}">
              <a16:creationId xmlns:a16="http://schemas.microsoft.com/office/drawing/2014/main" id="{5EA926B0-65E2-427C-BF7F-07FDB0E1C350}"/>
            </a:ext>
          </a:extLst>
        </xdr:cNvPr>
        <xdr:cNvSpPr txBox="1"/>
      </xdr:nvSpPr>
      <xdr:spPr>
        <a:xfrm>
          <a:off x="3086744" y="5101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152576</xdr:rowOff>
    </xdr:from>
    <xdr:ext cx="405111" cy="259045"/>
    <xdr:sp macro="" textlink="">
      <xdr:nvSpPr>
        <xdr:cNvPr id="111" name="n_3mainValue有形固定資産減価償却率">
          <a:extLst>
            <a:ext uri="{FF2B5EF4-FFF2-40B4-BE49-F238E27FC236}">
              <a16:creationId xmlns:a16="http://schemas.microsoft.com/office/drawing/2014/main" id="{7D3C2E78-4171-428F-9695-9BF27533DCE6}"/>
            </a:ext>
          </a:extLst>
        </xdr:cNvPr>
        <xdr:cNvSpPr txBox="1"/>
      </xdr:nvSpPr>
      <xdr:spPr>
        <a:xfrm>
          <a:off x="2324744" y="538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101299</xdr:rowOff>
    </xdr:from>
    <xdr:ext cx="405111" cy="259045"/>
    <xdr:sp macro="" textlink="">
      <xdr:nvSpPr>
        <xdr:cNvPr id="112" name="n_4mainValue有形固定資産減価償却率">
          <a:extLst>
            <a:ext uri="{FF2B5EF4-FFF2-40B4-BE49-F238E27FC236}">
              <a16:creationId xmlns:a16="http://schemas.microsoft.com/office/drawing/2014/main" id="{2ACE8425-2666-4139-ACB2-CF076A55173F}"/>
            </a:ext>
          </a:extLst>
        </xdr:cNvPr>
        <xdr:cNvSpPr txBox="1"/>
      </xdr:nvSpPr>
      <xdr:spPr>
        <a:xfrm>
          <a:off x="1562744" y="533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E8783F76-4856-4BDA-8D06-38FE7ADC9D9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9BEB3B14-1AF8-4CA0-BB86-9FB0EB34DA9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5" name="正方形/長方形 114">
          <a:extLst>
            <a:ext uri="{FF2B5EF4-FFF2-40B4-BE49-F238E27FC236}">
              <a16:creationId xmlns:a16="http://schemas.microsoft.com/office/drawing/2014/main" id="{96560756-4B05-4C7B-B1E7-FDD89BF0833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B50A173F-AACB-41EE-AAE6-A135A60AEB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4D531E2E-60F5-4BE7-9382-2E0A417BF5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B37BDC39-393B-480A-A129-B6D0CE96920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3E025CE8-FDBA-46B5-9D03-E5A5E39B7BF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A4DBFF61-7074-419E-A9ED-7F759C77F25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D4865CBE-0AF5-45B0-89F2-BFD9EF32950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C5D28335-A553-44B0-B0D7-F48B6DF5919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8B7B1EF8-B0F0-4881-B8AB-F9FD5C71809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1D80B757-6733-4446-A427-844F2623186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83AC12D1-7D3D-4C12-B723-E0EAABA2EDC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〇新たな起債の返還が発生したため。</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F62DBBE-384F-4F78-A95D-BC65717A858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3AB76559-23E7-494C-8ED5-10C46869758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44F22BEA-F965-4B02-A80B-4DB99C98AF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9" name="直線コネクタ 128">
          <a:extLst>
            <a:ext uri="{FF2B5EF4-FFF2-40B4-BE49-F238E27FC236}">
              <a16:creationId xmlns:a16="http://schemas.microsoft.com/office/drawing/2014/main" id="{2AE2B0D7-7C2C-4A19-8068-683AE821BC7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30" name="テキスト ボックス 129">
          <a:extLst>
            <a:ext uri="{FF2B5EF4-FFF2-40B4-BE49-F238E27FC236}">
              <a16:creationId xmlns:a16="http://schemas.microsoft.com/office/drawing/2014/main" id="{579E8C1C-DB97-4BD5-A4E2-4C5FE86A9F7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31" name="直線コネクタ 130">
          <a:extLst>
            <a:ext uri="{FF2B5EF4-FFF2-40B4-BE49-F238E27FC236}">
              <a16:creationId xmlns:a16="http://schemas.microsoft.com/office/drawing/2014/main" id="{110D4B53-A72C-4D89-B7B3-4C4119FB736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2" name="テキスト ボックス 131">
          <a:extLst>
            <a:ext uri="{FF2B5EF4-FFF2-40B4-BE49-F238E27FC236}">
              <a16:creationId xmlns:a16="http://schemas.microsoft.com/office/drawing/2014/main" id="{4B647E71-765C-48E9-AF9A-CACFB9138C5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3" name="直線コネクタ 132">
          <a:extLst>
            <a:ext uri="{FF2B5EF4-FFF2-40B4-BE49-F238E27FC236}">
              <a16:creationId xmlns:a16="http://schemas.microsoft.com/office/drawing/2014/main" id="{C45A4AAE-CFC1-4B9C-A242-752CD646302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4" name="テキスト ボックス 133">
          <a:extLst>
            <a:ext uri="{FF2B5EF4-FFF2-40B4-BE49-F238E27FC236}">
              <a16:creationId xmlns:a16="http://schemas.microsoft.com/office/drawing/2014/main" id="{B3F5CD0A-8FCB-46DF-8E41-99208B1D616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5" name="直線コネクタ 134">
          <a:extLst>
            <a:ext uri="{FF2B5EF4-FFF2-40B4-BE49-F238E27FC236}">
              <a16:creationId xmlns:a16="http://schemas.microsoft.com/office/drawing/2014/main" id="{0C17C2E8-ED11-448D-B7BC-44814222317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6" name="テキスト ボックス 135">
          <a:extLst>
            <a:ext uri="{FF2B5EF4-FFF2-40B4-BE49-F238E27FC236}">
              <a16:creationId xmlns:a16="http://schemas.microsoft.com/office/drawing/2014/main" id="{CFB266EB-B6E3-4024-AB9E-F8DB3F3E668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7" name="直線コネクタ 136">
          <a:extLst>
            <a:ext uri="{FF2B5EF4-FFF2-40B4-BE49-F238E27FC236}">
              <a16:creationId xmlns:a16="http://schemas.microsoft.com/office/drawing/2014/main" id="{B99FE3FE-3C01-4437-940E-34AC95DEE67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8" name="テキスト ボックス 137">
          <a:extLst>
            <a:ext uri="{FF2B5EF4-FFF2-40B4-BE49-F238E27FC236}">
              <a16:creationId xmlns:a16="http://schemas.microsoft.com/office/drawing/2014/main" id="{F7C283B2-A899-488C-A9E7-29940DE9267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D26D4894-F457-4BEF-8E72-21BCBFFDE4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D3F5C6B1-0B74-4739-8A0F-0A779D97BAE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41" name="直線コネクタ 140">
          <a:extLst>
            <a:ext uri="{FF2B5EF4-FFF2-40B4-BE49-F238E27FC236}">
              <a16:creationId xmlns:a16="http://schemas.microsoft.com/office/drawing/2014/main" id="{359BB741-AAF5-4ACE-BF8F-A467658C6FB5}"/>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2" name="債務償還比率最小値テキスト">
          <a:extLst>
            <a:ext uri="{FF2B5EF4-FFF2-40B4-BE49-F238E27FC236}">
              <a16:creationId xmlns:a16="http://schemas.microsoft.com/office/drawing/2014/main" id="{052BE2A1-6C64-4C1E-B525-6218AA994D4E}"/>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3" name="直線コネクタ 142">
          <a:extLst>
            <a:ext uri="{FF2B5EF4-FFF2-40B4-BE49-F238E27FC236}">
              <a16:creationId xmlns:a16="http://schemas.microsoft.com/office/drawing/2014/main" id="{162A985A-F4C4-4566-BD72-CD28AF674CF3}"/>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4" name="債務償還比率最大値テキスト">
          <a:extLst>
            <a:ext uri="{FF2B5EF4-FFF2-40B4-BE49-F238E27FC236}">
              <a16:creationId xmlns:a16="http://schemas.microsoft.com/office/drawing/2014/main" id="{EE4679B7-900E-43B0-A235-68B88731F20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5" name="直線コネクタ 144">
          <a:extLst>
            <a:ext uri="{FF2B5EF4-FFF2-40B4-BE49-F238E27FC236}">
              <a16:creationId xmlns:a16="http://schemas.microsoft.com/office/drawing/2014/main" id="{3694E003-59FE-470C-85A1-21B1D6F6768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6" name="債務償還比率平均値テキスト">
          <a:extLst>
            <a:ext uri="{FF2B5EF4-FFF2-40B4-BE49-F238E27FC236}">
              <a16:creationId xmlns:a16="http://schemas.microsoft.com/office/drawing/2014/main" id="{10669D7B-9245-4542-B889-22DAF5473EF0}"/>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7" name="フローチャート: 判断 146">
          <a:extLst>
            <a:ext uri="{FF2B5EF4-FFF2-40B4-BE49-F238E27FC236}">
              <a16:creationId xmlns:a16="http://schemas.microsoft.com/office/drawing/2014/main" id="{C4EC7494-1B37-490A-81ED-10DA208FE311}"/>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8" name="フローチャート: 判断 147">
          <a:extLst>
            <a:ext uri="{FF2B5EF4-FFF2-40B4-BE49-F238E27FC236}">
              <a16:creationId xmlns:a16="http://schemas.microsoft.com/office/drawing/2014/main" id="{6A9E214D-A84A-46FE-9B1F-85E3E297A06C}"/>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9" name="フローチャート: 判断 148">
          <a:extLst>
            <a:ext uri="{FF2B5EF4-FFF2-40B4-BE49-F238E27FC236}">
              <a16:creationId xmlns:a16="http://schemas.microsoft.com/office/drawing/2014/main" id="{A195378C-C5A4-4752-A570-89326737BEE8}"/>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50" name="フローチャート: 判断 149">
          <a:extLst>
            <a:ext uri="{FF2B5EF4-FFF2-40B4-BE49-F238E27FC236}">
              <a16:creationId xmlns:a16="http://schemas.microsoft.com/office/drawing/2014/main" id="{73FC71A6-9263-48D2-A3F8-BC4744D49EBE}"/>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51" name="フローチャート: 判断 150">
          <a:extLst>
            <a:ext uri="{FF2B5EF4-FFF2-40B4-BE49-F238E27FC236}">
              <a16:creationId xmlns:a16="http://schemas.microsoft.com/office/drawing/2014/main" id="{3CE3738B-64C6-4206-B467-23A0B2226634}"/>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F04E915-7BD3-4A8D-8842-F544A362A7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94F5492-BC60-49D4-A310-62114554C81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3B060BE-6DFE-48BF-B5AB-6F548BF1330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D08076B1-EB8C-47D5-82D1-B9C1B54713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5C7A8757-3FD8-493F-B84D-1FD1B37CBB4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7" name="n_1aveValue債務償還比率">
          <a:extLst>
            <a:ext uri="{FF2B5EF4-FFF2-40B4-BE49-F238E27FC236}">
              <a16:creationId xmlns:a16="http://schemas.microsoft.com/office/drawing/2014/main" id="{000CD7A7-444A-4090-A7A0-6E9F9828B63D}"/>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8" name="n_2aveValue債務償還比率">
          <a:extLst>
            <a:ext uri="{FF2B5EF4-FFF2-40B4-BE49-F238E27FC236}">
              <a16:creationId xmlns:a16="http://schemas.microsoft.com/office/drawing/2014/main" id="{1802047F-AF06-4E3B-A027-64E5AF9C23E5}"/>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9" name="n_3aveValue債務償還比率">
          <a:extLst>
            <a:ext uri="{FF2B5EF4-FFF2-40B4-BE49-F238E27FC236}">
              <a16:creationId xmlns:a16="http://schemas.microsoft.com/office/drawing/2014/main" id="{91352ECE-4DFD-46EB-8FA3-552C53C43F9F}"/>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0" name="n_4aveValue債務償還比率">
          <a:extLst>
            <a:ext uri="{FF2B5EF4-FFF2-40B4-BE49-F238E27FC236}">
              <a16:creationId xmlns:a16="http://schemas.microsoft.com/office/drawing/2014/main" id="{912C8A1C-3179-40AF-9580-E69203C762CB}"/>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9EA474D-FD05-478B-95CF-C1A9C716A8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46F66A7-F6C0-4F4C-BE04-1323FB554B0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F8FF08A-0464-4A98-8406-66E315C81BD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A899E64-7FFB-41E3-A056-6BF9DB75F6D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A09AD8B-37DB-41B9-9CE4-24F1352DAFB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721C724-D461-41C6-BB64-E847C1FB44D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BD664B-CCE8-4F94-AA73-7121FE01C9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F25511-B602-49A4-9757-A1CA5C418AF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3CABE4-8B4F-48CF-AB29-E59DBFC11E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291D40-6D21-4B4B-AEAB-4351469B48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2BE30C-5386-4457-A042-E7928CD63D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AB1765-69E8-46A4-B6F6-1AA89E5C51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78D820-A21D-4B80-AD8F-FC447116A5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F9D5F9-CFB4-42BB-B9D2-BB03B13090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2F5E2EB-91DE-4026-87B6-11C5C6B646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867AF4-5B50-4E29-AF2B-9549F5D9AE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
306
20.54
1,941,526
1,918,097
20,784
382,662
610,001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A9529C-CA2A-458D-A271-6D484626F5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EF01DD-64B7-4848-A40F-3AB95967F4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49B5BB-566F-4838-A25D-F123DF2EB7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C6A4A2-D1BC-4500-ABFD-A74CC83B80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8FB9F5-4C18-46C7-8F59-3EF4CD3436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686D04-BF8B-4473-A193-656DA093506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878124-9D69-420A-A9B4-B67F036D95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EE132F-863E-4C66-B88F-302C5B2152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1CD24C-6E69-4B7C-855B-5DC5CC5F8E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1AB7EE-C17F-4F3D-8E6F-5799D31490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A68931-F395-4CE2-BAE8-4B9DAC36AF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DF1546-7C26-4E2C-9323-F95D29C9E5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470033-35E2-498E-8FEB-3B298F4199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1775E4-A82D-4058-BCA0-25CDC7F3B0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2A2FF2-43DE-4E95-BFAD-BC769AE9A9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FD97CA-B806-42AF-9D71-51BC510555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6EF6D0-DA07-4AFF-A095-DCE872CFDC5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491D4E-128B-4ABF-B5C1-3496FEC5ED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F27605-9DDC-4A16-9015-299C99B116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7A64CD-4131-48A1-837F-E95D1A431C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8413A2-9112-4A76-A0F2-78BBB100A8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17740D-B494-44ED-947D-3FED120FB1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2E4976-C5A3-4BB4-BEC1-297D56AD45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D687B3-9B3F-4B9E-B5AD-F8A62B6E0B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161DC7-3943-4EE3-9EE1-1468023826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C5C7D2-B9BF-41BF-9DE7-1500523DE1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77F7A3-8888-4C4D-9C4C-189995461F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4B5834-8BCF-4E88-A10F-8537EBDD75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11032C8-3033-4FEA-A416-BCAE215E9C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1FC4C1-5729-4120-A571-BD054CC271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410790F-B594-4356-A4E7-CB7F31C682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94D9D0-12A9-448E-A669-2B4E9084C2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EDAD444-AB19-4B8F-AFCA-F1D2FFD765F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ED393F7-9DD1-49BE-98CF-05D9BF9B52F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6B58C29-697D-4FFE-BCDD-2C61EFEA603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1593564-6A1A-46D6-97CE-4EC135F666E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ABC83E3-EA84-41D6-8347-9B2F92B10DD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A647CEB-8305-41A2-92BB-EF5FA1BE736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D10BACB-3155-4FBE-A03A-AFB69ECB57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A0AF2C9-41D3-4085-B242-06D524A3C16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F197A82-68A7-403E-BBBB-3D26367294E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EA509C6-62FF-404B-B105-2F472F61BAB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09B5AB-DE70-461C-AB29-90D7A85110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7CE0D52-324F-4D46-9D9E-390448C6201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4E3B890-0C42-43FA-AEF4-7E3945C783F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F7D48568-D129-485B-BB51-55783AC2A48F}"/>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E7EE5E69-51D7-4D31-9A33-0B13FB1D5817}"/>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F20A63C7-36F9-45B8-AA99-5DC89A537DB3}"/>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ECAEE7AA-9076-49AF-BCDB-356540ADC34A}"/>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1BA561EE-9EB3-4E3F-AA98-04420F1B0929}"/>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3D5CE8B5-8BD1-4723-8C9C-C6C62D4DA445}"/>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95942DC2-2D1E-4F7A-A2AE-1970C9C5BF37}"/>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390926A-BFCC-43AF-97FF-4042347517C8}"/>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4D383B1F-5DED-4EC4-8049-2920EE71624B}"/>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80D39CFF-9975-4055-A486-FF738F9726E5}"/>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7082C85D-99B3-47CC-B3BE-B578F00C0125}"/>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49DE50-6B42-42C0-AC69-AA92F91B86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0DF1FD-7F96-408F-8D53-A568BC248E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D31B8A-DD10-405A-BAEF-1E053EFEDB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EEDACB-029B-47FB-9BA4-ED3F0B7F3D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3E6D26-4474-43D4-828A-F3A4E78ADD9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78740</xdr:rowOff>
    </xdr:from>
    <xdr:to>
      <xdr:col>24</xdr:col>
      <xdr:colOff>114300</xdr:colOff>
      <xdr:row>34</xdr:row>
      <xdr:rowOff>8890</xdr:rowOff>
    </xdr:to>
    <xdr:sp macro="" textlink="">
      <xdr:nvSpPr>
        <xdr:cNvPr id="73" name="楕円 72">
          <a:extLst>
            <a:ext uri="{FF2B5EF4-FFF2-40B4-BE49-F238E27FC236}">
              <a16:creationId xmlns:a16="http://schemas.microsoft.com/office/drawing/2014/main" id="{5E9C7D5D-ADB8-40A7-9689-C525DF415F2D}"/>
            </a:ext>
          </a:extLst>
        </xdr:cNvPr>
        <xdr:cNvSpPr/>
      </xdr:nvSpPr>
      <xdr:spPr>
        <a:xfrm>
          <a:off x="45847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31767</xdr:rowOff>
    </xdr:from>
    <xdr:ext cx="405111" cy="259045"/>
    <xdr:sp macro="" textlink="">
      <xdr:nvSpPr>
        <xdr:cNvPr id="74" name="【道路】&#10;有形固定資産減価償却率該当値テキスト">
          <a:extLst>
            <a:ext uri="{FF2B5EF4-FFF2-40B4-BE49-F238E27FC236}">
              <a16:creationId xmlns:a16="http://schemas.microsoft.com/office/drawing/2014/main" id="{3BAD40CC-06D8-4CD6-BF64-8EAA79096426}"/>
            </a:ext>
          </a:extLst>
        </xdr:cNvPr>
        <xdr:cNvSpPr txBox="1"/>
      </xdr:nvSpPr>
      <xdr:spPr>
        <a:xfrm>
          <a:off x="4673600" y="568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75" name="楕円 74">
          <a:extLst>
            <a:ext uri="{FF2B5EF4-FFF2-40B4-BE49-F238E27FC236}">
              <a16:creationId xmlns:a16="http://schemas.microsoft.com/office/drawing/2014/main" id="{C71798EC-2D2C-4803-8710-F0E38B3C4DDE}"/>
            </a:ext>
          </a:extLst>
        </xdr:cNvPr>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129540</xdr:rowOff>
    </xdr:from>
    <xdr:to>
      <xdr:col>24</xdr:col>
      <xdr:colOff>63500</xdr:colOff>
      <xdr:row>34</xdr:row>
      <xdr:rowOff>102870</xdr:rowOff>
    </xdr:to>
    <xdr:cxnSp macro="">
      <xdr:nvCxnSpPr>
        <xdr:cNvPr id="76" name="直線コネクタ 75">
          <a:extLst>
            <a:ext uri="{FF2B5EF4-FFF2-40B4-BE49-F238E27FC236}">
              <a16:creationId xmlns:a16="http://schemas.microsoft.com/office/drawing/2014/main" id="{59B3F994-011B-4352-BF3B-B8B50B448999}"/>
            </a:ext>
          </a:extLst>
        </xdr:cNvPr>
        <xdr:cNvCxnSpPr/>
      </xdr:nvCxnSpPr>
      <xdr:spPr>
        <a:xfrm flipV="1">
          <a:off x="3797300" y="57873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42545</xdr:rowOff>
    </xdr:from>
    <xdr:to>
      <xdr:col>15</xdr:col>
      <xdr:colOff>101600</xdr:colOff>
      <xdr:row>35</xdr:row>
      <xdr:rowOff>144145</xdr:rowOff>
    </xdr:to>
    <xdr:sp macro="" textlink="">
      <xdr:nvSpPr>
        <xdr:cNvPr id="77" name="楕円 76">
          <a:extLst>
            <a:ext uri="{FF2B5EF4-FFF2-40B4-BE49-F238E27FC236}">
              <a16:creationId xmlns:a16="http://schemas.microsoft.com/office/drawing/2014/main" id="{B630F1C5-C0C0-4C2C-9C26-0E134E711A12}"/>
            </a:ext>
          </a:extLst>
        </xdr:cNvPr>
        <xdr:cNvSpPr/>
      </xdr:nvSpPr>
      <xdr:spPr>
        <a:xfrm>
          <a:off x="2857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35</xdr:row>
      <xdr:rowOff>93345</xdr:rowOff>
    </xdr:to>
    <xdr:cxnSp macro="">
      <xdr:nvCxnSpPr>
        <xdr:cNvPr id="78" name="直線コネクタ 77">
          <a:extLst>
            <a:ext uri="{FF2B5EF4-FFF2-40B4-BE49-F238E27FC236}">
              <a16:creationId xmlns:a16="http://schemas.microsoft.com/office/drawing/2014/main" id="{74551EF0-BBA8-496E-B83C-7515BF3572B4}"/>
            </a:ext>
          </a:extLst>
        </xdr:cNvPr>
        <xdr:cNvCxnSpPr/>
      </xdr:nvCxnSpPr>
      <xdr:spPr>
        <a:xfrm flipV="1">
          <a:off x="2908300" y="593217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9" name="楕円 78">
          <a:extLst>
            <a:ext uri="{FF2B5EF4-FFF2-40B4-BE49-F238E27FC236}">
              <a16:creationId xmlns:a16="http://schemas.microsoft.com/office/drawing/2014/main" id="{8E38594C-66E8-462A-8B78-D6A4CC116AC6}"/>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93345</xdr:rowOff>
    </xdr:from>
    <xdr:to>
      <xdr:col>15</xdr:col>
      <xdr:colOff>50800</xdr:colOff>
      <xdr:row>36</xdr:row>
      <xdr:rowOff>144780</xdr:rowOff>
    </xdr:to>
    <xdr:cxnSp macro="">
      <xdr:nvCxnSpPr>
        <xdr:cNvPr id="80" name="直線コネクタ 79">
          <a:extLst>
            <a:ext uri="{FF2B5EF4-FFF2-40B4-BE49-F238E27FC236}">
              <a16:creationId xmlns:a16="http://schemas.microsoft.com/office/drawing/2014/main" id="{006EB893-E944-41B1-B579-A83472373E78}"/>
            </a:ext>
          </a:extLst>
        </xdr:cNvPr>
        <xdr:cNvCxnSpPr/>
      </xdr:nvCxnSpPr>
      <xdr:spPr>
        <a:xfrm flipV="1">
          <a:off x="2019300" y="609409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164465</xdr:rowOff>
    </xdr:from>
    <xdr:to>
      <xdr:col>6</xdr:col>
      <xdr:colOff>38100</xdr:colOff>
      <xdr:row>36</xdr:row>
      <xdr:rowOff>94615</xdr:rowOff>
    </xdr:to>
    <xdr:sp macro="" textlink="">
      <xdr:nvSpPr>
        <xdr:cNvPr id="81" name="楕円 80">
          <a:extLst>
            <a:ext uri="{FF2B5EF4-FFF2-40B4-BE49-F238E27FC236}">
              <a16:creationId xmlns:a16="http://schemas.microsoft.com/office/drawing/2014/main" id="{0E78E541-7A94-431B-B687-F6ABDCB7AAF0}"/>
            </a:ext>
          </a:extLst>
        </xdr:cNvPr>
        <xdr:cNvSpPr/>
      </xdr:nvSpPr>
      <xdr:spPr>
        <a:xfrm>
          <a:off x="1079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43815</xdr:rowOff>
    </xdr:from>
    <xdr:to>
      <xdr:col>10</xdr:col>
      <xdr:colOff>114300</xdr:colOff>
      <xdr:row>36</xdr:row>
      <xdr:rowOff>144780</xdr:rowOff>
    </xdr:to>
    <xdr:cxnSp macro="">
      <xdr:nvCxnSpPr>
        <xdr:cNvPr id="82" name="直線コネクタ 81">
          <a:extLst>
            <a:ext uri="{FF2B5EF4-FFF2-40B4-BE49-F238E27FC236}">
              <a16:creationId xmlns:a16="http://schemas.microsoft.com/office/drawing/2014/main" id="{23A47170-C5C7-481D-87D0-BF5F46A53D98}"/>
            </a:ext>
          </a:extLst>
        </xdr:cNvPr>
        <xdr:cNvCxnSpPr/>
      </xdr:nvCxnSpPr>
      <xdr:spPr>
        <a:xfrm>
          <a:off x="1130300" y="621601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E2C1DBD1-77C7-4515-A721-F468AE59BDAE}"/>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30532AEF-5BF5-49F2-A5D9-AE2B6FD38391}"/>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A50A5830-D9C1-4C08-B226-C68CBD7BD22D}"/>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B35BB42E-3C80-4A67-91D0-050CA5DD1974}"/>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170197</xdr:rowOff>
    </xdr:from>
    <xdr:ext cx="405111" cy="259045"/>
    <xdr:sp macro="" textlink="">
      <xdr:nvSpPr>
        <xdr:cNvPr id="87" name="n_1mainValue【道路】&#10;有形固定資産減価償却率">
          <a:extLst>
            <a:ext uri="{FF2B5EF4-FFF2-40B4-BE49-F238E27FC236}">
              <a16:creationId xmlns:a16="http://schemas.microsoft.com/office/drawing/2014/main" id="{084B4312-C476-4657-B3B8-DD0DEE1AB3C8}"/>
            </a:ext>
          </a:extLst>
        </xdr:cNvPr>
        <xdr:cNvSpPr txBox="1"/>
      </xdr:nvSpPr>
      <xdr:spPr>
        <a:xfrm>
          <a:off x="3582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160672</xdr:rowOff>
    </xdr:from>
    <xdr:ext cx="405111" cy="259045"/>
    <xdr:sp macro="" textlink="">
      <xdr:nvSpPr>
        <xdr:cNvPr id="88" name="n_2mainValue【道路】&#10;有形固定資産減価償却率">
          <a:extLst>
            <a:ext uri="{FF2B5EF4-FFF2-40B4-BE49-F238E27FC236}">
              <a16:creationId xmlns:a16="http://schemas.microsoft.com/office/drawing/2014/main" id="{1DE5B0C8-083E-4E32-ADA0-E0E27783332A}"/>
            </a:ext>
          </a:extLst>
        </xdr:cNvPr>
        <xdr:cNvSpPr txBox="1"/>
      </xdr:nvSpPr>
      <xdr:spPr>
        <a:xfrm>
          <a:off x="2705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B351BB5C-D782-4C6A-9A30-5956317C8CE1}"/>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111142</xdr:rowOff>
    </xdr:from>
    <xdr:ext cx="405111" cy="259045"/>
    <xdr:sp macro="" textlink="">
      <xdr:nvSpPr>
        <xdr:cNvPr id="90" name="n_4mainValue【道路】&#10;有形固定資産減価償却率">
          <a:extLst>
            <a:ext uri="{FF2B5EF4-FFF2-40B4-BE49-F238E27FC236}">
              <a16:creationId xmlns:a16="http://schemas.microsoft.com/office/drawing/2014/main" id="{693BE977-579E-4E94-AC56-1F63ACDD52A3}"/>
            </a:ext>
          </a:extLst>
        </xdr:cNvPr>
        <xdr:cNvSpPr txBox="1"/>
      </xdr:nvSpPr>
      <xdr:spPr>
        <a:xfrm>
          <a:off x="927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1B5C5DA-F0ED-4826-A845-BFFFDD1604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510335A-7C59-4D10-9176-33F159379D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0201657-7EAC-41BF-9FF3-D16012ECA4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B813A9E-C26E-4840-AA15-C45571087F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E7091E5-F8A9-482F-B499-9F9CB4F864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B182E16-CC1D-4036-B645-C306FB7668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390ED53-190F-4CF3-B553-1DCD0928B7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4C0C237-A277-46A1-A4F4-B34F6101EE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869A1EA-84CB-4AC5-91F4-5595119BE6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C0DC746-2495-4251-B391-AF1394549F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0FAB0C2-77E5-490C-AA93-567203D0135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CFEADDD-08E3-48C4-9F99-4078DD50D25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1AD5C87-1A4C-40BD-90C8-90059E1EF91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CAB8DB8A-7882-4411-846F-71AE7189271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D6F03FB-E238-4907-90F9-945100AA825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FF0BB7D9-184B-46CF-817E-1C95268D074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28BD877-071A-4B94-86AC-FF855DA3ECA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AA26CCE-3A46-4C3B-94B7-9B9AE69C5C7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C3DADDE-2184-4355-A02B-1737329F48F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F43D834-29FE-4F15-80D8-91E0EFEE8BF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7C13520-6239-4B95-A9C1-669E274F5F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9894DEBE-7543-4CBF-9AD3-BF9BD169E57E}"/>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30A104F2-0CE3-4E5C-8439-732F20C56CDE}"/>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CEE0BE28-7FF4-4948-8C84-85094856115D}"/>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B82C6F3-7EAF-43F8-A971-8710B58B3E12}"/>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DC5119EC-3913-49E7-81B3-B500A36CE667}"/>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2E88435D-7069-4811-8ED8-E086A627537B}"/>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83B6EFC4-7C93-4B1A-AE2C-B1A594E0B86F}"/>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BB9E8C0B-11E3-4D6A-9770-219D0A163EBA}"/>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89C13F97-28A5-4F78-A3F6-292D2C2AFA0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B87011B8-F2DE-402A-8BC7-60B1EF7CE513}"/>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CDD0E205-5897-4E93-9589-DC55B6E44CA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68DDA6F-8BFC-4A8F-9B4F-9BAA9FA4B2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FCEC875-19FF-49C0-A03B-C1184D8D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2F6B9AC-9A41-4F38-ADEC-4B330E16CD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7BE869-967E-4AEC-91B1-6EC07C9DC8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5A4D0F-3AD9-4C1B-8ECF-60D75071FE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79958</xdr:rowOff>
    </xdr:from>
    <xdr:to>
      <xdr:col>55</xdr:col>
      <xdr:colOff>50800</xdr:colOff>
      <xdr:row>42</xdr:row>
      <xdr:rowOff>10108</xdr:rowOff>
    </xdr:to>
    <xdr:sp macro="" textlink="">
      <xdr:nvSpPr>
        <xdr:cNvPr id="128" name="楕円 127">
          <a:extLst>
            <a:ext uri="{FF2B5EF4-FFF2-40B4-BE49-F238E27FC236}">
              <a16:creationId xmlns:a16="http://schemas.microsoft.com/office/drawing/2014/main" id="{13333E34-BF29-4B51-88FA-95F8821FC01F}"/>
            </a:ext>
          </a:extLst>
        </xdr:cNvPr>
        <xdr:cNvSpPr/>
      </xdr:nvSpPr>
      <xdr:spPr>
        <a:xfrm>
          <a:off x="10426700" y="71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166335</xdr:rowOff>
    </xdr:from>
    <xdr:ext cx="469744" cy="259045"/>
    <xdr:sp macro="" textlink="">
      <xdr:nvSpPr>
        <xdr:cNvPr id="129" name="【道路】&#10;一人当たり延長該当値テキスト">
          <a:extLst>
            <a:ext uri="{FF2B5EF4-FFF2-40B4-BE49-F238E27FC236}">
              <a16:creationId xmlns:a16="http://schemas.microsoft.com/office/drawing/2014/main" id="{C2D4E78B-303D-462C-BDC2-C05F85EAAF65}"/>
            </a:ext>
          </a:extLst>
        </xdr:cNvPr>
        <xdr:cNvSpPr txBox="1"/>
      </xdr:nvSpPr>
      <xdr:spPr>
        <a:xfrm>
          <a:off x="10515600" y="70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80049</xdr:rowOff>
    </xdr:from>
    <xdr:to>
      <xdr:col>50</xdr:col>
      <xdr:colOff>165100</xdr:colOff>
      <xdr:row>42</xdr:row>
      <xdr:rowOff>10199</xdr:rowOff>
    </xdr:to>
    <xdr:sp macro="" textlink="">
      <xdr:nvSpPr>
        <xdr:cNvPr id="130" name="楕円 129">
          <a:extLst>
            <a:ext uri="{FF2B5EF4-FFF2-40B4-BE49-F238E27FC236}">
              <a16:creationId xmlns:a16="http://schemas.microsoft.com/office/drawing/2014/main" id="{01ACDC89-CABA-427E-9753-EB69E177CC11}"/>
            </a:ext>
          </a:extLst>
        </xdr:cNvPr>
        <xdr:cNvSpPr/>
      </xdr:nvSpPr>
      <xdr:spPr>
        <a:xfrm>
          <a:off x="9588500" y="7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130758</xdr:rowOff>
    </xdr:from>
    <xdr:to>
      <xdr:col>55</xdr:col>
      <xdr:colOff>0</xdr:colOff>
      <xdr:row>41</xdr:row>
      <xdr:rowOff>130849</xdr:rowOff>
    </xdr:to>
    <xdr:cxnSp macro="">
      <xdr:nvCxnSpPr>
        <xdr:cNvPr id="131" name="直線コネクタ 130">
          <a:extLst>
            <a:ext uri="{FF2B5EF4-FFF2-40B4-BE49-F238E27FC236}">
              <a16:creationId xmlns:a16="http://schemas.microsoft.com/office/drawing/2014/main" id="{E5A38335-1880-483C-8502-D7725AF90B89}"/>
            </a:ext>
          </a:extLst>
        </xdr:cNvPr>
        <xdr:cNvCxnSpPr/>
      </xdr:nvCxnSpPr>
      <xdr:spPr>
        <a:xfrm flipV="1">
          <a:off x="9639300" y="716020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82052</xdr:rowOff>
    </xdr:from>
    <xdr:to>
      <xdr:col>46</xdr:col>
      <xdr:colOff>38100</xdr:colOff>
      <xdr:row>42</xdr:row>
      <xdr:rowOff>12202</xdr:rowOff>
    </xdr:to>
    <xdr:sp macro="" textlink="">
      <xdr:nvSpPr>
        <xdr:cNvPr id="132" name="楕円 131">
          <a:extLst>
            <a:ext uri="{FF2B5EF4-FFF2-40B4-BE49-F238E27FC236}">
              <a16:creationId xmlns:a16="http://schemas.microsoft.com/office/drawing/2014/main" id="{34556120-F18A-4FA2-AFD6-9B018D7763D6}"/>
            </a:ext>
          </a:extLst>
        </xdr:cNvPr>
        <xdr:cNvSpPr/>
      </xdr:nvSpPr>
      <xdr:spPr>
        <a:xfrm>
          <a:off x="8699500" y="71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130849</xdr:rowOff>
    </xdr:from>
    <xdr:to>
      <xdr:col>50</xdr:col>
      <xdr:colOff>114300</xdr:colOff>
      <xdr:row>41</xdr:row>
      <xdr:rowOff>132852</xdr:rowOff>
    </xdr:to>
    <xdr:cxnSp macro="">
      <xdr:nvCxnSpPr>
        <xdr:cNvPr id="133" name="直線コネクタ 132">
          <a:extLst>
            <a:ext uri="{FF2B5EF4-FFF2-40B4-BE49-F238E27FC236}">
              <a16:creationId xmlns:a16="http://schemas.microsoft.com/office/drawing/2014/main" id="{D12E8ED9-A156-4CE0-93D6-D4DE31F95901}"/>
            </a:ext>
          </a:extLst>
        </xdr:cNvPr>
        <xdr:cNvCxnSpPr/>
      </xdr:nvCxnSpPr>
      <xdr:spPr>
        <a:xfrm flipV="1">
          <a:off x="8750300" y="7160299"/>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37688</xdr:rowOff>
    </xdr:from>
    <xdr:to>
      <xdr:col>41</xdr:col>
      <xdr:colOff>101600</xdr:colOff>
      <xdr:row>41</xdr:row>
      <xdr:rowOff>139288</xdr:rowOff>
    </xdr:to>
    <xdr:sp macro="" textlink="">
      <xdr:nvSpPr>
        <xdr:cNvPr id="134" name="楕円 133">
          <a:extLst>
            <a:ext uri="{FF2B5EF4-FFF2-40B4-BE49-F238E27FC236}">
              <a16:creationId xmlns:a16="http://schemas.microsoft.com/office/drawing/2014/main" id="{DE01AF4A-2AB5-4453-A5FF-73919DE893D4}"/>
            </a:ext>
          </a:extLst>
        </xdr:cNvPr>
        <xdr:cNvSpPr/>
      </xdr:nvSpPr>
      <xdr:spPr>
        <a:xfrm>
          <a:off x="7810500" y="70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88488</xdr:rowOff>
    </xdr:from>
    <xdr:to>
      <xdr:col>45</xdr:col>
      <xdr:colOff>177800</xdr:colOff>
      <xdr:row>41</xdr:row>
      <xdr:rowOff>132852</xdr:rowOff>
    </xdr:to>
    <xdr:cxnSp macro="">
      <xdr:nvCxnSpPr>
        <xdr:cNvPr id="135" name="直線コネクタ 134">
          <a:extLst>
            <a:ext uri="{FF2B5EF4-FFF2-40B4-BE49-F238E27FC236}">
              <a16:creationId xmlns:a16="http://schemas.microsoft.com/office/drawing/2014/main" id="{10CB660A-75A6-42D0-96D5-82E8F2091249}"/>
            </a:ext>
          </a:extLst>
        </xdr:cNvPr>
        <xdr:cNvCxnSpPr/>
      </xdr:nvCxnSpPr>
      <xdr:spPr>
        <a:xfrm>
          <a:off x="7861300" y="7117938"/>
          <a:ext cx="889000" cy="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35171</xdr:rowOff>
    </xdr:from>
    <xdr:to>
      <xdr:col>36</xdr:col>
      <xdr:colOff>165100</xdr:colOff>
      <xdr:row>41</xdr:row>
      <xdr:rowOff>136771</xdr:rowOff>
    </xdr:to>
    <xdr:sp macro="" textlink="">
      <xdr:nvSpPr>
        <xdr:cNvPr id="136" name="楕円 135">
          <a:extLst>
            <a:ext uri="{FF2B5EF4-FFF2-40B4-BE49-F238E27FC236}">
              <a16:creationId xmlns:a16="http://schemas.microsoft.com/office/drawing/2014/main" id="{ECCC0C2A-6F00-48C3-AB6C-FFFC59AA9FA6}"/>
            </a:ext>
          </a:extLst>
        </xdr:cNvPr>
        <xdr:cNvSpPr/>
      </xdr:nvSpPr>
      <xdr:spPr>
        <a:xfrm>
          <a:off x="6921500" y="70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85971</xdr:rowOff>
    </xdr:from>
    <xdr:to>
      <xdr:col>41</xdr:col>
      <xdr:colOff>50800</xdr:colOff>
      <xdr:row>41</xdr:row>
      <xdr:rowOff>88488</xdr:rowOff>
    </xdr:to>
    <xdr:cxnSp macro="">
      <xdr:nvCxnSpPr>
        <xdr:cNvPr id="137" name="直線コネクタ 136">
          <a:extLst>
            <a:ext uri="{FF2B5EF4-FFF2-40B4-BE49-F238E27FC236}">
              <a16:creationId xmlns:a16="http://schemas.microsoft.com/office/drawing/2014/main" id="{194848A6-0D92-4ED1-8481-087AB9366EDD}"/>
            </a:ext>
          </a:extLst>
        </xdr:cNvPr>
        <xdr:cNvCxnSpPr/>
      </xdr:nvCxnSpPr>
      <xdr:spPr>
        <a:xfrm>
          <a:off x="6972300" y="7115421"/>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2D0FF1DA-CE4B-4DFA-8B1B-9323281D3CF0}"/>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AB0CFD8D-A36C-426F-9E70-9DD952BAB547}"/>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FD89F7E6-BD07-4589-9F24-D28177C72D56}"/>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742A733F-C201-42CA-9386-A5B8C498934B}"/>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1326</xdr:rowOff>
    </xdr:from>
    <xdr:ext cx="469744" cy="259045"/>
    <xdr:sp macro="" textlink="">
      <xdr:nvSpPr>
        <xdr:cNvPr id="142" name="n_1mainValue【道路】&#10;一人当たり延長">
          <a:extLst>
            <a:ext uri="{FF2B5EF4-FFF2-40B4-BE49-F238E27FC236}">
              <a16:creationId xmlns:a16="http://schemas.microsoft.com/office/drawing/2014/main" id="{B5FB13EB-F629-4357-830D-AEB4E83D1C51}"/>
            </a:ext>
          </a:extLst>
        </xdr:cNvPr>
        <xdr:cNvSpPr txBox="1"/>
      </xdr:nvSpPr>
      <xdr:spPr>
        <a:xfrm>
          <a:off x="9391727" y="72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3329</xdr:rowOff>
    </xdr:from>
    <xdr:ext cx="469744" cy="259045"/>
    <xdr:sp macro="" textlink="">
      <xdr:nvSpPr>
        <xdr:cNvPr id="143" name="n_2mainValue【道路】&#10;一人当たり延長">
          <a:extLst>
            <a:ext uri="{FF2B5EF4-FFF2-40B4-BE49-F238E27FC236}">
              <a16:creationId xmlns:a16="http://schemas.microsoft.com/office/drawing/2014/main" id="{EEAA8C02-BAA6-4188-9E2B-235C5D1B785C}"/>
            </a:ext>
          </a:extLst>
        </xdr:cNvPr>
        <xdr:cNvSpPr txBox="1"/>
      </xdr:nvSpPr>
      <xdr:spPr>
        <a:xfrm>
          <a:off x="8515427" y="72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130415</xdr:rowOff>
    </xdr:from>
    <xdr:ext cx="534377" cy="259045"/>
    <xdr:sp macro="" textlink="">
      <xdr:nvSpPr>
        <xdr:cNvPr id="144" name="n_3mainValue【道路】&#10;一人当たり延長">
          <a:extLst>
            <a:ext uri="{FF2B5EF4-FFF2-40B4-BE49-F238E27FC236}">
              <a16:creationId xmlns:a16="http://schemas.microsoft.com/office/drawing/2014/main" id="{77206F7C-87EC-445F-9E3E-C7CB82181FB9}"/>
            </a:ext>
          </a:extLst>
        </xdr:cNvPr>
        <xdr:cNvSpPr txBox="1"/>
      </xdr:nvSpPr>
      <xdr:spPr>
        <a:xfrm>
          <a:off x="7594111" y="71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127898</xdr:rowOff>
    </xdr:from>
    <xdr:ext cx="534377" cy="259045"/>
    <xdr:sp macro="" textlink="">
      <xdr:nvSpPr>
        <xdr:cNvPr id="145" name="n_4mainValue【道路】&#10;一人当たり延長">
          <a:extLst>
            <a:ext uri="{FF2B5EF4-FFF2-40B4-BE49-F238E27FC236}">
              <a16:creationId xmlns:a16="http://schemas.microsoft.com/office/drawing/2014/main" id="{4DA2989C-D376-4977-BFCC-1C670BC1B417}"/>
            </a:ext>
          </a:extLst>
        </xdr:cNvPr>
        <xdr:cNvSpPr txBox="1"/>
      </xdr:nvSpPr>
      <xdr:spPr>
        <a:xfrm>
          <a:off x="6705111" y="71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99433DE-8408-4136-8861-28751CF653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9C0C43A-8463-4DCD-BBE9-0DDAB3D233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D3284AA-2013-49AC-BF56-D9AB536348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D8CE449-6AAA-4B5A-8DD1-F76AFBDA7F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6B07116-F802-4F54-99E4-EEFA7801A3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D7F4CE6-C04A-4500-8F6C-E23C028F55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986DFEC-A82D-40ED-B631-89B7D04A92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95B8187-8109-476C-9196-A59BCC81024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43D00C75-8A27-4A7A-84ED-76D82CD9CF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92EDFE9F-4051-4C6A-A3FE-70330E8B79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866AE89F-8BA6-4B41-904F-ED0F1CE7CD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43FB514F-0518-4F02-A66E-7B8898B61D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09097068-84D8-4057-AFEF-13618E7A84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BE683677-C455-4978-A54D-45E6FA9930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C87E7657-9207-4055-9675-8B416156F7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F7D74F15-58C7-4667-9557-2A5C7289E04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72A336D5-07D3-4A07-8801-15DA436102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AA3F8F8D-AAB7-4BE7-9890-443B028D0F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CE904606-B31A-4250-B661-8B2DD7B946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34EAC25C-573F-4A5C-9C86-8E6666A171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6816C0D3-87BF-4951-9FAD-39F5653F5D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4889CAB8-C5CD-453B-94E5-FF8555262F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C7A35E37-C49A-4901-A149-3C04287ED4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8F9BEFAB-548C-40B9-8573-D4342513A8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FF7E1421-1531-4D2C-9A40-DD043231C3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63D5CDBE-CC12-4CCF-9AE6-6F21EBCA088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FFB2A251-AC08-442F-8226-84C45234CC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3" name="直線コネクタ 172">
          <a:extLst>
            <a:ext uri="{FF2B5EF4-FFF2-40B4-BE49-F238E27FC236}">
              <a16:creationId xmlns:a16="http://schemas.microsoft.com/office/drawing/2014/main" id="{BBF1212D-3FE6-487C-B06D-90DC171962C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4" name="テキスト ボックス 173">
          <a:extLst>
            <a:ext uri="{FF2B5EF4-FFF2-40B4-BE49-F238E27FC236}">
              <a16:creationId xmlns:a16="http://schemas.microsoft.com/office/drawing/2014/main" id="{59F8A222-4781-487E-BE00-E51D495501D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5" name="直線コネクタ 174">
          <a:extLst>
            <a:ext uri="{FF2B5EF4-FFF2-40B4-BE49-F238E27FC236}">
              <a16:creationId xmlns:a16="http://schemas.microsoft.com/office/drawing/2014/main" id="{39166EE9-D050-43A5-88E9-4608D2C0AA6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6" name="テキスト ボックス 175">
          <a:extLst>
            <a:ext uri="{FF2B5EF4-FFF2-40B4-BE49-F238E27FC236}">
              <a16:creationId xmlns:a16="http://schemas.microsoft.com/office/drawing/2014/main" id="{6D8174D2-8D35-4E46-83F0-86E634E305A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7" name="直線コネクタ 176">
          <a:extLst>
            <a:ext uri="{FF2B5EF4-FFF2-40B4-BE49-F238E27FC236}">
              <a16:creationId xmlns:a16="http://schemas.microsoft.com/office/drawing/2014/main" id="{5E30C8E1-163A-42FF-B975-616244D43B5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8" name="テキスト ボックス 177">
          <a:extLst>
            <a:ext uri="{FF2B5EF4-FFF2-40B4-BE49-F238E27FC236}">
              <a16:creationId xmlns:a16="http://schemas.microsoft.com/office/drawing/2014/main" id="{65EC441D-601F-4248-90D5-4678C4DFEA7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9" name="直線コネクタ 178">
          <a:extLst>
            <a:ext uri="{FF2B5EF4-FFF2-40B4-BE49-F238E27FC236}">
              <a16:creationId xmlns:a16="http://schemas.microsoft.com/office/drawing/2014/main" id="{58BC4D19-1A26-4C4F-B1BC-12CEEE85E0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0" name="テキスト ボックス 179">
          <a:extLst>
            <a:ext uri="{FF2B5EF4-FFF2-40B4-BE49-F238E27FC236}">
              <a16:creationId xmlns:a16="http://schemas.microsoft.com/office/drawing/2014/main" id="{29CCB1E7-3F6F-4A05-9052-6A5FDDBA6F5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1" name="直線コネクタ 180">
          <a:extLst>
            <a:ext uri="{FF2B5EF4-FFF2-40B4-BE49-F238E27FC236}">
              <a16:creationId xmlns:a16="http://schemas.microsoft.com/office/drawing/2014/main" id="{833D04AE-CC9F-4EF3-B34D-85E110EA656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2" name="テキスト ボックス 181">
          <a:extLst>
            <a:ext uri="{FF2B5EF4-FFF2-40B4-BE49-F238E27FC236}">
              <a16:creationId xmlns:a16="http://schemas.microsoft.com/office/drawing/2014/main" id="{4A6E2CF2-F646-437E-B637-BE7F7D12C6B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3" name="直線コネクタ 182">
          <a:extLst>
            <a:ext uri="{FF2B5EF4-FFF2-40B4-BE49-F238E27FC236}">
              <a16:creationId xmlns:a16="http://schemas.microsoft.com/office/drawing/2014/main" id="{0EAE1016-CD9D-47EA-A80C-E811C11EC0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4" name="テキスト ボックス 183">
          <a:extLst>
            <a:ext uri="{FF2B5EF4-FFF2-40B4-BE49-F238E27FC236}">
              <a16:creationId xmlns:a16="http://schemas.microsoft.com/office/drawing/2014/main" id="{C4860A3F-D05A-4376-AAC6-BA09E17B646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E1BEEABD-4C2D-4A02-B969-882611BEE1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公営住宅】&#10;有形固定資産減価償却率グラフ枠">
          <a:extLst>
            <a:ext uri="{FF2B5EF4-FFF2-40B4-BE49-F238E27FC236}">
              <a16:creationId xmlns:a16="http://schemas.microsoft.com/office/drawing/2014/main" id="{9356A28A-2E3A-4295-BB47-7F3267E002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187" name="直線コネクタ 186">
          <a:extLst>
            <a:ext uri="{FF2B5EF4-FFF2-40B4-BE49-F238E27FC236}">
              <a16:creationId xmlns:a16="http://schemas.microsoft.com/office/drawing/2014/main" id="{EF575A0C-2514-443D-B471-879D9ED83E02}"/>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8" name="【公営住宅】&#10;有形固定資産減価償却率最小値テキスト">
          <a:extLst>
            <a:ext uri="{FF2B5EF4-FFF2-40B4-BE49-F238E27FC236}">
              <a16:creationId xmlns:a16="http://schemas.microsoft.com/office/drawing/2014/main" id="{79F48699-2B73-4B12-886E-E07821F9077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9" name="直線コネクタ 188">
          <a:extLst>
            <a:ext uri="{FF2B5EF4-FFF2-40B4-BE49-F238E27FC236}">
              <a16:creationId xmlns:a16="http://schemas.microsoft.com/office/drawing/2014/main" id="{7984CFAB-3BE3-42E9-BCBC-8CF0CABA91A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190" name="【公営住宅】&#10;有形固定資産減価償却率最大値テキスト">
          <a:extLst>
            <a:ext uri="{FF2B5EF4-FFF2-40B4-BE49-F238E27FC236}">
              <a16:creationId xmlns:a16="http://schemas.microsoft.com/office/drawing/2014/main" id="{0BD4810E-F998-4370-A7D1-52BA4746560D}"/>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191" name="直線コネクタ 190">
          <a:extLst>
            <a:ext uri="{FF2B5EF4-FFF2-40B4-BE49-F238E27FC236}">
              <a16:creationId xmlns:a16="http://schemas.microsoft.com/office/drawing/2014/main" id="{85C96BB3-B521-4A5E-997B-DF02E591BF5E}"/>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192" name="【公営住宅】&#10;有形固定資産減価償却率平均値テキスト">
          <a:extLst>
            <a:ext uri="{FF2B5EF4-FFF2-40B4-BE49-F238E27FC236}">
              <a16:creationId xmlns:a16="http://schemas.microsoft.com/office/drawing/2014/main" id="{06F906C7-EC2A-461A-B756-AD8D72B968A6}"/>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3" name="フローチャート: 判断 192">
          <a:extLst>
            <a:ext uri="{FF2B5EF4-FFF2-40B4-BE49-F238E27FC236}">
              <a16:creationId xmlns:a16="http://schemas.microsoft.com/office/drawing/2014/main" id="{31AC80FE-6EAB-47C0-A958-3892EC0781A3}"/>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194" name="フローチャート: 判断 193">
          <a:extLst>
            <a:ext uri="{FF2B5EF4-FFF2-40B4-BE49-F238E27FC236}">
              <a16:creationId xmlns:a16="http://schemas.microsoft.com/office/drawing/2014/main" id="{5E77F707-9142-4710-9E67-32B38B819921}"/>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195" name="フローチャート: 判断 194">
          <a:extLst>
            <a:ext uri="{FF2B5EF4-FFF2-40B4-BE49-F238E27FC236}">
              <a16:creationId xmlns:a16="http://schemas.microsoft.com/office/drawing/2014/main" id="{1FA9658A-0F85-4EAD-A7F4-5B340B5207C6}"/>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196" name="フローチャート: 判断 195">
          <a:extLst>
            <a:ext uri="{FF2B5EF4-FFF2-40B4-BE49-F238E27FC236}">
              <a16:creationId xmlns:a16="http://schemas.microsoft.com/office/drawing/2014/main" id="{9E59C01C-6906-4BFF-9771-BC2F8D22333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197" name="フローチャート: 判断 196">
          <a:extLst>
            <a:ext uri="{FF2B5EF4-FFF2-40B4-BE49-F238E27FC236}">
              <a16:creationId xmlns:a16="http://schemas.microsoft.com/office/drawing/2014/main" id="{6F86A964-7C29-4FE8-91D0-E17208761337}"/>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E766AE2-B354-4EB2-B42A-CE72E098C4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F5294C3-E5B1-4EAB-B59A-B28F50E955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86FA453-29D5-4530-A735-EAFDF05D74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85E7A56-A236-40B6-80B0-D9C544C7910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9EB398D-1ECC-4764-8AC1-895503EB8C2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16692</xdr:rowOff>
    </xdr:from>
    <xdr:to>
      <xdr:col>24</xdr:col>
      <xdr:colOff>114300</xdr:colOff>
      <xdr:row>80</xdr:row>
      <xdr:rowOff>118292</xdr:rowOff>
    </xdr:to>
    <xdr:sp macro="" textlink="">
      <xdr:nvSpPr>
        <xdr:cNvPr id="203" name="楕円 202">
          <a:extLst>
            <a:ext uri="{FF2B5EF4-FFF2-40B4-BE49-F238E27FC236}">
              <a16:creationId xmlns:a16="http://schemas.microsoft.com/office/drawing/2014/main" id="{835B58E4-71C2-4557-8C59-87419DFFEB4F}"/>
            </a:ext>
          </a:extLst>
        </xdr:cNvPr>
        <xdr:cNvSpPr/>
      </xdr:nvSpPr>
      <xdr:spPr>
        <a:xfrm>
          <a:off x="4584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39569</xdr:rowOff>
    </xdr:from>
    <xdr:ext cx="405111" cy="259045"/>
    <xdr:sp macro="" textlink="">
      <xdr:nvSpPr>
        <xdr:cNvPr id="204" name="【公営住宅】&#10;有形固定資産減価償却率該当値テキスト">
          <a:extLst>
            <a:ext uri="{FF2B5EF4-FFF2-40B4-BE49-F238E27FC236}">
              <a16:creationId xmlns:a16="http://schemas.microsoft.com/office/drawing/2014/main" id="{00A77007-F586-4E4C-B8C3-F97A405D8757}"/>
            </a:ext>
          </a:extLst>
        </xdr:cNvPr>
        <xdr:cNvSpPr txBox="1"/>
      </xdr:nvSpPr>
      <xdr:spPr>
        <a:xfrm>
          <a:off x="4673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205" name="楕円 204">
          <a:extLst>
            <a:ext uri="{FF2B5EF4-FFF2-40B4-BE49-F238E27FC236}">
              <a16:creationId xmlns:a16="http://schemas.microsoft.com/office/drawing/2014/main" id="{C18EA5DD-EA07-49D9-8D09-72B3A73F8F4A}"/>
            </a:ext>
          </a:extLst>
        </xdr:cNvPr>
        <xdr:cNvSpPr/>
      </xdr:nvSpPr>
      <xdr:spPr>
        <a:xfrm>
          <a:off x="3746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67492</xdr:rowOff>
    </xdr:from>
    <xdr:to>
      <xdr:col>24</xdr:col>
      <xdr:colOff>63500</xdr:colOff>
      <xdr:row>82</xdr:row>
      <xdr:rowOff>87086</xdr:rowOff>
    </xdr:to>
    <xdr:cxnSp macro="">
      <xdr:nvCxnSpPr>
        <xdr:cNvPr id="206" name="直線コネクタ 205">
          <a:extLst>
            <a:ext uri="{FF2B5EF4-FFF2-40B4-BE49-F238E27FC236}">
              <a16:creationId xmlns:a16="http://schemas.microsoft.com/office/drawing/2014/main" id="{742F42F7-18E6-4D7E-8CD2-51CD85878194}"/>
            </a:ext>
          </a:extLst>
        </xdr:cNvPr>
        <xdr:cNvCxnSpPr/>
      </xdr:nvCxnSpPr>
      <xdr:spPr>
        <a:xfrm flipV="1">
          <a:off x="3797300" y="13783492"/>
          <a:ext cx="8382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144055</xdr:rowOff>
    </xdr:from>
    <xdr:to>
      <xdr:col>15</xdr:col>
      <xdr:colOff>101600</xdr:colOff>
      <xdr:row>83</xdr:row>
      <xdr:rowOff>74205</xdr:rowOff>
    </xdr:to>
    <xdr:sp macro="" textlink="">
      <xdr:nvSpPr>
        <xdr:cNvPr id="207" name="楕円 206">
          <a:extLst>
            <a:ext uri="{FF2B5EF4-FFF2-40B4-BE49-F238E27FC236}">
              <a16:creationId xmlns:a16="http://schemas.microsoft.com/office/drawing/2014/main" id="{1B7A9E20-C07B-45D3-A980-D03205B459B0}"/>
            </a:ext>
          </a:extLst>
        </xdr:cNvPr>
        <xdr:cNvSpPr/>
      </xdr:nvSpPr>
      <xdr:spPr>
        <a:xfrm>
          <a:off x="2857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83</xdr:row>
      <xdr:rowOff>23405</xdr:rowOff>
    </xdr:to>
    <xdr:cxnSp macro="">
      <xdr:nvCxnSpPr>
        <xdr:cNvPr id="208" name="直線コネクタ 207">
          <a:extLst>
            <a:ext uri="{FF2B5EF4-FFF2-40B4-BE49-F238E27FC236}">
              <a16:creationId xmlns:a16="http://schemas.microsoft.com/office/drawing/2014/main" id="{36887E83-F030-40EF-A28B-FD99D2DF734A}"/>
            </a:ext>
          </a:extLst>
        </xdr:cNvPr>
        <xdr:cNvCxnSpPr/>
      </xdr:nvCxnSpPr>
      <xdr:spPr>
        <a:xfrm flipV="1">
          <a:off x="2908300" y="14145986"/>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209" name="楕円 208">
          <a:extLst>
            <a:ext uri="{FF2B5EF4-FFF2-40B4-BE49-F238E27FC236}">
              <a16:creationId xmlns:a16="http://schemas.microsoft.com/office/drawing/2014/main" id="{BD228710-B8AE-4F6A-BA21-DDE94D621CED}"/>
            </a:ext>
          </a:extLst>
        </xdr:cNvPr>
        <xdr:cNvSpPr/>
      </xdr:nvSpPr>
      <xdr:spPr>
        <a:xfrm>
          <a:off x="196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83</xdr:row>
      <xdr:rowOff>23405</xdr:rowOff>
    </xdr:to>
    <xdr:cxnSp macro="">
      <xdr:nvCxnSpPr>
        <xdr:cNvPr id="210" name="直線コネクタ 209">
          <a:extLst>
            <a:ext uri="{FF2B5EF4-FFF2-40B4-BE49-F238E27FC236}">
              <a16:creationId xmlns:a16="http://schemas.microsoft.com/office/drawing/2014/main" id="{76AF1F7B-F9ED-4367-9C10-C551E17EE618}"/>
            </a:ext>
          </a:extLst>
        </xdr:cNvPr>
        <xdr:cNvCxnSpPr/>
      </xdr:nvCxnSpPr>
      <xdr:spPr>
        <a:xfrm>
          <a:off x="2019300" y="141786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211" name="楕円 210">
          <a:extLst>
            <a:ext uri="{FF2B5EF4-FFF2-40B4-BE49-F238E27FC236}">
              <a16:creationId xmlns:a16="http://schemas.microsoft.com/office/drawing/2014/main" id="{1ED19E85-0F51-4691-8F3B-4C0AB4C0BE46}"/>
            </a:ext>
          </a:extLst>
        </xdr:cNvPr>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82</xdr:row>
      <xdr:rowOff>119743</xdr:rowOff>
    </xdr:to>
    <xdr:cxnSp macro="">
      <xdr:nvCxnSpPr>
        <xdr:cNvPr id="212" name="直線コネクタ 211">
          <a:extLst>
            <a:ext uri="{FF2B5EF4-FFF2-40B4-BE49-F238E27FC236}">
              <a16:creationId xmlns:a16="http://schemas.microsoft.com/office/drawing/2014/main" id="{F281B909-7E4A-4EB4-B55F-F95665D82ECE}"/>
            </a:ext>
          </a:extLst>
        </xdr:cNvPr>
        <xdr:cNvCxnSpPr/>
      </xdr:nvCxnSpPr>
      <xdr:spPr>
        <a:xfrm>
          <a:off x="1130300" y="1417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13" name="n_1aveValue【公営住宅】&#10;有形固定資産減価償却率">
          <a:extLst>
            <a:ext uri="{FF2B5EF4-FFF2-40B4-BE49-F238E27FC236}">
              <a16:creationId xmlns:a16="http://schemas.microsoft.com/office/drawing/2014/main" id="{03C6AA1E-229A-4AC3-BEA2-DB7523ABA6B9}"/>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14" name="n_2aveValue【公営住宅】&#10;有形固定資産減価償却率">
          <a:extLst>
            <a:ext uri="{FF2B5EF4-FFF2-40B4-BE49-F238E27FC236}">
              <a16:creationId xmlns:a16="http://schemas.microsoft.com/office/drawing/2014/main" id="{A7524335-1DF4-4ADB-AD0E-7060CD855946}"/>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215" name="n_3aveValue【公営住宅】&#10;有形固定資産減価償却率">
          <a:extLst>
            <a:ext uri="{FF2B5EF4-FFF2-40B4-BE49-F238E27FC236}">
              <a16:creationId xmlns:a16="http://schemas.microsoft.com/office/drawing/2014/main" id="{80A28A3F-3252-4ABB-9F16-24638FC82932}"/>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216" name="n_4aveValue【公営住宅】&#10;有形固定資産減価償却率">
          <a:extLst>
            <a:ext uri="{FF2B5EF4-FFF2-40B4-BE49-F238E27FC236}">
              <a16:creationId xmlns:a16="http://schemas.microsoft.com/office/drawing/2014/main" id="{29CEC3C6-D42A-47C6-98F3-B11C2DDB47AF}"/>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154413</xdr:rowOff>
    </xdr:from>
    <xdr:ext cx="405111" cy="259045"/>
    <xdr:sp macro="" textlink="">
      <xdr:nvSpPr>
        <xdr:cNvPr id="217" name="n_1mainValue【公営住宅】&#10;有形固定資産減価償却率">
          <a:extLst>
            <a:ext uri="{FF2B5EF4-FFF2-40B4-BE49-F238E27FC236}">
              <a16:creationId xmlns:a16="http://schemas.microsoft.com/office/drawing/2014/main" id="{5410A242-D6DB-48F6-8130-8A8C66D28102}"/>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90732</xdr:rowOff>
    </xdr:from>
    <xdr:ext cx="405111" cy="259045"/>
    <xdr:sp macro="" textlink="">
      <xdr:nvSpPr>
        <xdr:cNvPr id="218" name="n_2mainValue【公営住宅】&#10;有形固定資産減価償却率">
          <a:extLst>
            <a:ext uri="{FF2B5EF4-FFF2-40B4-BE49-F238E27FC236}">
              <a16:creationId xmlns:a16="http://schemas.microsoft.com/office/drawing/2014/main" id="{75F85E63-D486-42AD-9BD1-E773FAF699B2}"/>
            </a:ext>
          </a:extLst>
        </xdr:cNvPr>
        <xdr:cNvSpPr txBox="1"/>
      </xdr:nvSpPr>
      <xdr:spPr>
        <a:xfrm>
          <a:off x="2705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15620</xdr:rowOff>
    </xdr:from>
    <xdr:ext cx="405111" cy="259045"/>
    <xdr:sp macro="" textlink="">
      <xdr:nvSpPr>
        <xdr:cNvPr id="219" name="n_3mainValue【公営住宅】&#10;有形固定資産減価償却率">
          <a:extLst>
            <a:ext uri="{FF2B5EF4-FFF2-40B4-BE49-F238E27FC236}">
              <a16:creationId xmlns:a16="http://schemas.microsoft.com/office/drawing/2014/main" id="{FBE46F40-549F-452A-BE3F-6B7AA6077F27}"/>
            </a:ext>
          </a:extLst>
        </xdr:cNvPr>
        <xdr:cNvSpPr txBox="1"/>
      </xdr:nvSpPr>
      <xdr:spPr>
        <a:xfrm>
          <a:off x="1816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15620</xdr:rowOff>
    </xdr:from>
    <xdr:ext cx="405111" cy="259045"/>
    <xdr:sp macro="" textlink="">
      <xdr:nvSpPr>
        <xdr:cNvPr id="220" name="n_4mainValue【公営住宅】&#10;有形固定資産減価償却率">
          <a:extLst>
            <a:ext uri="{FF2B5EF4-FFF2-40B4-BE49-F238E27FC236}">
              <a16:creationId xmlns:a16="http://schemas.microsoft.com/office/drawing/2014/main" id="{258D1200-FFAC-4CDA-B9A2-328D426A8ED8}"/>
            </a:ext>
          </a:extLst>
        </xdr:cNvPr>
        <xdr:cNvSpPr txBox="1"/>
      </xdr:nvSpPr>
      <xdr:spPr>
        <a:xfrm>
          <a:off x="927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D1A34E65-430A-4B01-956F-7052764E7A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60A2E2BD-50B6-490A-9FDF-6923EC279C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A3E2DFEE-5C44-4723-9E4D-596A1F46E2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557E36DB-5ACC-4A22-8617-2119F7D40E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4258A993-B7A5-4E8D-A584-6400D47C85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1316846A-E13C-49C3-B3C9-F0DEC7BE528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2AF1FA1E-87F0-4843-BB1E-7D9A5734A1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87668B3C-DF90-4E1A-BCBB-332D2B0B7E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C7F7E81-7DE8-49FE-A8FD-44865086EF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678246C8-B112-4801-83AC-431FBF3400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BEDDCAE6-3B30-4D6F-82C2-358DBDD13A5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27B2C931-023D-4451-ACE5-03CF88D80BE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8837B594-EDE2-4EB9-9DB8-A4B8D6B23F6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34" name="テキスト ボックス 233">
          <a:extLst>
            <a:ext uri="{FF2B5EF4-FFF2-40B4-BE49-F238E27FC236}">
              <a16:creationId xmlns:a16="http://schemas.microsoft.com/office/drawing/2014/main" id="{DD351EE9-02F6-4AEF-8598-3D2A31EE8DB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EE48C3A6-EBF6-4317-9C41-937B48378FF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36" name="テキスト ボックス 235">
          <a:extLst>
            <a:ext uri="{FF2B5EF4-FFF2-40B4-BE49-F238E27FC236}">
              <a16:creationId xmlns:a16="http://schemas.microsoft.com/office/drawing/2014/main" id="{6B2C3076-3AE0-4E67-B8AC-7AA0D72331C1}"/>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658E643C-B536-40D9-A5D7-6CBEE62BCC0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38" name="テキスト ボックス 237">
          <a:extLst>
            <a:ext uri="{FF2B5EF4-FFF2-40B4-BE49-F238E27FC236}">
              <a16:creationId xmlns:a16="http://schemas.microsoft.com/office/drawing/2014/main" id="{3B67179E-1CA1-44EA-9097-D39126EECD5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140A6D85-CE15-4253-AE12-0F85BB29DD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0" name="テキスト ボックス 239">
          <a:extLst>
            <a:ext uri="{FF2B5EF4-FFF2-40B4-BE49-F238E27FC236}">
              <a16:creationId xmlns:a16="http://schemas.microsoft.com/office/drawing/2014/main" id="{04CF4C30-3702-4829-A42C-1AF7C416B76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a:extLst>
            <a:ext uri="{FF2B5EF4-FFF2-40B4-BE49-F238E27FC236}">
              <a16:creationId xmlns:a16="http://schemas.microsoft.com/office/drawing/2014/main" id="{168AEAB4-F880-4E58-B050-F201F39208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42" name="直線コネクタ 241">
          <a:extLst>
            <a:ext uri="{FF2B5EF4-FFF2-40B4-BE49-F238E27FC236}">
              <a16:creationId xmlns:a16="http://schemas.microsoft.com/office/drawing/2014/main" id="{BF4CBDE6-141D-4869-8ABD-C71BF33D779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43" name="【公営住宅】&#10;一人当たり面積最小値テキスト">
          <a:extLst>
            <a:ext uri="{FF2B5EF4-FFF2-40B4-BE49-F238E27FC236}">
              <a16:creationId xmlns:a16="http://schemas.microsoft.com/office/drawing/2014/main" id="{FC3D547E-6CB1-4CE1-8887-7ADE9688DFFD}"/>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44" name="直線コネクタ 243">
          <a:extLst>
            <a:ext uri="{FF2B5EF4-FFF2-40B4-BE49-F238E27FC236}">
              <a16:creationId xmlns:a16="http://schemas.microsoft.com/office/drawing/2014/main" id="{AD5223A6-952C-44CF-9130-DA02894E9F75}"/>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245" name="【公営住宅】&#10;一人当たり面積最大値テキスト">
          <a:extLst>
            <a:ext uri="{FF2B5EF4-FFF2-40B4-BE49-F238E27FC236}">
              <a16:creationId xmlns:a16="http://schemas.microsoft.com/office/drawing/2014/main" id="{E3A0DD22-4C2A-4AF5-AE82-EB1F41EA6C27}"/>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246" name="直線コネクタ 245">
          <a:extLst>
            <a:ext uri="{FF2B5EF4-FFF2-40B4-BE49-F238E27FC236}">
              <a16:creationId xmlns:a16="http://schemas.microsoft.com/office/drawing/2014/main" id="{E5AC3B56-1F29-4BF2-9D8A-2BCD36382AA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247" name="【公営住宅】&#10;一人当たり面積平均値テキスト">
          <a:extLst>
            <a:ext uri="{FF2B5EF4-FFF2-40B4-BE49-F238E27FC236}">
              <a16:creationId xmlns:a16="http://schemas.microsoft.com/office/drawing/2014/main" id="{BAA52953-B759-4FC8-AEC4-5282D742C69F}"/>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248" name="フローチャート: 判断 247">
          <a:extLst>
            <a:ext uri="{FF2B5EF4-FFF2-40B4-BE49-F238E27FC236}">
              <a16:creationId xmlns:a16="http://schemas.microsoft.com/office/drawing/2014/main" id="{15C02A66-47A5-492C-B6B1-09CABCF8FDF5}"/>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249" name="フローチャート: 判断 248">
          <a:extLst>
            <a:ext uri="{FF2B5EF4-FFF2-40B4-BE49-F238E27FC236}">
              <a16:creationId xmlns:a16="http://schemas.microsoft.com/office/drawing/2014/main" id="{E5192923-B22D-4BD1-9966-AC09ED712805}"/>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250" name="フローチャート: 判断 249">
          <a:extLst>
            <a:ext uri="{FF2B5EF4-FFF2-40B4-BE49-F238E27FC236}">
              <a16:creationId xmlns:a16="http://schemas.microsoft.com/office/drawing/2014/main" id="{6A84003A-1262-45A0-B8AF-22DDF4BFADC4}"/>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251" name="フローチャート: 判断 250">
          <a:extLst>
            <a:ext uri="{FF2B5EF4-FFF2-40B4-BE49-F238E27FC236}">
              <a16:creationId xmlns:a16="http://schemas.microsoft.com/office/drawing/2014/main" id="{2C8E0119-E29C-42CA-A862-5973F0FC91F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252" name="フローチャート: 判断 251">
          <a:extLst>
            <a:ext uri="{FF2B5EF4-FFF2-40B4-BE49-F238E27FC236}">
              <a16:creationId xmlns:a16="http://schemas.microsoft.com/office/drawing/2014/main" id="{72F6F3A7-24A4-4ECD-859A-01AC0FAC678B}"/>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64501466-D2A1-41CC-903E-D80C507507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35BE40F-5282-4137-90C5-30AB5DF2DD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0FF4D0C-3F4B-4BD8-AA53-04BC7560494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0345BEF-798A-4DCE-9C36-FFA1331B0B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9853A74-D715-4955-BBB8-EEB71BFC4B7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163871</xdr:rowOff>
    </xdr:from>
    <xdr:to>
      <xdr:col>55</xdr:col>
      <xdr:colOff>50800</xdr:colOff>
      <xdr:row>84</xdr:row>
      <xdr:rowOff>94021</xdr:rowOff>
    </xdr:to>
    <xdr:sp macro="" textlink="">
      <xdr:nvSpPr>
        <xdr:cNvPr id="258" name="楕円 257">
          <a:extLst>
            <a:ext uri="{FF2B5EF4-FFF2-40B4-BE49-F238E27FC236}">
              <a16:creationId xmlns:a16="http://schemas.microsoft.com/office/drawing/2014/main" id="{CB26F13E-FF26-4280-A07C-D98484771EEA}"/>
            </a:ext>
          </a:extLst>
        </xdr:cNvPr>
        <xdr:cNvSpPr/>
      </xdr:nvSpPr>
      <xdr:spPr>
        <a:xfrm>
          <a:off x="10426700" y="143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15298</xdr:rowOff>
    </xdr:from>
    <xdr:ext cx="469744" cy="259045"/>
    <xdr:sp macro="" textlink="">
      <xdr:nvSpPr>
        <xdr:cNvPr id="259" name="【公営住宅】&#10;一人当たり面積該当値テキスト">
          <a:extLst>
            <a:ext uri="{FF2B5EF4-FFF2-40B4-BE49-F238E27FC236}">
              <a16:creationId xmlns:a16="http://schemas.microsoft.com/office/drawing/2014/main" id="{297D03A1-8FE1-447A-9A3E-3BA0AFBBDBE8}"/>
            </a:ext>
          </a:extLst>
        </xdr:cNvPr>
        <xdr:cNvSpPr txBox="1"/>
      </xdr:nvSpPr>
      <xdr:spPr>
        <a:xfrm>
          <a:off x="10515600" y="142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33158</xdr:rowOff>
    </xdr:from>
    <xdr:to>
      <xdr:col>50</xdr:col>
      <xdr:colOff>165100</xdr:colOff>
      <xdr:row>84</xdr:row>
      <xdr:rowOff>134758</xdr:rowOff>
    </xdr:to>
    <xdr:sp macro="" textlink="">
      <xdr:nvSpPr>
        <xdr:cNvPr id="260" name="楕円 259">
          <a:extLst>
            <a:ext uri="{FF2B5EF4-FFF2-40B4-BE49-F238E27FC236}">
              <a16:creationId xmlns:a16="http://schemas.microsoft.com/office/drawing/2014/main" id="{B1EDA725-5170-4773-ABC1-2CD064B125E2}"/>
            </a:ext>
          </a:extLst>
        </xdr:cNvPr>
        <xdr:cNvSpPr/>
      </xdr:nvSpPr>
      <xdr:spPr>
        <a:xfrm>
          <a:off x="9588500" y="144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43221</xdr:rowOff>
    </xdr:from>
    <xdr:to>
      <xdr:col>55</xdr:col>
      <xdr:colOff>0</xdr:colOff>
      <xdr:row>84</xdr:row>
      <xdr:rowOff>83958</xdr:rowOff>
    </xdr:to>
    <xdr:cxnSp macro="">
      <xdr:nvCxnSpPr>
        <xdr:cNvPr id="261" name="直線コネクタ 260">
          <a:extLst>
            <a:ext uri="{FF2B5EF4-FFF2-40B4-BE49-F238E27FC236}">
              <a16:creationId xmlns:a16="http://schemas.microsoft.com/office/drawing/2014/main" id="{179896CF-285C-4E3F-9FDA-04BD58B64E7E}"/>
            </a:ext>
          </a:extLst>
        </xdr:cNvPr>
        <xdr:cNvCxnSpPr/>
      </xdr:nvCxnSpPr>
      <xdr:spPr>
        <a:xfrm flipV="1">
          <a:off x="9639300" y="14445021"/>
          <a:ext cx="8382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32243</xdr:rowOff>
    </xdr:from>
    <xdr:to>
      <xdr:col>46</xdr:col>
      <xdr:colOff>38100</xdr:colOff>
      <xdr:row>84</xdr:row>
      <xdr:rowOff>133843</xdr:rowOff>
    </xdr:to>
    <xdr:sp macro="" textlink="">
      <xdr:nvSpPr>
        <xdr:cNvPr id="262" name="楕円 261">
          <a:extLst>
            <a:ext uri="{FF2B5EF4-FFF2-40B4-BE49-F238E27FC236}">
              <a16:creationId xmlns:a16="http://schemas.microsoft.com/office/drawing/2014/main" id="{D0464CD0-6DD2-4920-9570-16F5A0E20082}"/>
            </a:ext>
          </a:extLst>
        </xdr:cNvPr>
        <xdr:cNvSpPr/>
      </xdr:nvSpPr>
      <xdr:spPr>
        <a:xfrm>
          <a:off x="8699500" y="144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83043</xdr:rowOff>
    </xdr:from>
    <xdr:to>
      <xdr:col>50</xdr:col>
      <xdr:colOff>114300</xdr:colOff>
      <xdr:row>84</xdr:row>
      <xdr:rowOff>83958</xdr:rowOff>
    </xdr:to>
    <xdr:cxnSp macro="">
      <xdr:nvCxnSpPr>
        <xdr:cNvPr id="263" name="直線コネクタ 262">
          <a:extLst>
            <a:ext uri="{FF2B5EF4-FFF2-40B4-BE49-F238E27FC236}">
              <a16:creationId xmlns:a16="http://schemas.microsoft.com/office/drawing/2014/main" id="{14E2CBED-AA32-42E4-8A79-85842838610D}"/>
            </a:ext>
          </a:extLst>
        </xdr:cNvPr>
        <xdr:cNvCxnSpPr/>
      </xdr:nvCxnSpPr>
      <xdr:spPr>
        <a:xfrm>
          <a:off x="8750300" y="144848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43582</xdr:rowOff>
    </xdr:from>
    <xdr:to>
      <xdr:col>41</xdr:col>
      <xdr:colOff>101600</xdr:colOff>
      <xdr:row>84</xdr:row>
      <xdr:rowOff>145182</xdr:rowOff>
    </xdr:to>
    <xdr:sp macro="" textlink="">
      <xdr:nvSpPr>
        <xdr:cNvPr id="264" name="楕円 263">
          <a:extLst>
            <a:ext uri="{FF2B5EF4-FFF2-40B4-BE49-F238E27FC236}">
              <a16:creationId xmlns:a16="http://schemas.microsoft.com/office/drawing/2014/main" id="{18AD29E4-9F81-44CE-A811-F4A6C78730F5}"/>
            </a:ext>
          </a:extLst>
        </xdr:cNvPr>
        <xdr:cNvSpPr/>
      </xdr:nvSpPr>
      <xdr:spPr>
        <a:xfrm>
          <a:off x="7810500" y="14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83043</xdr:rowOff>
    </xdr:from>
    <xdr:to>
      <xdr:col>45</xdr:col>
      <xdr:colOff>177800</xdr:colOff>
      <xdr:row>84</xdr:row>
      <xdr:rowOff>94382</xdr:rowOff>
    </xdr:to>
    <xdr:cxnSp macro="">
      <xdr:nvCxnSpPr>
        <xdr:cNvPr id="265" name="直線コネクタ 264">
          <a:extLst>
            <a:ext uri="{FF2B5EF4-FFF2-40B4-BE49-F238E27FC236}">
              <a16:creationId xmlns:a16="http://schemas.microsoft.com/office/drawing/2014/main" id="{5785DF47-7191-44B4-8608-10BB28E650B6}"/>
            </a:ext>
          </a:extLst>
        </xdr:cNvPr>
        <xdr:cNvCxnSpPr/>
      </xdr:nvCxnSpPr>
      <xdr:spPr>
        <a:xfrm flipV="1">
          <a:off x="7861300" y="14484843"/>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17201</xdr:rowOff>
    </xdr:from>
    <xdr:to>
      <xdr:col>36</xdr:col>
      <xdr:colOff>165100</xdr:colOff>
      <xdr:row>81</xdr:row>
      <xdr:rowOff>118801</xdr:rowOff>
    </xdr:to>
    <xdr:sp macro="" textlink="">
      <xdr:nvSpPr>
        <xdr:cNvPr id="266" name="楕円 265">
          <a:extLst>
            <a:ext uri="{FF2B5EF4-FFF2-40B4-BE49-F238E27FC236}">
              <a16:creationId xmlns:a16="http://schemas.microsoft.com/office/drawing/2014/main" id="{3AC59EA9-8DE3-4169-842F-C718FB203218}"/>
            </a:ext>
          </a:extLst>
        </xdr:cNvPr>
        <xdr:cNvSpPr/>
      </xdr:nvSpPr>
      <xdr:spPr>
        <a:xfrm>
          <a:off x="6921500" y="1390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68001</xdr:rowOff>
    </xdr:from>
    <xdr:to>
      <xdr:col>41</xdr:col>
      <xdr:colOff>50800</xdr:colOff>
      <xdr:row>84</xdr:row>
      <xdr:rowOff>94382</xdr:rowOff>
    </xdr:to>
    <xdr:cxnSp macro="">
      <xdr:nvCxnSpPr>
        <xdr:cNvPr id="267" name="直線コネクタ 266">
          <a:extLst>
            <a:ext uri="{FF2B5EF4-FFF2-40B4-BE49-F238E27FC236}">
              <a16:creationId xmlns:a16="http://schemas.microsoft.com/office/drawing/2014/main" id="{035E0A24-7F88-4A0B-811F-B9149D28783E}"/>
            </a:ext>
          </a:extLst>
        </xdr:cNvPr>
        <xdr:cNvCxnSpPr/>
      </xdr:nvCxnSpPr>
      <xdr:spPr>
        <a:xfrm>
          <a:off x="6972300" y="13955451"/>
          <a:ext cx="889000" cy="5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268" name="n_1aveValue【公営住宅】&#10;一人当たり面積">
          <a:extLst>
            <a:ext uri="{FF2B5EF4-FFF2-40B4-BE49-F238E27FC236}">
              <a16:creationId xmlns:a16="http://schemas.microsoft.com/office/drawing/2014/main" id="{3D51CEDB-88FF-490F-B865-5FD038672B76}"/>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269" name="n_2aveValue【公営住宅】&#10;一人当たり面積">
          <a:extLst>
            <a:ext uri="{FF2B5EF4-FFF2-40B4-BE49-F238E27FC236}">
              <a16:creationId xmlns:a16="http://schemas.microsoft.com/office/drawing/2014/main" id="{D9893000-B077-4629-8247-F0A8B379CF26}"/>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270" name="n_3aveValue【公営住宅】&#10;一人当たり面積">
          <a:extLst>
            <a:ext uri="{FF2B5EF4-FFF2-40B4-BE49-F238E27FC236}">
              <a16:creationId xmlns:a16="http://schemas.microsoft.com/office/drawing/2014/main" id="{0ACE229A-A12C-4ED9-B70D-970032CD9D7C}"/>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271" name="n_4aveValue【公営住宅】&#10;一人当たり面積">
          <a:extLst>
            <a:ext uri="{FF2B5EF4-FFF2-40B4-BE49-F238E27FC236}">
              <a16:creationId xmlns:a16="http://schemas.microsoft.com/office/drawing/2014/main" id="{8C5E1061-8BE0-4BDD-AA53-ED6197FE7C4B}"/>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151285</xdr:rowOff>
    </xdr:from>
    <xdr:ext cx="469744" cy="259045"/>
    <xdr:sp macro="" textlink="">
      <xdr:nvSpPr>
        <xdr:cNvPr id="272" name="n_1mainValue【公営住宅】&#10;一人当たり面積">
          <a:extLst>
            <a:ext uri="{FF2B5EF4-FFF2-40B4-BE49-F238E27FC236}">
              <a16:creationId xmlns:a16="http://schemas.microsoft.com/office/drawing/2014/main" id="{DC0C2C1A-1F9B-4755-BFCE-FA228070314B}"/>
            </a:ext>
          </a:extLst>
        </xdr:cNvPr>
        <xdr:cNvSpPr txBox="1"/>
      </xdr:nvSpPr>
      <xdr:spPr>
        <a:xfrm>
          <a:off x="9391727" y="1421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150370</xdr:rowOff>
    </xdr:from>
    <xdr:ext cx="469744" cy="259045"/>
    <xdr:sp macro="" textlink="">
      <xdr:nvSpPr>
        <xdr:cNvPr id="273" name="n_2mainValue【公営住宅】&#10;一人当たり面積">
          <a:extLst>
            <a:ext uri="{FF2B5EF4-FFF2-40B4-BE49-F238E27FC236}">
              <a16:creationId xmlns:a16="http://schemas.microsoft.com/office/drawing/2014/main" id="{47710759-B962-4C56-8194-DE6170D5E95B}"/>
            </a:ext>
          </a:extLst>
        </xdr:cNvPr>
        <xdr:cNvSpPr txBox="1"/>
      </xdr:nvSpPr>
      <xdr:spPr>
        <a:xfrm>
          <a:off x="8515427" y="1420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161709</xdr:rowOff>
    </xdr:from>
    <xdr:ext cx="469744" cy="259045"/>
    <xdr:sp macro="" textlink="">
      <xdr:nvSpPr>
        <xdr:cNvPr id="274" name="n_3mainValue【公営住宅】&#10;一人当たり面積">
          <a:extLst>
            <a:ext uri="{FF2B5EF4-FFF2-40B4-BE49-F238E27FC236}">
              <a16:creationId xmlns:a16="http://schemas.microsoft.com/office/drawing/2014/main" id="{A76646DE-E722-4B3E-AF3E-314D1E42C0FA}"/>
            </a:ext>
          </a:extLst>
        </xdr:cNvPr>
        <xdr:cNvSpPr txBox="1"/>
      </xdr:nvSpPr>
      <xdr:spPr>
        <a:xfrm>
          <a:off x="7626427" y="1422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79</xdr:row>
      <xdr:rowOff>135328</xdr:rowOff>
    </xdr:from>
    <xdr:ext cx="534377" cy="259045"/>
    <xdr:sp macro="" textlink="">
      <xdr:nvSpPr>
        <xdr:cNvPr id="275" name="n_4mainValue【公営住宅】&#10;一人当たり面積">
          <a:extLst>
            <a:ext uri="{FF2B5EF4-FFF2-40B4-BE49-F238E27FC236}">
              <a16:creationId xmlns:a16="http://schemas.microsoft.com/office/drawing/2014/main" id="{32DD1115-8B60-4FEB-AD0B-5AB00E267457}"/>
            </a:ext>
          </a:extLst>
        </xdr:cNvPr>
        <xdr:cNvSpPr txBox="1"/>
      </xdr:nvSpPr>
      <xdr:spPr>
        <a:xfrm>
          <a:off x="6705111" y="136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6ED6DC8C-2A44-49C2-94C9-07CFDA17EE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C4C240F6-5E13-4E37-BD24-7CFC6B441D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42147CFC-A1FE-4AD9-B140-3FE73D8822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239BB69B-8501-4FD0-A8D0-910D93AE33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48059424-810D-4BBE-8CB8-BF58E72DD4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6A1E3A2D-5FF5-4894-B736-B391711824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236F76B7-E599-40B5-B608-7523D48E3B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17D3EED4-AA51-489D-A9C8-E57C378F2E4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DD8C7D7F-E4A8-4ACB-9972-49B7BCA7718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55CCFA60-E846-484F-8526-985E874F9C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D78CC0CA-24A6-4BF0-A114-4D33E72814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AC06A7EF-4C9D-4234-81B8-E4B58D243A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F9D1EFD4-E5E4-4813-9661-392DBA1449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85FDAA33-D32A-4FBC-8F30-F65D4D865A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A959CCE8-12AC-4BBF-BD37-430842AEBF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BC89E927-93D1-4619-9B7D-E2F3CB2A31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6F119645-F45E-4EB9-A0D8-7322CF8265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6E2EC2B7-CE84-4479-90E4-CE886ECCA7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E63A59C8-002D-4AC3-8B40-8F8A78C048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74051064-FA37-4B60-9B0D-E3EDD0B7C1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A6DC9C12-3183-4456-A9FB-9E65C54C62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862D2932-F6ED-4C0F-A376-4D71FD12EE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68ADB0EE-595B-4B50-B306-9A8F04474F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EB80A84C-8FAE-4D67-A44A-807C5DBC36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13B95456-1DBF-4BBA-98E1-C5A17C9A6A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CB6BC28F-E58D-4046-B525-5478F29CAF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45C0166D-B44D-40D1-A762-1C2D16B2A9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C98230E5-011B-4408-9D30-E0D46C6D1EC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0C74C8B6-0C18-4B73-8B7B-9571E66DDB5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8E909260-C6CA-4EC6-9A58-3C8E9714C02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260A475E-CDAB-48F2-A02E-602A8893636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36377E9F-954A-4BD4-A2EF-574A17D16B3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F4F2E011-871F-47DC-A6BE-63ED9B7C30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E57BDDD5-3BFA-414A-8E4B-0238C536B67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4777EE31-87F7-4110-AB05-8D67A9B23D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E6B3DB43-0CA9-4AFA-8F75-4FFDCB1D98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2" name="テキスト ボックス 311">
          <a:extLst>
            <a:ext uri="{FF2B5EF4-FFF2-40B4-BE49-F238E27FC236}">
              <a16:creationId xmlns:a16="http://schemas.microsoft.com/office/drawing/2014/main" id="{08741C77-2892-451C-8921-7F9EC4AF4CB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5FD8BC4E-2E14-4147-815C-7C687BD945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a:extLst>
            <a:ext uri="{FF2B5EF4-FFF2-40B4-BE49-F238E27FC236}">
              <a16:creationId xmlns:a16="http://schemas.microsoft.com/office/drawing/2014/main" id="{ECA171C2-8994-4F6E-936D-9A30E106EC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5" name="直線コネクタ 314">
          <a:extLst>
            <a:ext uri="{FF2B5EF4-FFF2-40B4-BE49-F238E27FC236}">
              <a16:creationId xmlns:a16="http://schemas.microsoft.com/office/drawing/2014/main" id="{ADEECB0C-4B0D-4617-8447-4768CF397C54}"/>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6" name="【認定こども園・幼稚園・保育所】&#10;有形固定資産減価償却率最小値テキスト">
          <a:extLst>
            <a:ext uri="{FF2B5EF4-FFF2-40B4-BE49-F238E27FC236}">
              <a16:creationId xmlns:a16="http://schemas.microsoft.com/office/drawing/2014/main" id="{3838BC8A-AB85-4C5A-A7B8-D2AE0C84139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7" name="直線コネクタ 316">
          <a:extLst>
            <a:ext uri="{FF2B5EF4-FFF2-40B4-BE49-F238E27FC236}">
              <a16:creationId xmlns:a16="http://schemas.microsoft.com/office/drawing/2014/main" id="{3272113D-F178-4090-82E7-3F62D6D322C8}"/>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18" name="【認定こども園・幼稚園・保育所】&#10;有形固定資産減価償却率最大値テキスト">
          <a:extLst>
            <a:ext uri="{FF2B5EF4-FFF2-40B4-BE49-F238E27FC236}">
              <a16:creationId xmlns:a16="http://schemas.microsoft.com/office/drawing/2014/main" id="{C13A3CFD-D8B4-435F-9F43-EAA533BC70B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9" name="直線コネクタ 318">
          <a:extLst>
            <a:ext uri="{FF2B5EF4-FFF2-40B4-BE49-F238E27FC236}">
              <a16:creationId xmlns:a16="http://schemas.microsoft.com/office/drawing/2014/main" id="{961A89BA-A939-4098-B6B7-51E118E631B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20" name="【認定こども園・幼稚園・保育所】&#10;有形固定資産減価償却率平均値テキスト">
          <a:extLst>
            <a:ext uri="{FF2B5EF4-FFF2-40B4-BE49-F238E27FC236}">
              <a16:creationId xmlns:a16="http://schemas.microsoft.com/office/drawing/2014/main" id="{BC00239F-6799-4BE1-892B-1F8FF6E2D2DE}"/>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21" name="フローチャート: 判断 320">
          <a:extLst>
            <a:ext uri="{FF2B5EF4-FFF2-40B4-BE49-F238E27FC236}">
              <a16:creationId xmlns:a16="http://schemas.microsoft.com/office/drawing/2014/main" id="{232D4B79-359A-4398-8287-41D136AD4F9A}"/>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22" name="フローチャート: 判断 321">
          <a:extLst>
            <a:ext uri="{FF2B5EF4-FFF2-40B4-BE49-F238E27FC236}">
              <a16:creationId xmlns:a16="http://schemas.microsoft.com/office/drawing/2014/main" id="{69BA68DF-D19F-45CF-BBB5-E6B75EC042C2}"/>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23" name="フローチャート: 判断 322">
          <a:extLst>
            <a:ext uri="{FF2B5EF4-FFF2-40B4-BE49-F238E27FC236}">
              <a16:creationId xmlns:a16="http://schemas.microsoft.com/office/drawing/2014/main" id="{E61E4DE2-ED24-458A-80C1-D8F007313A5F}"/>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24" name="フローチャート: 判断 323">
          <a:extLst>
            <a:ext uri="{FF2B5EF4-FFF2-40B4-BE49-F238E27FC236}">
              <a16:creationId xmlns:a16="http://schemas.microsoft.com/office/drawing/2014/main" id="{3B46EE68-4F9B-40BC-91B8-AC402D1B912B}"/>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25" name="フローチャート: 判断 324">
          <a:extLst>
            <a:ext uri="{FF2B5EF4-FFF2-40B4-BE49-F238E27FC236}">
              <a16:creationId xmlns:a16="http://schemas.microsoft.com/office/drawing/2014/main" id="{D4001448-FDF3-480C-9C74-E75ACC2AAFD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87FC6E89-4D93-4232-A1F6-25A1654C015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62AAB2B3-872E-4A63-AD13-10916D26EB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6F26229-7441-4C49-9C31-111AFC33AF9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13A2FD4-D60F-4F15-A044-32EC5E5290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D4627C65-5959-4059-A0BB-DA6128C6D0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149860</xdr:rowOff>
    </xdr:from>
    <xdr:to>
      <xdr:col>85</xdr:col>
      <xdr:colOff>177800</xdr:colOff>
      <xdr:row>39</xdr:row>
      <xdr:rowOff>80010</xdr:rowOff>
    </xdr:to>
    <xdr:sp macro="" textlink="">
      <xdr:nvSpPr>
        <xdr:cNvPr id="331" name="楕円 330">
          <a:extLst>
            <a:ext uri="{FF2B5EF4-FFF2-40B4-BE49-F238E27FC236}">
              <a16:creationId xmlns:a16="http://schemas.microsoft.com/office/drawing/2014/main" id="{73FBD7B7-28AA-4E9E-8D9C-504DEE969330}"/>
            </a:ext>
          </a:extLst>
        </xdr:cNvPr>
        <xdr:cNvSpPr/>
      </xdr:nvSpPr>
      <xdr:spPr>
        <a:xfrm>
          <a:off x="16268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128287</xdr:rowOff>
    </xdr:from>
    <xdr:ext cx="405111" cy="259045"/>
    <xdr:sp macro="" textlink="">
      <xdr:nvSpPr>
        <xdr:cNvPr id="332" name="【認定こども園・幼稚園・保育所】&#10;有形固定資産減価償却率該当値テキスト">
          <a:extLst>
            <a:ext uri="{FF2B5EF4-FFF2-40B4-BE49-F238E27FC236}">
              <a16:creationId xmlns:a16="http://schemas.microsoft.com/office/drawing/2014/main" id="{D1AE8646-044C-48CC-B162-892AB4B9D1F8}"/>
            </a:ext>
          </a:extLst>
        </xdr:cNvPr>
        <xdr:cNvSpPr txBox="1"/>
      </xdr:nvSpPr>
      <xdr:spPr>
        <a:xfrm>
          <a:off x="16357600" y="664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111760</xdr:rowOff>
    </xdr:from>
    <xdr:to>
      <xdr:col>81</xdr:col>
      <xdr:colOff>101600</xdr:colOff>
      <xdr:row>39</xdr:row>
      <xdr:rowOff>41910</xdr:rowOff>
    </xdr:to>
    <xdr:sp macro="" textlink="">
      <xdr:nvSpPr>
        <xdr:cNvPr id="333" name="楕円 332">
          <a:extLst>
            <a:ext uri="{FF2B5EF4-FFF2-40B4-BE49-F238E27FC236}">
              <a16:creationId xmlns:a16="http://schemas.microsoft.com/office/drawing/2014/main" id="{30C67699-4D2D-4927-B1A8-5747C09B301C}"/>
            </a:ext>
          </a:extLst>
        </xdr:cNvPr>
        <xdr:cNvSpPr/>
      </xdr:nvSpPr>
      <xdr:spPr>
        <a:xfrm>
          <a:off x="1543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162560</xdr:rowOff>
    </xdr:from>
    <xdr:to>
      <xdr:col>85</xdr:col>
      <xdr:colOff>127000</xdr:colOff>
      <xdr:row>39</xdr:row>
      <xdr:rowOff>29210</xdr:rowOff>
    </xdr:to>
    <xdr:cxnSp macro="">
      <xdr:nvCxnSpPr>
        <xdr:cNvPr id="334" name="直線コネクタ 333">
          <a:extLst>
            <a:ext uri="{FF2B5EF4-FFF2-40B4-BE49-F238E27FC236}">
              <a16:creationId xmlns:a16="http://schemas.microsoft.com/office/drawing/2014/main" id="{9F84B98E-AA74-428F-8F2B-A7419A595A13}"/>
            </a:ext>
          </a:extLst>
        </xdr:cNvPr>
        <xdr:cNvCxnSpPr/>
      </xdr:nvCxnSpPr>
      <xdr:spPr>
        <a:xfrm>
          <a:off x="15481300" y="6677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85090</xdr:rowOff>
    </xdr:to>
    <xdr:sp macro="" textlink="">
      <xdr:nvSpPr>
        <xdr:cNvPr id="335" name="楕円 334">
          <a:extLst>
            <a:ext uri="{FF2B5EF4-FFF2-40B4-BE49-F238E27FC236}">
              <a16:creationId xmlns:a16="http://schemas.microsoft.com/office/drawing/2014/main" id="{1FC4757C-C340-42E4-A20E-F9D72C3E03B6}"/>
            </a:ext>
          </a:extLst>
        </xdr:cNvPr>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162560</xdr:rowOff>
    </xdr:from>
    <xdr:to>
      <xdr:col>81</xdr:col>
      <xdr:colOff>50800</xdr:colOff>
      <xdr:row>39</xdr:row>
      <xdr:rowOff>34290</xdr:rowOff>
    </xdr:to>
    <xdr:cxnSp macro="">
      <xdr:nvCxnSpPr>
        <xdr:cNvPr id="336" name="直線コネクタ 335">
          <a:extLst>
            <a:ext uri="{FF2B5EF4-FFF2-40B4-BE49-F238E27FC236}">
              <a16:creationId xmlns:a16="http://schemas.microsoft.com/office/drawing/2014/main" id="{B857B2F1-54FC-4ADA-828D-1C479983E62E}"/>
            </a:ext>
          </a:extLst>
        </xdr:cNvPr>
        <xdr:cNvCxnSpPr/>
      </xdr:nvCxnSpPr>
      <xdr:spPr>
        <a:xfrm flipV="1">
          <a:off x="14592300" y="667766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127000</xdr:rowOff>
    </xdr:from>
    <xdr:to>
      <xdr:col>72</xdr:col>
      <xdr:colOff>38100</xdr:colOff>
      <xdr:row>39</xdr:row>
      <xdr:rowOff>57150</xdr:rowOff>
    </xdr:to>
    <xdr:sp macro="" textlink="">
      <xdr:nvSpPr>
        <xdr:cNvPr id="337" name="楕円 336">
          <a:extLst>
            <a:ext uri="{FF2B5EF4-FFF2-40B4-BE49-F238E27FC236}">
              <a16:creationId xmlns:a16="http://schemas.microsoft.com/office/drawing/2014/main" id="{2A4797B3-9F3E-490E-A7C2-B7202031FB86}"/>
            </a:ext>
          </a:extLst>
        </xdr:cNvPr>
        <xdr:cNvSpPr/>
      </xdr:nvSpPr>
      <xdr:spPr>
        <a:xfrm>
          <a:off x="13652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6350</xdr:rowOff>
    </xdr:from>
    <xdr:to>
      <xdr:col>76</xdr:col>
      <xdr:colOff>114300</xdr:colOff>
      <xdr:row>39</xdr:row>
      <xdr:rowOff>34290</xdr:rowOff>
    </xdr:to>
    <xdr:cxnSp macro="">
      <xdr:nvCxnSpPr>
        <xdr:cNvPr id="338" name="直線コネクタ 337">
          <a:extLst>
            <a:ext uri="{FF2B5EF4-FFF2-40B4-BE49-F238E27FC236}">
              <a16:creationId xmlns:a16="http://schemas.microsoft.com/office/drawing/2014/main" id="{B01F73E8-2D1D-4541-9B9C-7647938D56B3}"/>
            </a:ext>
          </a:extLst>
        </xdr:cNvPr>
        <xdr:cNvCxnSpPr/>
      </xdr:nvCxnSpPr>
      <xdr:spPr>
        <a:xfrm>
          <a:off x="13703300" y="66929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99060</xdr:rowOff>
    </xdr:from>
    <xdr:to>
      <xdr:col>67</xdr:col>
      <xdr:colOff>101600</xdr:colOff>
      <xdr:row>39</xdr:row>
      <xdr:rowOff>29210</xdr:rowOff>
    </xdr:to>
    <xdr:sp macro="" textlink="">
      <xdr:nvSpPr>
        <xdr:cNvPr id="339" name="楕円 338">
          <a:extLst>
            <a:ext uri="{FF2B5EF4-FFF2-40B4-BE49-F238E27FC236}">
              <a16:creationId xmlns:a16="http://schemas.microsoft.com/office/drawing/2014/main" id="{7E927CB4-480A-4CE0-ADB0-4FFD1DBD5E73}"/>
            </a:ext>
          </a:extLst>
        </xdr:cNvPr>
        <xdr:cNvSpPr/>
      </xdr:nvSpPr>
      <xdr:spPr>
        <a:xfrm>
          <a:off x="12763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149860</xdr:rowOff>
    </xdr:from>
    <xdr:to>
      <xdr:col>71</xdr:col>
      <xdr:colOff>177800</xdr:colOff>
      <xdr:row>39</xdr:row>
      <xdr:rowOff>6350</xdr:rowOff>
    </xdr:to>
    <xdr:cxnSp macro="">
      <xdr:nvCxnSpPr>
        <xdr:cNvPr id="340" name="直線コネクタ 339">
          <a:extLst>
            <a:ext uri="{FF2B5EF4-FFF2-40B4-BE49-F238E27FC236}">
              <a16:creationId xmlns:a16="http://schemas.microsoft.com/office/drawing/2014/main" id="{28169905-5D1D-4A36-8C36-658ED987C737}"/>
            </a:ext>
          </a:extLst>
        </xdr:cNvPr>
        <xdr:cNvCxnSpPr/>
      </xdr:nvCxnSpPr>
      <xdr:spPr>
        <a:xfrm>
          <a:off x="12814300" y="66649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341" name="n_1aveValue【認定こども園・幼稚園・保育所】&#10;有形固定資産減価償却率">
          <a:extLst>
            <a:ext uri="{FF2B5EF4-FFF2-40B4-BE49-F238E27FC236}">
              <a16:creationId xmlns:a16="http://schemas.microsoft.com/office/drawing/2014/main" id="{D189C91F-9257-487F-A1E9-658E4DA29FA5}"/>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342" name="n_2aveValue【認定こども園・幼稚園・保育所】&#10;有形固定資産減価償却率">
          <a:extLst>
            <a:ext uri="{FF2B5EF4-FFF2-40B4-BE49-F238E27FC236}">
              <a16:creationId xmlns:a16="http://schemas.microsoft.com/office/drawing/2014/main" id="{41E25855-3BE1-4C86-A685-087BA83CAB9C}"/>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343" name="n_3aveValue【認定こども園・幼稚園・保育所】&#10;有形固定資産減価償却率">
          <a:extLst>
            <a:ext uri="{FF2B5EF4-FFF2-40B4-BE49-F238E27FC236}">
              <a16:creationId xmlns:a16="http://schemas.microsoft.com/office/drawing/2014/main" id="{EB721547-8E50-4037-9CB9-165982FFD6B6}"/>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44" name="n_4aveValue【認定こども園・幼稚園・保育所】&#10;有形固定資産減価償却率">
          <a:extLst>
            <a:ext uri="{FF2B5EF4-FFF2-40B4-BE49-F238E27FC236}">
              <a16:creationId xmlns:a16="http://schemas.microsoft.com/office/drawing/2014/main" id="{F1319671-82EA-4A27-B069-C4BA1361DAD9}"/>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33037</xdr:rowOff>
    </xdr:from>
    <xdr:ext cx="405111" cy="259045"/>
    <xdr:sp macro="" textlink="">
      <xdr:nvSpPr>
        <xdr:cNvPr id="345" name="n_1mainValue【認定こども園・幼稚園・保育所】&#10;有形固定資産減価償却率">
          <a:extLst>
            <a:ext uri="{FF2B5EF4-FFF2-40B4-BE49-F238E27FC236}">
              <a16:creationId xmlns:a16="http://schemas.microsoft.com/office/drawing/2014/main" id="{62FE312A-1DBB-4C59-95CC-C3F6002F4A81}"/>
            </a:ext>
          </a:extLst>
        </xdr:cNvPr>
        <xdr:cNvSpPr txBox="1"/>
      </xdr:nvSpPr>
      <xdr:spPr>
        <a:xfrm>
          <a:off x="15266044" y="671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346" name="n_2mainValue【認定こども園・幼稚園・保育所】&#10;有形固定資産減価償却率">
          <a:extLst>
            <a:ext uri="{FF2B5EF4-FFF2-40B4-BE49-F238E27FC236}">
              <a16:creationId xmlns:a16="http://schemas.microsoft.com/office/drawing/2014/main" id="{14B9FEC9-10FE-4CBA-AC5E-7B188F6F2441}"/>
            </a:ext>
          </a:extLst>
        </xdr:cNvPr>
        <xdr:cNvSpPr txBox="1"/>
      </xdr:nvSpPr>
      <xdr:spPr>
        <a:xfrm>
          <a:off x="14389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48277</xdr:rowOff>
    </xdr:from>
    <xdr:ext cx="405111" cy="259045"/>
    <xdr:sp macro="" textlink="">
      <xdr:nvSpPr>
        <xdr:cNvPr id="347" name="n_3mainValue【認定こども園・幼稚園・保育所】&#10;有形固定資産減価償却率">
          <a:extLst>
            <a:ext uri="{FF2B5EF4-FFF2-40B4-BE49-F238E27FC236}">
              <a16:creationId xmlns:a16="http://schemas.microsoft.com/office/drawing/2014/main" id="{250C76EF-47EE-43D2-985E-12FE93AD3698}"/>
            </a:ext>
          </a:extLst>
        </xdr:cNvPr>
        <xdr:cNvSpPr txBox="1"/>
      </xdr:nvSpPr>
      <xdr:spPr>
        <a:xfrm>
          <a:off x="13500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20337</xdr:rowOff>
    </xdr:from>
    <xdr:ext cx="405111" cy="259045"/>
    <xdr:sp macro="" textlink="">
      <xdr:nvSpPr>
        <xdr:cNvPr id="348" name="n_4mainValue【認定こども園・幼稚園・保育所】&#10;有形固定資産減価償却率">
          <a:extLst>
            <a:ext uri="{FF2B5EF4-FFF2-40B4-BE49-F238E27FC236}">
              <a16:creationId xmlns:a16="http://schemas.microsoft.com/office/drawing/2014/main" id="{D8F68261-E25D-422F-82C0-5E286A05B74D}"/>
            </a:ext>
          </a:extLst>
        </xdr:cNvPr>
        <xdr:cNvSpPr txBox="1"/>
      </xdr:nvSpPr>
      <xdr:spPr>
        <a:xfrm>
          <a:off x="12611744" y="670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32966729-325A-45BC-BD4D-4172984722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ECE101E8-52D1-444D-94A4-4797363A60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EA0CEAE1-221E-485B-AC2D-C2DE20FE3C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64E4D451-88EB-4824-BF43-D8220E8071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194026C6-4949-41CE-BF2D-69BF001899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4EE670D8-691B-49F7-901E-8344F7C2C2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5D701DC2-CFD2-4408-92A6-466201E916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D4D5E2D1-F2EB-4247-BCE7-C48B529A6E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A51F79DB-DB16-45EA-82C1-8FD3EF9EBC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1883F3A5-A636-4082-B8EB-F7E0A802947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45BA0C29-3265-4027-9330-9DD0CAD96B6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0" name="テキスト ボックス 359">
          <a:extLst>
            <a:ext uri="{FF2B5EF4-FFF2-40B4-BE49-F238E27FC236}">
              <a16:creationId xmlns:a16="http://schemas.microsoft.com/office/drawing/2014/main" id="{102A3B86-D5CC-4D7E-ADE5-2B2C266560F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89EFCC6E-8345-4DF6-AF2C-E29DF922741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2" name="テキスト ボックス 361">
          <a:extLst>
            <a:ext uri="{FF2B5EF4-FFF2-40B4-BE49-F238E27FC236}">
              <a16:creationId xmlns:a16="http://schemas.microsoft.com/office/drawing/2014/main" id="{96AB81FE-5DA5-4B92-979B-F2D2363492A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BCF6FE7E-91AD-4DE1-A24D-9726EDBC658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4" name="テキスト ボックス 363">
          <a:extLst>
            <a:ext uri="{FF2B5EF4-FFF2-40B4-BE49-F238E27FC236}">
              <a16:creationId xmlns:a16="http://schemas.microsoft.com/office/drawing/2014/main" id="{00CCDA17-D3E6-4636-A308-30695EF6A2C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AA2D8361-F96D-474E-A967-D44AC9A25B4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6" name="テキスト ボックス 365">
          <a:extLst>
            <a:ext uri="{FF2B5EF4-FFF2-40B4-BE49-F238E27FC236}">
              <a16:creationId xmlns:a16="http://schemas.microsoft.com/office/drawing/2014/main" id="{83B2246B-1D76-43B2-94A2-239BCB3846D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1AB7A315-83C7-4872-BC2A-CB6D4724023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8" name="テキスト ボックス 367">
          <a:extLst>
            <a:ext uri="{FF2B5EF4-FFF2-40B4-BE49-F238E27FC236}">
              <a16:creationId xmlns:a16="http://schemas.microsoft.com/office/drawing/2014/main" id="{4006C607-EBEB-4C3D-B70C-A8788F8D0BB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87283734-D0D4-4F66-BC37-6787844BE80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353EC22A-70FE-4F8F-8FC0-6B7CA89E055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8954B71A-A6CD-40E4-86F8-8EA9E1C7A30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15D57E4D-395A-48D8-AF67-2C4CED5B487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AAAE200A-0BA5-4EF7-93E8-8C91DE12FA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374" name="直線コネクタ 373">
          <a:extLst>
            <a:ext uri="{FF2B5EF4-FFF2-40B4-BE49-F238E27FC236}">
              <a16:creationId xmlns:a16="http://schemas.microsoft.com/office/drawing/2014/main" id="{99CB9E16-6788-4E73-BDD7-38C2AC1CEFB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FA279413-B2CB-43D8-952F-0142512F5E17}"/>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376" name="直線コネクタ 375">
          <a:extLst>
            <a:ext uri="{FF2B5EF4-FFF2-40B4-BE49-F238E27FC236}">
              <a16:creationId xmlns:a16="http://schemas.microsoft.com/office/drawing/2014/main" id="{2822405B-EC35-4631-9339-3BE965DCA4B7}"/>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5E38028C-6130-4F8F-8EAD-F395DF35A7D3}"/>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378" name="直線コネクタ 377">
          <a:extLst>
            <a:ext uri="{FF2B5EF4-FFF2-40B4-BE49-F238E27FC236}">
              <a16:creationId xmlns:a16="http://schemas.microsoft.com/office/drawing/2014/main" id="{EC687C17-589E-4529-A6B9-5EFCDAA5843B}"/>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7D9BCF70-59CB-437A-B9BB-6E0171E03BC1}"/>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380" name="フローチャート: 判断 379">
          <a:extLst>
            <a:ext uri="{FF2B5EF4-FFF2-40B4-BE49-F238E27FC236}">
              <a16:creationId xmlns:a16="http://schemas.microsoft.com/office/drawing/2014/main" id="{396D6794-D37D-4394-978E-97C89A8D4473}"/>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381" name="フローチャート: 判断 380">
          <a:extLst>
            <a:ext uri="{FF2B5EF4-FFF2-40B4-BE49-F238E27FC236}">
              <a16:creationId xmlns:a16="http://schemas.microsoft.com/office/drawing/2014/main" id="{7D287EB0-BB1B-4BD4-9223-02D0381BEA12}"/>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382" name="フローチャート: 判断 381">
          <a:extLst>
            <a:ext uri="{FF2B5EF4-FFF2-40B4-BE49-F238E27FC236}">
              <a16:creationId xmlns:a16="http://schemas.microsoft.com/office/drawing/2014/main" id="{1A5EC8E4-B836-40C3-BC91-C1532C764652}"/>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383" name="フローチャート: 判断 382">
          <a:extLst>
            <a:ext uri="{FF2B5EF4-FFF2-40B4-BE49-F238E27FC236}">
              <a16:creationId xmlns:a16="http://schemas.microsoft.com/office/drawing/2014/main" id="{6E26F11C-9E19-4432-898D-29D1A5D2E117}"/>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384" name="フローチャート: 判断 383">
          <a:extLst>
            <a:ext uri="{FF2B5EF4-FFF2-40B4-BE49-F238E27FC236}">
              <a16:creationId xmlns:a16="http://schemas.microsoft.com/office/drawing/2014/main" id="{348C8015-1FEF-4208-A7E4-678A4162A40C}"/>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9E75FEF-E574-4D28-A77D-272831CCC8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AE57DFA5-54F1-4BAF-A233-83FCBAFE6D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D26B443-A432-4DDA-95A9-D44466921B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E121AD3D-A52C-4FAD-88A4-F1D3A227E9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410DFE80-B5A8-42BA-B741-ADE99FE488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89626</xdr:rowOff>
    </xdr:from>
    <xdr:to>
      <xdr:col>116</xdr:col>
      <xdr:colOff>114300</xdr:colOff>
      <xdr:row>39</xdr:row>
      <xdr:rowOff>19776</xdr:rowOff>
    </xdr:to>
    <xdr:sp macro="" textlink="">
      <xdr:nvSpPr>
        <xdr:cNvPr id="390" name="楕円 389">
          <a:extLst>
            <a:ext uri="{FF2B5EF4-FFF2-40B4-BE49-F238E27FC236}">
              <a16:creationId xmlns:a16="http://schemas.microsoft.com/office/drawing/2014/main" id="{AD7A40D2-F041-433B-9D52-F87335A025E6}"/>
            </a:ext>
          </a:extLst>
        </xdr:cNvPr>
        <xdr:cNvSpPr/>
      </xdr:nvSpPr>
      <xdr:spPr>
        <a:xfrm>
          <a:off x="22110700" y="66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112503</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BA8DE135-65D9-428D-84B6-35CE68091543}"/>
            </a:ext>
          </a:extLst>
        </xdr:cNvPr>
        <xdr:cNvSpPr txBox="1"/>
      </xdr:nvSpPr>
      <xdr:spPr>
        <a:xfrm>
          <a:off x="22199600"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111397</xdr:rowOff>
    </xdr:from>
    <xdr:to>
      <xdr:col>112</xdr:col>
      <xdr:colOff>38100</xdr:colOff>
      <xdr:row>39</xdr:row>
      <xdr:rowOff>41547</xdr:rowOff>
    </xdr:to>
    <xdr:sp macro="" textlink="">
      <xdr:nvSpPr>
        <xdr:cNvPr id="392" name="楕円 391">
          <a:extLst>
            <a:ext uri="{FF2B5EF4-FFF2-40B4-BE49-F238E27FC236}">
              <a16:creationId xmlns:a16="http://schemas.microsoft.com/office/drawing/2014/main" id="{5F7C6150-1214-4E9A-9702-449B0058E680}"/>
            </a:ext>
          </a:extLst>
        </xdr:cNvPr>
        <xdr:cNvSpPr/>
      </xdr:nvSpPr>
      <xdr:spPr>
        <a:xfrm>
          <a:off x="21272500" y="66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140426</xdr:rowOff>
    </xdr:from>
    <xdr:to>
      <xdr:col>116</xdr:col>
      <xdr:colOff>63500</xdr:colOff>
      <xdr:row>38</xdr:row>
      <xdr:rowOff>162197</xdr:rowOff>
    </xdr:to>
    <xdr:cxnSp macro="">
      <xdr:nvCxnSpPr>
        <xdr:cNvPr id="393" name="直線コネクタ 392">
          <a:extLst>
            <a:ext uri="{FF2B5EF4-FFF2-40B4-BE49-F238E27FC236}">
              <a16:creationId xmlns:a16="http://schemas.microsoft.com/office/drawing/2014/main" id="{B0341F6A-2E80-4EC3-90AD-1D3D3710F1F4}"/>
            </a:ext>
          </a:extLst>
        </xdr:cNvPr>
        <xdr:cNvCxnSpPr/>
      </xdr:nvCxnSpPr>
      <xdr:spPr>
        <a:xfrm flipV="1">
          <a:off x="21323300" y="665552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394" name="楕円 393">
          <a:extLst>
            <a:ext uri="{FF2B5EF4-FFF2-40B4-BE49-F238E27FC236}">
              <a16:creationId xmlns:a16="http://schemas.microsoft.com/office/drawing/2014/main" id="{E3EE3AA6-E03E-45EA-8E85-ACD2813F2F71}"/>
            </a:ext>
          </a:extLst>
        </xdr:cNvPr>
        <xdr:cNvSpPr/>
      </xdr:nvSpPr>
      <xdr:spPr>
        <a:xfrm>
          <a:off x="2038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162197</xdr:rowOff>
    </xdr:to>
    <xdr:cxnSp macro="">
      <xdr:nvCxnSpPr>
        <xdr:cNvPr id="395" name="直線コネクタ 394">
          <a:extLst>
            <a:ext uri="{FF2B5EF4-FFF2-40B4-BE49-F238E27FC236}">
              <a16:creationId xmlns:a16="http://schemas.microsoft.com/office/drawing/2014/main" id="{54142ABE-44A2-4DD0-8CE3-6A0EE9B1241C}"/>
            </a:ext>
          </a:extLst>
        </xdr:cNvPr>
        <xdr:cNvCxnSpPr/>
      </xdr:nvCxnSpPr>
      <xdr:spPr>
        <a:xfrm>
          <a:off x="20434300" y="667512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114663</xdr:rowOff>
    </xdr:from>
    <xdr:to>
      <xdr:col>102</xdr:col>
      <xdr:colOff>165100</xdr:colOff>
      <xdr:row>39</xdr:row>
      <xdr:rowOff>44813</xdr:rowOff>
    </xdr:to>
    <xdr:sp macro="" textlink="">
      <xdr:nvSpPr>
        <xdr:cNvPr id="396" name="楕円 395">
          <a:extLst>
            <a:ext uri="{FF2B5EF4-FFF2-40B4-BE49-F238E27FC236}">
              <a16:creationId xmlns:a16="http://schemas.microsoft.com/office/drawing/2014/main" id="{5B41E08E-DA99-46CA-A8EE-EC50E18BC280}"/>
            </a:ext>
          </a:extLst>
        </xdr:cNvPr>
        <xdr:cNvSpPr/>
      </xdr:nvSpPr>
      <xdr:spPr>
        <a:xfrm>
          <a:off x="19494500" y="66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38</xdr:row>
      <xdr:rowOff>165463</xdr:rowOff>
    </xdr:to>
    <xdr:cxnSp macro="">
      <xdr:nvCxnSpPr>
        <xdr:cNvPr id="397" name="直線コネクタ 396">
          <a:extLst>
            <a:ext uri="{FF2B5EF4-FFF2-40B4-BE49-F238E27FC236}">
              <a16:creationId xmlns:a16="http://schemas.microsoft.com/office/drawing/2014/main" id="{1AD58C87-63DB-4366-9217-F2A550142858}"/>
            </a:ext>
          </a:extLst>
        </xdr:cNvPr>
        <xdr:cNvCxnSpPr/>
      </xdr:nvCxnSpPr>
      <xdr:spPr>
        <a:xfrm flipV="1">
          <a:off x="19545300" y="66751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80917</xdr:rowOff>
    </xdr:from>
    <xdr:to>
      <xdr:col>98</xdr:col>
      <xdr:colOff>38100</xdr:colOff>
      <xdr:row>39</xdr:row>
      <xdr:rowOff>11067</xdr:rowOff>
    </xdr:to>
    <xdr:sp macro="" textlink="">
      <xdr:nvSpPr>
        <xdr:cNvPr id="398" name="楕円 397">
          <a:extLst>
            <a:ext uri="{FF2B5EF4-FFF2-40B4-BE49-F238E27FC236}">
              <a16:creationId xmlns:a16="http://schemas.microsoft.com/office/drawing/2014/main" id="{8C4B2017-6CE2-40C2-A1E2-4A3D7BF35DE4}"/>
            </a:ext>
          </a:extLst>
        </xdr:cNvPr>
        <xdr:cNvSpPr/>
      </xdr:nvSpPr>
      <xdr:spPr>
        <a:xfrm>
          <a:off x="18605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131717</xdr:rowOff>
    </xdr:from>
    <xdr:to>
      <xdr:col>102</xdr:col>
      <xdr:colOff>114300</xdr:colOff>
      <xdr:row>38</xdr:row>
      <xdr:rowOff>165463</xdr:rowOff>
    </xdr:to>
    <xdr:cxnSp macro="">
      <xdr:nvCxnSpPr>
        <xdr:cNvPr id="399" name="直線コネクタ 398">
          <a:extLst>
            <a:ext uri="{FF2B5EF4-FFF2-40B4-BE49-F238E27FC236}">
              <a16:creationId xmlns:a16="http://schemas.microsoft.com/office/drawing/2014/main" id="{88937CD1-866B-4293-A7C2-8878312C3CAE}"/>
            </a:ext>
          </a:extLst>
        </xdr:cNvPr>
        <xdr:cNvCxnSpPr/>
      </xdr:nvCxnSpPr>
      <xdr:spPr>
        <a:xfrm>
          <a:off x="18656300" y="664681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962D4762-7AB8-48A9-8C5A-1B1DCBECF76F}"/>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42EC76E4-AE11-4136-8D35-212CA4C1C11D}"/>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9A576847-CB68-437F-8961-79A463FA2E30}"/>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F40437F7-8498-44A3-BADF-0F9E5338D5B2}"/>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58074</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5E27A023-7867-4CC8-B838-C478EE5E319A}"/>
            </a:ext>
          </a:extLst>
        </xdr:cNvPr>
        <xdr:cNvSpPr txBox="1"/>
      </xdr:nvSpPr>
      <xdr:spPr>
        <a:xfrm>
          <a:off x="21075727"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55897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8454789B-8A2D-4C51-80C4-FA8A86117045}"/>
            </a:ext>
          </a:extLst>
        </xdr:cNvPr>
        <xdr:cNvSpPr txBox="1"/>
      </xdr:nvSpPr>
      <xdr:spPr>
        <a:xfrm>
          <a:off x="20199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61340</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9D843986-B370-49D5-807B-4977D128EF7D}"/>
            </a:ext>
          </a:extLst>
        </xdr:cNvPr>
        <xdr:cNvSpPr txBox="1"/>
      </xdr:nvSpPr>
      <xdr:spPr>
        <a:xfrm>
          <a:off x="193104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55E2FD52-9CBF-498E-882C-573AE4BFCFD0}"/>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2795618C-4880-4FDF-82BB-9125B20AD1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7E70059D-F305-4D18-A8A6-5D625B4E50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591F2783-B9AA-4865-ADCC-05CF53041E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2C1DBBBA-0075-4985-81BA-041212A78E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B514A248-5CAC-4C99-A7BA-109738072A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3AAD41E-9891-43FC-8ACB-FC1FF3C9CD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FE1DAD2F-EB43-4F9A-BB96-F6881A169C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A2526D84-4E4C-48C2-A5FB-046B6BC0C3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B7662785-BB90-4BEA-9E78-98627FF82D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C7249942-9498-477E-A4A8-C829790748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FDF89DA5-3EA7-4BF5-9D42-976BE741E2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E31F73E8-D437-41E5-A10E-3DB20776014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3AA1395F-0881-44F6-A3ED-21AE1ADF1F5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F970F491-3D07-4AA1-B868-EA1B6C9029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F5A0D449-B31E-4882-8898-33EBB2CB42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78D84680-F61F-47A4-8CD6-11C8B13D914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67030A37-999F-45F8-870B-42C70372A5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FCDEA089-344D-48C8-BF5E-B8815398297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34AE348D-7AD5-47E0-9FBD-9287DD2F51A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44972B12-3C94-4C0E-9CFD-81D595A89B1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EE59EF49-FE60-4F3B-A812-5AE17321642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CC91AB83-F474-443C-B3B1-E65F9DA6CD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928144A6-E237-47D9-B6C8-925B2B6917F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1BD5C130-9001-426A-832A-2CFDEDC6C9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32" name="直線コネクタ 431">
          <a:extLst>
            <a:ext uri="{FF2B5EF4-FFF2-40B4-BE49-F238E27FC236}">
              <a16:creationId xmlns:a16="http://schemas.microsoft.com/office/drawing/2014/main" id="{A5E77B5F-B02B-40AE-BD47-FADB8E92466D}"/>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3F555657-2C95-447E-92FF-E02AE78975FF}"/>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4" name="直線コネクタ 433">
          <a:extLst>
            <a:ext uri="{FF2B5EF4-FFF2-40B4-BE49-F238E27FC236}">
              <a16:creationId xmlns:a16="http://schemas.microsoft.com/office/drawing/2014/main" id="{B37B0251-CED0-41ED-82C3-74EC2FABFA61}"/>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1A93F1DE-F9A1-4A9E-AAED-23E3A773104D}"/>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36" name="直線コネクタ 435">
          <a:extLst>
            <a:ext uri="{FF2B5EF4-FFF2-40B4-BE49-F238E27FC236}">
              <a16:creationId xmlns:a16="http://schemas.microsoft.com/office/drawing/2014/main" id="{6BC195C8-53DE-4F2D-A236-1502B876E1CB}"/>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57089087-2786-4289-9B95-E20C0479210B}"/>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38" name="フローチャート: 判断 437">
          <a:extLst>
            <a:ext uri="{FF2B5EF4-FFF2-40B4-BE49-F238E27FC236}">
              <a16:creationId xmlns:a16="http://schemas.microsoft.com/office/drawing/2014/main" id="{546651BB-4711-4E94-89E0-F9A944411E4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39" name="フローチャート: 判断 438">
          <a:extLst>
            <a:ext uri="{FF2B5EF4-FFF2-40B4-BE49-F238E27FC236}">
              <a16:creationId xmlns:a16="http://schemas.microsoft.com/office/drawing/2014/main" id="{7DC8F781-F8BA-4223-A259-BBC6033E63DC}"/>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40" name="フローチャート: 判断 439">
          <a:extLst>
            <a:ext uri="{FF2B5EF4-FFF2-40B4-BE49-F238E27FC236}">
              <a16:creationId xmlns:a16="http://schemas.microsoft.com/office/drawing/2014/main" id="{6742081F-4BCC-487B-9F23-0DF4FA4914DA}"/>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1" name="フローチャート: 判断 440">
          <a:extLst>
            <a:ext uri="{FF2B5EF4-FFF2-40B4-BE49-F238E27FC236}">
              <a16:creationId xmlns:a16="http://schemas.microsoft.com/office/drawing/2014/main" id="{978A73C0-B43A-4DCF-8F2F-DCC1588881C2}"/>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42" name="フローチャート: 判断 441">
          <a:extLst>
            <a:ext uri="{FF2B5EF4-FFF2-40B4-BE49-F238E27FC236}">
              <a16:creationId xmlns:a16="http://schemas.microsoft.com/office/drawing/2014/main" id="{593E3362-661A-4708-A4DA-8998880CDAF6}"/>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50F55829-888D-482B-B7D4-890E9411D6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627676B3-811B-4B24-9EAB-B64D310D33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54602942-E4FF-4BE4-938C-6EB0AC18DE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2B31C0C-C03D-47BB-B962-7313609D64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C5B77AD0-DBEE-466D-A097-672B8876F6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48" name="楕円 447">
          <a:extLst>
            <a:ext uri="{FF2B5EF4-FFF2-40B4-BE49-F238E27FC236}">
              <a16:creationId xmlns:a16="http://schemas.microsoft.com/office/drawing/2014/main" id="{0408575D-5076-4FDB-9274-9B1E62C61696}"/>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A12BA6B5-F562-47D4-914C-0FDAC5589F80}"/>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450" name="楕円 449">
          <a:extLst>
            <a:ext uri="{FF2B5EF4-FFF2-40B4-BE49-F238E27FC236}">
              <a16:creationId xmlns:a16="http://schemas.microsoft.com/office/drawing/2014/main" id="{97F3CDC6-2253-472B-8BF0-CAE51B306344}"/>
            </a:ext>
          </a:extLst>
        </xdr:cNvPr>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38100</xdr:rowOff>
    </xdr:to>
    <xdr:cxnSp macro="">
      <xdr:nvCxnSpPr>
        <xdr:cNvPr id="451" name="直線コネクタ 450">
          <a:extLst>
            <a:ext uri="{FF2B5EF4-FFF2-40B4-BE49-F238E27FC236}">
              <a16:creationId xmlns:a16="http://schemas.microsoft.com/office/drawing/2014/main" id="{24B93CEC-442C-49C5-8C44-1E10C223A30F}"/>
            </a:ext>
          </a:extLst>
        </xdr:cNvPr>
        <xdr:cNvCxnSpPr/>
      </xdr:nvCxnSpPr>
      <xdr:spPr>
        <a:xfrm>
          <a:off x="15481300" y="99402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452" name="楕円 451">
          <a:extLst>
            <a:ext uri="{FF2B5EF4-FFF2-40B4-BE49-F238E27FC236}">
              <a16:creationId xmlns:a16="http://schemas.microsoft.com/office/drawing/2014/main" id="{AA5ABD9D-3A19-4EF7-8825-B6FD185F2B3D}"/>
            </a:ext>
          </a:extLst>
        </xdr:cNvPr>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167640</xdr:rowOff>
    </xdr:to>
    <xdr:cxnSp macro="">
      <xdr:nvCxnSpPr>
        <xdr:cNvPr id="453" name="直線コネクタ 452">
          <a:extLst>
            <a:ext uri="{FF2B5EF4-FFF2-40B4-BE49-F238E27FC236}">
              <a16:creationId xmlns:a16="http://schemas.microsoft.com/office/drawing/2014/main" id="{0D0CA0FE-47AB-476C-9492-58E59F370F6A}"/>
            </a:ext>
          </a:extLst>
        </xdr:cNvPr>
        <xdr:cNvCxnSpPr/>
      </xdr:nvCxnSpPr>
      <xdr:spPr>
        <a:xfrm>
          <a:off x="14592300" y="989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120650</xdr:rowOff>
    </xdr:from>
    <xdr:to>
      <xdr:col>72</xdr:col>
      <xdr:colOff>38100</xdr:colOff>
      <xdr:row>57</xdr:row>
      <xdr:rowOff>50800</xdr:rowOff>
    </xdr:to>
    <xdr:sp macro="" textlink="">
      <xdr:nvSpPr>
        <xdr:cNvPr id="454" name="楕円 453">
          <a:extLst>
            <a:ext uri="{FF2B5EF4-FFF2-40B4-BE49-F238E27FC236}">
              <a16:creationId xmlns:a16="http://schemas.microsoft.com/office/drawing/2014/main" id="{07675B9B-9800-4A9E-B999-FE99E94C1685}"/>
            </a:ext>
          </a:extLst>
        </xdr:cNvPr>
        <xdr:cNvSpPr/>
      </xdr:nvSpPr>
      <xdr:spPr>
        <a:xfrm>
          <a:off x="1365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0</xdr:rowOff>
    </xdr:from>
    <xdr:to>
      <xdr:col>76</xdr:col>
      <xdr:colOff>114300</xdr:colOff>
      <xdr:row>57</xdr:row>
      <xdr:rowOff>125730</xdr:rowOff>
    </xdr:to>
    <xdr:cxnSp macro="">
      <xdr:nvCxnSpPr>
        <xdr:cNvPr id="455" name="直線コネクタ 454">
          <a:extLst>
            <a:ext uri="{FF2B5EF4-FFF2-40B4-BE49-F238E27FC236}">
              <a16:creationId xmlns:a16="http://schemas.microsoft.com/office/drawing/2014/main" id="{9D20B140-7C04-42F7-8751-F769C6499A82}"/>
            </a:ext>
          </a:extLst>
        </xdr:cNvPr>
        <xdr:cNvCxnSpPr/>
      </xdr:nvCxnSpPr>
      <xdr:spPr>
        <a:xfrm>
          <a:off x="13703300" y="97726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162560</xdr:rowOff>
    </xdr:from>
    <xdr:to>
      <xdr:col>67</xdr:col>
      <xdr:colOff>101600</xdr:colOff>
      <xdr:row>57</xdr:row>
      <xdr:rowOff>92710</xdr:rowOff>
    </xdr:to>
    <xdr:sp macro="" textlink="">
      <xdr:nvSpPr>
        <xdr:cNvPr id="456" name="楕円 455">
          <a:extLst>
            <a:ext uri="{FF2B5EF4-FFF2-40B4-BE49-F238E27FC236}">
              <a16:creationId xmlns:a16="http://schemas.microsoft.com/office/drawing/2014/main" id="{E0BA0B6B-F31D-450A-A8AD-216965306113}"/>
            </a:ext>
          </a:extLst>
        </xdr:cNvPr>
        <xdr:cNvSpPr/>
      </xdr:nvSpPr>
      <xdr:spPr>
        <a:xfrm>
          <a:off x="12763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0</xdr:rowOff>
    </xdr:from>
    <xdr:to>
      <xdr:col>71</xdr:col>
      <xdr:colOff>177800</xdr:colOff>
      <xdr:row>57</xdr:row>
      <xdr:rowOff>41910</xdr:rowOff>
    </xdr:to>
    <xdr:cxnSp macro="">
      <xdr:nvCxnSpPr>
        <xdr:cNvPr id="457" name="直線コネクタ 456">
          <a:extLst>
            <a:ext uri="{FF2B5EF4-FFF2-40B4-BE49-F238E27FC236}">
              <a16:creationId xmlns:a16="http://schemas.microsoft.com/office/drawing/2014/main" id="{13E27E78-1568-4D76-9B9A-4406E11A19BF}"/>
            </a:ext>
          </a:extLst>
        </xdr:cNvPr>
        <xdr:cNvCxnSpPr/>
      </xdr:nvCxnSpPr>
      <xdr:spPr>
        <a:xfrm flipV="1">
          <a:off x="12814300" y="9772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458" name="n_1aveValue【学校施設】&#10;有形固定資産減価償却率">
          <a:extLst>
            <a:ext uri="{FF2B5EF4-FFF2-40B4-BE49-F238E27FC236}">
              <a16:creationId xmlns:a16="http://schemas.microsoft.com/office/drawing/2014/main" id="{5B24E835-5129-4B37-935F-9441DA87BDF1}"/>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459" name="n_2aveValue【学校施設】&#10;有形固定資産減価償却率">
          <a:extLst>
            <a:ext uri="{FF2B5EF4-FFF2-40B4-BE49-F238E27FC236}">
              <a16:creationId xmlns:a16="http://schemas.microsoft.com/office/drawing/2014/main" id="{A8170259-02FF-4D8C-9F90-B3B14BA3A0F3}"/>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60" name="n_3aveValue【学校施設】&#10;有形固定資産減価償却率">
          <a:extLst>
            <a:ext uri="{FF2B5EF4-FFF2-40B4-BE49-F238E27FC236}">
              <a16:creationId xmlns:a16="http://schemas.microsoft.com/office/drawing/2014/main" id="{22CC69FA-4BC7-40E3-9D8A-A8386B8368F3}"/>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461" name="n_4aveValue【学校施設】&#10;有形固定資産減価償却率">
          <a:extLst>
            <a:ext uri="{FF2B5EF4-FFF2-40B4-BE49-F238E27FC236}">
              <a16:creationId xmlns:a16="http://schemas.microsoft.com/office/drawing/2014/main" id="{3045109F-B1F6-46F4-8B79-0DEA91E39C2D}"/>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462" name="n_1mainValue【学校施設】&#10;有形固定資産減価償却率">
          <a:extLst>
            <a:ext uri="{FF2B5EF4-FFF2-40B4-BE49-F238E27FC236}">
              <a16:creationId xmlns:a16="http://schemas.microsoft.com/office/drawing/2014/main" id="{45FDF3BA-4F53-459D-B9C1-C84EBB946A2F}"/>
            </a:ext>
          </a:extLst>
        </xdr:cNvPr>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463" name="n_2mainValue【学校施設】&#10;有形固定資産減価償却率">
          <a:extLst>
            <a:ext uri="{FF2B5EF4-FFF2-40B4-BE49-F238E27FC236}">
              <a16:creationId xmlns:a16="http://schemas.microsoft.com/office/drawing/2014/main" id="{23317CBE-B930-4DCC-BB2E-C940FFD6DB32}"/>
            </a:ext>
          </a:extLst>
        </xdr:cNvPr>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67327</xdr:rowOff>
    </xdr:from>
    <xdr:ext cx="405111" cy="259045"/>
    <xdr:sp macro="" textlink="">
      <xdr:nvSpPr>
        <xdr:cNvPr id="464" name="n_3mainValue【学校施設】&#10;有形固定資産減価償却率">
          <a:extLst>
            <a:ext uri="{FF2B5EF4-FFF2-40B4-BE49-F238E27FC236}">
              <a16:creationId xmlns:a16="http://schemas.microsoft.com/office/drawing/2014/main" id="{84FC0803-80A9-4186-92EE-EBEDEE2C1995}"/>
            </a:ext>
          </a:extLst>
        </xdr:cNvPr>
        <xdr:cNvSpPr txBox="1"/>
      </xdr:nvSpPr>
      <xdr:spPr>
        <a:xfrm>
          <a:off x="13500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109237</xdr:rowOff>
    </xdr:from>
    <xdr:ext cx="405111" cy="259045"/>
    <xdr:sp macro="" textlink="">
      <xdr:nvSpPr>
        <xdr:cNvPr id="465" name="n_4mainValue【学校施設】&#10;有形固定資産減価償却率">
          <a:extLst>
            <a:ext uri="{FF2B5EF4-FFF2-40B4-BE49-F238E27FC236}">
              <a16:creationId xmlns:a16="http://schemas.microsoft.com/office/drawing/2014/main" id="{59FD01BE-A830-4B50-A6DB-A2A154D5E821}"/>
            </a:ext>
          </a:extLst>
        </xdr:cNvPr>
        <xdr:cNvSpPr txBox="1"/>
      </xdr:nvSpPr>
      <xdr:spPr>
        <a:xfrm>
          <a:off x="12611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7D2F4C9B-540F-4747-BF21-958C013765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A86B8117-DC24-41B8-9C13-AC7F5A5D20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601BA7BE-FAD2-42FF-982F-4919513483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C4609AA3-77F1-4C5B-B064-2B9A5414CD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EE0DE43A-C7B3-41F5-A169-55F12EF867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91B77C5D-B1AE-48E3-AEFB-CDD452A9E5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FD56452A-BCD1-452B-9E3E-F24D57A938E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76DEDA2-A343-4BE7-B3DB-5298467AFE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49F180-D358-4B24-ABEB-77386AD9AB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E18C1CBC-FDDF-4DF6-8D50-007A0F31A4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F9081873-A1D2-4CA3-B3C4-04D2002B998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3DB61376-D7FE-400C-80C1-A7DEE5CD236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EBDFA8EE-9498-4284-936C-7A51EA24658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449BA05B-1DFD-48C2-B542-102BF030935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499AB171-DEC1-4BE3-BB4E-A1F5764F235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a16="http://schemas.microsoft.com/office/drawing/2014/main" id="{CD9C87FC-6B67-4F35-9EF4-DCFF0560EE0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CD7533A0-CB10-413D-A197-D5941B49CE1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a16="http://schemas.microsoft.com/office/drawing/2014/main" id="{9970E021-9E11-4A54-888C-0D6DA66EE38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6F4C82EA-EA8E-45D8-A534-C8B6DE79936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a16="http://schemas.microsoft.com/office/drawing/2014/main" id="{9602E77C-3492-4466-A1D7-E2E912B53CB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AD9699C-BAB8-4A1D-99AF-D9019C513A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0EE4C3F8-C5AB-4FD0-BC98-9EC5EC82957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CC5F24F9-8C6A-4389-955F-4B931A65374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9" name="直線コネクタ 488">
          <a:extLst>
            <a:ext uri="{FF2B5EF4-FFF2-40B4-BE49-F238E27FC236}">
              <a16:creationId xmlns:a16="http://schemas.microsoft.com/office/drawing/2014/main" id="{F7F9A3A8-1FA9-413E-A91D-1921CA4D5EFF}"/>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90" name="【学校施設】&#10;一人当たり面積最小値テキスト">
          <a:extLst>
            <a:ext uri="{FF2B5EF4-FFF2-40B4-BE49-F238E27FC236}">
              <a16:creationId xmlns:a16="http://schemas.microsoft.com/office/drawing/2014/main" id="{71429591-2E26-4FDD-B896-727B904567A8}"/>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1" name="直線コネクタ 490">
          <a:extLst>
            <a:ext uri="{FF2B5EF4-FFF2-40B4-BE49-F238E27FC236}">
              <a16:creationId xmlns:a16="http://schemas.microsoft.com/office/drawing/2014/main" id="{840D7886-A342-47BA-B564-816F21F959E2}"/>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92" name="【学校施設】&#10;一人当たり面積最大値テキスト">
          <a:extLst>
            <a:ext uri="{FF2B5EF4-FFF2-40B4-BE49-F238E27FC236}">
              <a16:creationId xmlns:a16="http://schemas.microsoft.com/office/drawing/2014/main" id="{49E3CA31-0F37-4AB9-9C2B-A062CEFEEC9A}"/>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3" name="直線コネクタ 492">
          <a:extLst>
            <a:ext uri="{FF2B5EF4-FFF2-40B4-BE49-F238E27FC236}">
              <a16:creationId xmlns:a16="http://schemas.microsoft.com/office/drawing/2014/main" id="{F5FA7827-1B1F-4EB4-9D09-742D7F8FABF8}"/>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494" name="【学校施設】&#10;一人当たり面積平均値テキスト">
          <a:extLst>
            <a:ext uri="{FF2B5EF4-FFF2-40B4-BE49-F238E27FC236}">
              <a16:creationId xmlns:a16="http://schemas.microsoft.com/office/drawing/2014/main" id="{D9B4BACA-92A1-423A-95A3-E8098701750A}"/>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95" name="フローチャート: 判断 494">
          <a:extLst>
            <a:ext uri="{FF2B5EF4-FFF2-40B4-BE49-F238E27FC236}">
              <a16:creationId xmlns:a16="http://schemas.microsoft.com/office/drawing/2014/main" id="{FF81B595-6692-40C9-BEE0-D2B055A5C908}"/>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96" name="フローチャート: 判断 495">
          <a:extLst>
            <a:ext uri="{FF2B5EF4-FFF2-40B4-BE49-F238E27FC236}">
              <a16:creationId xmlns:a16="http://schemas.microsoft.com/office/drawing/2014/main" id="{D4FDF90D-721C-4166-9F96-8942A3175F52}"/>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97" name="フローチャート: 判断 496">
          <a:extLst>
            <a:ext uri="{FF2B5EF4-FFF2-40B4-BE49-F238E27FC236}">
              <a16:creationId xmlns:a16="http://schemas.microsoft.com/office/drawing/2014/main" id="{97059BE2-3FA3-4FA5-B53C-610F813851D3}"/>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98" name="フローチャート: 判断 497">
          <a:extLst>
            <a:ext uri="{FF2B5EF4-FFF2-40B4-BE49-F238E27FC236}">
              <a16:creationId xmlns:a16="http://schemas.microsoft.com/office/drawing/2014/main" id="{A821F126-8151-4498-A605-88C91A3A3165}"/>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99" name="フローチャート: 判断 498">
          <a:extLst>
            <a:ext uri="{FF2B5EF4-FFF2-40B4-BE49-F238E27FC236}">
              <a16:creationId xmlns:a16="http://schemas.microsoft.com/office/drawing/2014/main" id="{EF396C73-1698-4C11-A262-C1D3270C5EBF}"/>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DC3AC1B-7E86-4B53-9BE4-795CC5E62B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5DCEF7E-DA04-4B63-893C-3F0AC9EAE3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AD035BA-C6CC-4848-B38E-DFA8ED13A0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6DA22BD-8282-4620-88F3-7F1D07A10C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690F66F-FAAF-4AA3-803D-444532A9E8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159283</xdr:rowOff>
    </xdr:from>
    <xdr:to>
      <xdr:col>116</xdr:col>
      <xdr:colOff>114300</xdr:colOff>
      <xdr:row>58</xdr:row>
      <xdr:rowOff>89433</xdr:rowOff>
    </xdr:to>
    <xdr:sp macro="" textlink="">
      <xdr:nvSpPr>
        <xdr:cNvPr id="505" name="楕円 504">
          <a:extLst>
            <a:ext uri="{FF2B5EF4-FFF2-40B4-BE49-F238E27FC236}">
              <a16:creationId xmlns:a16="http://schemas.microsoft.com/office/drawing/2014/main" id="{4C8D194C-439B-4CD7-A311-C8BF59D441D6}"/>
            </a:ext>
          </a:extLst>
        </xdr:cNvPr>
        <xdr:cNvSpPr/>
      </xdr:nvSpPr>
      <xdr:spPr>
        <a:xfrm>
          <a:off x="22110700" y="99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10710</xdr:rowOff>
    </xdr:from>
    <xdr:ext cx="534377" cy="259045"/>
    <xdr:sp macro="" textlink="">
      <xdr:nvSpPr>
        <xdr:cNvPr id="506" name="【学校施設】&#10;一人当たり面積該当値テキスト">
          <a:extLst>
            <a:ext uri="{FF2B5EF4-FFF2-40B4-BE49-F238E27FC236}">
              <a16:creationId xmlns:a16="http://schemas.microsoft.com/office/drawing/2014/main" id="{B180C668-3007-4DBD-82BC-42D046ACEC0D}"/>
            </a:ext>
          </a:extLst>
        </xdr:cNvPr>
        <xdr:cNvSpPr txBox="1"/>
      </xdr:nvSpPr>
      <xdr:spPr>
        <a:xfrm>
          <a:off x="22199600" y="97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24714</xdr:rowOff>
    </xdr:from>
    <xdr:to>
      <xdr:col>112</xdr:col>
      <xdr:colOff>38100</xdr:colOff>
      <xdr:row>58</xdr:row>
      <xdr:rowOff>126314</xdr:rowOff>
    </xdr:to>
    <xdr:sp macro="" textlink="">
      <xdr:nvSpPr>
        <xdr:cNvPr id="507" name="楕円 506">
          <a:extLst>
            <a:ext uri="{FF2B5EF4-FFF2-40B4-BE49-F238E27FC236}">
              <a16:creationId xmlns:a16="http://schemas.microsoft.com/office/drawing/2014/main" id="{00D5A1C7-469B-4EE5-8932-1C316DB91514}"/>
            </a:ext>
          </a:extLst>
        </xdr:cNvPr>
        <xdr:cNvSpPr/>
      </xdr:nvSpPr>
      <xdr:spPr>
        <a:xfrm>
          <a:off x="21272500" y="99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38633</xdr:rowOff>
    </xdr:from>
    <xdr:to>
      <xdr:col>116</xdr:col>
      <xdr:colOff>63500</xdr:colOff>
      <xdr:row>58</xdr:row>
      <xdr:rowOff>75514</xdr:rowOff>
    </xdr:to>
    <xdr:cxnSp macro="">
      <xdr:nvCxnSpPr>
        <xdr:cNvPr id="508" name="直線コネクタ 507">
          <a:extLst>
            <a:ext uri="{FF2B5EF4-FFF2-40B4-BE49-F238E27FC236}">
              <a16:creationId xmlns:a16="http://schemas.microsoft.com/office/drawing/2014/main" id="{8AC13935-B1F9-4244-BB89-08DCD27AE171}"/>
            </a:ext>
          </a:extLst>
        </xdr:cNvPr>
        <xdr:cNvCxnSpPr/>
      </xdr:nvCxnSpPr>
      <xdr:spPr>
        <a:xfrm flipV="1">
          <a:off x="21323300" y="9982733"/>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21437</xdr:rowOff>
    </xdr:from>
    <xdr:to>
      <xdr:col>107</xdr:col>
      <xdr:colOff>101600</xdr:colOff>
      <xdr:row>58</xdr:row>
      <xdr:rowOff>123037</xdr:rowOff>
    </xdr:to>
    <xdr:sp macro="" textlink="">
      <xdr:nvSpPr>
        <xdr:cNvPr id="509" name="楕円 508">
          <a:extLst>
            <a:ext uri="{FF2B5EF4-FFF2-40B4-BE49-F238E27FC236}">
              <a16:creationId xmlns:a16="http://schemas.microsoft.com/office/drawing/2014/main" id="{93D8FA41-6AFC-43BE-9A0D-983EF59CA81D}"/>
            </a:ext>
          </a:extLst>
        </xdr:cNvPr>
        <xdr:cNvSpPr/>
      </xdr:nvSpPr>
      <xdr:spPr>
        <a:xfrm>
          <a:off x="20383500" y="99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72237</xdr:rowOff>
    </xdr:from>
    <xdr:to>
      <xdr:col>111</xdr:col>
      <xdr:colOff>177800</xdr:colOff>
      <xdr:row>58</xdr:row>
      <xdr:rowOff>75514</xdr:rowOff>
    </xdr:to>
    <xdr:cxnSp macro="">
      <xdr:nvCxnSpPr>
        <xdr:cNvPr id="510" name="直線コネクタ 509">
          <a:extLst>
            <a:ext uri="{FF2B5EF4-FFF2-40B4-BE49-F238E27FC236}">
              <a16:creationId xmlns:a16="http://schemas.microsoft.com/office/drawing/2014/main" id="{B9895C9F-9165-490B-B4A0-E42A137C8384}"/>
            </a:ext>
          </a:extLst>
        </xdr:cNvPr>
        <xdr:cNvCxnSpPr/>
      </xdr:nvCxnSpPr>
      <xdr:spPr>
        <a:xfrm>
          <a:off x="20434300" y="1001633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31115</xdr:rowOff>
    </xdr:from>
    <xdr:to>
      <xdr:col>102</xdr:col>
      <xdr:colOff>165100</xdr:colOff>
      <xdr:row>58</xdr:row>
      <xdr:rowOff>132715</xdr:rowOff>
    </xdr:to>
    <xdr:sp macro="" textlink="">
      <xdr:nvSpPr>
        <xdr:cNvPr id="511" name="楕円 510">
          <a:extLst>
            <a:ext uri="{FF2B5EF4-FFF2-40B4-BE49-F238E27FC236}">
              <a16:creationId xmlns:a16="http://schemas.microsoft.com/office/drawing/2014/main" id="{332458AF-B68C-4D03-9DA8-903F73994E90}"/>
            </a:ext>
          </a:extLst>
        </xdr:cNvPr>
        <xdr:cNvSpPr/>
      </xdr:nvSpPr>
      <xdr:spPr>
        <a:xfrm>
          <a:off x="19494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72237</xdr:rowOff>
    </xdr:from>
    <xdr:to>
      <xdr:col>107</xdr:col>
      <xdr:colOff>50800</xdr:colOff>
      <xdr:row>58</xdr:row>
      <xdr:rowOff>81915</xdr:rowOff>
    </xdr:to>
    <xdr:cxnSp macro="">
      <xdr:nvCxnSpPr>
        <xdr:cNvPr id="512" name="直線コネクタ 511">
          <a:extLst>
            <a:ext uri="{FF2B5EF4-FFF2-40B4-BE49-F238E27FC236}">
              <a16:creationId xmlns:a16="http://schemas.microsoft.com/office/drawing/2014/main" id="{35CCE7A8-C659-4898-A5F2-A6DB2752D56C}"/>
            </a:ext>
          </a:extLst>
        </xdr:cNvPr>
        <xdr:cNvCxnSpPr/>
      </xdr:nvCxnSpPr>
      <xdr:spPr>
        <a:xfrm flipV="1">
          <a:off x="19545300" y="10016337"/>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13" name="n_1aveValue【学校施設】&#10;一人当たり面積">
          <a:extLst>
            <a:ext uri="{FF2B5EF4-FFF2-40B4-BE49-F238E27FC236}">
              <a16:creationId xmlns:a16="http://schemas.microsoft.com/office/drawing/2014/main" id="{F2647E2B-099A-41A9-9460-77A19CBD4924}"/>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14" name="n_2aveValue【学校施設】&#10;一人当たり面積">
          <a:extLst>
            <a:ext uri="{FF2B5EF4-FFF2-40B4-BE49-F238E27FC236}">
              <a16:creationId xmlns:a16="http://schemas.microsoft.com/office/drawing/2014/main" id="{9EB81D63-AD67-4554-95A7-B5E02CFA5EC0}"/>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15" name="n_3aveValue【学校施設】&#10;一人当たり面積">
          <a:extLst>
            <a:ext uri="{FF2B5EF4-FFF2-40B4-BE49-F238E27FC236}">
              <a16:creationId xmlns:a16="http://schemas.microsoft.com/office/drawing/2014/main" id="{312E4033-481F-49AF-92D3-0B14B03784BE}"/>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16" name="n_4aveValue【学校施設】&#10;一人当たり面積">
          <a:extLst>
            <a:ext uri="{FF2B5EF4-FFF2-40B4-BE49-F238E27FC236}">
              <a16:creationId xmlns:a16="http://schemas.microsoft.com/office/drawing/2014/main" id="{2AA6D511-492C-4202-952C-51392362AB90}"/>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56</xdr:row>
      <xdr:rowOff>142841</xdr:rowOff>
    </xdr:from>
    <xdr:ext cx="534377" cy="259045"/>
    <xdr:sp macro="" textlink="">
      <xdr:nvSpPr>
        <xdr:cNvPr id="517" name="n_1mainValue【学校施設】&#10;一人当たり面積">
          <a:extLst>
            <a:ext uri="{FF2B5EF4-FFF2-40B4-BE49-F238E27FC236}">
              <a16:creationId xmlns:a16="http://schemas.microsoft.com/office/drawing/2014/main" id="{28E0C27A-1422-43E9-A7E4-EE456B125307}"/>
            </a:ext>
          </a:extLst>
        </xdr:cNvPr>
        <xdr:cNvSpPr txBox="1"/>
      </xdr:nvSpPr>
      <xdr:spPr>
        <a:xfrm>
          <a:off x="21043411" y="97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139564</xdr:rowOff>
    </xdr:from>
    <xdr:ext cx="534377" cy="259045"/>
    <xdr:sp macro="" textlink="">
      <xdr:nvSpPr>
        <xdr:cNvPr id="518" name="n_2mainValue【学校施設】&#10;一人当たり面積">
          <a:extLst>
            <a:ext uri="{FF2B5EF4-FFF2-40B4-BE49-F238E27FC236}">
              <a16:creationId xmlns:a16="http://schemas.microsoft.com/office/drawing/2014/main" id="{6F683E7E-4801-4197-A596-833CA24EEF93}"/>
            </a:ext>
          </a:extLst>
        </xdr:cNvPr>
        <xdr:cNvSpPr txBox="1"/>
      </xdr:nvSpPr>
      <xdr:spPr>
        <a:xfrm>
          <a:off x="20167111" y="9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56</xdr:row>
      <xdr:rowOff>149242</xdr:rowOff>
    </xdr:from>
    <xdr:ext cx="534377" cy="259045"/>
    <xdr:sp macro="" textlink="">
      <xdr:nvSpPr>
        <xdr:cNvPr id="519" name="n_3mainValue【学校施設】&#10;一人当たり面積">
          <a:extLst>
            <a:ext uri="{FF2B5EF4-FFF2-40B4-BE49-F238E27FC236}">
              <a16:creationId xmlns:a16="http://schemas.microsoft.com/office/drawing/2014/main" id="{E64A6542-E3DF-449D-A63F-56D7190E22E4}"/>
            </a:ext>
          </a:extLst>
        </xdr:cNvPr>
        <xdr:cNvSpPr txBox="1"/>
      </xdr:nvSpPr>
      <xdr:spPr>
        <a:xfrm>
          <a:off x="19278111" y="97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9992F6FE-8B94-469A-B34F-D8DFE6F6D1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8FEF43CB-2EDF-4ECE-84C4-05F6FDD5BC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25C5B6F4-EE99-40B1-BB45-DDB891A03F0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A3E4CD28-7C2D-4C0C-A67B-D38A3F8523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D7D271D3-5E11-4CE0-BE61-185CBDBF69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58F4DA23-9483-42D9-BE35-2B037EC75E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DCCAA6D6-B2D2-4AB9-AA9E-83FC770FB1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98BE29F7-5C79-4940-9B49-3EF53262721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58EF2649-6528-4999-91CF-E771DBC753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2851913D-DD0A-4BB0-A6DE-64D46C649A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D3710AF4-E06E-4AAF-92B2-1BD49C7829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70F386AE-AF80-4243-B5E1-0A7864C941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42AF7B78-2242-4396-96EE-B6D2200590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3E66B937-36FA-4AF2-AD84-D8198445FD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A61FA388-5D71-4B1A-A90B-87EC8500E3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B1D21147-DED6-4534-B05B-62AA80A085E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C6D9AEBC-E581-4E12-8BC8-DADBEC45512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8BB1D37-E584-49FB-91DD-6CDD24FFFC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3196A77E-6598-4898-8FD3-2CD7D1EA7C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D224A14E-9217-42D5-A35C-C86939BE8B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AA420A34-EDC0-4BE8-9D30-4512379D5B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757424D5-227D-4386-822B-5EDFBC7DDD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43440FE7-5BBD-4502-A09F-0B519198F4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EDDD401D-3EC6-4EBC-9583-5356F839D074}"/>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1BD67043-9031-4A8A-A8D3-E5228270F6B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01D2E156-9E15-44AA-8BA6-AA6693DDEB0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99792EFF-4A26-4AF7-81E6-288A5998E7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6CAE44D2-3465-41E6-86D6-66EABDFF61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49AF3560-14FE-4CE7-9A72-443815436E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2AF5E9DC-DF57-4B64-B4F9-EEDC04B6DB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60248C29-5317-4CA6-939A-F87E9611FE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1B1E2262-CB38-4F21-A761-5D21316CB0F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a:extLst>
            <a:ext uri="{FF2B5EF4-FFF2-40B4-BE49-F238E27FC236}">
              <a16:creationId xmlns:a16="http://schemas.microsoft.com/office/drawing/2014/main" id="{54B73D3D-7B47-42DF-A0A2-CA4595931D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a:extLst>
            <a:ext uri="{FF2B5EF4-FFF2-40B4-BE49-F238E27FC236}">
              <a16:creationId xmlns:a16="http://schemas.microsoft.com/office/drawing/2014/main" id="{9C424357-E891-4553-8E8D-4BB0DE7CDF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a:extLst>
            <a:ext uri="{FF2B5EF4-FFF2-40B4-BE49-F238E27FC236}">
              <a16:creationId xmlns:a16="http://schemas.microsoft.com/office/drawing/2014/main" id="{C83AC68B-C1CF-4CB3-A81E-23A511D2F5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において、老朽化により更新が必要である。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においては、部分的な補修が必要である。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一日も早く　公共施設等総合管理計画を整え、個別計画を検討していく。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2C0B2C-9477-4545-8132-41125C3874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C9B42C2-DCB4-4EFC-8D4F-324E5995CC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5DDDE6-3483-41AF-B949-1AE2C11EAA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BD9A29-5EBA-4BA8-92DA-67E06EE4707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C6D93C-58FA-467C-85DF-2FF0C28DAA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EEDDA1-DA59-4C9B-A141-D5C9EFDAFB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E12CE3-EE55-485D-B196-F2984210F8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E67083-E880-4945-921D-382E182870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DCA996-5A41-40A3-ACA4-404812C752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F03ACA-42C8-48FC-B7E0-10C00B376D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
306
20.54
1,941,526
1,918,097
20,784
382,662
610,001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61FDAC-A66A-40DA-BBD4-F8A9B8E336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7A2D67-F0A9-4D16-A202-9D132A4B55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92487B-D203-4836-B675-CF4321FD7B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223AC6-22F2-4EF3-8168-FDF0AC5793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BF08C4-CB70-4D86-A222-2AFC82E9F9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F54A3E-872C-4DD5-B532-2C23D79C77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984426-BF98-4A1F-A827-00AD0B8866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AD8E3F-26E5-4813-8305-51BFFE3A53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CD9689-BC78-43EF-858B-76A1A545C6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6DF3C8-44FB-4056-8E32-3A0E01E1E6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969C26-C43A-4B18-A17A-15D9F1CC45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2A7803-80F0-48E1-B6A2-EAB80679F9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BA3552-7C59-4B8C-9B8E-8CD2B29E84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A1000D-1CD2-476F-BE72-CDDBA319BB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964E74-7813-49F1-81C1-75644F0085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C5F1B8-B767-442E-9B9D-189983B926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3E872A-DB81-453D-882F-ED7B1700A6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71363F-9EC7-47F7-B107-11191B16E7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E5D8B7-2209-4DB4-AA1C-AE40372DCD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FC6DF7-6294-4137-880C-4F15DE6518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C5AD4A-9B20-4D06-9768-E7AB005B0B1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239FDB-00F0-49A3-A43E-403523D305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2822E2-D308-423A-A632-88E8B5975B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BFFC53-06C6-467A-BD1D-CBF01349AF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7BF48A-F7BA-4118-ADDB-D6B5F9E8D1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70504D-DFB8-4FE3-96B2-8B61FBFFC6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35858D0-654C-42C4-B34E-09C1E6C9FB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591CBA-9E71-4780-9A29-676712E2DA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F0FCDA-5568-4B34-A6B1-5D39DBCE09D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1C6971F-B031-4BFB-92EB-98221DCD766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DBFC4DB-1B17-418F-B2A8-78483E1335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FEEAED2-C1A4-440D-A3FF-4948FC6A1B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A542895-257D-4A5C-9DBA-D283980BD0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040B85F-8342-4C57-91AA-584AA97A57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5009B86-7BC0-4987-A0E6-0F84984810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6FCE870-5C0C-4352-9230-7D131E0137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011AAF3-B136-4C20-9230-ACD8E21151F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AEF9575-06B3-441D-8E49-980BFFA17B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2A3EECB-379A-4DDE-9516-55D38FD33B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E9EF81B-C911-4DD3-8182-57E6BCAEA8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96E7F3D-9842-4873-A3CA-10A673093D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324300A-5AE3-47DD-A632-774BA1D2F2B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346A2D5-ADC9-4F18-82FE-A374CB9F2E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D379BCA-5781-4C3C-85FB-7B56CCB746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5CDC9EC-9DFA-4542-B10C-4DFC85FB0E0C}"/>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886760B-1455-4F3F-AEB2-0E1C804AD9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F9E8B173-2301-4378-9BC2-ECA7793E49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F95FB57E-67ED-43EF-8DE0-5DD723C11A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1BB48613-0C15-4F99-BFE5-11EF925D5A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EABEB24-0C41-4611-B426-5C67001082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2268E69A-B2ED-4470-8296-D71F3E2725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838BA05F-000C-43EC-8B70-CFBAC68066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C7177124-8ABF-491E-B6A2-9CDD7D1C521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EB38B6F0-3E22-4387-8C61-0C639F7343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89A93F1-7995-4761-8A30-BFF25C3B8A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7EE4764C-86B5-4EA5-9BD3-F193D2A16E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BFFCFFB4-9B7C-4FCB-84BC-11FAB62BD8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C449B07-79CD-4F02-9328-613DF4D39D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7E898E50-9D03-4EA8-9B48-6261AF7BFC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F0B04347-073D-4109-B37A-08718FA2EB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37D34918-9526-4500-9654-F6B97D5CF2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B4F29467-407A-4533-A080-FB59A70FB9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D7F092AC-DAA4-47B1-9916-6E8E6EF20C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E1EBE487-587A-4F3E-8EF9-3AD65F1B575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712122D2-1284-486D-9F5B-F445AB521BE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C3D0BA09-0838-473D-AE02-C0CAD82A2BC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F1BBD686-7B0B-455E-855F-09F2A1693C8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57DAEC10-7756-45C5-B427-7075B5433FC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95DBFB11-9C68-4B4A-94DB-885629040A8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AEC69379-83D6-4F34-86AC-2BBAB20320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A2B8B95E-A0F7-4824-8D0F-A942E43DC48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B6164053-6382-4B48-ACDE-6CD665C6D8F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920219F4-1EA4-4DA1-8A07-8F4F674F93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D8FA9391-A986-4627-A36F-BDA3E708FF7C}"/>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1E77F57D-3AA7-4E03-96E3-4906E47A79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719450B2-A57D-49DE-90B6-662452321F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120823A2-6985-4257-986C-996942BFEA2B}"/>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56AE19BD-D5E4-405C-B5FB-D2122DFF64CB}"/>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0EEEDF6D-AC51-4C27-AFB6-7A47E9632CEC}"/>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0003412C-9955-4C4E-8BE7-7D50EE46569F}"/>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251789C2-2F2D-4AC4-895C-E01C15BC7C0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93" name="【福祉施設】&#10;有形固定資産減価償却率平均値テキスト">
          <a:extLst>
            <a:ext uri="{FF2B5EF4-FFF2-40B4-BE49-F238E27FC236}">
              <a16:creationId xmlns:a16="http://schemas.microsoft.com/office/drawing/2014/main" id="{5EAAC878-2590-45B6-ACEF-7EC34C64C83A}"/>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94" name="フローチャート: 判断 93">
          <a:extLst>
            <a:ext uri="{FF2B5EF4-FFF2-40B4-BE49-F238E27FC236}">
              <a16:creationId xmlns:a16="http://schemas.microsoft.com/office/drawing/2014/main" id="{F13ABAD6-129C-4FE0-BA5C-83A83DBAC14F}"/>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95" name="フローチャート: 判断 94">
          <a:extLst>
            <a:ext uri="{FF2B5EF4-FFF2-40B4-BE49-F238E27FC236}">
              <a16:creationId xmlns:a16="http://schemas.microsoft.com/office/drawing/2014/main" id="{8DB828DE-6C69-4A4C-A6F3-1BD4DA4E5D27}"/>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96" name="フローチャート: 判断 95">
          <a:extLst>
            <a:ext uri="{FF2B5EF4-FFF2-40B4-BE49-F238E27FC236}">
              <a16:creationId xmlns:a16="http://schemas.microsoft.com/office/drawing/2014/main" id="{D13AB8E2-99EA-4CDD-8240-935F6A0111F8}"/>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97" name="フローチャート: 判断 96">
          <a:extLst>
            <a:ext uri="{FF2B5EF4-FFF2-40B4-BE49-F238E27FC236}">
              <a16:creationId xmlns:a16="http://schemas.microsoft.com/office/drawing/2014/main" id="{A030F726-BF0A-4EC2-9B34-3C96E75373FF}"/>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98" name="フローチャート: 判断 97">
          <a:extLst>
            <a:ext uri="{FF2B5EF4-FFF2-40B4-BE49-F238E27FC236}">
              <a16:creationId xmlns:a16="http://schemas.microsoft.com/office/drawing/2014/main" id="{D172DBA0-EED5-4AF3-AB7F-00B7B89C3C0A}"/>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AF63B68F-8FFC-4F76-852C-591D49F335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E0E82B5A-9987-48A2-BC30-FAD77B8689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393AEBD5-E09B-4C1C-8797-60C993B239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E1DF23B8-C389-4278-83E7-CF9A2A219D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230F9D19-2283-4EAD-9F79-DCD848AC2A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46989</xdr:rowOff>
    </xdr:from>
    <xdr:to>
      <xdr:col>6</xdr:col>
      <xdr:colOff>38100</xdr:colOff>
      <xdr:row>79</xdr:row>
      <xdr:rowOff>148589</xdr:rowOff>
    </xdr:to>
    <xdr:sp macro="" textlink="">
      <xdr:nvSpPr>
        <xdr:cNvPr id="104" name="楕円 103">
          <a:extLst>
            <a:ext uri="{FF2B5EF4-FFF2-40B4-BE49-F238E27FC236}">
              <a16:creationId xmlns:a16="http://schemas.microsoft.com/office/drawing/2014/main" id="{ECEDC7FB-9CD1-49AB-863C-88EB5B778ADE}"/>
            </a:ext>
          </a:extLst>
        </xdr:cNvPr>
        <xdr:cNvSpPr/>
      </xdr:nvSpPr>
      <xdr:spPr>
        <a:xfrm>
          <a:off x="1079500" y="13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90188</xdr:rowOff>
    </xdr:from>
    <xdr:ext cx="405111" cy="259045"/>
    <xdr:sp macro="" textlink="">
      <xdr:nvSpPr>
        <xdr:cNvPr id="105" name="n_1aveValue【福祉施設】&#10;有形固定資産減価償却率">
          <a:extLst>
            <a:ext uri="{FF2B5EF4-FFF2-40B4-BE49-F238E27FC236}">
              <a16:creationId xmlns:a16="http://schemas.microsoft.com/office/drawing/2014/main" id="{236E4B85-8B35-4CEF-BA8E-722D8B4635D6}"/>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06" name="n_2aveValue【福祉施設】&#10;有形固定資産減価償却率">
          <a:extLst>
            <a:ext uri="{FF2B5EF4-FFF2-40B4-BE49-F238E27FC236}">
              <a16:creationId xmlns:a16="http://schemas.microsoft.com/office/drawing/2014/main" id="{ABEC97D3-2AB0-49D8-B85A-18CCC0EEDACE}"/>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07" name="n_3aveValue【福祉施設】&#10;有形固定資産減価償却率">
          <a:extLst>
            <a:ext uri="{FF2B5EF4-FFF2-40B4-BE49-F238E27FC236}">
              <a16:creationId xmlns:a16="http://schemas.microsoft.com/office/drawing/2014/main" id="{D409F7D6-3256-44B5-8FCC-CE3606FB88D9}"/>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41927</xdr:rowOff>
    </xdr:from>
    <xdr:ext cx="405111" cy="259045"/>
    <xdr:sp macro="" textlink="">
      <xdr:nvSpPr>
        <xdr:cNvPr id="108" name="n_4aveValue【福祉施設】&#10;有形固定資産減価償却率">
          <a:extLst>
            <a:ext uri="{FF2B5EF4-FFF2-40B4-BE49-F238E27FC236}">
              <a16:creationId xmlns:a16="http://schemas.microsoft.com/office/drawing/2014/main" id="{B94B4416-34B6-4AFE-AAE9-CC63F4994FE6}"/>
            </a:ext>
          </a:extLst>
        </xdr:cNvPr>
        <xdr:cNvSpPr txBox="1"/>
      </xdr:nvSpPr>
      <xdr:spPr>
        <a:xfrm>
          <a:off x="927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165116</xdr:rowOff>
    </xdr:from>
    <xdr:ext cx="405111" cy="259045"/>
    <xdr:sp macro="" textlink="">
      <xdr:nvSpPr>
        <xdr:cNvPr id="109" name="n_4mainValue【福祉施設】&#10;有形固定資産減価償却率">
          <a:extLst>
            <a:ext uri="{FF2B5EF4-FFF2-40B4-BE49-F238E27FC236}">
              <a16:creationId xmlns:a16="http://schemas.microsoft.com/office/drawing/2014/main" id="{FA93726B-2B76-432A-AF05-26D018A959DF}"/>
            </a:ext>
          </a:extLst>
        </xdr:cNvPr>
        <xdr:cNvSpPr txBox="1"/>
      </xdr:nvSpPr>
      <xdr:spPr>
        <a:xfrm>
          <a:off x="927744"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id="{DAC0C685-C19C-432A-ADAF-5D4EF5F3A9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id="{47D9BBE8-CE96-4505-B10B-F9F6A33646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id="{3DAA97CA-3809-4BB1-B79B-B32D249441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id="{380DB45D-D599-4015-9264-28E1297935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id="{CA7881B0-6D28-4472-BA19-31FA08B2A5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id="{34730ACD-7D6E-4673-A5F5-A18F7A31CD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id="{DB3C2757-904D-42A9-8EFD-0E8DE98D6B2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id="{505D6561-8866-44F5-A1D6-219A7AEA1CA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18" name="正方形/長方形 117">
          <a:extLst>
            <a:ext uri="{FF2B5EF4-FFF2-40B4-BE49-F238E27FC236}">
              <a16:creationId xmlns:a16="http://schemas.microsoft.com/office/drawing/2014/main" id="{CBFD2FAB-C96B-47BB-BB10-24765332B0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19" name="正方形/長方形 118">
          <a:extLst>
            <a:ext uri="{FF2B5EF4-FFF2-40B4-BE49-F238E27FC236}">
              <a16:creationId xmlns:a16="http://schemas.microsoft.com/office/drawing/2014/main" id="{E5B93414-9B71-46FF-A1E5-3EA01136DF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0" name="正方形/長方形 119">
          <a:extLst>
            <a:ext uri="{FF2B5EF4-FFF2-40B4-BE49-F238E27FC236}">
              <a16:creationId xmlns:a16="http://schemas.microsoft.com/office/drawing/2014/main" id="{A17B0272-C1D4-44B9-876E-20114798A9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1" name="正方形/長方形 120">
          <a:extLst>
            <a:ext uri="{FF2B5EF4-FFF2-40B4-BE49-F238E27FC236}">
              <a16:creationId xmlns:a16="http://schemas.microsoft.com/office/drawing/2014/main" id="{986565BF-D24A-45B0-BC5B-709FB5BB779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2" name="正方形/長方形 121">
          <a:extLst>
            <a:ext uri="{FF2B5EF4-FFF2-40B4-BE49-F238E27FC236}">
              <a16:creationId xmlns:a16="http://schemas.microsoft.com/office/drawing/2014/main" id="{E0E8C71D-E264-42C3-A6C7-6446E40EA5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3" name="正方形/長方形 122">
          <a:extLst>
            <a:ext uri="{FF2B5EF4-FFF2-40B4-BE49-F238E27FC236}">
              <a16:creationId xmlns:a16="http://schemas.microsoft.com/office/drawing/2014/main" id="{42445F68-12B9-45D6-AB11-F17EACD184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4" name="正方形/長方形 123">
          <a:extLst>
            <a:ext uri="{FF2B5EF4-FFF2-40B4-BE49-F238E27FC236}">
              <a16:creationId xmlns:a16="http://schemas.microsoft.com/office/drawing/2014/main" id="{9403B7E8-95BF-4DBC-9772-AC12F7C0D8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25" name="正方形/長方形 124">
          <a:extLst>
            <a:ext uri="{FF2B5EF4-FFF2-40B4-BE49-F238E27FC236}">
              <a16:creationId xmlns:a16="http://schemas.microsoft.com/office/drawing/2014/main" id="{E5FADC25-4C47-4CE8-AFCA-3118713E1C9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26" name="テキスト ボックス 125">
          <a:extLst>
            <a:ext uri="{FF2B5EF4-FFF2-40B4-BE49-F238E27FC236}">
              <a16:creationId xmlns:a16="http://schemas.microsoft.com/office/drawing/2014/main" id="{66C9E532-E058-4D7C-A3F1-320FE1DBEC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27" name="直線コネクタ 126">
          <a:extLst>
            <a:ext uri="{FF2B5EF4-FFF2-40B4-BE49-F238E27FC236}">
              <a16:creationId xmlns:a16="http://schemas.microsoft.com/office/drawing/2014/main" id="{F533D189-EA30-49A3-9BDC-527F06DBE1D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28" name="テキスト ボックス 127">
          <a:extLst>
            <a:ext uri="{FF2B5EF4-FFF2-40B4-BE49-F238E27FC236}">
              <a16:creationId xmlns:a16="http://schemas.microsoft.com/office/drawing/2014/main" id="{C13BC38B-DF30-48FB-8EEA-A95028EB0FA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29" name="直線コネクタ 128">
          <a:extLst>
            <a:ext uri="{FF2B5EF4-FFF2-40B4-BE49-F238E27FC236}">
              <a16:creationId xmlns:a16="http://schemas.microsoft.com/office/drawing/2014/main" id="{6314C5A0-A075-4B17-93C2-8047F7A93E7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30" name="テキスト ボックス 129">
          <a:extLst>
            <a:ext uri="{FF2B5EF4-FFF2-40B4-BE49-F238E27FC236}">
              <a16:creationId xmlns:a16="http://schemas.microsoft.com/office/drawing/2014/main" id="{FA6F55A8-7A71-442A-8EAE-394C7BF6134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31" name="直線コネクタ 130">
          <a:extLst>
            <a:ext uri="{FF2B5EF4-FFF2-40B4-BE49-F238E27FC236}">
              <a16:creationId xmlns:a16="http://schemas.microsoft.com/office/drawing/2014/main" id="{CA9EC43D-ED81-4F5A-AA38-56703066FB1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32" name="テキスト ボックス 131">
          <a:extLst>
            <a:ext uri="{FF2B5EF4-FFF2-40B4-BE49-F238E27FC236}">
              <a16:creationId xmlns:a16="http://schemas.microsoft.com/office/drawing/2014/main" id="{F84CF29E-2487-4805-B042-BC9CD05422E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33" name="直線コネクタ 132">
          <a:extLst>
            <a:ext uri="{FF2B5EF4-FFF2-40B4-BE49-F238E27FC236}">
              <a16:creationId xmlns:a16="http://schemas.microsoft.com/office/drawing/2014/main" id="{DF423DCA-C89E-4C85-AB3E-A07A20B47D9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34" name="テキスト ボックス 133">
          <a:extLst>
            <a:ext uri="{FF2B5EF4-FFF2-40B4-BE49-F238E27FC236}">
              <a16:creationId xmlns:a16="http://schemas.microsoft.com/office/drawing/2014/main" id="{5FC3F1B3-2EAD-4614-8DD8-E4BED7F3916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35" name="直線コネクタ 134">
          <a:extLst>
            <a:ext uri="{FF2B5EF4-FFF2-40B4-BE49-F238E27FC236}">
              <a16:creationId xmlns:a16="http://schemas.microsoft.com/office/drawing/2014/main" id="{A98D0A56-29D5-4F80-B59C-45409F7CF6F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36" name="テキスト ボックス 135">
          <a:extLst>
            <a:ext uri="{FF2B5EF4-FFF2-40B4-BE49-F238E27FC236}">
              <a16:creationId xmlns:a16="http://schemas.microsoft.com/office/drawing/2014/main" id="{CC7E6B0E-E813-4574-9A67-83B7162B2BB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37" name="直線コネクタ 136">
          <a:extLst>
            <a:ext uri="{FF2B5EF4-FFF2-40B4-BE49-F238E27FC236}">
              <a16:creationId xmlns:a16="http://schemas.microsoft.com/office/drawing/2014/main" id="{37884020-28D9-4796-BCB0-E9D7A731AC7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38" name="テキスト ボックス 137">
          <a:extLst>
            <a:ext uri="{FF2B5EF4-FFF2-40B4-BE49-F238E27FC236}">
              <a16:creationId xmlns:a16="http://schemas.microsoft.com/office/drawing/2014/main" id="{1BBDA2D7-1E0D-4833-A32F-D35A4F96053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39" name="直線コネクタ 138">
          <a:extLst>
            <a:ext uri="{FF2B5EF4-FFF2-40B4-BE49-F238E27FC236}">
              <a16:creationId xmlns:a16="http://schemas.microsoft.com/office/drawing/2014/main" id="{E0837BF6-7227-48DB-9C40-985B98EE9A8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40" name="テキスト ボックス 139">
          <a:extLst>
            <a:ext uri="{FF2B5EF4-FFF2-40B4-BE49-F238E27FC236}">
              <a16:creationId xmlns:a16="http://schemas.microsoft.com/office/drawing/2014/main" id="{EAFD101B-7F7C-4582-B8D6-5633ED32C2D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41" name="直線コネクタ 140">
          <a:extLst>
            <a:ext uri="{FF2B5EF4-FFF2-40B4-BE49-F238E27FC236}">
              <a16:creationId xmlns:a16="http://schemas.microsoft.com/office/drawing/2014/main" id="{9AEF97BF-C308-45C0-AA78-89EF1457950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42" name="【市民会館】&#10;有形固定資産減価償却率グラフ枠">
          <a:extLst>
            <a:ext uri="{FF2B5EF4-FFF2-40B4-BE49-F238E27FC236}">
              <a16:creationId xmlns:a16="http://schemas.microsoft.com/office/drawing/2014/main" id="{861DF4A4-2A2C-4265-9C1E-AF19FBF6EF7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143" name="直線コネクタ 142">
          <a:extLst>
            <a:ext uri="{FF2B5EF4-FFF2-40B4-BE49-F238E27FC236}">
              <a16:creationId xmlns:a16="http://schemas.microsoft.com/office/drawing/2014/main" id="{1767C310-0142-4D39-99A8-4B79E94634F9}"/>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44" name="【市民会館】&#10;有形固定資産減価償却率最小値テキスト">
          <a:extLst>
            <a:ext uri="{FF2B5EF4-FFF2-40B4-BE49-F238E27FC236}">
              <a16:creationId xmlns:a16="http://schemas.microsoft.com/office/drawing/2014/main" id="{982E86D9-E77F-4DB2-BEF2-0CF06F71B1C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45" name="直線コネクタ 144">
          <a:extLst>
            <a:ext uri="{FF2B5EF4-FFF2-40B4-BE49-F238E27FC236}">
              <a16:creationId xmlns:a16="http://schemas.microsoft.com/office/drawing/2014/main" id="{5E59DFE6-D7EF-4546-A495-0B4B947B2C1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146" name="【市民会館】&#10;有形固定資産減価償却率最大値テキスト">
          <a:extLst>
            <a:ext uri="{FF2B5EF4-FFF2-40B4-BE49-F238E27FC236}">
              <a16:creationId xmlns:a16="http://schemas.microsoft.com/office/drawing/2014/main" id="{A6675F19-4F4B-4199-A000-B5F99D9C6506}"/>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147" name="直線コネクタ 146">
          <a:extLst>
            <a:ext uri="{FF2B5EF4-FFF2-40B4-BE49-F238E27FC236}">
              <a16:creationId xmlns:a16="http://schemas.microsoft.com/office/drawing/2014/main" id="{79241749-74FF-4EE2-9EC7-507C91B14AA4}"/>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148" name="【市民会館】&#10;有形固定資産減価償却率平均値テキスト">
          <a:extLst>
            <a:ext uri="{FF2B5EF4-FFF2-40B4-BE49-F238E27FC236}">
              <a16:creationId xmlns:a16="http://schemas.microsoft.com/office/drawing/2014/main" id="{4E657753-9FAA-4D31-ABE3-D960E02933BF}"/>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149" name="フローチャート: 判断 148">
          <a:extLst>
            <a:ext uri="{FF2B5EF4-FFF2-40B4-BE49-F238E27FC236}">
              <a16:creationId xmlns:a16="http://schemas.microsoft.com/office/drawing/2014/main" id="{7B02EE78-2F78-49D8-A1B0-E70761D31C95}"/>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150" name="フローチャート: 判断 149">
          <a:extLst>
            <a:ext uri="{FF2B5EF4-FFF2-40B4-BE49-F238E27FC236}">
              <a16:creationId xmlns:a16="http://schemas.microsoft.com/office/drawing/2014/main" id="{ABBBC50D-FB7E-4B53-9B0D-14A076D56647}"/>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151" name="フローチャート: 判断 150">
          <a:extLst>
            <a:ext uri="{FF2B5EF4-FFF2-40B4-BE49-F238E27FC236}">
              <a16:creationId xmlns:a16="http://schemas.microsoft.com/office/drawing/2014/main" id="{236DC13E-8B45-485E-93AA-708863F7D2CA}"/>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152" name="フローチャート: 判断 151">
          <a:extLst>
            <a:ext uri="{FF2B5EF4-FFF2-40B4-BE49-F238E27FC236}">
              <a16:creationId xmlns:a16="http://schemas.microsoft.com/office/drawing/2014/main" id="{06488FB1-26AD-4B74-AD84-949C631BC3BF}"/>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153" name="フローチャート: 判断 152">
          <a:extLst>
            <a:ext uri="{FF2B5EF4-FFF2-40B4-BE49-F238E27FC236}">
              <a16:creationId xmlns:a16="http://schemas.microsoft.com/office/drawing/2014/main" id="{50FC8870-B4B6-4D72-9D6B-1C6CCF466D2B}"/>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54" name="テキスト ボックス 153">
          <a:extLst>
            <a:ext uri="{FF2B5EF4-FFF2-40B4-BE49-F238E27FC236}">
              <a16:creationId xmlns:a16="http://schemas.microsoft.com/office/drawing/2014/main" id="{75CECBA4-07EE-4A96-9EA7-099D9FBB0A7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55" name="テキスト ボックス 154">
          <a:extLst>
            <a:ext uri="{FF2B5EF4-FFF2-40B4-BE49-F238E27FC236}">
              <a16:creationId xmlns:a16="http://schemas.microsoft.com/office/drawing/2014/main" id="{B447BE00-6F12-4B27-B488-22E82A5095A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56" name="テキスト ボックス 155">
          <a:extLst>
            <a:ext uri="{FF2B5EF4-FFF2-40B4-BE49-F238E27FC236}">
              <a16:creationId xmlns:a16="http://schemas.microsoft.com/office/drawing/2014/main" id="{AD4E31AF-B605-4F44-B2FF-D2A77BE3EF7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57" name="テキスト ボックス 156">
          <a:extLst>
            <a:ext uri="{FF2B5EF4-FFF2-40B4-BE49-F238E27FC236}">
              <a16:creationId xmlns:a16="http://schemas.microsoft.com/office/drawing/2014/main" id="{F46451F2-4F6A-4305-B45E-90745E4017A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58" name="テキスト ボックス 157">
          <a:extLst>
            <a:ext uri="{FF2B5EF4-FFF2-40B4-BE49-F238E27FC236}">
              <a16:creationId xmlns:a16="http://schemas.microsoft.com/office/drawing/2014/main" id="{62659344-C0C9-47B5-8F6D-291E24B3F4C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15602</xdr:rowOff>
    </xdr:from>
    <xdr:to>
      <xdr:col>6</xdr:col>
      <xdr:colOff>38100</xdr:colOff>
      <xdr:row>106</xdr:row>
      <xdr:rowOff>117202</xdr:rowOff>
    </xdr:to>
    <xdr:sp macro="" textlink="">
      <xdr:nvSpPr>
        <xdr:cNvPr id="159" name="楕円 158">
          <a:extLst>
            <a:ext uri="{FF2B5EF4-FFF2-40B4-BE49-F238E27FC236}">
              <a16:creationId xmlns:a16="http://schemas.microsoft.com/office/drawing/2014/main" id="{D9264983-4449-42FC-ADB9-9A58E60E8A81}"/>
            </a:ext>
          </a:extLst>
        </xdr:cNvPr>
        <xdr:cNvSpPr/>
      </xdr:nvSpPr>
      <xdr:spPr>
        <a:xfrm>
          <a:off x="1079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19429</xdr:rowOff>
    </xdr:from>
    <xdr:ext cx="405111" cy="259045"/>
    <xdr:sp macro="" textlink="">
      <xdr:nvSpPr>
        <xdr:cNvPr id="160" name="n_1aveValue【市民会館】&#10;有形固定資産減価償却率">
          <a:extLst>
            <a:ext uri="{FF2B5EF4-FFF2-40B4-BE49-F238E27FC236}">
              <a16:creationId xmlns:a16="http://schemas.microsoft.com/office/drawing/2014/main" id="{74BB1532-4911-4E74-B2D1-44C0556652DA}"/>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161" name="n_2aveValue【市民会館】&#10;有形固定資産減価償却率">
          <a:extLst>
            <a:ext uri="{FF2B5EF4-FFF2-40B4-BE49-F238E27FC236}">
              <a16:creationId xmlns:a16="http://schemas.microsoft.com/office/drawing/2014/main" id="{283F4DA1-C6F7-4CD9-A795-86D9BA659694}"/>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162" name="n_3aveValue【市民会館】&#10;有形固定資産減価償却率">
          <a:extLst>
            <a:ext uri="{FF2B5EF4-FFF2-40B4-BE49-F238E27FC236}">
              <a16:creationId xmlns:a16="http://schemas.microsoft.com/office/drawing/2014/main" id="{FCD007EB-4DC5-4048-B8D1-538FA5F1E977}"/>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163" name="n_4aveValue【市民会館】&#10;有形固定資産減価償却率">
          <a:extLst>
            <a:ext uri="{FF2B5EF4-FFF2-40B4-BE49-F238E27FC236}">
              <a16:creationId xmlns:a16="http://schemas.microsoft.com/office/drawing/2014/main" id="{997EA634-A542-4C11-BCB8-FE74CAFE710F}"/>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164" name="n_4mainValue【市民会館】&#10;有形固定資産減価償却率">
          <a:extLst>
            <a:ext uri="{FF2B5EF4-FFF2-40B4-BE49-F238E27FC236}">
              <a16:creationId xmlns:a16="http://schemas.microsoft.com/office/drawing/2014/main" id="{0EE8A300-CC46-42E1-9D72-31CBCEE3CA9F}"/>
            </a:ext>
          </a:extLst>
        </xdr:cNvPr>
        <xdr:cNvSpPr txBox="1"/>
      </xdr:nvSpPr>
      <xdr:spPr>
        <a:xfrm>
          <a:off x="927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a16="http://schemas.microsoft.com/office/drawing/2014/main" id="{5E8C4E12-29A9-4708-8465-CB1EEC946B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a16="http://schemas.microsoft.com/office/drawing/2014/main" id="{96C2CF0A-AA48-4CE8-ACD8-F2785EF056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a16="http://schemas.microsoft.com/office/drawing/2014/main" id="{F95E1C7F-F58F-4D38-AF77-C9859C10D2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a16="http://schemas.microsoft.com/office/drawing/2014/main" id="{28EE1D4A-75CE-468B-B67B-7000096C0C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a16="http://schemas.microsoft.com/office/drawing/2014/main" id="{F7C433EC-BACA-46E5-8789-C1A586E8FC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a16="http://schemas.microsoft.com/office/drawing/2014/main" id="{2B591829-3BA0-4A53-BBB8-38B563C3CC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a16="http://schemas.microsoft.com/office/drawing/2014/main" id="{6EACF675-E82C-4A5E-9C25-C796ED5C02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a16="http://schemas.microsoft.com/office/drawing/2014/main" id="{B88D3C9A-205D-4EAB-8F1A-50CC46B8693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73" name="テキスト ボックス 172">
          <a:extLst>
            <a:ext uri="{FF2B5EF4-FFF2-40B4-BE49-F238E27FC236}">
              <a16:creationId xmlns:a16="http://schemas.microsoft.com/office/drawing/2014/main" id="{96B25E2B-7662-4D27-B5BC-BDB30479C58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74" name="直線コネクタ 173">
          <a:extLst>
            <a:ext uri="{FF2B5EF4-FFF2-40B4-BE49-F238E27FC236}">
              <a16:creationId xmlns:a16="http://schemas.microsoft.com/office/drawing/2014/main" id="{F834EAD7-13F6-4A68-A5AE-29F05ECD9F3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175" name="直線コネクタ 174">
          <a:extLst>
            <a:ext uri="{FF2B5EF4-FFF2-40B4-BE49-F238E27FC236}">
              <a16:creationId xmlns:a16="http://schemas.microsoft.com/office/drawing/2014/main" id="{2406034D-A666-43A7-A6FF-358285049B4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176" name="テキスト ボックス 175">
          <a:extLst>
            <a:ext uri="{FF2B5EF4-FFF2-40B4-BE49-F238E27FC236}">
              <a16:creationId xmlns:a16="http://schemas.microsoft.com/office/drawing/2014/main" id="{5923AD7C-6531-41A4-B6E8-C0D25F763AA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177" name="直線コネクタ 176">
          <a:extLst>
            <a:ext uri="{FF2B5EF4-FFF2-40B4-BE49-F238E27FC236}">
              <a16:creationId xmlns:a16="http://schemas.microsoft.com/office/drawing/2014/main" id="{6288C973-15DE-465E-8F31-FB8912D7738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178" name="テキスト ボックス 177">
          <a:extLst>
            <a:ext uri="{FF2B5EF4-FFF2-40B4-BE49-F238E27FC236}">
              <a16:creationId xmlns:a16="http://schemas.microsoft.com/office/drawing/2014/main" id="{FAC75B08-38CC-4712-B3B6-96BB890202C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179" name="直線コネクタ 178">
          <a:extLst>
            <a:ext uri="{FF2B5EF4-FFF2-40B4-BE49-F238E27FC236}">
              <a16:creationId xmlns:a16="http://schemas.microsoft.com/office/drawing/2014/main" id="{41F80715-9D4D-424D-AC46-093FDFC9A48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180" name="テキスト ボックス 179">
          <a:extLst>
            <a:ext uri="{FF2B5EF4-FFF2-40B4-BE49-F238E27FC236}">
              <a16:creationId xmlns:a16="http://schemas.microsoft.com/office/drawing/2014/main" id="{A633344E-23C1-4C53-85C1-156BD7EE8AD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181" name="直線コネクタ 180">
          <a:extLst>
            <a:ext uri="{FF2B5EF4-FFF2-40B4-BE49-F238E27FC236}">
              <a16:creationId xmlns:a16="http://schemas.microsoft.com/office/drawing/2014/main" id="{BEC57D8D-1F95-46AA-AEA2-ADF517BA28D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182" name="テキスト ボックス 181">
          <a:extLst>
            <a:ext uri="{FF2B5EF4-FFF2-40B4-BE49-F238E27FC236}">
              <a16:creationId xmlns:a16="http://schemas.microsoft.com/office/drawing/2014/main" id="{A3532D75-82C1-4EC3-AB7E-29DB4E586D2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83" name="直線コネクタ 182">
          <a:extLst>
            <a:ext uri="{FF2B5EF4-FFF2-40B4-BE49-F238E27FC236}">
              <a16:creationId xmlns:a16="http://schemas.microsoft.com/office/drawing/2014/main" id="{8AB5B3E5-8578-4420-BB6C-D4E69FCF96F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84" name="テキスト ボックス 183">
          <a:extLst>
            <a:ext uri="{FF2B5EF4-FFF2-40B4-BE49-F238E27FC236}">
              <a16:creationId xmlns:a16="http://schemas.microsoft.com/office/drawing/2014/main" id="{ABF599E6-66B5-4B1E-AB13-21C800A3873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85" name="【市民会館】&#10;一人当たり面積グラフ枠">
          <a:extLst>
            <a:ext uri="{FF2B5EF4-FFF2-40B4-BE49-F238E27FC236}">
              <a16:creationId xmlns:a16="http://schemas.microsoft.com/office/drawing/2014/main" id="{F55A39F8-1C8A-4E21-8901-A51274DC5B0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96774</xdr:rowOff>
    </xdr:from>
    <xdr:to>
      <xdr:col>54</xdr:col>
      <xdr:colOff>189865</xdr:colOff>
      <xdr:row>108</xdr:row>
      <xdr:rowOff>6705</xdr:rowOff>
    </xdr:to>
    <xdr:cxnSp macro="">
      <xdr:nvCxnSpPr>
        <xdr:cNvPr id="186" name="直線コネクタ 185">
          <a:extLst>
            <a:ext uri="{FF2B5EF4-FFF2-40B4-BE49-F238E27FC236}">
              <a16:creationId xmlns:a16="http://schemas.microsoft.com/office/drawing/2014/main" id="{68A9E624-5C36-467A-A547-440731A34BA8}"/>
            </a:ext>
          </a:extLst>
        </xdr:cNvPr>
        <xdr:cNvCxnSpPr/>
      </xdr:nvCxnSpPr>
      <xdr:spPr>
        <a:xfrm flipV="1">
          <a:off x="10476865" y="17584674"/>
          <a:ext cx="0" cy="9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10532</xdr:rowOff>
    </xdr:from>
    <xdr:ext cx="469744" cy="259045"/>
    <xdr:sp macro="" textlink="">
      <xdr:nvSpPr>
        <xdr:cNvPr id="187" name="【市民会館】&#10;一人当たり面積最小値テキスト">
          <a:extLst>
            <a:ext uri="{FF2B5EF4-FFF2-40B4-BE49-F238E27FC236}">
              <a16:creationId xmlns:a16="http://schemas.microsoft.com/office/drawing/2014/main" id="{C6643674-2E6C-4F54-B8A6-323FCB0D22F6}"/>
            </a:ext>
          </a:extLst>
        </xdr:cNvPr>
        <xdr:cNvSpPr txBox="1"/>
      </xdr:nvSpPr>
      <xdr:spPr>
        <a:xfrm>
          <a:off x="10515600" y="185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6705</xdr:rowOff>
    </xdr:from>
    <xdr:to>
      <xdr:col>55</xdr:col>
      <xdr:colOff>88900</xdr:colOff>
      <xdr:row>108</xdr:row>
      <xdr:rowOff>6705</xdr:rowOff>
    </xdr:to>
    <xdr:cxnSp macro="">
      <xdr:nvCxnSpPr>
        <xdr:cNvPr id="188" name="直線コネクタ 187">
          <a:extLst>
            <a:ext uri="{FF2B5EF4-FFF2-40B4-BE49-F238E27FC236}">
              <a16:creationId xmlns:a16="http://schemas.microsoft.com/office/drawing/2014/main" id="{A299A013-0A63-4C97-86BC-3F235A0F7519}"/>
            </a:ext>
          </a:extLst>
        </xdr:cNvPr>
        <xdr:cNvCxnSpPr/>
      </xdr:nvCxnSpPr>
      <xdr:spPr>
        <a:xfrm>
          <a:off x="10388600" y="185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43451</xdr:rowOff>
    </xdr:from>
    <xdr:ext cx="469744" cy="259045"/>
    <xdr:sp macro="" textlink="">
      <xdr:nvSpPr>
        <xdr:cNvPr id="189" name="【市民会館】&#10;一人当たり面積最大値テキスト">
          <a:extLst>
            <a:ext uri="{FF2B5EF4-FFF2-40B4-BE49-F238E27FC236}">
              <a16:creationId xmlns:a16="http://schemas.microsoft.com/office/drawing/2014/main" id="{5CAC1D1B-5EAA-49F3-8787-79CA467439B2}"/>
            </a:ext>
          </a:extLst>
        </xdr:cNvPr>
        <xdr:cNvSpPr txBox="1"/>
      </xdr:nvSpPr>
      <xdr:spPr>
        <a:xfrm>
          <a:off x="10515600" y="1735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96774</xdr:rowOff>
    </xdr:from>
    <xdr:to>
      <xdr:col>55</xdr:col>
      <xdr:colOff>88900</xdr:colOff>
      <xdr:row>102</xdr:row>
      <xdr:rowOff>96774</xdr:rowOff>
    </xdr:to>
    <xdr:cxnSp macro="">
      <xdr:nvCxnSpPr>
        <xdr:cNvPr id="190" name="直線コネクタ 189">
          <a:extLst>
            <a:ext uri="{FF2B5EF4-FFF2-40B4-BE49-F238E27FC236}">
              <a16:creationId xmlns:a16="http://schemas.microsoft.com/office/drawing/2014/main" id="{C6BF35F4-9461-4093-94CA-52A86618B979}"/>
            </a:ext>
          </a:extLst>
        </xdr:cNvPr>
        <xdr:cNvCxnSpPr/>
      </xdr:nvCxnSpPr>
      <xdr:spPr>
        <a:xfrm>
          <a:off x="10388600" y="1758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129100</xdr:rowOff>
    </xdr:from>
    <xdr:ext cx="469744" cy="259045"/>
    <xdr:sp macro="" textlink="">
      <xdr:nvSpPr>
        <xdr:cNvPr id="191" name="【市民会館】&#10;一人当たり面積平均値テキスト">
          <a:extLst>
            <a:ext uri="{FF2B5EF4-FFF2-40B4-BE49-F238E27FC236}">
              <a16:creationId xmlns:a16="http://schemas.microsoft.com/office/drawing/2014/main" id="{2B46C6AA-89CA-47D7-985A-443DE57EFE02}"/>
            </a:ext>
          </a:extLst>
        </xdr:cNvPr>
        <xdr:cNvSpPr txBox="1"/>
      </xdr:nvSpPr>
      <xdr:spPr>
        <a:xfrm>
          <a:off x="10515600" y="18131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150673</xdr:rowOff>
    </xdr:from>
    <xdr:to>
      <xdr:col>55</xdr:col>
      <xdr:colOff>50800</xdr:colOff>
      <xdr:row>106</xdr:row>
      <xdr:rowOff>80823</xdr:rowOff>
    </xdr:to>
    <xdr:sp macro="" textlink="">
      <xdr:nvSpPr>
        <xdr:cNvPr id="192" name="フローチャート: 判断 191">
          <a:extLst>
            <a:ext uri="{FF2B5EF4-FFF2-40B4-BE49-F238E27FC236}">
              <a16:creationId xmlns:a16="http://schemas.microsoft.com/office/drawing/2014/main" id="{FE22CF03-A41B-4D18-8995-E0A07410FAEA}"/>
            </a:ext>
          </a:extLst>
        </xdr:cNvPr>
        <xdr:cNvSpPr/>
      </xdr:nvSpPr>
      <xdr:spPr>
        <a:xfrm>
          <a:off x="10426700" y="1815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29972</xdr:rowOff>
    </xdr:from>
    <xdr:to>
      <xdr:col>50</xdr:col>
      <xdr:colOff>165100</xdr:colOff>
      <xdr:row>106</xdr:row>
      <xdr:rowOff>131572</xdr:rowOff>
    </xdr:to>
    <xdr:sp macro="" textlink="">
      <xdr:nvSpPr>
        <xdr:cNvPr id="193" name="フローチャート: 判断 192">
          <a:extLst>
            <a:ext uri="{FF2B5EF4-FFF2-40B4-BE49-F238E27FC236}">
              <a16:creationId xmlns:a16="http://schemas.microsoft.com/office/drawing/2014/main" id="{4ADC0A55-0F17-4C6A-AAA4-0B372FD1E86E}"/>
            </a:ext>
          </a:extLst>
        </xdr:cNvPr>
        <xdr:cNvSpPr/>
      </xdr:nvSpPr>
      <xdr:spPr>
        <a:xfrm>
          <a:off x="9588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194" name="フローチャート: 判断 193">
          <a:extLst>
            <a:ext uri="{FF2B5EF4-FFF2-40B4-BE49-F238E27FC236}">
              <a16:creationId xmlns:a16="http://schemas.microsoft.com/office/drawing/2014/main" id="{B7719C39-2939-4C2B-B674-8649003F6646}"/>
            </a:ext>
          </a:extLst>
        </xdr:cNvPr>
        <xdr:cNvSpPr/>
      </xdr:nvSpPr>
      <xdr:spPr>
        <a:xfrm>
          <a:off x="8699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13512</xdr:rowOff>
    </xdr:from>
    <xdr:to>
      <xdr:col>41</xdr:col>
      <xdr:colOff>101600</xdr:colOff>
      <xdr:row>106</xdr:row>
      <xdr:rowOff>115112</xdr:rowOff>
    </xdr:to>
    <xdr:sp macro="" textlink="">
      <xdr:nvSpPr>
        <xdr:cNvPr id="195" name="フローチャート: 判断 194">
          <a:extLst>
            <a:ext uri="{FF2B5EF4-FFF2-40B4-BE49-F238E27FC236}">
              <a16:creationId xmlns:a16="http://schemas.microsoft.com/office/drawing/2014/main" id="{F4059DEA-6FE3-4803-A3E7-B24ACF89717A}"/>
            </a:ext>
          </a:extLst>
        </xdr:cNvPr>
        <xdr:cNvSpPr/>
      </xdr:nvSpPr>
      <xdr:spPr>
        <a:xfrm>
          <a:off x="7810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76606</xdr:rowOff>
    </xdr:from>
    <xdr:to>
      <xdr:col>36</xdr:col>
      <xdr:colOff>165100</xdr:colOff>
      <xdr:row>107</xdr:row>
      <xdr:rowOff>6756</xdr:rowOff>
    </xdr:to>
    <xdr:sp macro="" textlink="">
      <xdr:nvSpPr>
        <xdr:cNvPr id="196" name="フローチャート: 判断 195">
          <a:extLst>
            <a:ext uri="{FF2B5EF4-FFF2-40B4-BE49-F238E27FC236}">
              <a16:creationId xmlns:a16="http://schemas.microsoft.com/office/drawing/2014/main" id="{6F395364-B43C-4979-98F3-88565CF0998D}"/>
            </a:ext>
          </a:extLst>
        </xdr:cNvPr>
        <xdr:cNvSpPr/>
      </xdr:nvSpPr>
      <xdr:spPr>
        <a:xfrm>
          <a:off x="6921500" y="182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BF960AC9-0ABD-4564-953F-392F85F6094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id="{E0CB677B-0AA1-4F4C-B57D-DCF0563129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id="{2FC3B126-EF44-442D-BC93-E59E489A50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BB025194-3E38-4080-AD4C-5A32BBBF0F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DA3E0F63-6459-4DB8-927A-1CD6DA64CB3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100</xdr:row>
      <xdr:rowOff>170332</xdr:rowOff>
    </xdr:from>
    <xdr:to>
      <xdr:col>36</xdr:col>
      <xdr:colOff>165100</xdr:colOff>
      <xdr:row>101</xdr:row>
      <xdr:rowOff>100482</xdr:rowOff>
    </xdr:to>
    <xdr:sp macro="" textlink="">
      <xdr:nvSpPr>
        <xdr:cNvPr id="202" name="楕円 201">
          <a:extLst>
            <a:ext uri="{FF2B5EF4-FFF2-40B4-BE49-F238E27FC236}">
              <a16:creationId xmlns:a16="http://schemas.microsoft.com/office/drawing/2014/main" id="{B93B5A5F-9DE5-41D1-8507-FA131D6769C7}"/>
            </a:ext>
          </a:extLst>
        </xdr:cNvPr>
        <xdr:cNvSpPr/>
      </xdr:nvSpPr>
      <xdr:spPr>
        <a:xfrm>
          <a:off x="6921500" y="173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148099</xdr:rowOff>
    </xdr:from>
    <xdr:ext cx="469744" cy="259045"/>
    <xdr:sp macro="" textlink="">
      <xdr:nvSpPr>
        <xdr:cNvPr id="203" name="n_1aveValue【市民会館】&#10;一人当たり面積">
          <a:extLst>
            <a:ext uri="{FF2B5EF4-FFF2-40B4-BE49-F238E27FC236}">
              <a16:creationId xmlns:a16="http://schemas.microsoft.com/office/drawing/2014/main" id="{C0FC2A23-D31F-4598-AF77-7D96429554ED}"/>
            </a:ext>
          </a:extLst>
        </xdr:cNvPr>
        <xdr:cNvSpPr txBox="1"/>
      </xdr:nvSpPr>
      <xdr:spPr>
        <a:xfrm>
          <a:off x="93917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204" name="n_2aveValue【市民会館】&#10;一人当たり面積">
          <a:extLst>
            <a:ext uri="{FF2B5EF4-FFF2-40B4-BE49-F238E27FC236}">
              <a16:creationId xmlns:a16="http://schemas.microsoft.com/office/drawing/2014/main" id="{E51B26E0-AE1E-4D1E-9D84-B253744C48D0}"/>
            </a:ext>
          </a:extLst>
        </xdr:cNvPr>
        <xdr:cNvSpPr txBox="1"/>
      </xdr:nvSpPr>
      <xdr:spPr>
        <a:xfrm>
          <a:off x="8515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131639</xdr:rowOff>
    </xdr:from>
    <xdr:ext cx="469744" cy="259045"/>
    <xdr:sp macro="" textlink="">
      <xdr:nvSpPr>
        <xdr:cNvPr id="205" name="n_3aveValue【市民会館】&#10;一人当たり面積">
          <a:extLst>
            <a:ext uri="{FF2B5EF4-FFF2-40B4-BE49-F238E27FC236}">
              <a16:creationId xmlns:a16="http://schemas.microsoft.com/office/drawing/2014/main" id="{CAD1D982-0DC8-44B7-B119-A7373645DFCF}"/>
            </a:ext>
          </a:extLst>
        </xdr:cNvPr>
        <xdr:cNvSpPr txBox="1"/>
      </xdr:nvSpPr>
      <xdr:spPr>
        <a:xfrm>
          <a:off x="76264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169333</xdr:rowOff>
    </xdr:from>
    <xdr:ext cx="469744" cy="259045"/>
    <xdr:sp macro="" textlink="">
      <xdr:nvSpPr>
        <xdr:cNvPr id="206" name="n_4aveValue【市民会館】&#10;一人当たり面積">
          <a:extLst>
            <a:ext uri="{FF2B5EF4-FFF2-40B4-BE49-F238E27FC236}">
              <a16:creationId xmlns:a16="http://schemas.microsoft.com/office/drawing/2014/main" id="{710FCC89-65AD-4773-9056-A44CB9E47735}"/>
            </a:ext>
          </a:extLst>
        </xdr:cNvPr>
        <xdr:cNvSpPr txBox="1"/>
      </xdr:nvSpPr>
      <xdr:spPr>
        <a:xfrm>
          <a:off x="6737427" y="183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117009</xdr:rowOff>
    </xdr:from>
    <xdr:ext cx="469744" cy="259045"/>
    <xdr:sp macro="" textlink="">
      <xdr:nvSpPr>
        <xdr:cNvPr id="207" name="n_4mainValue【市民会館】&#10;一人当たり面積">
          <a:extLst>
            <a:ext uri="{FF2B5EF4-FFF2-40B4-BE49-F238E27FC236}">
              <a16:creationId xmlns:a16="http://schemas.microsoft.com/office/drawing/2014/main" id="{9BDDCFA3-2A1C-4606-9D70-79190E8BDA7B}"/>
            </a:ext>
          </a:extLst>
        </xdr:cNvPr>
        <xdr:cNvSpPr txBox="1"/>
      </xdr:nvSpPr>
      <xdr:spPr>
        <a:xfrm>
          <a:off x="6737427" y="170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08" name="正方形/長方形 207">
          <a:extLst>
            <a:ext uri="{FF2B5EF4-FFF2-40B4-BE49-F238E27FC236}">
              <a16:creationId xmlns:a16="http://schemas.microsoft.com/office/drawing/2014/main" id="{8A225779-A893-43E1-B6CA-C001F917EB7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9" name="正方形/長方形 208">
          <a:extLst>
            <a:ext uri="{FF2B5EF4-FFF2-40B4-BE49-F238E27FC236}">
              <a16:creationId xmlns:a16="http://schemas.microsoft.com/office/drawing/2014/main" id="{2DADD3DB-7295-44AE-9452-41ABA14C54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10" name="正方形/長方形 209">
          <a:extLst>
            <a:ext uri="{FF2B5EF4-FFF2-40B4-BE49-F238E27FC236}">
              <a16:creationId xmlns:a16="http://schemas.microsoft.com/office/drawing/2014/main" id="{7128156A-22BF-4EEB-AD6D-FEE933CF35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11" name="正方形/長方形 210">
          <a:extLst>
            <a:ext uri="{FF2B5EF4-FFF2-40B4-BE49-F238E27FC236}">
              <a16:creationId xmlns:a16="http://schemas.microsoft.com/office/drawing/2014/main" id="{A4687CF3-D022-444C-81D3-E67B6C802C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12" name="正方形/長方形 211">
          <a:extLst>
            <a:ext uri="{FF2B5EF4-FFF2-40B4-BE49-F238E27FC236}">
              <a16:creationId xmlns:a16="http://schemas.microsoft.com/office/drawing/2014/main" id="{461B6DD6-B7E1-48D7-B018-091BC0F3A1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13" name="正方形/長方形 212">
          <a:extLst>
            <a:ext uri="{FF2B5EF4-FFF2-40B4-BE49-F238E27FC236}">
              <a16:creationId xmlns:a16="http://schemas.microsoft.com/office/drawing/2014/main" id="{DE9926D6-0667-47BE-888C-18E314E00E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14" name="正方形/長方形 213">
          <a:extLst>
            <a:ext uri="{FF2B5EF4-FFF2-40B4-BE49-F238E27FC236}">
              <a16:creationId xmlns:a16="http://schemas.microsoft.com/office/drawing/2014/main" id="{03B8B6CA-D1A2-48FD-BA10-8C15A20C3F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15" name="正方形/長方形 214">
          <a:extLst>
            <a:ext uri="{FF2B5EF4-FFF2-40B4-BE49-F238E27FC236}">
              <a16:creationId xmlns:a16="http://schemas.microsoft.com/office/drawing/2014/main" id="{17D0A470-BE78-4994-B837-FC53E29D8D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16" name="テキスト ボックス 215">
          <a:extLst>
            <a:ext uri="{FF2B5EF4-FFF2-40B4-BE49-F238E27FC236}">
              <a16:creationId xmlns:a16="http://schemas.microsoft.com/office/drawing/2014/main" id="{8CA485B5-6A10-4ABD-9D6F-EFEF187469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17" name="直線コネクタ 216">
          <a:extLst>
            <a:ext uri="{FF2B5EF4-FFF2-40B4-BE49-F238E27FC236}">
              <a16:creationId xmlns:a16="http://schemas.microsoft.com/office/drawing/2014/main" id="{E7A4F6BE-99C2-45DC-B98A-665722C123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18" name="テキスト ボックス 217">
          <a:extLst>
            <a:ext uri="{FF2B5EF4-FFF2-40B4-BE49-F238E27FC236}">
              <a16:creationId xmlns:a16="http://schemas.microsoft.com/office/drawing/2014/main" id="{5863CD48-50C1-4BBB-B417-7E92DC857E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9" name="直線コネクタ 218">
          <a:extLst>
            <a:ext uri="{FF2B5EF4-FFF2-40B4-BE49-F238E27FC236}">
              <a16:creationId xmlns:a16="http://schemas.microsoft.com/office/drawing/2014/main" id="{37369D2E-B7D2-4E02-BA48-B6E3538B28E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20" name="テキスト ボックス 219">
          <a:extLst>
            <a:ext uri="{FF2B5EF4-FFF2-40B4-BE49-F238E27FC236}">
              <a16:creationId xmlns:a16="http://schemas.microsoft.com/office/drawing/2014/main" id="{DCB3B83C-CC58-4795-AFCC-7FBEC53EA06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21" name="直線コネクタ 220">
          <a:extLst>
            <a:ext uri="{FF2B5EF4-FFF2-40B4-BE49-F238E27FC236}">
              <a16:creationId xmlns:a16="http://schemas.microsoft.com/office/drawing/2014/main" id="{F197F0AD-209C-4F98-AAB7-13275CB8465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22" name="テキスト ボックス 221">
          <a:extLst>
            <a:ext uri="{FF2B5EF4-FFF2-40B4-BE49-F238E27FC236}">
              <a16:creationId xmlns:a16="http://schemas.microsoft.com/office/drawing/2014/main" id="{B569064E-6E0A-4E27-B9A8-7EAC81CD80D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23" name="直線コネクタ 222">
          <a:extLst>
            <a:ext uri="{FF2B5EF4-FFF2-40B4-BE49-F238E27FC236}">
              <a16:creationId xmlns:a16="http://schemas.microsoft.com/office/drawing/2014/main" id="{A783F602-D795-4F2C-9E8D-801F036002A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24" name="テキスト ボックス 223">
          <a:extLst>
            <a:ext uri="{FF2B5EF4-FFF2-40B4-BE49-F238E27FC236}">
              <a16:creationId xmlns:a16="http://schemas.microsoft.com/office/drawing/2014/main" id="{4564BB40-E5DF-4F6C-9E2F-0D2E3590F99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25" name="直線コネクタ 224">
          <a:extLst>
            <a:ext uri="{FF2B5EF4-FFF2-40B4-BE49-F238E27FC236}">
              <a16:creationId xmlns:a16="http://schemas.microsoft.com/office/drawing/2014/main" id="{F2296E9F-FA8A-4DEB-8542-1BC6E080321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26" name="テキスト ボックス 225">
          <a:extLst>
            <a:ext uri="{FF2B5EF4-FFF2-40B4-BE49-F238E27FC236}">
              <a16:creationId xmlns:a16="http://schemas.microsoft.com/office/drawing/2014/main" id="{592D61DF-242B-4DFE-A8FD-271A421DE8C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27" name="直線コネクタ 226">
          <a:extLst>
            <a:ext uri="{FF2B5EF4-FFF2-40B4-BE49-F238E27FC236}">
              <a16:creationId xmlns:a16="http://schemas.microsoft.com/office/drawing/2014/main" id="{1552047A-8F53-407D-AE20-CAA5CC0A38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28" name="テキスト ボックス 227">
          <a:extLst>
            <a:ext uri="{FF2B5EF4-FFF2-40B4-BE49-F238E27FC236}">
              <a16:creationId xmlns:a16="http://schemas.microsoft.com/office/drawing/2014/main" id="{F0532A62-34A6-4461-96B7-E264996499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9" name="直線コネクタ 228">
          <a:extLst>
            <a:ext uri="{FF2B5EF4-FFF2-40B4-BE49-F238E27FC236}">
              <a16:creationId xmlns:a16="http://schemas.microsoft.com/office/drawing/2014/main" id="{300F28D6-2993-41EF-974A-11EE5BB735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30" name="テキスト ボックス 229">
          <a:extLst>
            <a:ext uri="{FF2B5EF4-FFF2-40B4-BE49-F238E27FC236}">
              <a16:creationId xmlns:a16="http://schemas.microsoft.com/office/drawing/2014/main" id="{8C7FAF8D-AA24-4099-AB97-D6153CAFD7F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31" name="直線コネクタ 230">
          <a:extLst>
            <a:ext uri="{FF2B5EF4-FFF2-40B4-BE49-F238E27FC236}">
              <a16:creationId xmlns:a16="http://schemas.microsoft.com/office/drawing/2014/main" id="{FF627A4D-E935-4B8F-BFEB-B52E66A796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32" name="【一般廃棄物処理施設】&#10;有形固定資産減価償却率グラフ枠">
          <a:extLst>
            <a:ext uri="{FF2B5EF4-FFF2-40B4-BE49-F238E27FC236}">
              <a16:creationId xmlns:a16="http://schemas.microsoft.com/office/drawing/2014/main" id="{48B8378D-D31B-4307-A879-70C9B773CE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33" name="直線コネクタ 232">
          <a:extLst>
            <a:ext uri="{FF2B5EF4-FFF2-40B4-BE49-F238E27FC236}">
              <a16:creationId xmlns:a16="http://schemas.microsoft.com/office/drawing/2014/main" id="{3F0D5BD5-71F5-4ABF-8F93-E3D9A8EEA0B7}"/>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234" name="【一般廃棄物処理施設】&#10;有形固定資産減価償却率最小値テキスト">
          <a:extLst>
            <a:ext uri="{FF2B5EF4-FFF2-40B4-BE49-F238E27FC236}">
              <a16:creationId xmlns:a16="http://schemas.microsoft.com/office/drawing/2014/main" id="{5FADD80E-A950-4239-BB07-876303C6D0CC}"/>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235" name="直線コネクタ 234">
          <a:extLst>
            <a:ext uri="{FF2B5EF4-FFF2-40B4-BE49-F238E27FC236}">
              <a16:creationId xmlns:a16="http://schemas.microsoft.com/office/drawing/2014/main" id="{4244E7A3-0B04-4EE9-B85F-0B43104FED0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236" name="【一般廃棄物処理施設】&#10;有形固定資産減価償却率最大値テキスト">
          <a:extLst>
            <a:ext uri="{FF2B5EF4-FFF2-40B4-BE49-F238E27FC236}">
              <a16:creationId xmlns:a16="http://schemas.microsoft.com/office/drawing/2014/main" id="{22D65DDD-7583-40E4-BE32-1BE29E61779F}"/>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237" name="直線コネクタ 236">
          <a:extLst>
            <a:ext uri="{FF2B5EF4-FFF2-40B4-BE49-F238E27FC236}">
              <a16:creationId xmlns:a16="http://schemas.microsoft.com/office/drawing/2014/main" id="{FF305D54-677E-4C90-B50A-FB6CDA8825FF}"/>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238" name="【一般廃棄物処理施設】&#10;有形固定資産減価償却率平均値テキスト">
          <a:extLst>
            <a:ext uri="{FF2B5EF4-FFF2-40B4-BE49-F238E27FC236}">
              <a16:creationId xmlns:a16="http://schemas.microsoft.com/office/drawing/2014/main" id="{EEAA9016-4D04-426C-AF02-0B93589B4A08}"/>
            </a:ext>
          </a:extLst>
        </xdr:cNvPr>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239" name="フローチャート: 判断 238">
          <a:extLst>
            <a:ext uri="{FF2B5EF4-FFF2-40B4-BE49-F238E27FC236}">
              <a16:creationId xmlns:a16="http://schemas.microsoft.com/office/drawing/2014/main" id="{8B428BBD-7022-41B8-B45E-FD0E0795E4BC}"/>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240" name="フローチャート: 判断 239">
          <a:extLst>
            <a:ext uri="{FF2B5EF4-FFF2-40B4-BE49-F238E27FC236}">
              <a16:creationId xmlns:a16="http://schemas.microsoft.com/office/drawing/2014/main" id="{C3316962-5DD7-48A7-9551-4E18E6B8455E}"/>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241" name="フローチャート: 判断 240">
          <a:extLst>
            <a:ext uri="{FF2B5EF4-FFF2-40B4-BE49-F238E27FC236}">
              <a16:creationId xmlns:a16="http://schemas.microsoft.com/office/drawing/2014/main" id="{D3B9F738-0833-49F3-BA32-CE6C644E8F7C}"/>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242" name="フローチャート: 判断 241">
          <a:extLst>
            <a:ext uri="{FF2B5EF4-FFF2-40B4-BE49-F238E27FC236}">
              <a16:creationId xmlns:a16="http://schemas.microsoft.com/office/drawing/2014/main" id="{73C551C5-9ABC-43EA-81F3-E351EF73CED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243" name="フローチャート: 判断 242">
          <a:extLst>
            <a:ext uri="{FF2B5EF4-FFF2-40B4-BE49-F238E27FC236}">
              <a16:creationId xmlns:a16="http://schemas.microsoft.com/office/drawing/2014/main" id="{098CC015-85C5-4CC9-9401-8D400F061C6E}"/>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44" name="テキスト ボックス 243">
          <a:extLst>
            <a:ext uri="{FF2B5EF4-FFF2-40B4-BE49-F238E27FC236}">
              <a16:creationId xmlns:a16="http://schemas.microsoft.com/office/drawing/2014/main" id="{6CFEA6B1-2DC4-430D-B766-567DCB608F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45" name="テキスト ボックス 244">
          <a:extLst>
            <a:ext uri="{FF2B5EF4-FFF2-40B4-BE49-F238E27FC236}">
              <a16:creationId xmlns:a16="http://schemas.microsoft.com/office/drawing/2014/main" id="{8E5561E8-6147-4EC8-9A8D-A53E4D4FCD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6" name="テキスト ボックス 245">
          <a:extLst>
            <a:ext uri="{FF2B5EF4-FFF2-40B4-BE49-F238E27FC236}">
              <a16:creationId xmlns:a16="http://schemas.microsoft.com/office/drawing/2014/main" id="{4C5915CF-C6DC-4CC0-BAF2-320E79502C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7" name="テキスト ボックス 246">
          <a:extLst>
            <a:ext uri="{FF2B5EF4-FFF2-40B4-BE49-F238E27FC236}">
              <a16:creationId xmlns:a16="http://schemas.microsoft.com/office/drawing/2014/main" id="{B6E172BB-7C12-4C26-9C10-07695CA7A9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8" name="テキスト ボックス 247">
          <a:extLst>
            <a:ext uri="{FF2B5EF4-FFF2-40B4-BE49-F238E27FC236}">
              <a16:creationId xmlns:a16="http://schemas.microsoft.com/office/drawing/2014/main" id="{9246111C-2614-4C08-A520-50F2DD28C4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160927</xdr:rowOff>
    </xdr:from>
    <xdr:to>
      <xdr:col>85</xdr:col>
      <xdr:colOff>177800</xdr:colOff>
      <xdr:row>35</xdr:row>
      <xdr:rowOff>91077</xdr:rowOff>
    </xdr:to>
    <xdr:sp macro="" textlink="">
      <xdr:nvSpPr>
        <xdr:cNvPr id="249" name="楕円 248">
          <a:extLst>
            <a:ext uri="{FF2B5EF4-FFF2-40B4-BE49-F238E27FC236}">
              <a16:creationId xmlns:a16="http://schemas.microsoft.com/office/drawing/2014/main" id="{66C49DA6-75FC-471A-BFD9-D9C8955E0CBD}"/>
            </a:ext>
          </a:extLst>
        </xdr:cNvPr>
        <xdr:cNvSpPr/>
      </xdr:nvSpPr>
      <xdr:spPr>
        <a:xfrm>
          <a:off x="162687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12354</xdr:rowOff>
    </xdr:from>
    <xdr:ext cx="405111" cy="259045"/>
    <xdr:sp macro="" textlink="">
      <xdr:nvSpPr>
        <xdr:cNvPr id="250" name="【一般廃棄物処理施設】&#10;有形固定資産減価償却率該当値テキスト">
          <a:extLst>
            <a:ext uri="{FF2B5EF4-FFF2-40B4-BE49-F238E27FC236}">
              <a16:creationId xmlns:a16="http://schemas.microsoft.com/office/drawing/2014/main" id="{F3C11992-6DB9-4AA8-8DCF-902ED029036A}"/>
            </a:ext>
          </a:extLst>
        </xdr:cNvPr>
        <xdr:cNvSpPr txBox="1"/>
      </xdr:nvSpPr>
      <xdr:spPr>
        <a:xfrm>
          <a:off x="16357600" y="58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62956</xdr:rowOff>
    </xdr:from>
    <xdr:to>
      <xdr:col>81</xdr:col>
      <xdr:colOff>101600</xdr:colOff>
      <xdr:row>34</xdr:row>
      <xdr:rowOff>164556</xdr:rowOff>
    </xdr:to>
    <xdr:sp macro="" textlink="">
      <xdr:nvSpPr>
        <xdr:cNvPr id="251" name="楕円 250">
          <a:extLst>
            <a:ext uri="{FF2B5EF4-FFF2-40B4-BE49-F238E27FC236}">
              <a16:creationId xmlns:a16="http://schemas.microsoft.com/office/drawing/2014/main" id="{48027489-A923-40FA-A11A-F64314F49273}"/>
            </a:ext>
          </a:extLst>
        </xdr:cNvPr>
        <xdr:cNvSpPr/>
      </xdr:nvSpPr>
      <xdr:spPr>
        <a:xfrm>
          <a:off x="1543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113756</xdr:rowOff>
    </xdr:from>
    <xdr:to>
      <xdr:col>85</xdr:col>
      <xdr:colOff>127000</xdr:colOff>
      <xdr:row>35</xdr:row>
      <xdr:rowOff>40277</xdr:rowOff>
    </xdr:to>
    <xdr:cxnSp macro="">
      <xdr:nvCxnSpPr>
        <xdr:cNvPr id="252" name="直線コネクタ 251">
          <a:extLst>
            <a:ext uri="{FF2B5EF4-FFF2-40B4-BE49-F238E27FC236}">
              <a16:creationId xmlns:a16="http://schemas.microsoft.com/office/drawing/2014/main" id="{2ACE286F-A664-4610-8AA9-39BDFAF17DB4}"/>
            </a:ext>
          </a:extLst>
        </xdr:cNvPr>
        <xdr:cNvCxnSpPr/>
      </xdr:nvCxnSpPr>
      <xdr:spPr>
        <a:xfrm>
          <a:off x="15481300" y="594305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136434</xdr:rowOff>
    </xdr:from>
    <xdr:to>
      <xdr:col>76</xdr:col>
      <xdr:colOff>165100</xdr:colOff>
      <xdr:row>34</xdr:row>
      <xdr:rowOff>66584</xdr:rowOff>
    </xdr:to>
    <xdr:sp macro="" textlink="">
      <xdr:nvSpPr>
        <xdr:cNvPr id="253" name="楕円 252">
          <a:extLst>
            <a:ext uri="{FF2B5EF4-FFF2-40B4-BE49-F238E27FC236}">
              <a16:creationId xmlns:a16="http://schemas.microsoft.com/office/drawing/2014/main" id="{8AA031F7-53DE-49AE-9357-576EF77D672C}"/>
            </a:ext>
          </a:extLst>
        </xdr:cNvPr>
        <xdr:cNvSpPr/>
      </xdr:nvSpPr>
      <xdr:spPr>
        <a:xfrm>
          <a:off x="14541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34</xdr:row>
      <xdr:rowOff>113756</xdr:rowOff>
    </xdr:to>
    <xdr:cxnSp macro="">
      <xdr:nvCxnSpPr>
        <xdr:cNvPr id="254" name="直線コネクタ 253">
          <a:extLst>
            <a:ext uri="{FF2B5EF4-FFF2-40B4-BE49-F238E27FC236}">
              <a16:creationId xmlns:a16="http://schemas.microsoft.com/office/drawing/2014/main" id="{1C842835-25C4-4E90-A469-282FE5A9DA31}"/>
            </a:ext>
          </a:extLst>
        </xdr:cNvPr>
        <xdr:cNvCxnSpPr/>
      </xdr:nvCxnSpPr>
      <xdr:spPr>
        <a:xfrm>
          <a:off x="14592300" y="584508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255" name="楕円 254">
          <a:extLst>
            <a:ext uri="{FF2B5EF4-FFF2-40B4-BE49-F238E27FC236}">
              <a16:creationId xmlns:a16="http://schemas.microsoft.com/office/drawing/2014/main" id="{1AFE6089-4D80-41F5-B801-ADF87F3F5D0C}"/>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15784</xdr:rowOff>
    </xdr:from>
    <xdr:to>
      <xdr:col>76</xdr:col>
      <xdr:colOff>114300</xdr:colOff>
      <xdr:row>37</xdr:row>
      <xdr:rowOff>112123</xdr:rowOff>
    </xdr:to>
    <xdr:cxnSp macro="">
      <xdr:nvCxnSpPr>
        <xdr:cNvPr id="256" name="直線コネクタ 255">
          <a:extLst>
            <a:ext uri="{FF2B5EF4-FFF2-40B4-BE49-F238E27FC236}">
              <a16:creationId xmlns:a16="http://schemas.microsoft.com/office/drawing/2014/main" id="{99E8A2BD-C441-4B8E-9163-BF92075C357F}"/>
            </a:ext>
          </a:extLst>
        </xdr:cNvPr>
        <xdr:cNvCxnSpPr/>
      </xdr:nvCxnSpPr>
      <xdr:spPr>
        <a:xfrm flipV="1">
          <a:off x="13703300" y="5845084"/>
          <a:ext cx="889000" cy="6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257" name="n_1aveValue【一般廃棄物処理施設】&#10;有形固定資産減価償却率">
          <a:extLst>
            <a:ext uri="{FF2B5EF4-FFF2-40B4-BE49-F238E27FC236}">
              <a16:creationId xmlns:a16="http://schemas.microsoft.com/office/drawing/2014/main" id="{EAAF1D5D-C0ED-4D6B-B9BD-5EE2EDCAC67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258" name="n_2aveValue【一般廃棄物処理施設】&#10;有形固定資産減価償却率">
          <a:extLst>
            <a:ext uri="{FF2B5EF4-FFF2-40B4-BE49-F238E27FC236}">
              <a16:creationId xmlns:a16="http://schemas.microsoft.com/office/drawing/2014/main" id="{7BDE1623-A408-416D-815D-B69C872E9F11}"/>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259" name="n_3aveValue【一般廃棄物処理施設】&#10;有形固定資産減価償却率">
          <a:extLst>
            <a:ext uri="{FF2B5EF4-FFF2-40B4-BE49-F238E27FC236}">
              <a16:creationId xmlns:a16="http://schemas.microsoft.com/office/drawing/2014/main" id="{7D862385-BEE8-42DC-9FAE-4697EA32F655}"/>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260" name="n_4aveValue【一般廃棄物処理施設】&#10;有形固定資産減価償却率">
          <a:extLst>
            <a:ext uri="{FF2B5EF4-FFF2-40B4-BE49-F238E27FC236}">
              <a16:creationId xmlns:a16="http://schemas.microsoft.com/office/drawing/2014/main" id="{3C6C4720-9CE6-43B2-9DE3-1D05EE23410B}"/>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9633</xdr:rowOff>
    </xdr:from>
    <xdr:ext cx="405111" cy="259045"/>
    <xdr:sp macro="" textlink="">
      <xdr:nvSpPr>
        <xdr:cNvPr id="261" name="n_1mainValue【一般廃棄物処理施設】&#10;有形固定資産減価償却率">
          <a:extLst>
            <a:ext uri="{FF2B5EF4-FFF2-40B4-BE49-F238E27FC236}">
              <a16:creationId xmlns:a16="http://schemas.microsoft.com/office/drawing/2014/main" id="{DC89929B-C42D-4C28-B488-BAB075116357}"/>
            </a:ext>
          </a:extLst>
        </xdr:cNvPr>
        <xdr:cNvSpPr txBox="1"/>
      </xdr:nvSpPr>
      <xdr:spPr>
        <a:xfrm>
          <a:off x="1526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83111</xdr:rowOff>
    </xdr:from>
    <xdr:ext cx="405111" cy="259045"/>
    <xdr:sp macro="" textlink="">
      <xdr:nvSpPr>
        <xdr:cNvPr id="262" name="n_2mainValue【一般廃棄物処理施設】&#10;有形固定資産減価償却率">
          <a:extLst>
            <a:ext uri="{FF2B5EF4-FFF2-40B4-BE49-F238E27FC236}">
              <a16:creationId xmlns:a16="http://schemas.microsoft.com/office/drawing/2014/main" id="{6B1D49F7-42A5-4ACF-A5D5-886D83C5686D}"/>
            </a:ext>
          </a:extLst>
        </xdr:cNvPr>
        <xdr:cNvSpPr txBox="1"/>
      </xdr:nvSpPr>
      <xdr:spPr>
        <a:xfrm>
          <a:off x="14389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263" name="n_3mainValue【一般廃棄物処理施設】&#10;有形固定資産減価償却率">
          <a:extLst>
            <a:ext uri="{FF2B5EF4-FFF2-40B4-BE49-F238E27FC236}">
              <a16:creationId xmlns:a16="http://schemas.microsoft.com/office/drawing/2014/main" id="{B69E172A-D9A9-4F3F-B3EB-EC7CB08D54AA}"/>
            </a:ext>
          </a:extLst>
        </xdr:cNvPr>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4" name="正方形/長方形 263">
          <a:extLst>
            <a:ext uri="{FF2B5EF4-FFF2-40B4-BE49-F238E27FC236}">
              <a16:creationId xmlns:a16="http://schemas.microsoft.com/office/drawing/2014/main" id="{4D9DD954-A940-4ABB-8FAE-C112A1AE58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5" name="正方形/長方形 264">
          <a:extLst>
            <a:ext uri="{FF2B5EF4-FFF2-40B4-BE49-F238E27FC236}">
              <a16:creationId xmlns:a16="http://schemas.microsoft.com/office/drawing/2014/main" id="{FEBC4784-4FAF-490F-983E-1766BC5AB4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6" name="正方形/長方形 265">
          <a:extLst>
            <a:ext uri="{FF2B5EF4-FFF2-40B4-BE49-F238E27FC236}">
              <a16:creationId xmlns:a16="http://schemas.microsoft.com/office/drawing/2014/main" id="{E53F6746-EDCC-4780-86FA-E21600776C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7" name="正方形/長方形 266">
          <a:extLst>
            <a:ext uri="{FF2B5EF4-FFF2-40B4-BE49-F238E27FC236}">
              <a16:creationId xmlns:a16="http://schemas.microsoft.com/office/drawing/2014/main" id="{27365395-8FAD-4C3F-837B-94C72BB499C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8" name="正方形/長方形 267">
          <a:extLst>
            <a:ext uri="{FF2B5EF4-FFF2-40B4-BE49-F238E27FC236}">
              <a16:creationId xmlns:a16="http://schemas.microsoft.com/office/drawing/2014/main" id="{AC871DAA-9DCF-4684-993D-E9BBDD77F9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9" name="正方形/長方形 268">
          <a:extLst>
            <a:ext uri="{FF2B5EF4-FFF2-40B4-BE49-F238E27FC236}">
              <a16:creationId xmlns:a16="http://schemas.microsoft.com/office/drawing/2014/main" id="{E9A45430-5528-4F8A-81A2-23D998E3A8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0" name="正方形/長方形 269">
          <a:extLst>
            <a:ext uri="{FF2B5EF4-FFF2-40B4-BE49-F238E27FC236}">
              <a16:creationId xmlns:a16="http://schemas.microsoft.com/office/drawing/2014/main" id="{900C38E8-E5BE-4AE9-9F02-16F64D53A5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1" name="正方形/長方形 270">
          <a:extLst>
            <a:ext uri="{FF2B5EF4-FFF2-40B4-BE49-F238E27FC236}">
              <a16:creationId xmlns:a16="http://schemas.microsoft.com/office/drawing/2014/main" id="{45DC042B-5CDB-4214-BBF9-C77128C080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2" name="テキスト ボックス 271">
          <a:extLst>
            <a:ext uri="{FF2B5EF4-FFF2-40B4-BE49-F238E27FC236}">
              <a16:creationId xmlns:a16="http://schemas.microsoft.com/office/drawing/2014/main" id="{6362DC40-CAD5-475F-8461-54DE74431B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3" name="直線コネクタ 272">
          <a:extLst>
            <a:ext uri="{FF2B5EF4-FFF2-40B4-BE49-F238E27FC236}">
              <a16:creationId xmlns:a16="http://schemas.microsoft.com/office/drawing/2014/main" id="{DAE3211B-E9CA-460B-A360-2274A83548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74" name="直線コネクタ 273">
          <a:extLst>
            <a:ext uri="{FF2B5EF4-FFF2-40B4-BE49-F238E27FC236}">
              <a16:creationId xmlns:a16="http://schemas.microsoft.com/office/drawing/2014/main" id="{53C0F2E5-F37C-46F8-B4F2-AF63112E2FE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75" name="テキスト ボックス 274">
          <a:extLst>
            <a:ext uri="{FF2B5EF4-FFF2-40B4-BE49-F238E27FC236}">
              <a16:creationId xmlns:a16="http://schemas.microsoft.com/office/drawing/2014/main" id="{40C08733-EC85-492B-A2FB-E052AA198D7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76" name="直線コネクタ 275">
          <a:extLst>
            <a:ext uri="{FF2B5EF4-FFF2-40B4-BE49-F238E27FC236}">
              <a16:creationId xmlns:a16="http://schemas.microsoft.com/office/drawing/2014/main" id="{2EE692DE-8941-41FD-B6CF-3094EA2F571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77" name="テキスト ボックス 276">
          <a:extLst>
            <a:ext uri="{FF2B5EF4-FFF2-40B4-BE49-F238E27FC236}">
              <a16:creationId xmlns:a16="http://schemas.microsoft.com/office/drawing/2014/main" id="{447A9D6F-D274-4495-B36E-895B38F4C2DA}"/>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8" name="直線コネクタ 277">
          <a:extLst>
            <a:ext uri="{FF2B5EF4-FFF2-40B4-BE49-F238E27FC236}">
              <a16:creationId xmlns:a16="http://schemas.microsoft.com/office/drawing/2014/main" id="{2DC535D6-6E31-4F04-BCB3-34A189DA2B6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79" name="テキスト ボックス 278">
          <a:extLst>
            <a:ext uri="{FF2B5EF4-FFF2-40B4-BE49-F238E27FC236}">
              <a16:creationId xmlns:a16="http://schemas.microsoft.com/office/drawing/2014/main" id="{951A26DF-079E-4708-A245-B1FE93A4281B}"/>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0" name="直線コネクタ 279">
          <a:extLst>
            <a:ext uri="{FF2B5EF4-FFF2-40B4-BE49-F238E27FC236}">
              <a16:creationId xmlns:a16="http://schemas.microsoft.com/office/drawing/2014/main" id="{00B620FA-5E86-495B-B669-8D06D35CA3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81" name="テキスト ボックス 280">
          <a:extLst>
            <a:ext uri="{FF2B5EF4-FFF2-40B4-BE49-F238E27FC236}">
              <a16:creationId xmlns:a16="http://schemas.microsoft.com/office/drawing/2014/main" id="{3ED3EA9D-B87C-4E15-B85B-B7F6D550CB34}"/>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2" name="直線コネクタ 281">
          <a:extLst>
            <a:ext uri="{FF2B5EF4-FFF2-40B4-BE49-F238E27FC236}">
              <a16:creationId xmlns:a16="http://schemas.microsoft.com/office/drawing/2014/main" id="{A53508D4-4395-453C-B049-D09A485D0F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3" name="テキスト ボックス 282">
          <a:extLst>
            <a:ext uri="{FF2B5EF4-FFF2-40B4-BE49-F238E27FC236}">
              <a16:creationId xmlns:a16="http://schemas.microsoft.com/office/drawing/2014/main" id="{211EFAC6-E7E4-406D-9928-5FCFD2254EE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4" name="【一般廃棄物処理施設】&#10;一人当たり有形固定資産（償却資産）額グラフ枠">
          <a:extLst>
            <a:ext uri="{FF2B5EF4-FFF2-40B4-BE49-F238E27FC236}">
              <a16:creationId xmlns:a16="http://schemas.microsoft.com/office/drawing/2014/main" id="{837C8640-4768-4227-908D-0FC20CB119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285" name="直線コネクタ 284">
          <a:extLst>
            <a:ext uri="{FF2B5EF4-FFF2-40B4-BE49-F238E27FC236}">
              <a16:creationId xmlns:a16="http://schemas.microsoft.com/office/drawing/2014/main" id="{E6270FB8-48E3-4DCE-881B-EB38B8610AF4}"/>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286" name="【一般廃棄物処理施設】&#10;一人当たり有形固定資産（償却資産）額最小値テキスト">
          <a:extLst>
            <a:ext uri="{FF2B5EF4-FFF2-40B4-BE49-F238E27FC236}">
              <a16:creationId xmlns:a16="http://schemas.microsoft.com/office/drawing/2014/main" id="{CA814D81-A7C4-4CC2-91B3-6F58F0A9DFBD}"/>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287" name="直線コネクタ 286">
          <a:extLst>
            <a:ext uri="{FF2B5EF4-FFF2-40B4-BE49-F238E27FC236}">
              <a16:creationId xmlns:a16="http://schemas.microsoft.com/office/drawing/2014/main" id="{8FD48322-A408-4D06-8C85-CBF3036E7B03}"/>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288" name="【一般廃棄物処理施設】&#10;一人当たり有形固定資産（償却資産）額最大値テキスト">
          <a:extLst>
            <a:ext uri="{FF2B5EF4-FFF2-40B4-BE49-F238E27FC236}">
              <a16:creationId xmlns:a16="http://schemas.microsoft.com/office/drawing/2014/main" id="{1C6A8E42-B5BE-414A-89D9-D29AF0A205F4}"/>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289" name="直線コネクタ 288">
          <a:extLst>
            <a:ext uri="{FF2B5EF4-FFF2-40B4-BE49-F238E27FC236}">
              <a16:creationId xmlns:a16="http://schemas.microsoft.com/office/drawing/2014/main" id="{5BA5DB67-E8CB-4CD0-95D8-144BBFBA3CF5}"/>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290" name="【一般廃棄物処理施設】&#10;一人当たり有形固定資産（償却資産）額平均値テキスト">
          <a:extLst>
            <a:ext uri="{FF2B5EF4-FFF2-40B4-BE49-F238E27FC236}">
              <a16:creationId xmlns:a16="http://schemas.microsoft.com/office/drawing/2014/main" id="{97F71564-DCB1-4383-81ED-25E969A95BF6}"/>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291" name="フローチャート: 判断 290">
          <a:extLst>
            <a:ext uri="{FF2B5EF4-FFF2-40B4-BE49-F238E27FC236}">
              <a16:creationId xmlns:a16="http://schemas.microsoft.com/office/drawing/2014/main" id="{0CFD22ED-50D4-460C-B41E-4F603F6A58B5}"/>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292" name="フローチャート: 判断 291">
          <a:extLst>
            <a:ext uri="{FF2B5EF4-FFF2-40B4-BE49-F238E27FC236}">
              <a16:creationId xmlns:a16="http://schemas.microsoft.com/office/drawing/2014/main" id="{0B9AE027-9A26-4D8C-9BE9-809E39C3ACF3}"/>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293" name="フローチャート: 判断 292">
          <a:extLst>
            <a:ext uri="{FF2B5EF4-FFF2-40B4-BE49-F238E27FC236}">
              <a16:creationId xmlns:a16="http://schemas.microsoft.com/office/drawing/2014/main" id="{A5AA1959-C9E2-4A83-8DC1-000EFC17A8BF}"/>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294" name="フローチャート: 判断 293">
          <a:extLst>
            <a:ext uri="{FF2B5EF4-FFF2-40B4-BE49-F238E27FC236}">
              <a16:creationId xmlns:a16="http://schemas.microsoft.com/office/drawing/2014/main" id="{49B3F291-2E09-4338-BA6F-1AB9D58D2F5B}"/>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295" name="フローチャート: 判断 294">
          <a:extLst>
            <a:ext uri="{FF2B5EF4-FFF2-40B4-BE49-F238E27FC236}">
              <a16:creationId xmlns:a16="http://schemas.microsoft.com/office/drawing/2014/main" id="{71B8A300-183F-406A-9835-87E8632ACEFC}"/>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766699D6-DA38-41B1-916C-CBF32B6A28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6507AAD0-DB2B-4070-80C3-74255F2689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1BFB4DFD-8C22-41D1-AE6A-814728741B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19A37170-D855-4AEC-8F93-994B2993449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8D85B231-F02A-4850-9188-13C9ED7164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140715</xdr:rowOff>
    </xdr:from>
    <xdr:to>
      <xdr:col>116</xdr:col>
      <xdr:colOff>114300</xdr:colOff>
      <xdr:row>40</xdr:row>
      <xdr:rowOff>70865</xdr:rowOff>
    </xdr:to>
    <xdr:sp macro="" textlink="">
      <xdr:nvSpPr>
        <xdr:cNvPr id="301" name="楕円 300">
          <a:extLst>
            <a:ext uri="{FF2B5EF4-FFF2-40B4-BE49-F238E27FC236}">
              <a16:creationId xmlns:a16="http://schemas.microsoft.com/office/drawing/2014/main" id="{C940A709-89A2-472C-A5C6-74D780FCE870}"/>
            </a:ext>
          </a:extLst>
        </xdr:cNvPr>
        <xdr:cNvSpPr/>
      </xdr:nvSpPr>
      <xdr:spPr>
        <a:xfrm>
          <a:off x="22110700" y="68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163592</xdr:rowOff>
    </xdr:from>
    <xdr:ext cx="599010" cy="259045"/>
    <xdr:sp macro="" textlink="">
      <xdr:nvSpPr>
        <xdr:cNvPr id="302" name="【一般廃棄物処理施設】&#10;一人当たり有形固定資産（償却資産）額該当値テキスト">
          <a:extLst>
            <a:ext uri="{FF2B5EF4-FFF2-40B4-BE49-F238E27FC236}">
              <a16:creationId xmlns:a16="http://schemas.microsoft.com/office/drawing/2014/main" id="{C5B690B4-06A1-4DDB-93DF-DF0E32C97504}"/>
            </a:ext>
          </a:extLst>
        </xdr:cNvPr>
        <xdr:cNvSpPr txBox="1"/>
      </xdr:nvSpPr>
      <xdr:spPr>
        <a:xfrm>
          <a:off x="22199600" y="667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48120</xdr:rowOff>
    </xdr:from>
    <xdr:to>
      <xdr:col>112</xdr:col>
      <xdr:colOff>38100</xdr:colOff>
      <xdr:row>40</xdr:row>
      <xdr:rowOff>149720</xdr:rowOff>
    </xdr:to>
    <xdr:sp macro="" textlink="">
      <xdr:nvSpPr>
        <xdr:cNvPr id="303" name="楕円 302">
          <a:extLst>
            <a:ext uri="{FF2B5EF4-FFF2-40B4-BE49-F238E27FC236}">
              <a16:creationId xmlns:a16="http://schemas.microsoft.com/office/drawing/2014/main" id="{093FF1A7-E254-436A-AFA6-A0952E68F8A1}"/>
            </a:ext>
          </a:extLst>
        </xdr:cNvPr>
        <xdr:cNvSpPr/>
      </xdr:nvSpPr>
      <xdr:spPr>
        <a:xfrm>
          <a:off x="21272500" y="69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20065</xdr:rowOff>
    </xdr:from>
    <xdr:to>
      <xdr:col>116</xdr:col>
      <xdr:colOff>63500</xdr:colOff>
      <xdr:row>40</xdr:row>
      <xdr:rowOff>98920</xdr:rowOff>
    </xdr:to>
    <xdr:cxnSp macro="">
      <xdr:nvCxnSpPr>
        <xdr:cNvPr id="304" name="直線コネクタ 303">
          <a:extLst>
            <a:ext uri="{FF2B5EF4-FFF2-40B4-BE49-F238E27FC236}">
              <a16:creationId xmlns:a16="http://schemas.microsoft.com/office/drawing/2014/main" id="{45DC1340-0549-4004-8F08-66F8CFD1913B}"/>
            </a:ext>
          </a:extLst>
        </xdr:cNvPr>
        <xdr:cNvCxnSpPr/>
      </xdr:nvCxnSpPr>
      <xdr:spPr>
        <a:xfrm flipV="1">
          <a:off x="21323300" y="6878065"/>
          <a:ext cx="8382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42133</xdr:rowOff>
    </xdr:from>
    <xdr:to>
      <xdr:col>107</xdr:col>
      <xdr:colOff>101600</xdr:colOff>
      <xdr:row>40</xdr:row>
      <xdr:rowOff>143733</xdr:rowOff>
    </xdr:to>
    <xdr:sp macro="" textlink="">
      <xdr:nvSpPr>
        <xdr:cNvPr id="305" name="楕円 304">
          <a:extLst>
            <a:ext uri="{FF2B5EF4-FFF2-40B4-BE49-F238E27FC236}">
              <a16:creationId xmlns:a16="http://schemas.microsoft.com/office/drawing/2014/main" id="{214062DA-7D6B-4F12-921A-7BFD31937BCE}"/>
            </a:ext>
          </a:extLst>
        </xdr:cNvPr>
        <xdr:cNvSpPr/>
      </xdr:nvSpPr>
      <xdr:spPr>
        <a:xfrm>
          <a:off x="20383500" y="69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92933</xdr:rowOff>
    </xdr:from>
    <xdr:to>
      <xdr:col>111</xdr:col>
      <xdr:colOff>177800</xdr:colOff>
      <xdr:row>40</xdr:row>
      <xdr:rowOff>98920</xdr:rowOff>
    </xdr:to>
    <xdr:cxnSp macro="">
      <xdr:nvCxnSpPr>
        <xdr:cNvPr id="306" name="直線コネクタ 305">
          <a:extLst>
            <a:ext uri="{FF2B5EF4-FFF2-40B4-BE49-F238E27FC236}">
              <a16:creationId xmlns:a16="http://schemas.microsoft.com/office/drawing/2014/main" id="{A0D68912-5CC1-48A8-B0EB-0F034CB0D3EA}"/>
            </a:ext>
          </a:extLst>
        </xdr:cNvPr>
        <xdr:cNvCxnSpPr/>
      </xdr:nvCxnSpPr>
      <xdr:spPr>
        <a:xfrm>
          <a:off x="20434300" y="6950933"/>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115925</xdr:rowOff>
    </xdr:from>
    <xdr:to>
      <xdr:col>102</xdr:col>
      <xdr:colOff>165100</xdr:colOff>
      <xdr:row>40</xdr:row>
      <xdr:rowOff>46075</xdr:rowOff>
    </xdr:to>
    <xdr:sp macro="" textlink="">
      <xdr:nvSpPr>
        <xdr:cNvPr id="307" name="楕円 306">
          <a:extLst>
            <a:ext uri="{FF2B5EF4-FFF2-40B4-BE49-F238E27FC236}">
              <a16:creationId xmlns:a16="http://schemas.microsoft.com/office/drawing/2014/main" id="{044BA35F-AA4A-4A6C-A33A-7BDAC094E3AF}"/>
            </a:ext>
          </a:extLst>
        </xdr:cNvPr>
        <xdr:cNvSpPr/>
      </xdr:nvSpPr>
      <xdr:spPr>
        <a:xfrm>
          <a:off x="19494500" y="68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166725</xdr:rowOff>
    </xdr:from>
    <xdr:to>
      <xdr:col>107</xdr:col>
      <xdr:colOff>50800</xdr:colOff>
      <xdr:row>40</xdr:row>
      <xdr:rowOff>92933</xdr:rowOff>
    </xdr:to>
    <xdr:cxnSp macro="">
      <xdr:nvCxnSpPr>
        <xdr:cNvPr id="308" name="直線コネクタ 307">
          <a:extLst>
            <a:ext uri="{FF2B5EF4-FFF2-40B4-BE49-F238E27FC236}">
              <a16:creationId xmlns:a16="http://schemas.microsoft.com/office/drawing/2014/main" id="{DB3BD543-9F6E-4354-BB8E-E56D5662610A}"/>
            </a:ext>
          </a:extLst>
        </xdr:cNvPr>
        <xdr:cNvCxnSpPr/>
      </xdr:nvCxnSpPr>
      <xdr:spPr>
        <a:xfrm>
          <a:off x="19545300" y="6853275"/>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09" name="n_1aveValue【一般廃棄物処理施設】&#10;一人当たり有形固定資産（償却資産）額">
          <a:extLst>
            <a:ext uri="{FF2B5EF4-FFF2-40B4-BE49-F238E27FC236}">
              <a16:creationId xmlns:a16="http://schemas.microsoft.com/office/drawing/2014/main" id="{3B5BC98C-A6DB-4479-B0C7-EDD4DD0A568F}"/>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310" name="n_2aveValue【一般廃棄物処理施設】&#10;一人当たり有形固定資産（償却資産）額">
          <a:extLst>
            <a:ext uri="{FF2B5EF4-FFF2-40B4-BE49-F238E27FC236}">
              <a16:creationId xmlns:a16="http://schemas.microsoft.com/office/drawing/2014/main" id="{B77FF125-2FED-413F-B879-89710A0615E4}"/>
            </a:ext>
          </a:extLst>
        </xdr:cNvPr>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311" name="n_3aveValue【一般廃棄物処理施設】&#10;一人当たり有形固定資産（償却資産）額">
          <a:extLst>
            <a:ext uri="{FF2B5EF4-FFF2-40B4-BE49-F238E27FC236}">
              <a16:creationId xmlns:a16="http://schemas.microsoft.com/office/drawing/2014/main" id="{15DF959F-ACE1-4F2E-93B1-ADB5D1DEEE2F}"/>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12" name="n_4aveValue【一般廃棄物処理施設】&#10;一人当たり有形固定資産（償却資産）額">
          <a:extLst>
            <a:ext uri="{FF2B5EF4-FFF2-40B4-BE49-F238E27FC236}">
              <a16:creationId xmlns:a16="http://schemas.microsoft.com/office/drawing/2014/main" id="{58760958-D985-468F-A374-9C17FC6C616C}"/>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166247</xdr:rowOff>
    </xdr:from>
    <xdr:ext cx="599010" cy="259045"/>
    <xdr:sp macro="" textlink="">
      <xdr:nvSpPr>
        <xdr:cNvPr id="313" name="n_1mainValue【一般廃棄物処理施設】&#10;一人当たり有形固定資産（償却資産）額">
          <a:extLst>
            <a:ext uri="{FF2B5EF4-FFF2-40B4-BE49-F238E27FC236}">
              <a16:creationId xmlns:a16="http://schemas.microsoft.com/office/drawing/2014/main" id="{055BF227-ACD3-4231-A5F2-394DAC70FBDA}"/>
            </a:ext>
          </a:extLst>
        </xdr:cNvPr>
        <xdr:cNvSpPr txBox="1"/>
      </xdr:nvSpPr>
      <xdr:spPr>
        <a:xfrm>
          <a:off x="21011095" y="66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160260</xdr:rowOff>
    </xdr:from>
    <xdr:ext cx="599010" cy="259045"/>
    <xdr:sp macro="" textlink="">
      <xdr:nvSpPr>
        <xdr:cNvPr id="314" name="n_2mainValue【一般廃棄物処理施設】&#10;一人当たり有形固定資産（償却資産）額">
          <a:extLst>
            <a:ext uri="{FF2B5EF4-FFF2-40B4-BE49-F238E27FC236}">
              <a16:creationId xmlns:a16="http://schemas.microsoft.com/office/drawing/2014/main" id="{0E186B72-BF83-4531-97C7-21003C32E112}"/>
            </a:ext>
          </a:extLst>
        </xdr:cNvPr>
        <xdr:cNvSpPr txBox="1"/>
      </xdr:nvSpPr>
      <xdr:spPr>
        <a:xfrm>
          <a:off x="20134795" y="66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62602</xdr:rowOff>
    </xdr:from>
    <xdr:ext cx="599010" cy="259045"/>
    <xdr:sp macro="" textlink="">
      <xdr:nvSpPr>
        <xdr:cNvPr id="315" name="n_3mainValue【一般廃棄物処理施設】&#10;一人当たり有形固定資産（償却資産）額">
          <a:extLst>
            <a:ext uri="{FF2B5EF4-FFF2-40B4-BE49-F238E27FC236}">
              <a16:creationId xmlns:a16="http://schemas.microsoft.com/office/drawing/2014/main" id="{B9EB73FE-5DCC-4A75-B975-4A1FEE4B8D14}"/>
            </a:ext>
          </a:extLst>
        </xdr:cNvPr>
        <xdr:cNvSpPr txBox="1"/>
      </xdr:nvSpPr>
      <xdr:spPr>
        <a:xfrm>
          <a:off x="19245795" y="657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5EABC992-580F-40C4-8390-3F48B8180C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0E66B9F0-288D-4EAA-9CA9-7E62E659D7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3439E8F6-CB95-4612-8B6F-A1C19FFEAF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D4E0E546-551D-4C2E-9936-8CC5120B69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B0075B20-83B2-4889-AC01-9405DED813F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42EF16D9-566D-4C32-97CE-EA057CE57E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D93752E7-1D72-4632-AFA8-549297F856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96CF8328-B1C3-4CEB-9492-209339CCC37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55ED8750-8938-402E-BF3B-2CDEAD2757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9175FD59-E9DB-4A08-8456-A1D1837D56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E638279F-AADA-42D6-A92A-6B977325F7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5C7D2981-AF69-499C-8B5F-DFD9EC2544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DE945FBE-1923-4354-A470-6622A46994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E8C9E26E-E234-470C-B036-8BDF59FAA5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B1AB1817-6F13-4739-912C-8FECD9F89F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6CB1ACC1-3DDB-4E80-8278-11B139838BA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a:extLst>
            <a:ext uri="{FF2B5EF4-FFF2-40B4-BE49-F238E27FC236}">
              <a16:creationId xmlns:a16="http://schemas.microsoft.com/office/drawing/2014/main" id="{4587B912-8AF6-412A-B4C3-F7673FFF6B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a:extLst>
            <a:ext uri="{FF2B5EF4-FFF2-40B4-BE49-F238E27FC236}">
              <a16:creationId xmlns:a16="http://schemas.microsoft.com/office/drawing/2014/main" id="{45788F99-579A-4566-B694-CF53A5CBDA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a:extLst>
            <a:ext uri="{FF2B5EF4-FFF2-40B4-BE49-F238E27FC236}">
              <a16:creationId xmlns:a16="http://schemas.microsoft.com/office/drawing/2014/main" id="{82DDBD19-6849-4491-A5EF-6AAB3ADA18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a:extLst>
            <a:ext uri="{FF2B5EF4-FFF2-40B4-BE49-F238E27FC236}">
              <a16:creationId xmlns:a16="http://schemas.microsoft.com/office/drawing/2014/main" id="{E6B93A17-126A-4F9C-8397-A3CF9283AA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a:extLst>
            <a:ext uri="{FF2B5EF4-FFF2-40B4-BE49-F238E27FC236}">
              <a16:creationId xmlns:a16="http://schemas.microsoft.com/office/drawing/2014/main" id="{B3B8FB87-394D-481D-A13D-A88E016A6C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a:extLst>
            <a:ext uri="{FF2B5EF4-FFF2-40B4-BE49-F238E27FC236}">
              <a16:creationId xmlns:a16="http://schemas.microsoft.com/office/drawing/2014/main" id="{CE31E600-6A8B-45E2-9AF4-F6BF6C129F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a:extLst>
            <a:ext uri="{FF2B5EF4-FFF2-40B4-BE49-F238E27FC236}">
              <a16:creationId xmlns:a16="http://schemas.microsoft.com/office/drawing/2014/main" id="{F551D861-FB45-4793-A50E-1717D44C8E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a:extLst>
            <a:ext uri="{FF2B5EF4-FFF2-40B4-BE49-F238E27FC236}">
              <a16:creationId xmlns:a16="http://schemas.microsoft.com/office/drawing/2014/main" id="{176F806D-AA47-46C8-B9B2-44D26399DE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a:extLst>
            <a:ext uri="{FF2B5EF4-FFF2-40B4-BE49-F238E27FC236}">
              <a16:creationId xmlns:a16="http://schemas.microsoft.com/office/drawing/2014/main" id="{3698C6FA-A804-4187-991A-389F61954A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a:extLst>
            <a:ext uri="{FF2B5EF4-FFF2-40B4-BE49-F238E27FC236}">
              <a16:creationId xmlns:a16="http://schemas.microsoft.com/office/drawing/2014/main" id="{7848A5E8-7C66-46D9-BB0F-371C16F7E0B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2" name="テキスト ボックス 341">
          <a:extLst>
            <a:ext uri="{FF2B5EF4-FFF2-40B4-BE49-F238E27FC236}">
              <a16:creationId xmlns:a16="http://schemas.microsoft.com/office/drawing/2014/main" id="{B177D94E-E1BD-41F3-AA4B-82D4F25C0A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3" name="直線コネクタ 342">
          <a:extLst>
            <a:ext uri="{FF2B5EF4-FFF2-40B4-BE49-F238E27FC236}">
              <a16:creationId xmlns:a16="http://schemas.microsoft.com/office/drawing/2014/main" id="{B97FDC75-8755-43DC-A593-54E68303DA1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4" name="テキスト ボックス 343">
          <a:extLst>
            <a:ext uri="{FF2B5EF4-FFF2-40B4-BE49-F238E27FC236}">
              <a16:creationId xmlns:a16="http://schemas.microsoft.com/office/drawing/2014/main" id="{56189604-5764-49CF-BC94-76732B95D29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5" name="直線コネクタ 344">
          <a:extLst>
            <a:ext uri="{FF2B5EF4-FFF2-40B4-BE49-F238E27FC236}">
              <a16:creationId xmlns:a16="http://schemas.microsoft.com/office/drawing/2014/main" id="{623D1B29-D264-4281-AA48-63FD7EA61EC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6" name="テキスト ボックス 345">
          <a:extLst>
            <a:ext uri="{FF2B5EF4-FFF2-40B4-BE49-F238E27FC236}">
              <a16:creationId xmlns:a16="http://schemas.microsoft.com/office/drawing/2014/main" id="{7C375792-06F6-4D72-9632-64C4F101A6A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7" name="直線コネクタ 346">
          <a:extLst>
            <a:ext uri="{FF2B5EF4-FFF2-40B4-BE49-F238E27FC236}">
              <a16:creationId xmlns:a16="http://schemas.microsoft.com/office/drawing/2014/main" id="{9FB16FC3-FA4F-4331-AB69-2E3D845E464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8" name="テキスト ボックス 347">
          <a:extLst>
            <a:ext uri="{FF2B5EF4-FFF2-40B4-BE49-F238E27FC236}">
              <a16:creationId xmlns:a16="http://schemas.microsoft.com/office/drawing/2014/main" id="{CE1C8AB6-70C8-4CEC-A4CC-F6FAB9A077D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9" name="直線コネクタ 348">
          <a:extLst>
            <a:ext uri="{FF2B5EF4-FFF2-40B4-BE49-F238E27FC236}">
              <a16:creationId xmlns:a16="http://schemas.microsoft.com/office/drawing/2014/main" id="{CD5E49FF-D9D7-4B87-9B92-80FA53047C6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50" name="テキスト ボックス 349">
          <a:extLst>
            <a:ext uri="{FF2B5EF4-FFF2-40B4-BE49-F238E27FC236}">
              <a16:creationId xmlns:a16="http://schemas.microsoft.com/office/drawing/2014/main" id="{37FE612A-0D15-41F4-8641-740F2E6A1F3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1" name="直線コネクタ 350">
          <a:extLst>
            <a:ext uri="{FF2B5EF4-FFF2-40B4-BE49-F238E27FC236}">
              <a16:creationId xmlns:a16="http://schemas.microsoft.com/office/drawing/2014/main" id="{EE625B4A-CC8A-4B6D-8BE5-5D05061F2D7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52" name="テキスト ボックス 351">
          <a:extLst>
            <a:ext uri="{FF2B5EF4-FFF2-40B4-BE49-F238E27FC236}">
              <a16:creationId xmlns:a16="http://schemas.microsoft.com/office/drawing/2014/main" id="{3AA56686-D186-4176-B464-7184AD55446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a:extLst>
            <a:ext uri="{FF2B5EF4-FFF2-40B4-BE49-F238E27FC236}">
              <a16:creationId xmlns:a16="http://schemas.microsoft.com/office/drawing/2014/main" id="{E6581C07-21BA-48E2-84B1-AF513EFC41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54" name="テキスト ボックス 353">
          <a:extLst>
            <a:ext uri="{FF2B5EF4-FFF2-40B4-BE49-F238E27FC236}">
              <a16:creationId xmlns:a16="http://schemas.microsoft.com/office/drawing/2014/main" id="{65EC0954-1668-49AA-8D97-1306210FC1D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a:extLst>
            <a:ext uri="{FF2B5EF4-FFF2-40B4-BE49-F238E27FC236}">
              <a16:creationId xmlns:a16="http://schemas.microsoft.com/office/drawing/2014/main" id="{BBF2AC8B-1A8B-479E-B80B-F0BD350BD4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56" name="直線コネクタ 355">
          <a:extLst>
            <a:ext uri="{FF2B5EF4-FFF2-40B4-BE49-F238E27FC236}">
              <a16:creationId xmlns:a16="http://schemas.microsoft.com/office/drawing/2014/main" id="{96D5DE48-9EAB-47BD-961F-08E6E394AF39}"/>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57" name="【消防施設】&#10;有形固定資産減価償却率最小値テキスト">
          <a:extLst>
            <a:ext uri="{FF2B5EF4-FFF2-40B4-BE49-F238E27FC236}">
              <a16:creationId xmlns:a16="http://schemas.microsoft.com/office/drawing/2014/main" id="{EF6873C3-13B4-4247-AF5E-DA08D6BDA8D2}"/>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58" name="直線コネクタ 357">
          <a:extLst>
            <a:ext uri="{FF2B5EF4-FFF2-40B4-BE49-F238E27FC236}">
              <a16:creationId xmlns:a16="http://schemas.microsoft.com/office/drawing/2014/main" id="{6E3204A3-FA9B-4C95-8A86-AAF10853E848}"/>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59" name="【消防施設】&#10;有形固定資産減価償却率最大値テキスト">
          <a:extLst>
            <a:ext uri="{FF2B5EF4-FFF2-40B4-BE49-F238E27FC236}">
              <a16:creationId xmlns:a16="http://schemas.microsoft.com/office/drawing/2014/main" id="{E373E10C-4857-4B79-B007-107FD0960EFD}"/>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60" name="直線コネクタ 359">
          <a:extLst>
            <a:ext uri="{FF2B5EF4-FFF2-40B4-BE49-F238E27FC236}">
              <a16:creationId xmlns:a16="http://schemas.microsoft.com/office/drawing/2014/main" id="{EBC2C366-358A-431F-811C-CFB83BD8C16A}"/>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61" name="【消防施設】&#10;有形固定資産減価償却率平均値テキスト">
          <a:extLst>
            <a:ext uri="{FF2B5EF4-FFF2-40B4-BE49-F238E27FC236}">
              <a16:creationId xmlns:a16="http://schemas.microsoft.com/office/drawing/2014/main" id="{EF3902F5-BAAB-4088-8DD4-31077586A671}"/>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62" name="フローチャート: 判断 361">
          <a:extLst>
            <a:ext uri="{FF2B5EF4-FFF2-40B4-BE49-F238E27FC236}">
              <a16:creationId xmlns:a16="http://schemas.microsoft.com/office/drawing/2014/main" id="{C9F90211-75D3-4626-87B5-B73872F4F00A}"/>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63" name="フローチャート: 判断 362">
          <a:extLst>
            <a:ext uri="{FF2B5EF4-FFF2-40B4-BE49-F238E27FC236}">
              <a16:creationId xmlns:a16="http://schemas.microsoft.com/office/drawing/2014/main" id="{3A70DC9B-EEFA-415A-BC05-993C65C77F1A}"/>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64" name="フローチャート: 判断 363">
          <a:extLst>
            <a:ext uri="{FF2B5EF4-FFF2-40B4-BE49-F238E27FC236}">
              <a16:creationId xmlns:a16="http://schemas.microsoft.com/office/drawing/2014/main" id="{3DA3C249-12CE-41B3-8C88-FCB92D028329}"/>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65" name="フローチャート: 判断 364">
          <a:extLst>
            <a:ext uri="{FF2B5EF4-FFF2-40B4-BE49-F238E27FC236}">
              <a16:creationId xmlns:a16="http://schemas.microsoft.com/office/drawing/2014/main" id="{735989C9-6C72-428F-B651-8E21BA66C423}"/>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66" name="フローチャート: 判断 365">
          <a:extLst>
            <a:ext uri="{FF2B5EF4-FFF2-40B4-BE49-F238E27FC236}">
              <a16:creationId xmlns:a16="http://schemas.microsoft.com/office/drawing/2014/main" id="{47D0F6C7-7701-4424-9658-0E21AFBDE8B5}"/>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AE85359B-F949-4DB0-A503-EC821E11AB1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16DCD7AF-0820-47D3-8AE8-7AB935AF9B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CA1ACEAF-8007-4FE8-8764-CD25888EF6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4C1E88B1-4F64-4540-B948-DC25E426E9E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3CB9514C-E48E-4D88-AF15-EFED2045C1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72" name="楕円 371">
          <a:extLst>
            <a:ext uri="{FF2B5EF4-FFF2-40B4-BE49-F238E27FC236}">
              <a16:creationId xmlns:a16="http://schemas.microsoft.com/office/drawing/2014/main" id="{3300FD32-64FE-4AB5-9DC3-F2CB0B1A6392}"/>
            </a:ext>
          </a:extLst>
        </xdr:cNvPr>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373" name="【消防施設】&#10;有形固定資産減価償却率該当値テキスト">
          <a:extLst>
            <a:ext uri="{FF2B5EF4-FFF2-40B4-BE49-F238E27FC236}">
              <a16:creationId xmlns:a16="http://schemas.microsoft.com/office/drawing/2014/main" id="{31390314-AA88-4545-9089-0AB90C7CE427}"/>
            </a:ext>
          </a:extLst>
        </xdr:cNvPr>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38736</xdr:rowOff>
    </xdr:from>
    <xdr:to>
      <xdr:col>81</xdr:col>
      <xdr:colOff>101600</xdr:colOff>
      <xdr:row>83</xdr:row>
      <xdr:rowOff>140336</xdr:rowOff>
    </xdr:to>
    <xdr:sp macro="" textlink="">
      <xdr:nvSpPr>
        <xdr:cNvPr id="374" name="楕円 373">
          <a:extLst>
            <a:ext uri="{FF2B5EF4-FFF2-40B4-BE49-F238E27FC236}">
              <a16:creationId xmlns:a16="http://schemas.microsoft.com/office/drawing/2014/main" id="{E8060E72-6E3B-417A-8F6C-08D33B31B858}"/>
            </a:ext>
          </a:extLst>
        </xdr:cNvPr>
        <xdr:cNvSpPr/>
      </xdr:nvSpPr>
      <xdr:spPr>
        <a:xfrm>
          <a:off x="15430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89536</xdr:rowOff>
    </xdr:to>
    <xdr:cxnSp macro="">
      <xdr:nvCxnSpPr>
        <xdr:cNvPr id="375" name="直線コネクタ 374">
          <a:extLst>
            <a:ext uri="{FF2B5EF4-FFF2-40B4-BE49-F238E27FC236}">
              <a16:creationId xmlns:a16="http://schemas.microsoft.com/office/drawing/2014/main" id="{8A89CE91-566D-426B-997F-3078BA569E81}"/>
            </a:ext>
          </a:extLst>
        </xdr:cNvPr>
        <xdr:cNvCxnSpPr/>
      </xdr:nvCxnSpPr>
      <xdr:spPr>
        <a:xfrm flipV="1">
          <a:off x="15481300" y="14222730"/>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2539</xdr:rowOff>
    </xdr:from>
    <xdr:to>
      <xdr:col>76</xdr:col>
      <xdr:colOff>165100</xdr:colOff>
      <xdr:row>83</xdr:row>
      <xdr:rowOff>104139</xdr:rowOff>
    </xdr:to>
    <xdr:sp macro="" textlink="">
      <xdr:nvSpPr>
        <xdr:cNvPr id="376" name="楕円 375">
          <a:extLst>
            <a:ext uri="{FF2B5EF4-FFF2-40B4-BE49-F238E27FC236}">
              <a16:creationId xmlns:a16="http://schemas.microsoft.com/office/drawing/2014/main" id="{00B9A7D3-0FC8-4E67-8E0B-95F96DC8E2F4}"/>
            </a:ext>
          </a:extLst>
        </xdr:cNvPr>
        <xdr:cNvSpPr/>
      </xdr:nvSpPr>
      <xdr:spPr>
        <a:xfrm>
          <a:off x="14541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53339</xdr:rowOff>
    </xdr:from>
    <xdr:to>
      <xdr:col>81</xdr:col>
      <xdr:colOff>50800</xdr:colOff>
      <xdr:row>83</xdr:row>
      <xdr:rowOff>89536</xdr:rowOff>
    </xdr:to>
    <xdr:cxnSp macro="">
      <xdr:nvCxnSpPr>
        <xdr:cNvPr id="377" name="直線コネクタ 376">
          <a:extLst>
            <a:ext uri="{FF2B5EF4-FFF2-40B4-BE49-F238E27FC236}">
              <a16:creationId xmlns:a16="http://schemas.microsoft.com/office/drawing/2014/main" id="{96972B5A-F584-4897-8CF7-4B1B010A18AD}"/>
            </a:ext>
          </a:extLst>
        </xdr:cNvPr>
        <xdr:cNvCxnSpPr/>
      </xdr:nvCxnSpPr>
      <xdr:spPr>
        <a:xfrm>
          <a:off x="14592300" y="14283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xdr:rowOff>
    </xdr:from>
    <xdr:to>
      <xdr:col>72</xdr:col>
      <xdr:colOff>38100</xdr:colOff>
      <xdr:row>85</xdr:row>
      <xdr:rowOff>117475</xdr:rowOff>
    </xdr:to>
    <xdr:sp macro="" textlink="">
      <xdr:nvSpPr>
        <xdr:cNvPr id="378" name="楕円 377">
          <a:extLst>
            <a:ext uri="{FF2B5EF4-FFF2-40B4-BE49-F238E27FC236}">
              <a16:creationId xmlns:a16="http://schemas.microsoft.com/office/drawing/2014/main" id="{0AD2D3D8-2377-4AD5-8498-189DFFE7F584}"/>
            </a:ext>
          </a:extLst>
        </xdr:cNvPr>
        <xdr:cNvSpPr/>
      </xdr:nvSpPr>
      <xdr:spPr>
        <a:xfrm>
          <a:off x="1365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53339</xdr:rowOff>
    </xdr:from>
    <xdr:to>
      <xdr:col>76</xdr:col>
      <xdr:colOff>114300</xdr:colOff>
      <xdr:row>85</xdr:row>
      <xdr:rowOff>66675</xdr:rowOff>
    </xdr:to>
    <xdr:cxnSp macro="">
      <xdr:nvCxnSpPr>
        <xdr:cNvPr id="379" name="直線コネクタ 378">
          <a:extLst>
            <a:ext uri="{FF2B5EF4-FFF2-40B4-BE49-F238E27FC236}">
              <a16:creationId xmlns:a16="http://schemas.microsoft.com/office/drawing/2014/main" id="{D74997A6-BB9C-47C4-93CF-6A06A60CD42F}"/>
            </a:ext>
          </a:extLst>
        </xdr:cNvPr>
        <xdr:cNvCxnSpPr/>
      </xdr:nvCxnSpPr>
      <xdr:spPr>
        <a:xfrm flipV="1">
          <a:off x="13703300" y="14283689"/>
          <a:ext cx="889000" cy="3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xdr:rowOff>
    </xdr:from>
    <xdr:to>
      <xdr:col>67</xdr:col>
      <xdr:colOff>101600</xdr:colOff>
      <xdr:row>85</xdr:row>
      <xdr:rowOff>117475</xdr:rowOff>
    </xdr:to>
    <xdr:sp macro="" textlink="">
      <xdr:nvSpPr>
        <xdr:cNvPr id="380" name="楕円 379">
          <a:extLst>
            <a:ext uri="{FF2B5EF4-FFF2-40B4-BE49-F238E27FC236}">
              <a16:creationId xmlns:a16="http://schemas.microsoft.com/office/drawing/2014/main" id="{1E2240A1-9F8F-46E9-8455-9FDDDF5CFE11}"/>
            </a:ext>
          </a:extLst>
        </xdr:cNvPr>
        <xdr:cNvSpPr/>
      </xdr:nvSpPr>
      <xdr:spPr>
        <a:xfrm>
          <a:off x="12763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66675</xdr:rowOff>
    </xdr:from>
    <xdr:to>
      <xdr:col>71</xdr:col>
      <xdr:colOff>177800</xdr:colOff>
      <xdr:row>85</xdr:row>
      <xdr:rowOff>66675</xdr:rowOff>
    </xdr:to>
    <xdr:cxnSp macro="">
      <xdr:nvCxnSpPr>
        <xdr:cNvPr id="381" name="直線コネクタ 380">
          <a:extLst>
            <a:ext uri="{FF2B5EF4-FFF2-40B4-BE49-F238E27FC236}">
              <a16:creationId xmlns:a16="http://schemas.microsoft.com/office/drawing/2014/main" id="{86155F7E-4138-43CC-B7CA-FA4B6677884A}"/>
            </a:ext>
          </a:extLst>
        </xdr:cNvPr>
        <xdr:cNvCxnSpPr/>
      </xdr:nvCxnSpPr>
      <xdr:spPr>
        <a:xfrm>
          <a:off x="12814300" y="1463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382" name="n_1aveValue【消防施設】&#10;有形固定資産減価償却率">
          <a:extLst>
            <a:ext uri="{FF2B5EF4-FFF2-40B4-BE49-F238E27FC236}">
              <a16:creationId xmlns:a16="http://schemas.microsoft.com/office/drawing/2014/main" id="{389922D8-1B72-4F7B-9020-F19B083B64B6}"/>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383" name="n_2aveValue【消防施設】&#10;有形固定資産減価償却率">
          <a:extLst>
            <a:ext uri="{FF2B5EF4-FFF2-40B4-BE49-F238E27FC236}">
              <a16:creationId xmlns:a16="http://schemas.microsoft.com/office/drawing/2014/main" id="{1D447ADC-0DEA-4361-BDC1-960320F9BB1F}"/>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84" name="n_3aveValue【消防施設】&#10;有形固定資産減価償却率">
          <a:extLst>
            <a:ext uri="{FF2B5EF4-FFF2-40B4-BE49-F238E27FC236}">
              <a16:creationId xmlns:a16="http://schemas.microsoft.com/office/drawing/2014/main" id="{B3DB4E22-0766-4F46-BAA2-9A983D463467}"/>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385" name="n_4aveValue【消防施設】&#10;有形固定資産減価償却率">
          <a:extLst>
            <a:ext uri="{FF2B5EF4-FFF2-40B4-BE49-F238E27FC236}">
              <a16:creationId xmlns:a16="http://schemas.microsoft.com/office/drawing/2014/main" id="{DBC1FA40-E676-4ED2-BC52-A13388B02F4E}"/>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131463</xdr:rowOff>
    </xdr:from>
    <xdr:ext cx="405111" cy="259045"/>
    <xdr:sp macro="" textlink="">
      <xdr:nvSpPr>
        <xdr:cNvPr id="386" name="n_1mainValue【消防施設】&#10;有形固定資産減価償却率">
          <a:extLst>
            <a:ext uri="{FF2B5EF4-FFF2-40B4-BE49-F238E27FC236}">
              <a16:creationId xmlns:a16="http://schemas.microsoft.com/office/drawing/2014/main" id="{296C994B-0ED7-49CA-9F91-4BD880B3D100}"/>
            </a:ext>
          </a:extLst>
        </xdr:cNvPr>
        <xdr:cNvSpPr txBox="1"/>
      </xdr:nvSpPr>
      <xdr:spPr>
        <a:xfrm>
          <a:off x="15266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95266</xdr:rowOff>
    </xdr:from>
    <xdr:ext cx="405111" cy="259045"/>
    <xdr:sp macro="" textlink="">
      <xdr:nvSpPr>
        <xdr:cNvPr id="387" name="n_2mainValue【消防施設】&#10;有形固定資産減価償却率">
          <a:extLst>
            <a:ext uri="{FF2B5EF4-FFF2-40B4-BE49-F238E27FC236}">
              <a16:creationId xmlns:a16="http://schemas.microsoft.com/office/drawing/2014/main" id="{70639102-8287-4982-816B-F585E1BB2292}"/>
            </a:ext>
          </a:extLst>
        </xdr:cNvPr>
        <xdr:cNvSpPr txBox="1"/>
      </xdr:nvSpPr>
      <xdr:spPr>
        <a:xfrm>
          <a:off x="14389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108602</xdr:rowOff>
    </xdr:from>
    <xdr:ext cx="405111" cy="259045"/>
    <xdr:sp macro="" textlink="">
      <xdr:nvSpPr>
        <xdr:cNvPr id="388" name="n_3mainValue【消防施設】&#10;有形固定資産減価償却率">
          <a:extLst>
            <a:ext uri="{FF2B5EF4-FFF2-40B4-BE49-F238E27FC236}">
              <a16:creationId xmlns:a16="http://schemas.microsoft.com/office/drawing/2014/main" id="{E54339EA-5C06-46E1-829B-486DB54A5009}"/>
            </a:ext>
          </a:extLst>
        </xdr:cNvPr>
        <xdr:cNvSpPr txBox="1"/>
      </xdr:nvSpPr>
      <xdr:spPr>
        <a:xfrm>
          <a:off x="13500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108602</xdr:rowOff>
    </xdr:from>
    <xdr:ext cx="405111" cy="259045"/>
    <xdr:sp macro="" textlink="">
      <xdr:nvSpPr>
        <xdr:cNvPr id="389" name="n_4mainValue【消防施設】&#10;有形固定資産減価償却率">
          <a:extLst>
            <a:ext uri="{FF2B5EF4-FFF2-40B4-BE49-F238E27FC236}">
              <a16:creationId xmlns:a16="http://schemas.microsoft.com/office/drawing/2014/main" id="{86FA2704-9420-4ABE-9B2C-1E5935FD930B}"/>
            </a:ext>
          </a:extLst>
        </xdr:cNvPr>
        <xdr:cNvSpPr txBox="1"/>
      </xdr:nvSpPr>
      <xdr:spPr>
        <a:xfrm>
          <a:off x="12611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0" name="正方形/長方形 389">
          <a:extLst>
            <a:ext uri="{FF2B5EF4-FFF2-40B4-BE49-F238E27FC236}">
              <a16:creationId xmlns:a16="http://schemas.microsoft.com/office/drawing/2014/main" id="{D8633400-F104-46AC-9F85-8CCECBF025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1" name="正方形/長方形 390">
          <a:extLst>
            <a:ext uri="{FF2B5EF4-FFF2-40B4-BE49-F238E27FC236}">
              <a16:creationId xmlns:a16="http://schemas.microsoft.com/office/drawing/2014/main" id="{61E91360-F312-415E-AC7E-AF0D9DB4D8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2" name="正方形/長方形 391">
          <a:extLst>
            <a:ext uri="{FF2B5EF4-FFF2-40B4-BE49-F238E27FC236}">
              <a16:creationId xmlns:a16="http://schemas.microsoft.com/office/drawing/2014/main" id="{502C140B-0723-442A-9CB1-530255B17BF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3" name="正方形/長方形 392">
          <a:extLst>
            <a:ext uri="{FF2B5EF4-FFF2-40B4-BE49-F238E27FC236}">
              <a16:creationId xmlns:a16="http://schemas.microsoft.com/office/drawing/2014/main" id="{094B4EB7-8044-40BE-80AB-7CD5B05A1DF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4" name="正方形/長方形 393">
          <a:extLst>
            <a:ext uri="{FF2B5EF4-FFF2-40B4-BE49-F238E27FC236}">
              <a16:creationId xmlns:a16="http://schemas.microsoft.com/office/drawing/2014/main" id="{5039986C-9C5A-41A4-9689-1001BF73AD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5" name="正方形/長方形 394">
          <a:extLst>
            <a:ext uri="{FF2B5EF4-FFF2-40B4-BE49-F238E27FC236}">
              <a16:creationId xmlns:a16="http://schemas.microsoft.com/office/drawing/2014/main" id="{A1BE9CDC-0EBB-4E9F-8452-64AC69C8C4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6" name="正方形/長方形 395">
          <a:extLst>
            <a:ext uri="{FF2B5EF4-FFF2-40B4-BE49-F238E27FC236}">
              <a16:creationId xmlns:a16="http://schemas.microsoft.com/office/drawing/2014/main" id="{B783F654-6022-4220-B811-CF7D67FFED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7" name="正方形/長方形 396">
          <a:extLst>
            <a:ext uri="{FF2B5EF4-FFF2-40B4-BE49-F238E27FC236}">
              <a16:creationId xmlns:a16="http://schemas.microsoft.com/office/drawing/2014/main" id="{79F67D48-9F0C-48D5-B5D1-AA9F8CD1E0C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8" name="テキスト ボックス 397">
          <a:extLst>
            <a:ext uri="{FF2B5EF4-FFF2-40B4-BE49-F238E27FC236}">
              <a16:creationId xmlns:a16="http://schemas.microsoft.com/office/drawing/2014/main" id="{89933A30-952F-4AF8-BB9A-8104F8BC9C8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9" name="直線コネクタ 398">
          <a:extLst>
            <a:ext uri="{FF2B5EF4-FFF2-40B4-BE49-F238E27FC236}">
              <a16:creationId xmlns:a16="http://schemas.microsoft.com/office/drawing/2014/main" id="{78251829-1E19-488E-9F4A-2CB460DEEA7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0" name="直線コネクタ 399">
          <a:extLst>
            <a:ext uri="{FF2B5EF4-FFF2-40B4-BE49-F238E27FC236}">
              <a16:creationId xmlns:a16="http://schemas.microsoft.com/office/drawing/2014/main" id="{4A0DB52A-2262-417D-BB56-41A643D4C6E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1" name="テキスト ボックス 400">
          <a:extLst>
            <a:ext uri="{FF2B5EF4-FFF2-40B4-BE49-F238E27FC236}">
              <a16:creationId xmlns:a16="http://schemas.microsoft.com/office/drawing/2014/main" id="{A8DB31DE-C478-489B-9DD3-CEE0DB94530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2" name="直線コネクタ 401">
          <a:extLst>
            <a:ext uri="{FF2B5EF4-FFF2-40B4-BE49-F238E27FC236}">
              <a16:creationId xmlns:a16="http://schemas.microsoft.com/office/drawing/2014/main" id="{1A53FD83-E7C3-4043-9F9F-FD5AF3C4D86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3" name="テキスト ボックス 402">
          <a:extLst>
            <a:ext uri="{FF2B5EF4-FFF2-40B4-BE49-F238E27FC236}">
              <a16:creationId xmlns:a16="http://schemas.microsoft.com/office/drawing/2014/main" id="{F2EAA43D-4A38-4FD3-8821-C2BD294F08F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4" name="直線コネクタ 403">
          <a:extLst>
            <a:ext uri="{FF2B5EF4-FFF2-40B4-BE49-F238E27FC236}">
              <a16:creationId xmlns:a16="http://schemas.microsoft.com/office/drawing/2014/main" id="{D1655138-4139-470C-8091-396DAC22CC5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5" name="テキスト ボックス 404">
          <a:extLst>
            <a:ext uri="{FF2B5EF4-FFF2-40B4-BE49-F238E27FC236}">
              <a16:creationId xmlns:a16="http://schemas.microsoft.com/office/drawing/2014/main" id="{C238DBA4-AA02-4623-8726-F6A31F2FB45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6" name="直線コネクタ 405">
          <a:extLst>
            <a:ext uri="{FF2B5EF4-FFF2-40B4-BE49-F238E27FC236}">
              <a16:creationId xmlns:a16="http://schemas.microsoft.com/office/drawing/2014/main" id="{2752A66D-BFD8-4A5D-BB7A-F621E1670B8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7" name="テキスト ボックス 406">
          <a:extLst>
            <a:ext uri="{FF2B5EF4-FFF2-40B4-BE49-F238E27FC236}">
              <a16:creationId xmlns:a16="http://schemas.microsoft.com/office/drawing/2014/main" id="{4A36CE40-37B0-4F4D-91C2-84B47EDE7B4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a:extLst>
            <a:ext uri="{FF2B5EF4-FFF2-40B4-BE49-F238E27FC236}">
              <a16:creationId xmlns:a16="http://schemas.microsoft.com/office/drawing/2014/main" id="{2CBC8C2E-910D-48D9-9160-CBD9D87F3FC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a:extLst>
            <a:ext uri="{FF2B5EF4-FFF2-40B4-BE49-F238E27FC236}">
              <a16:creationId xmlns:a16="http://schemas.microsoft.com/office/drawing/2014/main" id="{03285AE8-EFFD-48B0-BCD1-27E887E11B5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a:extLst>
            <a:ext uri="{FF2B5EF4-FFF2-40B4-BE49-F238E27FC236}">
              <a16:creationId xmlns:a16="http://schemas.microsoft.com/office/drawing/2014/main" id="{34D70AEE-A2A0-4629-A70C-97E6A725FC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11" name="直線コネクタ 410">
          <a:extLst>
            <a:ext uri="{FF2B5EF4-FFF2-40B4-BE49-F238E27FC236}">
              <a16:creationId xmlns:a16="http://schemas.microsoft.com/office/drawing/2014/main" id="{9A8487E8-50AC-498B-A443-90769BDA5255}"/>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12" name="【消防施設】&#10;一人当たり面積最小値テキスト">
          <a:extLst>
            <a:ext uri="{FF2B5EF4-FFF2-40B4-BE49-F238E27FC236}">
              <a16:creationId xmlns:a16="http://schemas.microsoft.com/office/drawing/2014/main" id="{36313F72-B9DE-47A8-9D99-180A32F4F0E3}"/>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13" name="直線コネクタ 412">
          <a:extLst>
            <a:ext uri="{FF2B5EF4-FFF2-40B4-BE49-F238E27FC236}">
              <a16:creationId xmlns:a16="http://schemas.microsoft.com/office/drawing/2014/main" id="{7DBBAAE8-B783-4751-B792-27F983E76018}"/>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14" name="【消防施設】&#10;一人当たり面積最大値テキスト">
          <a:extLst>
            <a:ext uri="{FF2B5EF4-FFF2-40B4-BE49-F238E27FC236}">
              <a16:creationId xmlns:a16="http://schemas.microsoft.com/office/drawing/2014/main" id="{AE1EB149-912E-44C8-A8B0-AA442436FE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15" name="直線コネクタ 414">
          <a:extLst>
            <a:ext uri="{FF2B5EF4-FFF2-40B4-BE49-F238E27FC236}">
              <a16:creationId xmlns:a16="http://schemas.microsoft.com/office/drawing/2014/main" id="{5EAA3F7C-2C9D-4237-9EDE-2293ECCAFC8B}"/>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416" name="【消防施設】&#10;一人当たり面積平均値テキスト">
          <a:extLst>
            <a:ext uri="{FF2B5EF4-FFF2-40B4-BE49-F238E27FC236}">
              <a16:creationId xmlns:a16="http://schemas.microsoft.com/office/drawing/2014/main" id="{07117B83-F8B3-4DB6-9D81-0057A55D5DF5}"/>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17" name="フローチャート: 判断 416">
          <a:extLst>
            <a:ext uri="{FF2B5EF4-FFF2-40B4-BE49-F238E27FC236}">
              <a16:creationId xmlns:a16="http://schemas.microsoft.com/office/drawing/2014/main" id="{973B37C7-ECC2-46EC-88BF-25A63BD8BFE1}"/>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18" name="フローチャート: 判断 417">
          <a:extLst>
            <a:ext uri="{FF2B5EF4-FFF2-40B4-BE49-F238E27FC236}">
              <a16:creationId xmlns:a16="http://schemas.microsoft.com/office/drawing/2014/main" id="{D2EC1C0A-A255-4734-8E9A-55B8FCD77B5A}"/>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19" name="フローチャート: 判断 418">
          <a:extLst>
            <a:ext uri="{FF2B5EF4-FFF2-40B4-BE49-F238E27FC236}">
              <a16:creationId xmlns:a16="http://schemas.microsoft.com/office/drawing/2014/main" id="{FCE669B4-41BE-4BAC-9D67-AFFC09BE7FF9}"/>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20" name="フローチャート: 判断 419">
          <a:extLst>
            <a:ext uri="{FF2B5EF4-FFF2-40B4-BE49-F238E27FC236}">
              <a16:creationId xmlns:a16="http://schemas.microsoft.com/office/drawing/2014/main" id="{CB5AA3F0-EF92-49CE-905D-E35D2F87B544}"/>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21" name="フローチャート: 判断 420">
          <a:extLst>
            <a:ext uri="{FF2B5EF4-FFF2-40B4-BE49-F238E27FC236}">
              <a16:creationId xmlns:a16="http://schemas.microsoft.com/office/drawing/2014/main" id="{797D4D4E-1ADF-421A-B36E-A69A4D0826D1}"/>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70D97112-1107-4917-BFFF-74CF7FE1FA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AA3C414E-EDF1-4870-81CA-9EEBC655FD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F77F3FF9-E2E7-44B4-A868-882214B5AA0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6FDBFB93-8BED-4F34-8EBE-10206E01A8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6BAF5988-992E-4495-90BE-EA233179E9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140233</xdr:rowOff>
    </xdr:from>
    <xdr:to>
      <xdr:col>116</xdr:col>
      <xdr:colOff>114300</xdr:colOff>
      <xdr:row>86</xdr:row>
      <xdr:rowOff>70383</xdr:rowOff>
    </xdr:to>
    <xdr:sp macro="" textlink="">
      <xdr:nvSpPr>
        <xdr:cNvPr id="427" name="楕円 426">
          <a:extLst>
            <a:ext uri="{FF2B5EF4-FFF2-40B4-BE49-F238E27FC236}">
              <a16:creationId xmlns:a16="http://schemas.microsoft.com/office/drawing/2014/main" id="{9D43451D-6826-4D9A-9F3A-E0E64D3E92B3}"/>
            </a:ext>
          </a:extLst>
        </xdr:cNvPr>
        <xdr:cNvSpPr/>
      </xdr:nvSpPr>
      <xdr:spPr>
        <a:xfrm>
          <a:off x="221107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55160</xdr:rowOff>
    </xdr:from>
    <xdr:ext cx="469744" cy="259045"/>
    <xdr:sp macro="" textlink="">
      <xdr:nvSpPr>
        <xdr:cNvPr id="428" name="【消防施設】&#10;一人当たり面積該当値テキスト">
          <a:extLst>
            <a:ext uri="{FF2B5EF4-FFF2-40B4-BE49-F238E27FC236}">
              <a16:creationId xmlns:a16="http://schemas.microsoft.com/office/drawing/2014/main" id="{5FF62BF2-F60D-4D85-91BE-C001536E7E74}"/>
            </a:ext>
          </a:extLst>
        </xdr:cNvPr>
        <xdr:cNvSpPr txBox="1"/>
      </xdr:nvSpPr>
      <xdr:spPr>
        <a:xfrm>
          <a:off x="22199600" y="146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140691</xdr:rowOff>
    </xdr:from>
    <xdr:to>
      <xdr:col>112</xdr:col>
      <xdr:colOff>38100</xdr:colOff>
      <xdr:row>86</xdr:row>
      <xdr:rowOff>70841</xdr:rowOff>
    </xdr:to>
    <xdr:sp macro="" textlink="">
      <xdr:nvSpPr>
        <xdr:cNvPr id="429" name="楕円 428">
          <a:extLst>
            <a:ext uri="{FF2B5EF4-FFF2-40B4-BE49-F238E27FC236}">
              <a16:creationId xmlns:a16="http://schemas.microsoft.com/office/drawing/2014/main" id="{0E5C06C7-7895-4DDD-AFEB-596C64DAC1C1}"/>
            </a:ext>
          </a:extLst>
        </xdr:cNvPr>
        <xdr:cNvSpPr/>
      </xdr:nvSpPr>
      <xdr:spPr>
        <a:xfrm>
          <a:off x="212725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19583</xdr:rowOff>
    </xdr:from>
    <xdr:to>
      <xdr:col>116</xdr:col>
      <xdr:colOff>63500</xdr:colOff>
      <xdr:row>86</xdr:row>
      <xdr:rowOff>20041</xdr:rowOff>
    </xdr:to>
    <xdr:cxnSp macro="">
      <xdr:nvCxnSpPr>
        <xdr:cNvPr id="430" name="直線コネクタ 429">
          <a:extLst>
            <a:ext uri="{FF2B5EF4-FFF2-40B4-BE49-F238E27FC236}">
              <a16:creationId xmlns:a16="http://schemas.microsoft.com/office/drawing/2014/main" id="{58DE7F46-19C8-40AC-ABE6-ED7B10DAB891}"/>
            </a:ext>
          </a:extLst>
        </xdr:cNvPr>
        <xdr:cNvCxnSpPr/>
      </xdr:nvCxnSpPr>
      <xdr:spPr>
        <a:xfrm flipV="1">
          <a:off x="21323300" y="147642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140691</xdr:rowOff>
    </xdr:from>
    <xdr:to>
      <xdr:col>107</xdr:col>
      <xdr:colOff>101600</xdr:colOff>
      <xdr:row>86</xdr:row>
      <xdr:rowOff>70841</xdr:rowOff>
    </xdr:to>
    <xdr:sp macro="" textlink="">
      <xdr:nvSpPr>
        <xdr:cNvPr id="431" name="楕円 430">
          <a:extLst>
            <a:ext uri="{FF2B5EF4-FFF2-40B4-BE49-F238E27FC236}">
              <a16:creationId xmlns:a16="http://schemas.microsoft.com/office/drawing/2014/main" id="{725015FA-CB36-4FCB-B783-CD0BF843062D}"/>
            </a:ext>
          </a:extLst>
        </xdr:cNvPr>
        <xdr:cNvSpPr/>
      </xdr:nvSpPr>
      <xdr:spPr>
        <a:xfrm>
          <a:off x="203835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20041</xdr:rowOff>
    </xdr:from>
    <xdr:to>
      <xdr:col>111</xdr:col>
      <xdr:colOff>177800</xdr:colOff>
      <xdr:row>86</xdr:row>
      <xdr:rowOff>20041</xdr:rowOff>
    </xdr:to>
    <xdr:cxnSp macro="">
      <xdr:nvCxnSpPr>
        <xdr:cNvPr id="432" name="直線コネクタ 431">
          <a:extLst>
            <a:ext uri="{FF2B5EF4-FFF2-40B4-BE49-F238E27FC236}">
              <a16:creationId xmlns:a16="http://schemas.microsoft.com/office/drawing/2014/main" id="{2DE08C58-D8D6-4A2A-973D-32E0BDAD596E}"/>
            </a:ext>
          </a:extLst>
        </xdr:cNvPr>
        <xdr:cNvCxnSpPr/>
      </xdr:nvCxnSpPr>
      <xdr:spPr>
        <a:xfrm>
          <a:off x="20434300" y="147647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140919</xdr:rowOff>
    </xdr:from>
    <xdr:to>
      <xdr:col>102</xdr:col>
      <xdr:colOff>165100</xdr:colOff>
      <xdr:row>86</xdr:row>
      <xdr:rowOff>71069</xdr:rowOff>
    </xdr:to>
    <xdr:sp macro="" textlink="">
      <xdr:nvSpPr>
        <xdr:cNvPr id="433" name="楕円 432">
          <a:extLst>
            <a:ext uri="{FF2B5EF4-FFF2-40B4-BE49-F238E27FC236}">
              <a16:creationId xmlns:a16="http://schemas.microsoft.com/office/drawing/2014/main" id="{6BDBDE52-BDF7-466F-8DA9-7B6FA7DD6751}"/>
            </a:ext>
          </a:extLst>
        </xdr:cNvPr>
        <xdr:cNvSpPr/>
      </xdr:nvSpPr>
      <xdr:spPr>
        <a:xfrm>
          <a:off x="19494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20041</xdr:rowOff>
    </xdr:from>
    <xdr:to>
      <xdr:col>107</xdr:col>
      <xdr:colOff>50800</xdr:colOff>
      <xdr:row>86</xdr:row>
      <xdr:rowOff>20269</xdr:rowOff>
    </xdr:to>
    <xdr:cxnSp macro="">
      <xdr:nvCxnSpPr>
        <xdr:cNvPr id="434" name="直線コネクタ 433">
          <a:extLst>
            <a:ext uri="{FF2B5EF4-FFF2-40B4-BE49-F238E27FC236}">
              <a16:creationId xmlns:a16="http://schemas.microsoft.com/office/drawing/2014/main" id="{681ACE9B-FC2B-41DA-836F-5E6B08DB7611}"/>
            </a:ext>
          </a:extLst>
        </xdr:cNvPr>
        <xdr:cNvCxnSpPr/>
      </xdr:nvCxnSpPr>
      <xdr:spPr>
        <a:xfrm flipV="1">
          <a:off x="19545300" y="147647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139776</xdr:rowOff>
    </xdr:from>
    <xdr:to>
      <xdr:col>98</xdr:col>
      <xdr:colOff>38100</xdr:colOff>
      <xdr:row>86</xdr:row>
      <xdr:rowOff>69926</xdr:rowOff>
    </xdr:to>
    <xdr:sp macro="" textlink="">
      <xdr:nvSpPr>
        <xdr:cNvPr id="435" name="楕円 434">
          <a:extLst>
            <a:ext uri="{FF2B5EF4-FFF2-40B4-BE49-F238E27FC236}">
              <a16:creationId xmlns:a16="http://schemas.microsoft.com/office/drawing/2014/main" id="{56AAC61D-1F3C-4084-9DB4-2B4B6E3372D9}"/>
            </a:ext>
          </a:extLst>
        </xdr:cNvPr>
        <xdr:cNvSpPr/>
      </xdr:nvSpPr>
      <xdr:spPr>
        <a:xfrm>
          <a:off x="18605500" y="147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19126</xdr:rowOff>
    </xdr:from>
    <xdr:to>
      <xdr:col>102</xdr:col>
      <xdr:colOff>114300</xdr:colOff>
      <xdr:row>86</xdr:row>
      <xdr:rowOff>20269</xdr:rowOff>
    </xdr:to>
    <xdr:cxnSp macro="">
      <xdr:nvCxnSpPr>
        <xdr:cNvPr id="436" name="直線コネクタ 435">
          <a:extLst>
            <a:ext uri="{FF2B5EF4-FFF2-40B4-BE49-F238E27FC236}">
              <a16:creationId xmlns:a16="http://schemas.microsoft.com/office/drawing/2014/main" id="{2EFA8E01-3C53-4516-8D2E-B45CE8E0D32C}"/>
            </a:ext>
          </a:extLst>
        </xdr:cNvPr>
        <xdr:cNvCxnSpPr/>
      </xdr:nvCxnSpPr>
      <xdr:spPr>
        <a:xfrm>
          <a:off x="18656300" y="147638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437" name="n_1aveValue【消防施設】&#10;一人当たり面積">
          <a:extLst>
            <a:ext uri="{FF2B5EF4-FFF2-40B4-BE49-F238E27FC236}">
              <a16:creationId xmlns:a16="http://schemas.microsoft.com/office/drawing/2014/main" id="{6D079D00-8C3B-4A1B-8256-F9DDA024A3D0}"/>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438" name="n_2aveValue【消防施設】&#10;一人当たり面積">
          <a:extLst>
            <a:ext uri="{FF2B5EF4-FFF2-40B4-BE49-F238E27FC236}">
              <a16:creationId xmlns:a16="http://schemas.microsoft.com/office/drawing/2014/main" id="{F291F2BB-CACF-4E43-805D-539893110F62}"/>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439" name="n_3aveValue【消防施設】&#10;一人当たり面積">
          <a:extLst>
            <a:ext uri="{FF2B5EF4-FFF2-40B4-BE49-F238E27FC236}">
              <a16:creationId xmlns:a16="http://schemas.microsoft.com/office/drawing/2014/main" id="{2DE17F5C-2993-4FDF-B229-30D2F9C664DA}"/>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40" name="n_4aveValue【消防施設】&#10;一人当たり面積">
          <a:extLst>
            <a:ext uri="{FF2B5EF4-FFF2-40B4-BE49-F238E27FC236}">
              <a16:creationId xmlns:a16="http://schemas.microsoft.com/office/drawing/2014/main" id="{DFFA7D80-FB92-4064-B876-61FCBBBA82C0}"/>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61968</xdr:rowOff>
    </xdr:from>
    <xdr:ext cx="469744" cy="259045"/>
    <xdr:sp macro="" textlink="">
      <xdr:nvSpPr>
        <xdr:cNvPr id="441" name="n_1mainValue【消防施設】&#10;一人当たり面積">
          <a:extLst>
            <a:ext uri="{FF2B5EF4-FFF2-40B4-BE49-F238E27FC236}">
              <a16:creationId xmlns:a16="http://schemas.microsoft.com/office/drawing/2014/main" id="{19C5AB88-24F1-4D5E-B046-C221A1740A28}"/>
            </a:ext>
          </a:extLst>
        </xdr:cNvPr>
        <xdr:cNvSpPr txBox="1"/>
      </xdr:nvSpPr>
      <xdr:spPr>
        <a:xfrm>
          <a:off x="21075727" y="148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61968</xdr:rowOff>
    </xdr:from>
    <xdr:ext cx="469744" cy="259045"/>
    <xdr:sp macro="" textlink="">
      <xdr:nvSpPr>
        <xdr:cNvPr id="442" name="n_2mainValue【消防施設】&#10;一人当たり面積">
          <a:extLst>
            <a:ext uri="{FF2B5EF4-FFF2-40B4-BE49-F238E27FC236}">
              <a16:creationId xmlns:a16="http://schemas.microsoft.com/office/drawing/2014/main" id="{C9A4071C-CB91-4FE6-9012-BD22B45EAFFE}"/>
            </a:ext>
          </a:extLst>
        </xdr:cNvPr>
        <xdr:cNvSpPr txBox="1"/>
      </xdr:nvSpPr>
      <xdr:spPr>
        <a:xfrm>
          <a:off x="20199427" y="148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62196</xdr:rowOff>
    </xdr:from>
    <xdr:ext cx="469744" cy="259045"/>
    <xdr:sp macro="" textlink="">
      <xdr:nvSpPr>
        <xdr:cNvPr id="443" name="n_3mainValue【消防施設】&#10;一人当たり面積">
          <a:extLst>
            <a:ext uri="{FF2B5EF4-FFF2-40B4-BE49-F238E27FC236}">
              <a16:creationId xmlns:a16="http://schemas.microsoft.com/office/drawing/2014/main" id="{A5DC96E0-07D1-4473-ABEC-10850A675DA6}"/>
            </a:ext>
          </a:extLst>
        </xdr:cNvPr>
        <xdr:cNvSpPr txBox="1"/>
      </xdr:nvSpPr>
      <xdr:spPr>
        <a:xfrm>
          <a:off x="19310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61053</xdr:rowOff>
    </xdr:from>
    <xdr:ext cx="469744" cy="259045"/>
    <xdr:sp macro="" textlink="">
      <xdr:nvSpPr>
        <xdr:cNvPr id="444" name="n_4mainValue【消防施設】&#10;一人当たり面積">
          <a:extLst>
            <a:ext uri="{FF2B5EF4-FFF2-40B4-BE49-F238E27FC236}">
              <a16:creationId xmlns:a16="http://schemas.microsoft.com/office/drawing/2014/main" id="{2E843B81-04A1-47EB-9B94-CB7703867AFC}"/>
            </a:ext>
          </a:extLst>
        </xdr:cNvPr>
        <xdr:cNvSpPr txBox="1"/>
      </xdr:nvSpPr>
      <xdr:spPr>
        <a:xfrm>
          <a:off x="18421427" y="1480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7A71A710-75F5-4C92-9A75-67403E16C5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A0CA1EE4-476B-4A14-8659-B6A31FD02C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324D4F37-7DC3-4E72-8F81-1382FD4F40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2A46C6A0-6DEA-4F21-91C2-EFC9AEB30C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132B1B65-E543-4E7F-AB51-8CF2DBAAC9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F3AF26D0-F8DF-42DC-A203-21173E0322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419C6799-DFE9-4F32-9268-81D149CB81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DC40785F-E6D1-4E0F-9E35-D914B543D5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34FA3B90-C8B6-46B3-84E6-992BA553F7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AC1AC56D-3BCF-4B16-9F94-822CE98737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4526BDD9-7901-4350-A14E-882C811D5C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a:extLst>
            <a:ext uri="{FF2B5EF4-FFF2-40B4-BE49-F238E27FC236}">
              <a16:creationId xmlns:a16="http://schemas.microsoft.com/office/drawing/2014/main" id="{404C5B99-66A6-4F4D-8437-039F21329F6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D05CFC9C-4686-4759-A480-55ECC9C6DF0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a:extLst>
            <a:ext uri="{FF2B5EF4-FFF2-40B4-BE49-F238E27FC236}">
              <a16:creationId xmlns:a16="http://schemas.microsoft.com/office/drawing/2014/main" id="{39B09DD0-2943-437C-BE83-154EBAF4735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a:extLst>
            <a:ext uri="{FF2B5EF4-FFF2-40B4-BE49-F238E27FC236}">
              <a16:creationId xmlns:a16="http://schemas.microsoft.com/office/drawing/2014/main" id="{9E765812-3392-4F0C-9EBC-FD51C373447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a:extLst>
            <a:ext uri="{FF2B5EF4-FFF2-40B4-BE49-F238E27FC236}">
              <a16:creationId xmlns:a16="http://schemas.microsoft.com/office/drawing/2014/main" id="{2F8F5EB9-74B4-484C-86FC-7CA49109B0C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a:extLst>
            <a:ext uri="{FF2B5EF4-FFF2-40B4-BE49-F238E27FC236}">
              <a16:creationId xmlns:a16="http://schemas.microsoft.com/office/drawing/2014/main" id="{E252B35D-38F9-497B-95A7-42E5CCE05A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a:extLst>
            <a:ext uri="{FF2B5EF4-FFF2-40B4-BE49-F238E27FC236}">
              <a16:creationId xmlns:a16="http://schemas.microsoft.com/office/drawing/2014/main" id="{E0DF4E02-18D3-4947-B7DB-76010CC1032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a:extLst>
            <a:ext uri="{FF2B5EF4-FFF2-40B4-BE49-F238E27FC236}">
              <a16:creationId xmlns:a16="http://schemas.microsoft.com/office/drawing/2014/main" id="{27D0A4B9-8273-40C8-B8F6-172853851E6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a:extLst>
            <a:ext uri="{FF2B5EF4-FFF2-40B4-BE49-F238E27FC236}">
              <a16:creationId xmlns:a16="http://schemas.microsoft.com/office/drawing/2014/main" id="{487F2222-5FF3-41A2-8424-0BC97D30CA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a:extLst>
            <a:ext uri="{FF2B5EF4-FFF2-40B4-BE49-F238E27FC236}">
              <a16:creationId xmlns:a16="http://schemas.microsoft.com/office/drawing/2014/main" id="{17A33889-B5BD-4715-ADAD-FAD846135BA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a:extLst>
            <a:ext uri="{FF2B5EF4-FFF2-40B4-BE49-F238E27FC236}">
              <a16:creationId xmlns:a16="http://schemas.microsoft.com/office/drawing/2014/main" id="{EA281985-71CB-48DF-AD7E-B630BCF51B5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a:extLst>
            <a:ext uri="{FF2B5EF4-FFF2-40B4-BE49-F238E27FC236}">
              <a16:creationId xmlns:a16="http://schemas.microsoft.com/office/drawing/2014/main" id="{7D3D25B8-2320-48D1-AD41-FD03D9B90E2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a:extLst>
            <a:ext uri="{FF2B5EF4-FFF2-40B4-BE49-F238E27FC236}">
              <a16:creationId xmlns:a16="http://schemas.microsoft.com/office/drawing/2014/main" id="{E570AD65-F2F4-4E64-9459-1DC07FFBCB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a:extLst>
            <a:ext uri="{FF2B5EF4-FFF2-40B4-BE49-F238E27FC236}">
              <a16:creationId xmlns:a16="http://schemas.microsoft.com/office/drawing/2014/main" id="{B42251AC-6A51-4BD5-873E-D7C6BA3B03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70" name="直線コネクタ 469">
          <a:extLst>
            <a:ext uri="{FF2B5EF4-FFF2-40B4-BE49-F238E27FC236}">
              <a16:creationId xmlns:a16="http://schemas.microsoft.com/office/drawing/2014/main" id="{0B89097D-89C5-4BD1-9832-454C2AB68CC7}"/>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a:extLst>
            <a:ext uri="{FF2B5EF4-FFF2-40B4-BE49-F238E27FC236}">
              <a16:creationId xmlns:a16="http://schemas.microsoft.com/office/drawing/2014/main" id="{F2DB157F-AA5E-406F-8A93-12BF57BF85D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a:extLst>
            <a:ext uri="{FF2B5EF4-FFF2-40B4-BE49-F238E27FC236}">
              <a16:creationId xmlns:a16="http://schemas.microsoft.com/office/drawing/2014/main" id="{55B3C7E7-9F33-45C9-89F2-3BEF10ECE2E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73" name="【庁舎】&#10;有形固定資産減価償却率最大値テキスト">
          <a:extLst>
            <a:ext uri="{FF2B5EF4-FFF2-40B4-BE49-F238E27FC236}">
              <a16:creationId xmlns:a16="http://schemas.microsoft.com/office/drawing/2014/main" id="{1048ACC8-BF33-4B7F-85AB-04E7FAA83565}"/>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74" name="直線コネクタ 473">
          <a:extLst>
            <a:ext uri="{FF2B5EF4-FFF2-40B4-BE49-F238E27FC236}">
              <a16:creationId xmlns:a16="http://schemas.microsoft.com/office/drawing/2014/main" id="{3872FE1C-332B-49CF-87A1-35F4D9A58FB3}"/>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475" name="【庁舎】&#10;有形固定資産減価償却率平均値テキスト">
          <a:extLst>
            <a:ext uri="{FF2B5EF4-FFF2-40B4-BE49-F238E27FC236}">
              <a16:creationId xmlns:a16="http://schemas.microsoft.com/office/drawing/2014/main" id="{5EEBA2A7-562C-4167-A47D-CA5486E41D46}"/>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76" name="フローチャート: 判断 475">
          <a:extLst>
            <a:ext uri="{FF2B5EF4-FFF2-40B4-BE49-F238E27FC236}">
              <a16:creationId xmlns:a16="http://schemas.microsoft.com/office/drawing/2014/main" id="{18DF7C5C-C5DB-47B1-87FB-4A627C4A253D}"/>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77" name="フローチャート: 判断 476">
          <a:extLst>
            <a:ext uri="{FF2B5EF4-FFF2-40B4-BE49-F238E27FC236}">
              <a16:creationId xmlns:a16="http://schemas.microsoft.com/office/drawing/2014/main" id="{AC64D0A1-FEB1-46CF-896C-5991E40D59BE}"/>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78" name="フローチャート: 判断 477">
          <a:extLst>
            <a:ext uri="{FF2B5EF4-FFF2-40B4-BE49-F238E27FC236}">
              <a16:creationId xmlns:a16="http://schemas.microsoft.com/office/drawing/2014/main" id="{4457655B-3BCC-4E2E-BCEC-F0E113057E7C}"/>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79" name="フローチャート: 判断 478">
          <a:extLst>
            <a:ext uri="{FF2B5EF4-FFF2-40B4-BE49-F238E27FC236}">
              <a16:creationId xmlns:a16="http://schemas.microsoft.com/office/drawing/2014/main" id="{5E536EE8-20B8-4063-9555-6F20FCAF60AE}"/>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80" name="フローチャート: 判断 479">
          <a:extLst>
            <a:ext uri="{FF2B5EF4-FFF2-40B4-BE49-F238E27FC236}">
              <a16:creationId xmlns:a16="http://schemas.microsoft.com/office/drawing/2014/main" id="{A3481D13-14A3-4A13-875C-1F2D2725FEBF}"/>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FD024E9E-DAA4-426B-8195-342B53402BD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B2648275-66A7-4B0A-B3AF-BAB84B6157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569F91FD-53F3-42C6-BF6F-E6B3D1AF59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89CD8F45-F943-41D5-A307-D86FB1292B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7482B2E4-40A9-436B-BEFB-697BC2486A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486" name="楕円 485">
          <a:extLst>
            <a:ext uri="{FF2B5EF4-FFF2-40B4-BE49-F238E27FC236}">
              <a16:creationId xmlns:a16="http://schemas.microsoft.com/office/drawing/2014/main" id="{DB015142-CD3D-4645-855E-9D6E08B9805A}"/>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487" name="【庁舎】&#10;有形固定資産減価償却率該当値テキスト">
          <a:extLst>
            <a:ext uri="{FF2B5EF4-FFF2-40B4-BE49-F238E27FC236}">
              <a16:creationId xmlns:a16="http://schemas.microsoft.com/office/drawing/2014/main" id="{728F7825-5F15-4C8A-9BD5-5331797D0605}"/>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488" name="楕円 487">
          <a:extLst>
            <a:ext uri="{FF2B5EF4-FFF2-40B4-BE49-F238E27FC236}">
              <a16:creationId xmlns:a16="http://schemas.microsoft.com/office/drawing/2014/main" id="{554FFCE5-7DC0-4C7F-BF6B-5F723E127650}"/>
            </a:ext>
          </a:extLst>
        </xdr:cNvPr>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149679</xdr:rowOff>
    </xdr:to>
    <xdr:cxnSp macro="">
      <xdr:nvCxnSpPr>
        <xdr:cNvPr id="489" name="直線コネクタ 488">
          <a:extLst>
            <a:ext uri="{FF2B5EF4-FFF2-40B4-BE49-F238E27FC236}">
              <a16:creationId xmlns:a16="http://schemas.microsoft.com/office/drawing/2014/main" id="{D2DB67EF-D666-41A9-9577-C15EC9B8575E}"/>
            </a:ext>
          </a:extLst>
        </xdr:cNvPr>
        <xdr:cNvCxnSpPr/>
      </xdr:nvCxnSpPr>
      <xdr:spPr>
        <a:xfrm>
          <a:off x="15481300" y="18462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490" name="楕円 489">
          <a:extLst>
            <a:ext uri="{FF2B5EF4-FFF2-40B4-BE49-F238E27FC236}">
              <a16:creationId xmlns:a16="http://schemas.microsoft.com/office/drawing/2014/main" id="{A6FB8DE7-EB4E-442C-8AFF-7623223C2364}"/>
            </a:ext>
          </a:extLst>
        </xdr:cNvPr>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117021</xdr:rowOff>
    </xdr:to>
    <xdr:cxnSp macro="">
      <xdr:nvCxnSpPr>
        <xdr:cNvPr id="491" name="直線コネクタ 490">
          <a:extLst>
            <a:ext uri="{FF2B5EF4-FFF2-40B4-BE49-F238E27FC236}">
              <a16:creationId xmlns:a16="http://schemas.microsoft.com/office/drawing/2014/main" id="{0A50F9E5-D042-4FC1-8051-B6FC1F74CC12}"/>
            </a:ext>
          </a:extLst>
        </xdr:cNvPr>
        <xdr:cNvCxnSpPr/>
      </xdr:nvCxnSpPr>
      <xdr:spPr>
        <a:xfrm>
          <a:off x="14592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492" name="楕円 491">
          <a:extLst>
            <a:ext uri="{FF2B5EF4-FFF2-40B4-BE49-F238E27FC236}">
              <a16:creationId xmlns:a16="http://schemas.microsoft.com/office/drawing/2014/main" id="{ACE26F8B-D130-4BE1-B606-76B377390C35}"/>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84364</xdr:rowOff>
    </xdr:to>
    <xdr:cxnSp macro="">
      <xdr:nvCxnSpPr>
        <xdr:cNvPr id="493" name="直線コネクタ 492">
          <a:extLst>
            <a:ext uri="{FF2B5EF4-FFF2-40B4-BE49-F238E27FC236}">
              <a16:creationId xmlns:a16="http://schemas.microsoft.com/office/drawing/2014/main" id="{6F30B72D-8431-4CC0-920F-E3BFC7AA83E2}"/>
            </a:ext>
          </a:extLst>
        </xdr:cNvPr>
        <xdr:cNvCxnSpPr/>
      </xdr:nvCxnSpPr>
      <xdr:spPr>
        <a:xfrm>
          <a:off x="13703300" y="18364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494" name="楕円 493">
          <a:extLst>
            <a:ext uri="{FF2B5EF4-FFF2-40B4-BE49-F238E27FC236}">
              <a16:creationId xmlns:a16="http://schemas.microsoft.com/office/drawing/2014/main" id="{6EF6F5B3-4983-4163-A9D9-AA309EAF9D85}"/>
            </a:ext>
          </a:extLst>
        </xdr:cNvPr>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19050</xdr:rowOff>
    </xdr:to>
    <xdr:cxnSp macro="">
      <xdr:nvCxnSpPr>
        <xdr:cNvPr id="495" name="直線コネクタ 494">
          <a:extLst>
            <a:ext uri="{FF2B5EF4-FFF2-40B4-BE49-F238E27FC236}">
              <a16:creationId xmlns:a16="http://schemas.microsoft.com/office/drawing/2014/main" id="{7C6D3F03-29D1-42A0-92A5-5C6B9AF52558}"/>
            </a:ext>
          </a:extLst>
        </xdr:cNvPr>
        <xdr:cNvCxnSpPr/>
      </xdr:nvCxnSpPr>
      <xdr:spPr>
        <a:xfrm>
          <a:off x="1281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496" name="n_1aveValue【庁舎】&#10;有形固定資産減価償却率">
          <a:extLst>
            <a:ext uri="{FF2B5EF4-FFF2-40B4-BE49-F238E27FC236}">
              <a16:creationId xmlns:a16="http://schemas.microsoft.com/office/drawing/2014/main" id="{5B2967FF-A94B-4A34-A1BD-59DAC3CD3D70}"/>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97" name="n_2aveValue【庁舎】&#10;有形固定資産減価償却率">
          <a:extLst>
            <a:ext uri="{FF2B5EF4-FFF2-40B4-BE49-F238E27FC236}">
              <a16:creationId xmlns:a16="http://schemas.microsoft.com/office/drawing/2014/main" id="{112EB660-E5BF-46BA-A014-9E7CFDD6AF5A}"/>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98" name="n_3aveValue【庁舎】&#10;有形固定資産減価償却率">
          <a:extLst>
            <a:ext uri="{FF2B5EF4-FFF2-40B4-BE49-F238E27FC236}">
              <a16:creationId xmlns:a16="http://schemas.microsoft.com/office/drawing/2014/main" id="{FC56BBD4-F604-4939-8290-E84B975680EC}"/>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99" name="n_4aveValue【庁舎】&#10;有形固定資産減価償却率">
          <a:extLst>
            <a:ext uri="{FF2B5EF4-FFF2-40B4-BE49-F238E27FC236}">
              <a16:creationId xmlns:a16="http://schemas.microsoft.com/office/drawing/2014/main" id="{5A6B13B4-6780-4EF6-A02A-144E39DA1212}"/>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500" name="n_1mainValue【庁舎】&#10;有形固定資産減価償却率">
          <a:extLst>
            <a:ext uri="{FF2B5EF4-FFF2-40B4-BE49-F238E27FC236}">
              <a16:creationId xmlns:a16="http://schemas.microsoft.com/office/drawing/2014/main" id="{3A1B9E34-C3C8-455F-9FDF-C31DD4E3AEB6}"/>
            </a:ext>
          </a:extLst>
        </xdr:cNvPr>
        <xdr:cNvSpPr txBox="1"/>
      </xdr:nvSpPr>
      <xdr:spPr>
        <a:xfrm>
          <a:off x="152660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501" name="n_2mainValue【庁舎】&#10;有形固定資産減価償却率">
          <a:extLst>
            <a:ext uri="{FF2B5EF4-FFF2-40B4-BE49-F238E27FC236}">
              <a16:creationId xmlns:a16="http://schemas.microsoft.com/office/drawing/2014/main" id="{0A432A23-49C9-46EE-BE6F-047E9CC6CDD6}"/>
            </a:ext>
          </a:extLst>
        </xdr:cNvPr>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502" name="n_3mainValue【庁舎】&#10;有形固定資産減価償却率">
          <a:extLst>
            <a:ext uri="{FF2B5EF4-FFF2-40B4-BE49-F238E27FC236}">
              <a16:creationId xmlns:a16="http://schemas.microsoft.com/office/drawing/2014/main" id="{D2186AC0-3545-427B-8796-A90AB018C5DF}"/>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503" name="n_4mainValue【庁舎】&#10;有形固定資産減価償却率">
          <a:extLst>
            <a:ext uri="{FF2B5EF4-FFF2-40B4-BE49-F238E27FC236}">
              <a16:creationId xmlns:a16="http://schemas.microsoft.com/office/drawing/2014/main" id="{750D657D-D53B-49CB-B67D-BF331C559AA8}"/>
            </a:ext>
          </a:extLst>
        </xdr:cNvPr>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F97640D5-8DF1-42A0-AB28-ED43EE7EBE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24799ED6-8DEF-4479-B0CD-D21DA6FB8F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0BB23F66-413C-40A8-A902-CC00024BEB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597D77C1-5E57-4FAE-8C2D-8B0539B1E62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381E850F-0ADC-41FF-9D98-9212853CCB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73FC2F3C-D90D-4061-9823-518BD0BEE9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66C87FC3-3429-4E2E-9F0E-023D1D34D6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840B99C7-B123-4234-948A-9F8056A23D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536F043E-FC86-4046-A0E6-6772E329AD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0A2EB513-6189-41B4-8886-91B5B61BC4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4" name="直線コネクタ 513">
          <a:extLst>
            <a:ext uri="{FF2B5EF4-FFF2-40B4-BE49-F238E27FC236}">
              <a16:creationId xmlns:a16="http://schemas.microsoft.com/office/drawing/2014/main" id="{05F3852D-29C4-49AA-B74A-61274CB5EE2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5" name="テキスト ボックス 514">
          <a:extLst>
            <a:ext uri="{FF2B5EF4-FFF2-40B4-BE49-F238E27FC236}">
              <a16:creationId xmlns:a16="http://schemas.microsoft.com/office/drawing/2014/main" id="{3C2CD107-B212-44E7-B9A1-B8E861440B9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6" name="直線コネクタ 515">
          <a:extLst>
            <a:ext uri="{FF2B5EF4-FFF2-40B4-BE49-F238E27FC236}">
              <a16:creationId xmlns:a16="http://schemas.microsoft.com/office/drawing/2014/main" id="{D5649EEB-AD43-4673-978F-F1DB64A000F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7" name="テキスト ボックス 516">
          <a:extLst>
            <a:ext uri="{FF2B5EF4-FFF2-40B4-BE49-F238E27FC236}">
              <a16:creationId xmlns:a16="http://schemas.microsoft.com/office/drawing/2014/main" id="{46655E3A-53B4-4323-BFE7-DB69F1CD474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8" name="直線コネクタ 517">
          <a:extLst>
            <a:ext uri="{FF2B5EF4-FFF2-40B4-BE49-F238E27FC236}">
              <a16:creationId xmlns:a16="http://schemas.microsoft.com/office/drawing/2014/main" id="{40DCDC02-774B-4EFA-980F-11A1B8C764B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9" name="テキスト ボックス 518">
          <a:extLst>
            <a:ext uri="{FF2B5EF4-FFF2-40B4-BE49-F238E27FC236}">
              <a16:creationId xmlns:a16="http://schemas.microsoft.com/office/drawing/2014/main" id="{510AF08F-5572-49EB-AEB6-43206A8CC15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0" name="直線コネクタ 519">
          <a:extLst>
            <a:ext uri="{FF2B5EF4-FFF2-40B4-BE49-F238E27FC236}">
              <a16:creationId xmlns:a16="http://schemas.microsoft.com/office/drawing/2014/main" id="{41D4476D-D5D4-4748-BDDB-E3BD2BDF6A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1" name="テキスト ボックス 520">
          <a:extLst>
            <a:ext uri="{FF2B5EF4-FFF2-40B4-BE49-F238E27FC236}">
              <a16:creationId xmlns:a16="http://schemas.microsoft.com/office/drawing/2014/main" id="{5F8DDEC0-E1CA-445E-8298-8D953C19DB9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2" name="直線コネクタ 521">
          <a:extLst>
            <a:ext uri="{FF2B5EF4-FFF2-40B4-BE49-F238E27FC236}">
              <a16:creationId xmlns:a16="http://schemas.microsoft.com/office/drawing/2014/main" id="{89BDB157-2A07-46E5-BED4-18286E8FBBE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23" name="テキスト ボックス 522">
          <a:extLst>
            <a:ext uri="{FF2B5EF4-FFF2-40B4-BE49-F238E27FC236}">
              <a16:creationId xmlns:a16="http://schemas.microsoft.com/office/drawing/2014/main" id="{B43EC69C-7860-4E98-85EA-7E486B99A26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a:extLst>
            <a:ext uri="{FF2B5EF4-FFF2-40B4-BE49-F238E27FC236}">
              <a16:creationId xmlns:a16="http://schemas.microsoft.com/office/drawing/2014/main" id="{65CD43B0-914B-4FFA-BD35-3618A83533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5" name="テキスト ボックス 524">
          <a:extLst>
            <a:ext uri="{FF2B5EF4-FFF2-40B4-BE49-F238E27FC236}">
              <a16:creationId xmlns:a16="http://schemas.microsoft.com/office/drawing/2014/main" id="{7B1F08D2-9E66-4984-A431-B24CF72B516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a:extLst>
            <a:ext uri="{FF2B5EF4-FFF2-40B4-BE49-F238E27FC236}">
              <a16:creationId xmlns:a16="http://schemas.microsoft.com/office/drawing/2014/main" id="{FA700B8F-4FF7-47CA-B18B-13A152F0E5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27" name="直線コネクタ 526">
          <a:extLst>
            <a:ext uri="{FF2B5EF4-FFF2-40B4-BE49-F238E27FC236}">
              <a16:creationId xmlns:a16="http://schemas.microsoft.com/office/drawing/2014/main" id="{BF59D04F-A3EC-403A-BFF8-072623E3CFB3}"/>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28" name="【庁舎】&#10;一人当たり面積最小値テキスト">
          <a:extLst>
            <a:ext uri="{FF2B5EF4-FFF2-40B4-BE49-F238E27FC236}">
              <a16:creationId xmlns:a16="http://schemas.microsoft.com/office/drawing/2014/main" id="{00BCF4F9-4FA7-42FC-82CF-71044A35B19C}"/>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29" name="直線コネクタ 528">
          <a:extLst>
            <a:ext uri="{FF2B5EF4-FFF2-40B4-BE49-F238E27FC236}">
              <a16:creationId xmlns:a16="http://schemas.microsoft.com/office/drawing/2014/main" id="{F7F879F1-1ED5-4B30-A084-4D23F0EC1B56}"/>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30" name="【庁舎】&#10;一人当たり面積最大値テキスト">
          <a:extLst>
            <a:ext uri="{FF2B5EF4-FFF2-40B4-BE49-F238E27FC236}">
              <a16:creationId xmlns:a16="http://schemas.microsoft.com/office/drawing/2014/main" id="{C2F34676-1A6A-424E-B79C-73ABD092D668}"/>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31" name="直線コネクタ 530">
          <a:extLst>
            <a:ext uri="{FF2B5EF4-FFF2-40B4-BE49-F238E27FC236}">
              <a16:creationId xmlns:a16="http://schemas.microsoft.com/office/drawing/2014/main" id="{842BFC94-D3F4-4192-A9B9-794AB47845DF}"/>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32" name="【庁舎】&#10;一人当たり面積平均値テキスト">
          <a:extLst>
            <a:ext uri="{FF2B5EF4-FFF2-40B4-BE49-F238E27FC236}">
              <a16:creationId xmlns:a16="http://schemas.microsoft.com/office/drawing/2014/main" id="{54FD2C09-2616-438E-880D-B1471ABA803A}"/>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33" name="フローチャート: 判断 532">
          <a:extLst>
            <a:ext uri="{FF2B5EF4-FFF2-40B4-BE49-F238E27FC236}">
              <a16:creationId xmlns:a16="http://schemas.microsoft.com/office/drawing/2014/main" id="{E2B4469C-79A3-497D-83A4-C21075AEC31D}"/>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34" name="フローチャート: 判断 533">
          <a:extLst>
            <a:ext uri="{FF2B5EF4-FFF2-40B4-BE49-F238E27FC236}">
              <a16:creationId xmlns:a16="http://schemas.microsoft.com/office/drawing/2014/main" id="{3315DE82-4117-4C51-88A6-DCA05A4DE0C6}"/>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35" name="フローチャート: 判断 534">
          <a:extLst>
            <a:ext uri="{FF2B5EF4-FFF2-40B4-BE49-F238E27FC236}">
              <a16:creationId xmlns:a16="http://schemas.microsoft.com/office/drawing/2014/main" id="{1AD7B0BC-E8D1-46E0-8D3A-4A7AC9040A3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36" name="フローチャート: 判断 535">
          <a:extLst>
            <a:ext uri="{FF2B5EF4-FFF2-40B4-BE49-F238E27FC236}">
              <a16:creationId xmlns:a16="http://schemas.microsoft.com/office/drawing/2014/main" id="{6D389C85-9D4A-46E7-9B90-6EAD2E85BF37}"/>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37" name="フローチャート: 判断 536">
          <a:extLst>
            <a:ext uri="{FF2B5EF4-FFF2-40B4-BE49-F238E27FC236}">
              <a16:creationId xmlns:a16="http://schemas.microsoft.com/office/drawing/2014/main" id="{3973BD48-0462-4798-8A66-541ECD1A68FB}"/>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4DFDBD2B-F2D9-4EB0-862B-636DF7CC36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22C60F7B-D7C8-4682-A678-33FC7D4CB4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7CD5AF9E-9263-43A1-8F41-DDABB9AB39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6AC045FD-A20F-4FF3-8C81-8539566573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DDF20C21-2C3D-4DE9-A1AB-CD47DC7AC62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87757</xdr:rowOff>
    </xdr:from>
    <xdr:to>
      <xdr:col>116</xdr:col>
      <xdr:colOff>114300</xdr:colOff>
      <xdr:row>108</xdr:row>
      <xdr:rowOff>17907</xdr:rowOff>
    </xdr:to>
    <xdr:sp macro="" textlink="">
      <xdr:nvSpPr>
        <xdr:cNvPr id="543" name="楕円 542">
          <a:extLst>
            <a:ext uri="{FF2B5EF4-FFF2-40B4-BE49-F238E27FC236}">
              <a16:creationId xmlns:a16="http://schemas.microsoft.com/office/drawing/2014/main" id="{10C0DF05-F170-4E30-9EF7-63711640135F}"/>
            </a:ext>
          </a:extLst>
        </xdr:cNvPr>
        <xdr:cNvSpPr/>
      </xdr:nvSpPr>
      <xdr:spPr>
        <a:xfrm>
          <a:off x="22110700" y="184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110634</xdr:rowOff>
    </xdr:from>
    <xdr:ext cx="469744" cy="259045"/>
    <xdr:sp macro="" textlink="">
      <xdr:nvSpPr>
        <xdr:cNvPr id="544" name="【庁舎】&#10;一人当たり面積該当値テキスト">
          <a:extLst>
            <a:ext uri="{FF2B5EF4-FFF2-40B4-BE49-F238E27FC236}">
              <a16:creationId xmlns:a16="http://schemas.microsoft.com/office/drawing/2014/main" id="{F5622208-4AFF-41A0-B6AA-F1FD099F8C6C}"/>
            </a:ext>
          </a:extLst>
        </xdr:cNvPr>
        <xdr:cNvSpPr txBox="1"/>
      </xdr:nvSpPr>
      <xdr:spPr>
        <a:xfrm>
          <a:off x="22199600" y="1828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94107</xdr:rowOff>
    </xdr:from>
    <xdr:to>
      <xdr:col>112</xdr:col>
      <xdr:colOff>38100</xdr:colOff>
      <xdr:row>108</xdr:row>
      <xdr:rowOff>24257</xdr:rowOff>
    </xdr:to>
    <xdr:sp macro="" textlink="">
      <xdr:nvSpPr>
        <xdr:cNvPr id="545" name="楕円 544">
          <a:extLst>
            <a:ext uri="{FF2B5EF4-FFF2-40B4-BE49-F238E27FC236}">
              <a16:creationId xmlns:a16="http://schemas.microsoft.com/office/drawing/2014/main" id="{581B7D2C-A3B7-41EE-B2B5-639E2683D826}"/>
            </a:ext>
          </a:extLst>
        </xdr:cNvPr>
        <xdr:cNvSpPr/>
      </xdr:nvSpPr>
      <xdr:spPr>
        <a:xfrm>
          <a:off x="21272500" y="184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138557</xdr:rowOff>
    </xdr:from>
    <xdr:to>
      <xdr:col>116</xdr:col>
      <xdr:colOff>63500</xdr:colOff>
      <xdr:row>107</xdr:row>
      <xdr:rowOff>144907</xdr:rowOff>
    </xdr:to>
    <xdr:cxnSp macro="">
      <xdr:nvCxnSpPr>
        <xdr:cNvPr id="546" name="直線コネクタ 545">
          <a:extLst>
            <a:ext uri="{FF2B5EF4-FFF2-40B4-BE49-F238E27FC236}">
              <a16:creationId xmlns:a16="http://schemas.microsoft.com/office/drawing/2014/main" id="{9E0D9AD5-A9C8-4FAB-8CA3-2FC025E52483}"/>
            </a:ext>
          </a:extLst>
        </xdr:cNvPr>
        <xdr:cNvCxnSpPr/>
      </xdr:nvCxnSpPr>
      <xdr:spPr>
        <a:xfrm flipV="1">
          <a:off x="21323300" y="1848370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93599</xdr:rowOff>
    </xdr:from>
    <xdr:to>
      <xdr:col>107</xdr:col>
      <xdr:colOff>101600</xdr:colOff>
      <xdr:row>108</xdr:row>
      <xdr:rowOff>23749</xdr:rowOff>
    </xdr:to>
    <xdr:sp macro="" textlink="">
      <xdr:nvSpPr>
        <xdr:cNvPr id="547" name="楕円 546">
          <a:extLst>
            <a:ext uri="{FF2B5EF4-FFF2-40B4-BE49-F238E27FC236}">
              <a16:creationId xmlns:a16="http://schemas.microsoft.com/office/drawing/2014/main" id="{A8B98600-E02C-4D7F-BC99-EFCA7403B081}"/>
            </a:ext>
          </a:extLst>
        </xdr:cNvPr>
        <xdr:cNvSpPr/>
      </xdr:nvSpPr>
      <xdr:spPr>
        <a:xfrm>
          <a:off x="20383500" y="184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144399</xdr:rowOff>
    </xdr:from>
    <xdr:to>
      <xdr:col>111</xdr:col>
      <xdr:colOff>177800</xdr:colOff>
      <xdr:row>107</xdr:row>
      <xdr:rowOff>144907</xdr:rowOff>
    </xdr:to>
    <xdr:cxnSp macro="">
      <xdr:nvCxnSpPr>
        <xdr:cNvPr id="548" name="直線コネクタ 547">
          <a:extLst>
            <a:ext uri="{FF2B5EF4-FFF2-40B4-BE49-F238E27FC236}">
              <a16:creationId xmlns:a16="http://schemas.microsoft.com/office/drawing/2014/main" id="{7DFDB318-4538-4B84-96E3-AF03BD6AFD6C}"/>
            </a:ext>
          </a:extLst>
        </xdr:cNvPr>
        <xdr:cNvCxnSpPr/>
      </xdr:nvCxnSpPr>
      <xdr:spPr>
        <a:xfrm>
          <a:off x="20434300" y="1848954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95250</xdr:rowOff>
    </xdr:from>
    <xdr:to>
      <xdr:col>102</xdr:col>
      <xdr:colOff>165100</xdr:colOff>
      <xdr:row>108</xdr:row>
      <xdr:rowOff>25400</xdr:rowOff>
    </xdr:to>
    <xdr:sp macro="" textlink="">
      <xdr:nvSpPr>
        <xdr:cNvPr id="549" name="楕円 548">
          <a:extLst>
            <a:ext uri="{FF2B5EF4-FFF2-40B4-BE49-F238E27FC236}">
              <a16:creationId xmlns:a16="http://schemas.microsoft.com/office/drawing/2014/main" id="{EA96C051-D970-4B6C-9109-005C03E7702B}"/>
            </a:ext>
          </a:extLst>
        </xdr:cNvPr>
        <xdr:cNvSpPr/>
      </xdr:nvSpPr>
      <xdr:spPr>
        <a:xfrm>
          <a:off x="194945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144399</xdr:rowOff>
    </xdr:from>
    <xdr:to>
      <xdr:col>107</xdr:col>
      <xdr:colOff>50800</xdr:colOff>
      <xdr:row>107</xdr:row>
      <xdr:rowOff>146050</xdr:rowOff>
    </xdr:to>
    <xdr:cxnSp macro="">
      <xdr:nvCxnSpPr>
        <xdr:cNvPr id="550" name="直線コネクタ 549">
          <a:extLst>
            <a:ext uri="{FF2B5EF4-FFF2-40B4-BE49-F238E27FC236}">
              <a16:creationId xmlns:a16="http://schemas.microsoft.com/office/drawing/2014/main" id="{C6A96C53-B40E-4A16-B376-75246E1AB229}"/>
            </a:ext>
          </a:extLst>
        </xdr:cNvPr>
        <xdr:cNvCxnSpPr/>
      </xdr:nvCxnSpPr>
      <xdr:spPr>
        <a:xfrm flipV="1">
          <a:off x="19545300" y="184895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85217</xdr:rowOff>
    </xdr:from>
    <xdr:to>
      <xdr:col>98</xdr:col>
      <xdr:colOff>38100</xdr:colOff>
      <xdr:row>108</xdr:row>
      <xdr:rowOff>15367</xdr:rowOff>
    </xdr:to>
    <xdr:sp macro="" textlink="">
      <xdr:nvSpPr>
        <xdr:cNvPr id="551" name="楕円 550">
          <a:extLst>
            <a:ext uri="{FF2B5EF4-FFF2-40B4-BE49-F238E27FC236}">
              <a16:creationId xmlns:a16="http://schemas.microsoft.com/office/drawing/2014/main" id="{A078A44D-AE73-4D77-84E5-913A3C9F9186}"/>
            </a:ext>
          </a:extLst>
        </xdr:cNvPr>
        <xdr:cNvSpPr/>
      </xdr:nvSpPr>
      <xdr:spPr>
        <a:xfrm>
          <a:off x="18605500" y="184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136017</xdr:rowOff>
    </xdr:from>
    <xdr:to>
      <xdr:col>102</xdr:col>
      <xdr:colOff>114300</xdr:colOff>
      <xdr:row>107</xdr:row>
      <xdr:rowOff>146050</xdr:rowOff>
    </xdr:to>
    <xdr:cxnSp macro="">
      <xdr:nvCxnSpPr>
        <xdr:cNvPr id="552" name="直線コネクタ 551">
          <a:extLst>
            <a:ext uri="{FF2B5EF4-FFF2-40B4-BE49-F238E27FC236}">
              <a16:creationId xmlns:a16="http://schemas.microsoft.com/office/drawing/2014/main" id="{5E5D4806-2DBE-4B28-B682-A1C29303E996}"/>
            </a:ext>
          </a:extLst>
        </xdr:cNvPr>
        <xdr:cNvCxnSpPr/>
      </xdr:nvCxnSpPr>
      <xdr:spPr>
        <a:xfrm>
          <a:off x="18656300" y="184811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53" name="n_1aveValue【庁舎】&#10;一人当たり面積">
          <a:extLst>
            <a:ext uri="{FF2B5EF4-FFF2-40B4-BE49-F238E27FC236}">
              <a16:creationId xmlns:a16="http://schemas.microsoft.com/office/drawing/2014/main" id="{8AC84D6D-B02C-40A5-9980-B06D6B009C42}"/>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54" name="n_2aveValue【庁舎】&#10;一人当たり面積">
          <a:extLst>
            <a:ext uri="{FF2B5EF4-FFF2-40B4-BE49-F238E27FC236}">
              <a16:creationId xmlns:a16="http://schemas.microsoft.com/office/drawing/2014/main" id="{E2207B6D-8E60-4144-963D-98B5E520DE34}"/>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55" name="n_3aveValue【庁舎】&#10;一人当たり面積">
          <a:extLst>
            <a:ext uri="{FF2B5EF4-FFF2-40B4-BE49-F238E27FC236}">
              <a16:creationId xmlns:a16="http://schemas.microsoft.com/office/drawing/2014/main" id="{5F1A4F59-3A81-44BA-AAE6-ABFDF40606FD}"/>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56" name="n_4aveValue【庁舎】&#10;一人当たり面積">
          <a:extLst>
            <a:ext uri="{FF2B5EF4-FFF2-40B4-BE49-F238E27FC236}">
              <a16:creationId xmlns:a16="http://schemas.microsoft.com/office/drawing/2014/main" id="{741E7E94-49C7-4F83-A0E7-8085B75AF539}"/>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40784</xdr:rowOff>
    </xdr:from>
    <xdr:ext cx="469744" cy="259045"/>
    <xdr:sp macro="" textlink="">
      <xdr:nvSpPr>
        <xdr:cNvPr id="557" name="n_1mainValue【庁舎】&#10;一人当たり面積">
          <a:extLst>
            <a:ext uri="{FF2B5EF4-FFF2-40B4-BE49-F238E27FC236}">
              <a16:creationId xmlns:a16="http://schemas.microsoft.com/office/drawing/2014/main" id="{44B3D5CE-8288-48C0-A5EE-DDD3349F7934}"/>
            </a:ext>
          </a:extLst>
        </xdr:cNvPr>
        <xdr:cNvSpPr txBox="1"/>
      </xdr:nvSpPr>
      <xdr:spPr>
        <a:xfrm>
          <a:off x="21075727" y="182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40276</xdr:rowOff>
    </xdr:from>
    <xdr:ext cx="469744" cy="259045"/>
    <xdr:sp macro="" textlink="">
      <xdr:nvSpPr>
        <xdr:cNvPr id="558" name="n_2mainValue【庁舎】&#10;一人当たり面積">
          <a:extLst>
            <a:ext uri="{FF2B5EF4-FFF2-40B4-BE49-F238E27FC236}">
              <a16:creationId xmlns:a16="http://schemas.microsoft.com/office/drawing/2014/main" id="{B23325E5-68D8-4980-BA49-3DCCC197FF7D}"/>
            </a:ext>
          </a:extLst>
        </xdr:cNvPr>
        <xdr:cNvSpPr txBox="1"/>
      </xdr:nvSpPr>
      <xdr:spPr>
        <a:xfrm>
          <a:off x="20199427" y="182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559" name="n_3mainValue【庁舎】&#10;一人当たり面積">
          <a:extLst>
            <a:ext uri="{FF2B5EF4-FFF2-40B4-BE49-F238E27FC236}">
              <a16:creationId xmlns:a16="http://schemas.microsoft.com/office/drawing/2014/main" id="{827F9BAC-53CA-4998-9F3C-13526CD97BA3}"/>
            </a:ext>
          </a:extLst>
        </xdr:cNvPr>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31894</xdr:rowOff>
    </xdr:from>
    <xdr:ext cx="469744" cy="259045"/>
    <xdr:sp macro="" textlink="">
      <xdr:nvSpPr>
        <xdr:cNvPr id="560" name="n_4mainValue【庁舎】&#10;一人当たり面積">
          <a:extLst>
            <a:ext uri="{FF2B5EF4-FFF2-40B4-BE49-F238E27FC236}">
              <a16:creationId xmlns:a16="http://schemas.microsoft.com/office/drawing/2014/main" id="{2450183D-B31F-49BD-8ADB-1200C5729957}"/>
            </a:ext>
          </a:extLst>
        </xdr:cNvPr>
        <xdr:cNvSpPr txBox="1"/>
      </xdr:nvSpPr>
      <xdr:spPr>
        <a:xfrm>
          <a:off x="18421427" y="1820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B6CA6257-86DB-4749-B09E-E8801EFDC5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226CAA12-33D8-4D70-8E27-AD4845BA18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C20CFD7A-AC25-468F-B314-1D8AE6EC89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においては、災害時の避難所に指定されているが、ハザードマップでは「崖崩れの危険地域」となっている。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においては、雨漏りするなど</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日も早く更新が必要となっている。（台風時には、端末をブルーシートで覆っている）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
306
20.54
1,941,526
1,918,097
20,784
382,662
610,001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前年度とほぼ同水準で類似団体平均を下回っている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普通交付税の増額にあわせ経常一般財源が増となったが、物件費や補助費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等など経常的経費充当一般財源が増となったため、経常収支比率が上昇した。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当村としての目安は８０％程度と考える。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153289</xdr:rowOff>
    </xdr:from>
    <xdr:to>
      <xdr:col>23</xdr:col>
      <xdr:colOff>133350</xdr:colOff>
      <xdr:row>65</xdr:row>
      <xdr:rowOff>116459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0440289"/>
          <a:ext cx="8382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153289</xdr:rowOff>
    </xdr:from>
    <xdr:to>
      <xdr:col>19</xdr:col>
      <xdr:colOff>133350</xdr:colOff>
      <xdr:row>63</xdr:row>
      <xdr:rowOff>17780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0440289"/>
          <a:ext cx="889000" cy="37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66</xdr:row>
      <xdr:rowOff>7747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0819130"/>
          <a:ext cx="889000" cy="5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34671</xdr:rowOff>
    </xdr:from>
    <xdr:to>
      <xdr:col>11</xdr:col>
      <xdr:colOff>31750</xdr:colOff>
      <xdr:row>66</xdr:row>
      <xdr:rowOff>7747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836021"/>
          <a:ext cx="8890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65659</xdr:rowOff>
    </xdr:from>
    <xdr:to>
      <xdr:col>23</xdr:col>
      <xdr:colOff>184150</xdr:colOff>
      <xdr:row>65</xdr:row>
      <xdr:rowOff>167259</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37736</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102489</xdr:rowOff>
    </xdr:from>
    <xdr:to>
      <xdr:col>19</xdr:col>
      <xdr:colOff>184150</xdr:colOff>
      <xdr:row>61</xdr:row>
      <xdr:rowOff>32639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42816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158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128397</xdr:rowOff>
    </xdr:from>
    <xdr:to>
      <xdr:col>11</xdr:col>
      <xdr:colOff>82550</xdr:colOff>
      <xdr:row>66</xdr:row>
      <xdr:rowOff>58547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43324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5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155321</xdr:rowOff>
    </xdr:from>
    <xdr:to>
      <xdr:col>7</xdr:col>
      <xdr:colOff>31750</xdr:colOff>
      <xdr:row>63</xdr:row>
      <xdr:rowOff>85471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95648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5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[2,266,967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ひき続き定員管理の適正を継続するとともに、物件費の縮減に努める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必要がある。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21129</xdr:rowOff>
    </xdr:from>
    <xdr:to>
      <xdr:col>23</xdr:col>
      <xdr:colOff>133350</xdr:colOff>
      <xdr:row>87</xdr:row>
      <xdr:rowOff>58989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765829"/>
          <a:ext cx="838200" cy="20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154141</xdr:rowOff>
    </xdr:from>
    <xdr:to>
      <xdr:col>19</xdr:col>
      <xdr:colOff>133350</xdr:colOff>
      <xdr:row>86</xdr:row>
      <xdr:rowOff>21129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727391"/>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154051</xdr:rowOff>
    </xdr:from>
    <xdr:to>
      <xdr:col>15</xdr:col>
      <xdr:colOff>82550</xdr:colOff>
      <xdr:row>85</xdr:row>
      <xdr:rowOff>154141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727301"/>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154051</xdr:rowOff>
    </xdr:from>
    <xdr:to>
      <xdr:col>11</xdr:col>
      <xdr:colOff>31750</xdr:colOff>
      <xdr:row>86</xdr:row>
      <xdr:rowOff>68024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727301"/>
          <a:ext cx="889000" cy="8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8189</xdr:rowOff>
    </xdr:from>
    <xdr:to>
      <xdr:col>23</xdr:col>
      <xdr:colOff>184150</xdr:colOff>
      <xdr:row>87</xdr:row>
      <xdr:rowOff>109789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9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151716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8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141779</xdr:rowOff>
    </xdr:from>
    <xdr:to>
      <xdr:col>19</xdr:col>
      <xdr:colOff>184150</xdr:colOff>
      <xdr:row>86</xdr:row>
      <xdr:rowOff>71929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7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56706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801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103341</xdr:rowOff>
    </xdr:from>
    <xdr:to>
      <xdr:col>15</xdr:col>
      <xdr:colOff>133350</xdr:colOff>
      <xdr:row>86</xdr:row>
      <xdr:rowOff>33491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6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18268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76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103251</xdr:rowOff>
    </xdr:from>
    <xdr:to>
      <xdr:col>11</xdr:col>
      <xdr:colOff>82550</xdr:colOff>
      <xdr:row>86</xdr:row>
      <xdr:rowOff>33401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6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18178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76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17224</xdr:rowOff>
    </xdr:from>
    <xdr:to>
      <xdr:col>7</xdr:col>
      <xdr:colOff>31750</xdr:colOff>
      <xdr:row>86</xdr:row>
      <xdr:rowOff>118824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7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103601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84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職員の年齢構成から指数が低くなっている。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114046</xdr:rowOff>
    </xdr:from>
    <xdr:to>
      <xdr:col>81</xdr:col>
      <xdr:colOff>44450</xdr:colOff>
      <xdr:row>89</xdr:row>
      <xdr:rowOff>108458</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4344396"/>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80535</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33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108458</xdr:rowOff>
    </xdr:from>
    <xdr:to>
      <xdr:col>81</xdr:col>
      <xdr:colOff>133350</xdr:colOff>
      <xdr:row>89</xdr:row>
      <xdr:rowOff>108458</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28973</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40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114046</xdr:rowOff>
    </xdr:from>
    <xdr:to>
      <xdr:col>81</xdr:col>
      <xdr:colOff>133350</xdr:colOff>
      <xdr:row>83</xdr:row>
      <xdr:rowOff>114046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4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68326</xdr:rowOff>
    </xdr:from>
    <xdr:to>
      <xdr:col>81</xdr:col>
      <xdr:colOff>44450</xdr:colOff>
      <xdr:row>83</xdr:row>
      <xdr:rowOff>114046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12722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58945</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975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86868</xdr:rowOff>
    </xdr:from>
    <xdr:to>
      <xdr:col>81</xdr:col>
      <xdr:colOff>95250</xdr:colOff>
      <xdr:row>88</xdr:row>
      <xdr:rowOff>17018</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68326</xdr:rowOff>
    </xdr:from>
    <xdr:to>
      <xdr:col>77</xdr:col>
      <xdr:colOff>44450</xdr:colOff>
      <xdr:row>84</xdr:row>
      <xdr:rowOff>19813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127226"/>
          <a:ext cx="889000" cy="2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19813</xdr:rowOff>
    </xdr:from>
    <xdr:to>
      <xdr:col>72</xdr:col>
      <xdr:colOff>203200</xdr:colOff>
      <xdr:row>84</xdr:row>
      <xdr:rowOff>145287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421613"/>
          <a:ext cx="889000" cy="1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57913</xdr:rowOff>
    </xdr:from>
    <xdr:to>
      <xdr:col>73</xdr:col>
      <xdr:colOff>44450</xdr:colOff>
      <xdr:row>87</xdr:row>
      <xdr:rowOff>159513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144290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145287</xdr:rowOff>
    </xdr:from>
    <xdr:to>
      <xdr:col>68</xdr:col>
      <xdr:colOff>152400</xdr:colOff>
      <xdr:row>85</xdr:row>
      <xdr:rowOff>55880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547087"/>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72389</xdr:rowOff>
    </xdr:from>
    <xdr:to>
      <xdr:col>68</xdr:col>
      <xdr:colOff>203200</xdr:colOff>
      <xdr:row>88</xdr:row>
      <xdr:rowOff>2539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82042</xdr:rowOff>
    </xdr:from>
    <xdr:to>
      <xdr:col>64</xdr:col>
      <xdr:colOff>152400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63246</xdr:rowOff>
    </xdr:from>
    <xdr:to>
      <xdr:col>81</xdr:col>
      <xdr:colOff>95250</xdr:colOff>
      <xdr:row>83</xdr:row>
      <xdr:rowOff>164846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155973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21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17526</xdr:rowOff>
    </xdr:from>
    <xdr:to>
      <xdr:col>77</xdr:col>
      <xdr:colOff>95250</xdr:colOff>
      <xdr:row>82</xdr:row>
      <xdr:rowOff>119126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0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129303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384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140463</xdr:rowOff>
    </xdr:from>
    <xdr:to>
      <xdr:col>73</xdr:col>
      <xdr:colOff>44450</xdr:colOff>
      <xdr:row>84</xdr:row>
      <xdr:rowOff>70613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80790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94487</xdr:rowOff>
    </xdr:from>
    <xdr:to>
      <xdr:col>68</xdr:col>
      <xdr:colOff>203200</xdr:colOff>
      <xdr:row>85</xdr:row>
      <xdr:rowOff>24637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34814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小離島であるがゆえ、依然高い数値を示している。職員の削減は行政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サービス維持を困難にするため、業務・事務の外部委託を積極的に推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進することで適正な定員管理を実現する。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73648</xdr:rowOff>
    </xdr:from>
    <xdr:to>
      <xdr:col>81</xdr:col>
      <xdr:colOff>44450</xdr:colOff>
      <xdr:row>61</xdr:row>
      <xdr:rowOff>125125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532098"/>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125125</xdr:rowOff>
    </xdr:from>
    <xdr:to>
      <xdr:col>77</xdr:col>
      <xdr:colOff>44450</xdr:colOff>
      <xdr:row>61</xdr:row>
      <xdr:rowOff>127194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8357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127194</xdr:rowOff>
    </xdr:from>
    <xdr:to>
      <xdr:col>72</xdr:col>
      <xdr:colOff>203200</xdr:colOff>
      <xdr:row>62</xdr:row>
      <xdr:rowOff>57434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585644"/>
          <a:ext cx="8890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57434</xdr:rowOff>
    </xdr:from>
    <xdr:to>
      <xdr:col>68</xdr:col>
      <xdr:colOff>152400</xdr:colOff>
      <xdr:row>63</xdr:row>
      <xdr:rowOff>4106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687334"/>
          <a:ext cx="889000" cy="1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22848</xdr:rowOff>
    </xdr:from>
    <xdr:to>
      <xdr:col>81</xdr:col>
      <xdr:colOff>95250</xdr:colOff>
      <xdr:row>61</xdr:row>
      <xdr:rowOff>124448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166375</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45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74325</xdr:rowOff>
    </xdr:from>
    <xdr:to>
      <xdr:col>77</xdr:col>
      <xdr:colOff>95250</xdr:colOff>
      <xdr:row>62</xdr:row>
      <xdr:rowOff>4475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160702</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61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76394</xdr:rowOff>
    </xdr:from>
    <xdr:to>
      <xdr:col>73</xdr:col>
      <xdr:colOff>44450</xdr:colOff>
      <xdr:row>62</xdr:row>
      <xdr:rowOff>6544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162771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6634</xdr:rowOff>
    </xdr:from>
    <xdr:to>
      <xdr:col>68</xdr:col>
      <xdr:colOff>203200</xdr:colOff>
      <xdr:row>62</xdr:row>
      <xdr:rowOff>108234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6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93011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2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124756</xdr:rowOff>
    </xdr:from>
    <xdr:to>
      <xdr:col>64</xdr:col>
      <xdr:colOff>152400</xdr:colOff>
      <xdr:row>63</xdr:row>
      <xdr:rowOff>54906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39683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従来から事業債の起債凍結により類似団体平均を大きく下回っている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ものの令和元年度及び２年度緊防災・減債事業費の元利償還が追加され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前年度より上昇した。</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44958</xdr:rowOff>
    </xdr:from>
    <xdr:to>
      <xdr:col>81</xdr:col>
      <xdr:colOff>44450</xdr:colOff>
      <xdr:row>40</xdr:row>
      <xdr:rowOff>117348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90295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44958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8595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1524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84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163322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165608</xdr:rowOff>
    </xdr:from>
    <xdr:to>
      <xdr:col>77</xdr:col>
      <xdr:colOff>95250</xdr:colOff>
      <xdr:row>40</xdr:row>
      <xdr:rowOff>95758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105935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2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従来からの起債制限による地方債現在高が減少している一方で、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基金の積立により「－」を堅持している。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
306
20.54
1,941,526
1,918,097
20,784
382,662
610,001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小離島の特殊事情により、財政規模に対する職員数の割合が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51889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0776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51889</xdr:rowOff>
    </xdr:from>
    <xdr:to>
      <xdr:col>19</xdr:col>
      <xdr:colOff>187325</xdr:colOff>
      <xdr:row>37</xdr:row>
      <xdr:rowOff>112304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24089"/>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37</xdr:row>
      <xdr:rowOff>112304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82872"/>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74749</xdr:rowOff>
    </xdr:from>
    <xdr:to>
      <xdr:col>11</xdr:col>
      <xdr:colOff>9525</xdr:colOff>
      <xdr:row>36</xdr:row>
      <xdr:rowOff>110672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46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1089</xdr:rowOff>
    </xdr:from>
    <xdr:to>
      <xdr:col>20</xdr:col>
      <xdr:colOff>38100</xdr:colOff>
      <xdr:row>36</xdr:row>
      <xdr:rowOff>102689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87466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61504</xdr:rowOff>
    </xdr:from>
    <xdr:to>
      <xdr:col>15</xdr:col>
      <xdr:colOff>149225</xdr:colOff>
      <xdr:row>37</xdr:row>
      <xdr:rowOff>163105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05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147881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23949</xdr:rowOff>
    </xdr:from>
    <xdr:to>
      <xdr:col>6</xdr:col>
      <xdr:colOff>171450</xdr:colOff>
      <xdr:row>36</xdr:row>
      <xdr:rowOff>125549</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110326</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経常的経費充当一般財源が増となったため、経常的収支比率が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ひき続き経費の削減を維持する。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147574</xdr:rowOff>
    </xdr:from>
    <xdr:to>
      <xdr:col>82</xdr:col>
      <xdr:colOff>107950</xdr:colOff>
      <xdr:row>19</xdr:row>
      <xdr:rowOff>56134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376424"/>
          <a:ext cx="8382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147574</xdr:rowOff>
    </xdr:from>
    <xdr:to>
      <xdr:col>78</xdr:col>
      <xdr:colOff>69850</xdr:colOff>
      <xdr:row>13</xdr:row>
      <xdr:rowOff>152146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376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152146</xdr:rowOff>
    </xdr:from>
    <xdr:to>
      <xdr:col>73</xdr:col>
      <xdr:colOff>180975</xdr:colOff>
      <xdr:row>21</xdr:row>
      <xdr:rowOff>152146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380996"/>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21</xdr:row>
      <xdr:rowOff>152146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30804"/>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5334</xdr:rowOff>
    </xdr:from>
    <xdr:to>
      <xdr:col>82</xdr:col>
      <xdr:colOff>158750</xdr:colOff>
      <xdr:row>19</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148861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96774</xdr:rowOff>
    </xdr:from>
    <xdr:to>
      <xdr:col>78</xdr:col>
      <xdr:colOff>120650</xdr:colOff>
      <xdr:row>14</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37101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09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101346</xdr:rowOff>
    </xdr:from>
    <xdr:to>
      <xdr:col>74</xdr:col>
      <xdr:colOff>31750</xdr:colOff>
      <xdr:row>14</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101346</xdr:rowOff>
    </xdr:from>
    <xdr:to>
      <xdr:col>69</xdr:col>
      <xdr:colOff>142875</xdr:colOff>
      <xdr:row>22</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7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7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２年前と同水準、社会福祉費・児童福祉費ともに対象者数・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支給額について大きな変動はない。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0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施設の経年変化による維持補修費の縮減が図られずにいる。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年度間均衡のとれた施設の延命化、更新を図る必要がある。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9866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57</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986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06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経常的経費充当の一般財源が増となったため、前年度対比として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著しく硬直化している。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97282</xdr:rowOff>
    </xdr:from>
    <xdr:to>
      <xdr:col>82</xdr:col>
      <xdr:colOff>107950</xdr:colOff>
      <xdr:row>35</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755132"/>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97282</xdr:rowOff>
    </xdr:from>
    <xdr:to>
      <xdr:col>78</xdr:col>
      <xdr:colOff>69850</xdr:colOff>
      <xdr:row>36</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75513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36</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791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46482</xdr:rowOff>
    </xdr:from>
    <xdr:to>
      <xdr:col>78</xdr:col>
      <xdr:colOff>120650</xdr:colOff>
      <xdr:row>33</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158259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ヘリポート整備事業に係る緊急防災減債事業の元金償還が、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令和元年度より始まったため、公債費の割合が高くなった。</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886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857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32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73660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前年度対比として著しく硬直化している。歳入の確保に努め、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経常経費を削減し、税制の健全化をはかる。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72136</xdr:rowOff>
    </xdr:from>
    <xdr:to>
      <xdr:col>82</xdr:col>
      <xdr:colOff>107950</xdr:colOff>
      <xdr:row>77</xdr:row>
      <xdr:rowOff>129287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587986"/>
          <a:ext cx="838200" cy="7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72136</xdr:rowOff>
    </xdr:from>
    <xdr:to>
      <xdr:col>78</xdr:col>
      <xdr:colOff>69850</xdr:colOff>
      <xdr:row>75</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587986"/>
          <a:ext cx="889000" cy="4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78</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08611"/>
          <a:ext cx="889000" cy="50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78</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74904"/>
          <a:ext cx="889000" cy="4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21336</xdr:rowOff>
    </xdr:from>
    <xdr:to>
      <xdr:col>78</xdr:col>
      <xdr:colOff>120650</xdr:colOff>
      <xdr:row>73</xdr:row>
      <xdr:rowOff>122936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5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133113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30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99060</xdr:rowOff>
    </xdr:from>
    <xdr:to>
      <xdr:col>74</xdr:col>
      <xdr:colOff>31750</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39387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40925</xdr:rowOff>
    </xdr:from>
    <xdr:to>
      <xdr:col>29</xdr:col>
      <xdr:colOff>127000</xdr:colOff>
      <xdr:row>15</xdr:row>
      <xdr:rowOff>74297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660300"/>
          <a:ext cx="647700" cy="3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167682</xdr:rowOff>
    </xdr:from>
    <xdr:to>
      <xdr:col>26</xdr:col>
      <xdr:colOff>50800</xdr:colOff>
      <xdr:row>15</xdr:row>
      <xdr:rowOff>40925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615607"/>
          <a:ext cx="698500" cy="4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129700</xdr:rowOff>
    </xdr:from>
    <xdr:to>
      <xdr:col>22</xdr:col>
      <xdr:colOff>114300</xdr:colOff>
      <xdr:row>14</xdr:row>
      <xdr:rowOff>167682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577625"/>
          <a:ext cx="698500" cy="3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99347</xdr:rowOff>
    </xdr:from>
    <xdr:to>
      <xdr:col>18</xdr:col>
      <xdr:colOff>177800</xdr:colOff>
      <xdr:row>14</xdr:row>
      <xdr:rowOff>129700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375822"/>
          <a:ext cx="698500" cy="20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23497</xdr:rowOff>
    </xdr:from>
    <xdr:to>
      <xdr:col>29</xdr:col>
      <xdr:colOff>177800</xdr:colOff>
      <xdr:row>15</xdr:row>
      <xdr:rowOff>125097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4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40024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161575</xdr:rowOff>
    </xdr:from>
    <xdr:to>
      <xdr:col>26</xdr:col>
      <xdr:colOff>101600</xdr:colOff>
      <xdr:row>15</xdr:row>
      <xdr:rowOff>91725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101902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116882</xdr:rowOff>
    </xdr:from>
    <xdr:to>
      <xdr:col>22</xdr:col>
      <xdr:colOff>165100</xdr:colOff>
      <xdr:row>15</xdr:row>
      <xdr:rowOff>47032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57209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78900</xdr:rowOff>
    </xdr:from>
    <xdr:to>
      <xdr:col>19</xdr:col>
      <xdr:colOff>38100</xdr:colOff>
      <xdr:row>15</xdr:row>
      <xdr:rowOff>9050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2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19227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9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48547</xdr:rowOff>
    </xdr:from>
    <xdr:to>
      <xdr:col>15</xdr:col>
      <xdr:colOff>101600</xdr:colOff>
      <xdr:row>13</xdr:row>
      <xdr:rowOff>150147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2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160324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310755</xdr:rowOff>
    </xdr:from>
    <xdr:to>
      <xdr:col>29</xdr:col>
      <xdr:colOff>127000</xdr:colOff>
      <xdr:row>36</xdr:row>
      <xdr:rowOff>168605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21105"/>
          <a:ext cx="647700" cy="20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168605</xdr:rowOff>
    </xdr:from>
    <xdr:to>
      <xdr:col>26</xdr:col>
      <xdr:colOff>50800</xdr:colOff>
      <xdr:row>37</xdr:row>
      <xdr:rowOff>60689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21855"/>
          <a:ext cx="698500" cy="6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60689</xdr:rowOff>
    </xdr:from>
    <xdr:to>
      <xdr:col>22</xdr:col>
      <xdr:colOff>114300</xdr:colOff>
      <xdr:row>37</xdr:row>
      <xdr:rowOff>94619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85389"/>
          <a:ext cx="698500" cy="3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94619</xdr:rowOff>
    </xdr:from>
    <xdr:to>
      <xdr:col>18</xdr:col>
      <xdr:colOff>177800</xdr:colOff>
      <xdr:row>37</xdr:row>
      <xdr:rowOff>111004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19319"/>
          <a:ext cx="698500" cy="1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259955</xdr:rowOff>
    </xdr:from>
    <xdr:to>
      <xdr:col>29</xdr:col>
      <xdr:colOff>177800</xdr:colOff>
      <xdr:row>36</xdr:row>
      <xdr:rowOff>18655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7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105032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117805</xdr:rowOff>
    </xdr:from>
    <xdr:to>
      <xdr:col>26</xdr:col>
      <xdr:colOff>101600</xdr:colOff>
      <xdr:row>37</xdr:row>
      <xdr:rowOff>47955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1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32732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5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9889</xdr:rowOff>
    </xdr:from>
    <xdr:to>
      <xdr:col>22</xdr:col>
      <xdr:colOff>165100</xdr:colOff>
      <xdr:row>37</xdr:row>
      <xdr:rowOff>111489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3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96266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2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43819</xdr:rowOff>
    </xdr:from>
    <xdr:to>
      <xdr:col>19</xdr:col>
      <xdr:colOff>38100</xdr:colOff>
      <xdr:row>37</xdr:row>
      <xdr:rowOff>145419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6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130196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5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60204</xdr:rowOff>
    </xdr:from>
    <xdr:to>
      <xdr:col>15</xdr:col>
      <xdr:colOff>101600</xdr:colOff>
      <xdr:row>37</xdr:row>
      <xdr:rowOff>161804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8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146581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
306
20.54
1,941,526
1,918,097
20,784
382,662
610,001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99173</xdr:rowOff>
    </xdr:from>
    <xdr:to>
      <xdr:col>24</xdr:col>
      <xdr:colOff>63500</xdr:colOff>
      <xdr:row>35</xdr:row>
      <xdr:rowOff>108402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3797300" y="6099923"/>
          <a:ext cx="8382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68028</xdr:rowOff>
    </xdr:from>
    <xdr:to>
      <xdr:col>19</xdr:col>
      <xdr:colOff>177800</xdr:colOff>
      <xdr:row>35</xdr:row>
      <xdr:rowOff>99173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068778"/>
          <a:ext cx="889000" cy="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49063</xdr:rowOff>
    </xdr:from>
    <xdr:to>
      <xdr:col>15</xdr:col>
      <xdr:colOff>50800</xdr:colOff>
      <xdr:row>35</xdr:row>
      <xdr:rowOff>68028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049813"/>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128934</xdr:rowOff>
    </xdr:from>
    <xdr:to>
      <xdr:col>10</xdr:col>
      <xdr:colOff>114300</xdr:colOff>
      <xdr:row>35</xdr:row>
      <xdr:rowOff>49063</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5958234"/>
          <a:ext cx="889000" cy="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57602</xdr:rowOff>
    </xdr:from>
    <xdr:to>
      <xdr:col>24</xdr:col>
      <xdr:colOff>114300</xdr:colOff>
      <xdr:row>35</xdr:row>
      <xdr:rowOff>159202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0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80479</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90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48373</xdr:rowOff>
    </xdr:from>
    <xdr:to>
      <xdr:col>20</xdr:col>
      <xdr:colOff>38100</xdr:colOff>
      <xdr:row>35</xdr:row>
      <xdr:rowOff>149973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0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166500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82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17228</xdr:rowOff>
    </xdr:from>
    <xdr:to>
      <xdr:col>15</xdr:col>
      <xdr:colOff>101600</xdr:colOff>
      <xdr:row>35</xdr:row>
      <xdr:rowOff>118828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135355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79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169713</xdr:rowOff>
    </xdr:from>
    <xdr:to>
      <xdr:col>10</xdr:col>
      <xdr:colOff>165100</xdr:colOff>
      <xdr:row>35</xdr:row>
      <xdr:rowOff>99863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59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116390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77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78134</xdr:rowOff>
    </xdr:from>
    <xdr:to>
      <xdr:col>6</xdr:col>
      <xdr:colOff>38100</xdr:colOff>
      <xdr:row>35</xdr:row>
      <xdr:rowOff>8284</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59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24811</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68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164813</xdr:rowOff>
    </xdr:from>
    <xdr:to>
      <xdr:col>24</xdr:col>
      <xdr:colOff>63500</xdr:colOff>
      <xdr:row>51</xdr:row>
      <xdr:rowOff>150144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565863"/>
          <a:ext cx="838200" cy="3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150144</xdr:rowOff>
    </xdr:from>
    <xdr:to>
      <xdr:col>19</xdr:col>
      <xdr:colOff>177800</xdr:colOff>
      <xdr:row>52</xdr:row>
      <xdr:rowOff>133495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894094"/>
          <a:ext cx="889000" cy="1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133495</xdr:rowOff>
    </xdr:from>
    <xdr:to>
      <xdr:col>15</xdr:col>
      <xdr:colOff>50800</xdr:colOff>
      <xdr:row>52</xdr:row>
      <xdr:rowOff>138663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048895"/>
          <a:ext cx="8890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72482</xdr:rowOff>
    </xdr:from>
    <xdr:to>
      <xdr:col>10</xdr:col>
      <xdr:colOff>114300</xdr:colOff>
      <xdr:row>52</xdr:row>
      <xdr:rowOff>138663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8987882"/>
          <a:ext cx="889000" cy="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114013</xdr:rowOff>
    </xdr:from>
    <xdr:to>
      <xdr:col>24</xdr:col>
      <xdr:colOff>114300</xdr:colOff>
      <xdr:row>50</xdr:row>
      <xdr:rowOff>44163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5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28940</xdr:rowOff>
    </xdr:from>
    <xdr:ext cx="690189"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4299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99344</xdr:rowOff>
    </xdr:from>
    <xdr:to>
      <xdr:col>20</xdr:col>
      <xdr:colOff>38100</xdr:colOff>
      <xdr:row>52</xdr:row>
      <xdr:rowOff>29494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8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46021</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52205" y="86185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82695</xdr:rowOff>
    </xdr:from>
    <xdr:to>
      <xdr:col>15</xdr:col>
      <xdr:colOff>101600</xdr:colOff>
      <xdr:row>53</xdr:row>
      <xdr:rowOff>12845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9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29372</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563205" y="8773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87863</xdr:rowOff>
    </xdr:from>
    <xdr:to>
      <xdr:col>10</xdr:col>
      <xdr:colOff>165100</xdr:colOff>
      <xdr:row>53</xdr:row>
      <xdr:rowOff>18013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0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34540</xdr:rowOff>
    </xdr:from>
    <xdr:ext cx="690189"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674205" y="8778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21682</xdr:rowOff>
    </xdr:from>
    <xdr:to>
      <xdr:col>6</xdr:col>
      <xdr:colOff>38100</xdr:colOff>
      <xdr:row>52</xdr:row>
      <xdr:rowOff>123282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9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139809</xdr:rowOff>
    </xdr:from>
    <xdr:ext cx="690189"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85205" y="8712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78218</xdr:rowOff>
    </xdr:from>
    <xdr:to>
      <xdr:col>24</xdr:col>
      <xdr:colOff>63500</xdr:colOff>
      <xdr:row>76</xdr:row>
      <xdr:rowOff>92590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765518"/>
          <a:ext cx="838200" cy="35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xdr:rowOff>
    </xdr:from>
    <xdr:to>
      <xdr:col>19</xdr:col>
      <xdr:colOff>177800</xdr:colOff>
      <xdr:row>76</xdr:row>
      <xdr:rowOff>92590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030240"/>
          <a:ext cx="889000" cy="9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xdr:rowOff>
    </xdr:from>
    <xdr:to>
      <xdr:col>15</xdr:col>
      <xdr:colOff>50800</xdr:colOff>
      <xdr:row>76</xdr:row>
      <xdr:rowOff>19720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030240"/>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19720</xdr:rowOff>
    </xdr:from>
    <xdr:to>
      <xdr:col>10</xdr:col>
      <xdr:colOff>114300</xdr:colOff>
      <xdr:row>76</xdr:row>
      <xdr:rowOff>52699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049920"/>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27418</xdr:rowOff>
    </xdr:from>
    <xdr:to>
      <xdr:col>24</xdr:col>
      <xdr:colOff>114300</xdr:colOff>
      <xdr:row>74</xdr:row>
      <xdr:rowOff>129018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50295</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6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41790</xdr:rowOff>
    </xdr:from>
    <xdr:to>
      <xdr:col>20</xdr:col>
      <xdr:colOff>38100</xdr:colOff>
      <xdr:row>76</xdr:row>
      <xdr:rowOff>143390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159917</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497795" y="1284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120690</xdr:rowOff>
    </xdr:from>
    <xdr:to>
      <xdr:col>15</xdr:col>
      <xdr:colOff>101600</xdr:colOff>
      <xdr:row>76</xdr:row>
      <xdr:rowOff>50840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67367</xdr:rowOff>
    </xdr:from>
    <xdr:ext cx="59901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08795" y="1275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140369</xdr:rowOff>
    </xdr:from>
    <xdr:to>
      <xdr:col>10</xdr:col>
      <xdr:colOff>165100</xdr:colOff>
      <xdr:row>76</xdr:row>
      <xdr:rowOff>70520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9991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87046</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77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1899</xdr:rowOff>
    </xdr:from>
    <xdr:to>
      <xdr:col>6</xdr:col>
      <xdr:colOff>38100</xdr:colOff>
      <xdr:row>76</xdr:row>
      <xdr:rowOff>103499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120025</xdr:rowOff>
    </xdr:from>
    <xdr:ext cx="59901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30795" y="128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10061</xdr:rowOff>
    </xdr:from>
    <xdr:to>
      <xdr:col>24</xdr:col>
      <xdr:colOff>63500</xdr:colOff>
      <xdr:row>96</xdr:row>
      <xdr:rowOff>24082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469261"/>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10061</xdr:rowOff>
    </xdr:from>
    <xdr:to>
      <xdr:col>19</xdr:col>
      <xdr:colOff>177800</xdr:colOff>
      <xdr:row>96</xdr:row>
      <xdr:rowOff>70695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469261"/>
          <a:ext cx="889000" cy="6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70695</xdr:rowOff>
    </xdr:from>
    <xdr:to>
      <xdr:col>15</xdr:col>
      <xdr:colOff>50800</xdr:colOff>
      <xdr:row>96</xdr:row>
      <xdr:rowOff>97148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29895"/>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156366</xdr:rowOff>
    </xdr:from>
    <xdr:to>
      <xdr:col>10</xdr:col>
      <xdr:colOff>114300</xdr:colOff>
      <xdr:row>96</xdr:row>
      <xdr:rowOff>97148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444116"/>
          <a:ext cx="889000" cy="1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144732</xdr:rowOff>
    </xdr:from>
    <xdr:to>
      <xdr:col>24</xdr:col>
      <xdr:colOff>114300</xdr:colOff>
      <xdr:row>96</xdr:row>
      <xdr:rowOff>74882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123159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130711</xdr:rowOff>
    </xdr:from>
    <xdr:to>
      <xdr:col>20</xdr:col>
      <xdr:colOff>38100</xdr:colOff>
      <xdr:row>96</xdr:row>
      <xdr:rowOff>60861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51988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51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19895</xdr:rowOff>
    </xdr:from>
    <xdr:to>
      <xdr:col>15</xdr:col>
      <xdr:colOff>101600</xdr:colOff>
      <xdr:row>96</xdr:row>
      <xdr:rowOff>121495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112622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46348</xdr:rowOff>
    </xdr:from>
    <xdr:to>
      <xdr:col>10</xdr:col>
      <xdr:colOff>165100</xdr:colOff>
      <xdr:row>96</xdr:row>
      <xdr:rowOff>147948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139075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105566</xdr:rowOff>
    </xdr:from>
    <xdr:to>
      <xdr:col>6</xdr:col>
      <xdr:colOff>38100</xdr:colOff>
      <xdr:row>96</xdr:row>
      <xdr:rowOff>35716</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3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26843</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25750</xdr:rowOff>
    </xdr:from>
    <xdr:to>
      <xdr:col>55</xdr:col>
      <xdr:colOff>0</xdr:colOff>
      <xdr:row>38</xdr:row>
      <xdr:rowOff>27110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97950"/>
          <a:ext cx="838200" cy="3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166252</xdr:rowOff>
    </xdr:from>
    <xdr:to>
      <xdr:col>50</xdr:col>
      <xdr:colOff>114300</xdr:colOff>
      <xdr:row>38</xdr:row>
      <xdr:rowOff>27110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09902"/>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166252</xdr:rowOff>
    </xdr:from>
    <xdr:to>
      <xdr:col>45</xdr:col>
      <xdr:colOff>177800</xdr:colOff>
      <xdr:row>38</xdr:row>
      <xdr:rowOff>57212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09902"/>
          <a:ext cx="889000" cy="6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57212</xdr:rowOff>
    </xdr:from>
    <xdr:to>
      <xdr:col>41</xdr:col>
      <xdr:colOff>50800</xdr:colOff>
      <xdr:row>38</xdr:row>
      <xdr:rowOff>62090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7231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146400</xdr:rowOff>
    </xdr:from>
    <xdr:to>
      <xdr:col>55</xdr:col>
      <xdr:colOff>50800</xdr:colOff>
      <xdr:row>36</xdr:row>
      <xdr:rowOff>76550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169277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147760</xdr:rowOff>
    </xdr:from>
    <xdr:to>
      <xdr:col>50</xdr:col>
      <xdr:colOff>165100</xdr:colOff>
      <xdr:row>38</xdr:row>
      <xdr:rowOff>77910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94437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6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115452</xdr:rowOff>
    </xdr:from>
    <xdr:to>
      <xdr:col>46</xdr:col>
      <xdr:colOff>38100</xdr:colOff>
      <xdr:row>38</xdr:row>
      <xdr:rowOff>45602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62129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3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6412</xdr:rowOff>
    </xdr:from>
    <xdr:to>
      <xdr:col>41</xdr:col>
      <xdr:colOff>101600</xdr:colOff>
      <xdr:row>38</xdr:row>
      <xdr:rowOff>108012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124539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9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11290</xdr:rowOff>
    </xdr:from>
    <xdr:to>
      <xdr:col>36</xdr:col>
      <xdr:colOff>165100</xdr:colOff>
      <xdr:row>38</xdr:row>
      <xdr:rowOff>112890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129417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0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26490</xdr:rowOff>
    </xdr:from>
    <xdr:to>
      <xdr:col>54</xdr:col>
      <xdr:colOff>189865</xdr:colOff>
      <xdr:row>58</xdr:row>
      <xdr:rowOff>124765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9113340"/>
          <a:ext cx="1270" cy="95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128592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124765</xdr:rowOff>
    </xdr:from>
    <xdr:to>
      <xdr:col>55</xdr:col>
      <xdr:colOff>88900</xdr:colOff>
      <xdr:row>58</xdr:row>
      <xdr:rowOff>124765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6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144617</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888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26490</xdr:rowOff>
    </xdr:from>
    <xdr:to>
      <xdr:col>55</xdr:col>
      <xdr:colOff>88900</xdr:colOff>
      <xdr:row>53</xdr:row>
      <xdr:rowOff>26490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1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66938</xdr:rowOff>
    </xdr:from>
    <xdr:to>
      <xdr:col>55</xdr:col>
      <xdr:colOff>0</xdr:colOff>
      <xdr:row>56</xdr:row>
      <xdr:rowOff>116502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25238"/>
          <a:ext cx="838200" cy="39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86827</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108400</xdr:rowOff>
    </xdr:from>
    <xdr:to>
      <xdr:col>55</xdr:col>
      <xdr:colOff>50800</xdr:colOff>
      <xdr:row>58</xdr:row>
      <xdr:rowOff>38550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96869</xdr:rowOff>
    </xdr:from>
    <xdr:to>
      <xdr:col>50</xdr:col>
      <xdr:colOff>114300</xdr:colOff>
      <xdr:row>56</xdr:row>
      <xdr:rowOff>116502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26619"/>
          <a:ext cx="889000" cy="19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115446</xdr:rowOff>
    </xdr:from>
    <xdr:to>
      <xdr:col>50</xdr:col>
      <xdr:colOff>165100</xdr:colOff>
      <xdr:row>58</xdr:row>
      <xdr:rowOff>45596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36723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98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96869</xdr:rowOff>
    </xdr:from>
    <xdr:to>
      <xdr:col>45</xdr:col>
      <xdr:colOff>177800</xdr:colOff>
      <xdr:row>55</xdr:row>
      <xdr:rowOff>97772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26619"/>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127882</xdr:rowOff>
    </xdr:from>
    <xdr:to>
      <xdr:col>46</xdr:col>
      <xdr:colOff>38100</xdr:colOff>
      <xdr:row>58</xdr:row>
      <xdr:rowOff>58032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49159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167149</xdr:rowOff>
    </xdr:from>
    <xdr:to>
      <xdr:col>41</xdr:col>
      <xdr:colOff>50800</xdr:colOff>
      <xdr:row>55</xdr:row>
      <xdr:rowOff>97772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8739649"/>
          <a:ext cx="889000" cy="78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115272</xdr:rowOff>
    </xdr:from>
    <xdr:to>
      <xdr:col>41</xdr:col>
      <xdr:colOff>101600</xdr:colOff>
      <xdr:row>58</xdr:row>
      <xdr:rowOff>45422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36549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118481</xdr:rowOff>
    </xdr:from>
    <xdr:to>
      <xdr:col>36</xdr:col>
      <xdr:colOff>165100</xdr:colOff>
      <xdr:row>58</xdr:row>
      <xdr:rowOff>48631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39758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16138</xdr:rowOff>
    </xdr:from>
    <xdr:to>
      <xdr:col>55</xdr:col>
      <xdr:colOff>50800</xdr:colOff>
      <xdr:row>54</xdr:row>
      <xdr:rowOff>117738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39015</xdr:rowOff>
    </xdr:from>
    <xdr:ext cx="690189"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25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65702</xdr:rowOff>
    </xdr:from>
    <xdr:to>
      <xdr:col>50</xdr:col>
      <xdr:colOff>165100</xdr:colOff>
      <xdr:row>56</xdr:row>
      <xdr:rowOff>167302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12379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44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46069</xdr:rowOff>
    </xdr:from>
    <xdr:to>
      <xdr:col>46</xdr:col>
      <xdr:colOff>38100</xdr:colOff>
      <xdr:row>55</xdr:row>
      <xdr:rowOff>147669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164196</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05205" y="9251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46972</xdr:rowOff>
    </xdr:from>
    <xdr:to>
      <xdr:col>41</xdr:col>
      <xdr:colOff>101600</xdr:colOff>
      <xdr:row>55</xdr:row>
      <xdr:rowOff>148572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165099</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16205" y="92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116349</xdr:rowOff>
    </xdr:from>
    <xdr:to>
      <xdr:col>36</xdr:col>
      <xdr:colOff>165100</xdr:colOff>
      <xdr:row>51</xdr:row>
      <xdr:rowOff>46499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6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63026</xdr:rowOff>
    </xdr:from>
    <xdr:ext cx="69018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27205" y="84640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162680</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678530"/>
          <a:ext cx="1270" cy="83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109357</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4537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162680</xdr:rowOff>
    </xdr:from>
    <xdr:to>
      <xdr:col>55</xdr:col>
      <xdr:colOff>88900</xdr:colOff>
      <xdr:row>73</xdr:row>
      <xdr:rowOff>162680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67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25445</xdr:rowOff>
    </xdr:from>
    <xdr:to>
      <xdr:col>55</xdr:col>
      <xdr:colOff>0</xdr:colOff>
      <xdr:row>77</xdr:row>
      <xdr:rowOff>70625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55645"/>
          <a:ext cx="838200" cy="2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13851</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6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35424</xdr:rowOff>
    </xdr:from>
    <xdr:to>
      <xdr:col>55</xdr:col>
      <xdr:colOff>50800</xdr:colOff>
      <xdr:row>78</xdr:row>
      <xdr:rowOff>137024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5020</xdr:rowOff>
    </xdr:from>
    <xdr:to>
      <xdr:col>50</xdr:col>
      <xdr:colOff>114300</xdr:colOff>
      <xdr:row>77</xdr:row>
      <xdr:rowOff>70625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35220"/>
          <a:ext cx="889000" cy="2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32959</xdr:rowOff>
    </xdr:from>
    <xdr:to>
      <xdr:col>50</xdr:col>
      <xdr:colOff>165100</xdr:colOff>
      <xdr:row>78</xdr:row>
      <xdr:rowOff>134559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125686</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148247</xdr:rowOff>
    </xdr:from>
    <xdr:to>
      <xdr:col>45</xdr:col>
      <xdr:colOff>177800</xdr:colOff>
      <xdr:row>76</xdr:row>
      <xdr:rowOff>5020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06997"/>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37295</xdr:rowOff>
    </xdr:from>
    <xdr:to>
      <xdr:col>46</xdr:col>
      <xdr:colOff>38100</xdr:colOff>
      <xdr:row>78</xdr:row>
      <xdr:rowOff>138895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130022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78508</xdr:rowOff>
    </xdr:from>
    <xdr:to>
      <xdr:col>41</xdr:col>
      <xdr:colOff>50800</xdr:colOff>
      <xdr:row>75</xdr:row>
      <xdr:rowOff>148247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251458"/>
          <a:ext cx="889000" cy="7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32593</xdr:rowOff>
    </xdr:from>
    <xdr:to>
      <xdr:col>41</xdr:col>
      <xdr:colOff>101600</xdr:colOff>
      <xdr:row>78</xdr:row>
      <xdr:rowOff>134193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125320</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34170</xdr:rowOff>
    </xdr:from>
    <xdr:to>
      <xdr:col>36</xdr:col>
      <xdr:colOff>165100</xdr:colOff>
      <xdr:row>78</xdr:row>
      <xdr:rowOff>135770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126897</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49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146095</xdr:rowOff>
    </xdr:from>
    <xdr:to>
      <xdr:col>55</xdr:col>
      <xdr:colOff>50800</xdr:colOff>
      <xdr:row>76</xdr:row>
      <xdr:rowOff>76245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168972</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5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19825</xdr:rowOff>
    </xdr:from>
    <xdr:to>
      <xdr:col>50</xdr:col>
      <xdr:colOff>165100</xdr:colOff>
      <xdr:row>77</xdr:row>
      <xdr:rowOff>121425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137952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99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125669</xdr:rowOff>
    </xdr:from>
    <xdr:to>
      <xdr:col>46</xdr:col>
      <xdr:colOff>38100</xdr:colOff>
      <xdr:row>76</xdr:row>
      <xdr:rowOff>55820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84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74</xdr:row>
      <xdr:rowOff>72346</xdr:rowOff>
    </xdr:from>
    <xdr:ext cx="69018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05205" y="12759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97447</xdr:rowOff>
    </xdr:from>
    <xdr:to>
      <xdr:col>41</xdr:col>
      <xdr:colOff>101600</xdr:colOff>
      <xdr:row>76</xdr:row>
      <xdr:rowOff>27597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44124</xdr:rowOff>
    </xdr:from>
    <xdr:ext cx="69018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16205" y="12731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27708</xdr:rowOff>
    </xdr:from>
    <xdr:to>
      <xdr:col>36</xdr:col>
      <xdr:colOff>165100</xdr:colOff>
      <xdr:row>71</xdr:row>
      <xdr:rowOff>129308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2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145835</xdr:rowOff>
    </xdr:from>
    <xdr:ext cx="69018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27205" y="11975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81544</xdr:rowOff>
    </xdr:from>
    <xdr:to>
      <xdr:col>55</xdr:col>
      <xdr:colOff>0</xdr:colOff>
      <xdr:row>97</xdr:row>
      <xdr:rowOff>147766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69294"/>
          <a:ext cx="838200" cy="40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147766</xdr:rowOff>
    </xdr:from>
    <xdr:to>
      <xdr:col>50</xdr:col>
      <xdr:colOff>114300</xdr:colOff>
      <xdr:row>97</xdr:row>
      <xdr:rowOff>166165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78416"/>
          <a:ext cx="8890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166165</xdr:rowOff>
    </xdr:from>
    <xdr:to>
      <xdr:col>45</xdr:col>
      <xdr:colOff>177800</xdr:colOff>
      <xdr:row>98</xdr:row>
      <xdr:rowOff>49586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96815"/>
          <a:ext cx="889000" cy="5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2874</xdr:rowOff>
    </xdr:from>
    <xdr:to>
      <xdr:col>41</xdr:col>
      <xdr:colOff>50800</xdr:colOff>
      <xdr:row>98</xdr:row>
      <xdr:rowOff>49586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04974"/>
          <a:ext cx="889000" cy="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30744</xdr:rowOff>
    </xdr:from>
    <xdr:to>
      <xdr:col>55</xdr:col>
      <xdr:colOff>50800</xdr:colOff>
      <xdr:row>95</xdr:row>
      <xdr:rowOff>132344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53621</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96966</xdr:rowOff>
    </xdr:from>
    <xdr:to>
      <xdr:col>50</xdr:col>
      <xdr:colOff>165100</xdr:colOff>
      <xdr:row>98</xdr:row>
      <xdr:rowOff>27116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43643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5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115365</xdr:rowOff>
    </xdr:from>
    <xdr:to>
      <xdr:col>46</xdr:col>
      <xdr:colOff>38100</xdr:colOff>
      <xdr:row>98</xdr:row>
      <xdr:rowOff>45515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62042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52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170236</xdr:rowOff>
    </xdr:from>
    <xdr:to>
      <xdr:col>41</xdr:col>
      <xdr:colOff>101600</xdr:colOff>
      <xdr:row>98</xdr:row>
      <xdr:rowOff>100386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91513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9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123524</xdr:rowOff>
    </xdr:from>
    <xdr:to>
      <xdr:col>36</xdr:col>
      <xdr:colOff>165100</xdr:colOff>
      <xdr:row>98</xdr:row>
      <xdr:rowOff>53674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44801</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8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146847</xdr:rowOff>
    </xdr:from>
    <xdr:to>
      <xdr:col>85</xdr:col>
      <xdr:colOff>127000</xdr:colOff>
      <xdr:row>77</xdr:row>
      <xdr:rowOff>46679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77047"/>
          <a:ext cx="838200" cy="7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46679</xdr:rowOff>
    </xdr:from>
    <xdr:to>
      <xdr:col>81</xdr:col>
      <xdr:colOff>50800</xdr:colOff>
      <xdr:row>77</xdr:row>
      <xdr:rowOff>105608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8329"/>
          <a:ext cx="889000"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95431</xdr:rowOff>
    </xdr:from>
    <xdr:to>
      <xdr:col>76</xdr:col>
      <xdr:colOff>114300</xdr:colOff>
      <xdr:row>77</xdr:row>
      <xdr:rowOff>105608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97081"/>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78243</xdr:rowOff>
    </xdr:from>
    <xdr:to>
      <xdr:col>71</xdr:col>
      <xdr:colOff>177800</xdr:colOff>
      <xdr:row>77</xdr:row>
      <xdr:rowOff>95431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79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96047</xdr:rowOff>
    </xdr:from>
    <xdr:to>
      <xdr:col>85</xdr:col>
      <xdr:colOff>177800</xdr:colOff>
      <xdr:row>77</xdr:row>
      <xdr:rowOff>26197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118924</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167329</xdr:rowOff>
    </xdr:from>
    <xdr:to>
      <xdr:col>81</xdr:col>
      <xdr:colOff>101600</xdr:colOff>
      <xdr:row>77</xdr:row>
      <xdr:rowOff>97479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114006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97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54808</xdr:rowOff>
    </xdr:from>
    <xdr:to>
      <xdr:col>76</xdr:col>
      <xdr:colOff>165100</xdr:colOff>
      <xdr:row>77</xdr:row>
      <xdr:rowOff>156408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147535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44631</xdr:rowOff>
    </xdr:from>
    <xdr:to>
      <xdr:col>72</xdr:col>
      <xdr:colOff>38100</xdr:colOff>
      <xdr:row>77</xdr:row>
      <xdr:rowOff>146231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137358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3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27443</xdr:rowOff>
    </xdr:from>
    <xdr:to>
      <xdr:col>67</xdr:col>
      <xdr:colOff>101600</xdr:colOff>
      <xdr:row>77</xdr:row>
      <xdr:rowOff>129043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145570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3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23242</xdr:rowOff>
    </xdr:from>
    <xdr:to>
      <xdr:col>85</xdr:col>
      <xdr:colOff>127000</xdr:colOff>
      <xdr:row>92</xdr:row>
      <xdr:rowOff>68670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5796642"/>
          <a:ext cx="8382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23242</xdr:rowOff>
    </xdr:from>
    <xdr:to>
      <xdr:col>81</xdr:col>
      <xdr:colOff>50800</xdr:colOff>
      <xdr:row>93</xdr:row>
      <xdr:rowOff>29508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5796642"/>
          <a:ext cx="889000" cy="17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29508</xdr:rowOff>
    </xdr:from>
    <xdr:to>
      <xdr:col>76</xdr:col>
      <xdr:colOff>114300</xdr:colOff>
      <xdr:row>95</xdr:row>
      <xdr:rowOff>163819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5974358"/>
          <a:ext cx="889000" cy="47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52817</xdr:rowOff>
    </xdr:from>
    <xdr:to>
      <xdr:col>71</xdr:col>
      <xdr:colOff>177800</xdr:colOff>
      <xdr:row>95</xdr:row>
      <xdr:rowOff>163819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169117"/>
          <a:ext cx="889000" cy="28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17870</xdr:rowOff>
    </xdr:from>
    <xdr:to>
      <xdr:col>85</xdr:col>
      <xdr:colOff>177800</xdr:colOff>
      <xdr:row>92</xdr:row>
      <xdr:rowOff>119470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7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40747</xdr:rowOff>
    </xdr:from>
    <xdr:ext cx="690189"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6426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143892</xdr:rowOff>
    </xdr:from>
    <xdr:to>
      <xdr:col>81</xdr:col>
      <xdr:colOff>101600</xdr:colOff>
      <xdr:row>92</xdr:row>
      <xdr:rowOff>74042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5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90569</xdr:rowOff>
    </xdr:from>
    <xdr:ext cx="69018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36205" y="15521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150158</xdr:rowOff>
    </xdr:from>
    <xdr:to>
      <xdr:col>76</xdr:col>
      <xdr:colOff>165100</xdr:colOff>
      <xdr:row>93</xdr:row>
      <xdr:rowOff>80308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59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96835</xdr:rowOff>
    </xdr:from>
    <xdr:ext cx="69018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47205" y="156987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113019</xdr:rowOff>
    </xdr:from>
    <xdr:to>
      <xdr:col>72</xdr:col>
      <xdr:colOff>38100</xdr:colOff>
      <xdr:row>96</xdr:row>
      <xdr:rowOff>43169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59696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1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2017</xdr:rowOff>
    </xdr:from>
    <xdr:to>
      <xdr:col>67</xdr:col>
      <xdr:colOff>101600</xdr:colOff>
      <xdr:row>94</xdr:row>
      <xdr:rowOff>103617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1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92</xdr:row>
      <xdr:rowOff>120144</xdr:rowOff>
    </xdr:from>
    <xdr:ext cx="69018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469205" y="15893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29553</xdr:rowOff>
    </xdr:from>
    <xdr:to>
      <xdr:col>116</xdr:col>
      <xdr:colOff>63500</xdr:colOff>
      <xdr:row>59</xdr:row>
      <xdr:rowOff>30073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45103"/>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30073</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45623"/>
          <a:ext cx="889000" cy="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15875</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31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14275</xdr:rowOff>
    </xdr:from>
    <xdr:to>
      <xdr:col>102</xdr:col>
      <xdr:colOff>114300</xdr:colOff>
      <xdr:row>59</xdr:row>
      <xdr:rowOff>15875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2982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150203</xdr:rowOff>
    </xdr:from>
    <xdr:to>
      <xdr:col>116</xdr:col>
      <xdr:colOff>114300</xdr:colOff>
      <xdr:row>59</xdr:row>
      <xdr:rowOff>80353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65130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150723</xdr:rowOff>
    </xdr:from>
    <xdr:to>
      <xdr:col>112</xdr:col>
      <xdr:colOff>38100</xdr:colOff>
      <xdr:row>59</xdr:row>
      <xdr:rowOff>80873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72000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8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136525</xdr:rowOff>
    </xdr:from>
    <xdr:to>
      <xdr:col>102</xdr:col>
      <xdr:colOff>165100</xdr:colOff>
      <xdr:row>59</xdr:row>
      <xdr:rowOff>66675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57802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134925</xdr:rowOff>
    </xdr:from>
    <xdr:to>
      <xdr:col>98</xdr:col>
      <xdr:colOff>38100</xdr:colOff>
      <xdr:row>59</xdr:row>
      <xdr:rowOff>65075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56202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7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150637</xdr:rowOff>
    </xdr:from>
    <xdr:to>
      <xdr:col>116</xdr:col>
      <xdr:colOff>63500</xdr:colOff>
      <xdr:row>77</xdr:row>
      <xdr:rowOff>112660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80837"/>
          <a:ext cx="838200" cy="1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110959</xdr:rowOff>
    </xdr:from>
    <xdr:to>
      <xdr:col>111</xdr:col>
      <xdr:colOff>177800</xdr:colOff>
      <xdr:row>77</xdr:row>
      <xdr:rowOff>112660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41159"/>
          <a:ext cx="889000" cy="1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110959</xdr:rowOff>
    </xdr:from>
    <xdr:to>
      <xdr:col>107</xdr:col>
      <xdr:colOff>50800</xdr:colOff>
      <xdr:row>77</xdr:row>
      <xdr:rowOff>78660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41159"/>
          <a:ext cx="889000" cy="1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78660</xdr:rowOff>
    </xdr:from>
    <xdr:to>
      <xdr:col>102</xdr:col>
      <xdr:colOff>114300</xdr:colOff>
      <xdr:row>77</xdr:row>
      <xdr:rowOff>129563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8031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99837</xdr:rowOff>
    </xdr:from>
    <xdr:to>
      <xdr:col>116</xdr:col>
      <xdr:colOff>114300</xdr:colOff>
      <xdr:row>77</xdr:row>
      <xdr:rowOff>29987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122714</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8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61860</xdr:rowOff>
    </xdr:from>
    <xdr:to>
      <xdr:col>112</xdr:col>
      <xdr:colOff>38100</xdr:colOff>
      <xdr:row>77</xdr:row>
      <xdr:rowOff>163460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154587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60159</xdr:rowOff>
    </xdr:from>
    <xdr:to>
      <xdr:col>107</xdr:col>
      <xdr:colOff>101600</xdr:colOff>
      <xdr:row>76</xdr:row>
      <xdr:rowOff>161759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6835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86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27860</xdr:rowOff>
    </xdr:from>
    <xdr:to>
      <xdr:col>102</xdr:col>
      <xdr:colOff>165100</xdr:colOff>
      <xdr:row>77</xdr:row>
      <xdr:rowOff>129460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120587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3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78763</xdr:rowOff>
    </xdr:from>
    <xdr:to>
      <xdr:col>98</xdr:col>
      <xdr:colOff>38100</xdr:colOff>
      <xdr:row>78</xdr:row>
      <xdr:rowOff>8913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当村のような小離島（平成３１年１月１日現在、人口３０７人）においては、類似団体平均に比べ高い負担率となっており、人口の増減に大きく影響される傾向にある。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
306
20.54
1,941,526
1,918,097
20,784
382,662
610,001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7847</xdr:rowOff>
    </xdr:from>
    <xdr:to>
      <xdr:col>24</xdr:col>
      <xdr:colOff>63500</xdr:colOff>
      <xdr:row>35</xdr:row>
      <xdr:rowOff>135308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008597"/>
          <a:ext cx="838200" cy="1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7847</xdr:rowOff>
    </xdr:from>
    <xdr:to>
      <xdr:col>19</xdr:col>
      <xdr:colOff>177800</xdr:colOff>
      <xdr:row>35</xdr:row>
      <xdr:rowOff>65764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008597"/>
          <a:ext cx="889000" cy="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15195</xdr:rowOff>
    </xdr:from>
    <xdr:to>
      <xdr:col>15</xdr:col>
      <xdr:colOff>50800</xdr:colOff>
      <xdr:row>35</xdr:row>
      <xdr:rowOff>65764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015945"/>
          <a:ext cx="889000" cy="5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135716</xdr:rowOff>
    </xdr:from>
    <xdr:to>
      <xdr:col>10</xdr:col>
      <xdr:colOff>114300</xdr:colOff>
      <xdr:row>35</xdr:row>
      <xdr:rowOff>15195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965016"/>
          <a:ext cx="889000" cy="5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84508</xdr:rowOff>
    </xdr:from>
    <xdr:to>
      <xdr:col>24</xdr:col>
      <xdr:colOff>114300</xdr:colOff>
      <xdr:row>36</xdr:row>
      <xdr:rowOff>14658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8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107385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128497</xdr:rowOff>
    </xdr:from>
    <xdr:to>
      <xdr:col>20</xdr:col>
      <xdr:colOff>38100</xdr:colOff>
      <xdr:row>35</xdr:row>
      <xdr:rowOff>58647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9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75174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7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14964</xdr:rowOff>
    </xdr:from>
    <xdr:to>
      <xdr:col>15</xdr:col>
      <xdr:colOff>101600</xdr:colOff>
      <xdr:row>35</xdr:row>
      <xdr:rowOff>116564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133091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7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135845</xdr:rowOff>
    </xdr:from>
    <xdr:to>
      <xdr:col>10</xdr:col>
      <xdr:colOff>165100</xdr:colOff>
      <xdr:row>35</xdr:row>
      <xdr:rowOff>65995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82522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84916</xdr:rowOff>
    </xdr:from>
    <xdr:to>
      <xdr:col>6</xdr:col>
      <xdr:colOff>38100</xdr:colOff>
      <xdr:row>35</xdr:row>
      <xdr:rowOff>15066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31593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6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144347</xdr:rowOff>
    </xdr:from>
    <xdr:to>
      <xdr:col>24</xdr:col>
      <xdr:colOff>62865</xdr:colOff>
      <xdr:row>59</xdr:row>
      <xdr:rowOff>30728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88297"/>
          <a:ext cx="1270" cy="125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34555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30728</xdr:rowOff>
    </xdr:from>
    <xdr:to>
      <xdr:col>24</xdr:col>
      <xdr:colOff>152400</xdr:colOff>
      <xdr:row>59</xdr:row>
      <xdr:rowOff>30728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91024</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635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144347</xdr:rowOff>
    </xdr:from>
    <xdr:to>
      <xdr:col>24</xdr:col>
      <xdr:colOff>152400</xdr:colOff>
      <xdr:row>51</xdr:row>
      <xdr:rowOff>144347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8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167601</xdr:rowOff>
    </xdr:from>
    <xdr:to>
      <xdr:col>24</xdr:col>
      <xdr:colOff>63500</xdr:colOff>
      <xdr:row>54</xdr:row>
      <xdr:rowOff>79496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54451"/>
          <a:ext cx="838200" cy="8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47281</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91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68854</xdr:rowOff>
    </xdr:from>
    <xdr:to>
      <xdr:col>24</xdr:col>
      <xdr:colOff>114300</xdr:colOff>
      <xdr:row>58</xdr:row>
      <xdr:rowOff>170454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100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107354</xdr:rowOff>
    </xdr:from>
    <xdr:to>
      <xdr:col>19</xdr:col>
      <xdr:colOff>177800</xdr:colOff>
      <xdr:row>54</xdr:row>
      <xdr:rowOff>79496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194204"/>
          <a:ext cx="889000" cy="1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111315</xdr:rowOff>
    </xdr:from>
    <xdr:to>
      <xdr:col>20</xdr:col>
      <xdr:colOff>38100</xdr:colOff>
      <xdr:row>59</xdr:row>
      <xdr:rowOff>41465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32592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1014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107354</xdr:rowOff>
    </xdr:from>
    <xdr:to>
      <xdr:col>15</xdr:col>
      <xdr:colOff>50800</xdr:colOff>
      <xdr:row>54</xdr:row>
      <xdr:rowOff>154911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194204"/>
          <a:ext cx="889000" cy="2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108673</xdr:rowOff>
    </xdr:from>
    <xdr:to>
      <xdr:col>15</xdr:col>
      <xdr:colOff>101600</xdr:colOff>
      <xdr:row>59</xdr:row>
      <xdr:rowOff>38823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29950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14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31150</xdr:rowOff>
    </xdr:from>
    <xdr:to>
      <xdr:col>10</xdr:col>
      <xdr:colOff>114300</xdr:colOff>
      <xdr:row>54</xdr:row>
      <xdr:rowOff>154911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775100"/>
          <a:ext cx="889000" cy="6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108852</xdr:rowOff>
    </xdr:from>
    <xdr:to>
      <xdr:col>10</xdr:col>
      <xdr:colOff>165100</xdr:colOff>
      <xdr:row>59</xdr:row>
      <xdr:rowOff>39002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30129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4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102029</xdr:rowOff>
    </xdr:from>
    <xdr:to>
      <xdr:col>6</xdr:col>
      <xdr:colOff>38100</xdr:colOff>
      <xdr:row>59</xdr:row>
      <xdr:rowOff>32179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23306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13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116801</xdr:rowOff>
    </xdr:from>
    <xdr:to>
      <xdr:col>24</xdr:col>
      <xdr:colOff>114300</xdr:colOff>
      <xdr:row>54</xdr:row>
      <xdr:rowOff>46951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2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139678</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550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28696</xdr:rowOff>
    </xdr:from>
    <xdr:to>
      <xdr:col>20</xdr:col>
      <xdr:colOff>38100</xdr:colOff>
      <xdr:row>54</xdr:row>
      <xdr:rowOff>130296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146823</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062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56554</xdr:rowOff>
    </xdr:from>
    <xdr:to>
      <xdr:col>15</xdr:col>
      <xdr:colOff>101600</xdr:colOff>
      <xdr:row>53</xdr:row>
      <xdr:rowOff>158154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1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3231</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89186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104111</xdr:rowOff>
    </xdr:from>
    <xdr:to>
      <xdr:col>10</xdr:col>
      <xdr:colOff>165100</xdr:colOff>
      <xdr:row>55</xdr:row>
      <xdr:rowOff>34261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3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50788</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9137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151800</xdr:rowOff>
    </xdr:from>
    <xdr:to>
      <xdr:col>6</xdr:col>
      <xdr:colOff>38100</xdr:colOff>
      <xdr:row>51</xdr:row>
      <xdr:rowOff>81950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98477</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4995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118440</xdr:rowOff>
    </xdr:from>
    <xdr:to>
      <xdr:col>24</xdr:col>
      <xdr:colOff>63500</xdr:colOff>
      <xdr:row>74</xdr:row>
      <xdr:rowOff>133193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05740"/>
          <a:ext cx="8382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133193</xdr:rowOff>
    </xdr:from>
    <xdr:to>
      <xdr:col>19</xdr:col>
      <xdr:colOff>177800</xdr:colOff>
      <xdr:row>75</xdr:row>
      <xdr:rowOff>9764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20493"/>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9764</xdr:rowOff>
    </xdr:from>
    <xdr:to>
      <xdr:col>15</xdr:col>
      <xdr:colOff>50800</xdr:colOff>
      <xdr:row>75</xdr:row>
      <xdr:rowOff>105623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68514"/>
          <a:ext cx="889000" cy="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7858</xdr:rowOff>
    </xdr:from>
    <xdr:to>
      <xdr:col>10</xdr:col>
      <xdr:colOff>114300</xdr:colOff>
      <xdr:row>75</xdr:row>
      <xdr:rowOff>105623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695158"/>
          <a:ext cx="889000" cy="2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67640</xdr:rowOff>
    </xdr:from>
    <xdr:to>
      <xdr:col>24</xdr:col>
      <xdr:colOff>114300</xdr:colOff>
      <xdr:row>74</xdr:row>
      <xdr:rowOff>169240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90517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82393</xdr:rowOff>
    </xdr:from>
    <xdr:to>
      <xdr:col>20</xdr:col>
      <xdr:colOff>38100</xdr:colOff>
      <xdr:row>75</xdr:row>
      <xdr:rowOff>12543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29070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130414</xdr:rowOff>
    </xdr:from>
    <xdr:to>
      <xdr:col>15</xdr:col>
      <xdr:colOff>101600</xdr:colOff>
      <xdr:row>75</xdr:row>
      <xdr:rowOff>60564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77091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9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54823</xdr:rowOff>
    </xdr:from>
    <xdr:to>
      <xdr:col>10</xdr:col>
      <xdr:colOff>165100</xdr:colOff>
      <xdr:row>75</xdr:row>
      <xdr:rowOff>156423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1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8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128508</xdr:rowOff>
    </xdr:from>
    <xdr:to>
      <xdr:col>6</xdr:col>
      <xdr:colOff>38100</xdr:colOff>
      <xdr:row>74</xdr:row>
      <xdr:rowOff>58658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75185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41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134624</xdr:rowOff>
    </xdr:from>
    <xdr:to>
      <xdr:col>24</xdr:col>
      <xdr:colOff>63500</xdr:colOff>
      <xdr:row>95</xdr:row>
      <xdr:rowOff>117494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393674"/>
          <a:ext cx="838200" cy="10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117494</xdr:rowOff>
    </xdr:from>
    <xdr:to>
      <xdr:col>19</xdr:col>
      <xdr:colOff>177800</xdr:colOff>
      <xdr:row>95</xdr:row>
      <xdr:rowOff>125006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5244"/>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112475</xdr:rowOff>
    </xdr:from>
    <xdr:to>
      <xdr:col>15</xdr:col>
      <xdr:colOff>50800</xdr:colOff>
      <xdr:row>95</xdr:row>
      <xdr:rowOff>125006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00225"/>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35925</xdr:rowOff>
    </xdr:from>
    <xdr:to>
      <xdr:col>10</xdr:col>
      <xdr:colOff>114300</xdr:colOff>
      <xdr:row>95</xdr:row>
      <xdr:rowOff>112475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980775"/>
          <a:ext cx="889000" cy="4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83824</xdr:rowOff>
    </xdr:from>
    <xdr:to>
      <xdr:col>24</xdr:col>
      <xdr:colOff>114300</xdr:colOff>
      <xdr:row>90</xdr:row>
      <xdr:rowOff>13974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36851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2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66694</xdr:rowOff>
    </xdr:from>
    <xdr:to>
      <xdr:col>20</xdr:col>
      <xdr:colOff>38100</xdr:colOff>
      <xdr:row>95</xdr:row>
      <xdr:rowOff>168294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13371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2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74206</xdr:rowOff>
    </xdr:from>
    <xdr:to>
      <xdr:col>15</xdr:col>
      <xdr:colOff>101600</xdr:colOff>
      <xdr:row>96</xdr:row>
      <xdr:rowOff>4356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20883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3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61675</xdr:rowOff>
    </xdr:from>
    <xdr:to>
      <xdr:col>10</xdr:col>
      <xdr:colOff>165100</xdr:colOff>
      <xdr:row>95</xdr:row>
      <xdr:rowOff>163275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8352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2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156575</xdr:rowOff>
    </xdr:from>
    <xdr:to>
      <xdr:col>6</xdr:col>
      <xdr:colOff>38100</xdr:colOff>
      <xdr:row>93</xdr:row>
      <xdr:rowOff>86725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9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103252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70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166841</xdr:rowOff>
    </xdr:from>
    <xdr:to>
      <xdr:col>55</xdr:col>
      <xdr:colOff>0</xdr:colOff>
      <xdr:row>57</xdr:row>
      <xdr:rowOff>4218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96591"/>
          <a:ext cx="838200" cy="1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4218</xdr:rowOff>
    </xdr:from>
    <xdr:to>
      <xdr:col>50</xdr:col>
      <xdr:colOff>114300</xdr:colOff>
      <xdr:row>58</xdr:row>
      <xdr:rowOff>14102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776868"/>
          <a:ext cx="889000" cy="18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14102</xdr:rowOff>
    </xdr:from>
    <xdr:to>
      <xdr:col>45</xdr:col>
      <xdr:colOff>177800</xdr:colOff>
      <xdr:row>58</xdr:row>
      <xdr:rowOff>17268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58202"/>
          <a:ext cx="889000" cy="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17268</xdr:rowOff>
    </xdr:from>
    <xdr:to>
      <xdr:col>41</xdr:col>
      <xdr:colOff>50800</xdr:colOff>
      <xdr:row>58</xdr:row>
      <xdr:rowOff>21493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61368"/>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116041</xdr:rowOff>
    </xdr:from>
    <xdr:to>
      <xdr:col>55</xdr:col>
      <xdr:colOff>50800</xdr:colOff>
      <xdr:row>56</xdr:row>
      <xdr:rowOff>46191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4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138918</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9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124868</xdr:rowOff>
    </xdr:from>
    <xdr:to>
      <xdr:col>50</xdr:col>
      <xdr:colOff>165100</xdr:colOff>
      <xdr:row>57</xdr:row>
      <xdr:rowOff>55018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71545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5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134752</xdr:rowOff>
    </xdr:from>
    <xdr:to>
      <xdr:col>46</xdr:col>
      <xdr:colOff>38100</xdr:colOff>
      <xdr:row>58</xdr:row>
      <xdr:rowOff>64902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81429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68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137918</xdr:rowOff>
    </xdr:from>
    <xdr:to>
      <xdr:col>41</xdr:col>
      <xdr:colOff>101600</xdr:colOff>
      <xdr:row>58</xdr:row>
      <xdr:rowOff>68068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84595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68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142143</xdr:rowOff>
    </xdr:from>
    <xdr:to>
      <xdr:col>36</xdr:col>
      <xdr:colOff>165100</xdr:colOff>
      <xdr:row>58</xdr:row>
      <xdr:rowOff>72293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1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88820</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6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105894</xdr:rowOff>
    </xdr:from>
    <xdr:to>
      <xdr:col>55</xdr:col>
      <xdr:colOff>0</xdr:colOff>
      <xdr:row>77</xdr:row>
      <xdr:rowOff>126323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07544"/>
          <a:ext cx="83820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105894</xdr:rowOff>
    </xdr:from>
    <xdr:to>
      <xdr:col>50</xdr:col>
      <xdr:colOff>114300</xdr:colOff>
      <xdr:row>77</xdr:row>
      <xdr:rowOff>130141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07544"/>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130141</xdr:rowOff>
    </xdr:from>
    <xdr:to>
      <xdr:col>45</xdr:col>
      <xdr:colOff>177800</xdr:colOff>
      <xdr:row>78</xdr:row>
      <xdr:rowOff>3369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31791"/>
          <a:ext cx="889000" cy="4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3369</xdr:rowOff>
    </xdr:from>
    <xdr:to>
      <xdr:col>41</xdr:col>
      <xdr:colOff>50800</xdr:colOff>
      <xdr:row>78</xdr:row>
      <xdr:rowOff>18132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76469"/>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75523</xdr:rowOff>
    </xdr:from>
    <xdr:to>
      <xdr:col>55</xdr:col>
      <xdr:colOff>50800</xdr:colOff>
      <xdr:row>78</xdr:row>
      <xdr:rowOff>5673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98400</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2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55094</xdr:rowOff>
    </xdr:from>
    <xdr:to>
      <xdr:col>50</xdr:col>
      <xdr:colOff>165100</xdr:colOff>
      <xdr:row>77</xdr:row>
      <xdr:rowOff>156694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1771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303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79341</xdr:rowOff>
    </xdr:from>
    <xdr:to>
      <xdr:col>46</xdr:col>
      <xdr:colOff>38100</xdr:colOff>
      <xdr:row>78</xdr:row>
      <xdr:rowOff>9491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8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26018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305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124019</xdr:rowOff>
    </xdr:from>
    <xdr:to>
      <xdr:col>41</xdr:col>
      <xdr:colOff>101600</xdr:colOff>
      <xdr:row>78</xdr:row>
      <xdr:rowOff>54169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70696</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31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138782</xdr:rowOff>
    </xdr:from>
    <xdr:to>
      <xdr:col>36</xdr:col>
      <xdr:colOff>165100</xdr:colOff>
      <xdr:row>78</xdr:row>
      <xdr:rowOff>68932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85459</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311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104527</xdr:rowOff>
    </xdr:from>
    <xdr:to>
      <xdr:col>55</xdr:col>
      <xdr:colOff>0</xdr:colOff>
      <xdr:row>94</xdr:row>
      <xdr:rowOff>35038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535027"/>
          <a:ext cx="838200" cy="6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35038</xdr:rowOff>
    </xdr:from>
    <xdr:to>
      <xdr:col>50</xdr:col>
      <xdr:colOff>114300</xdr:colOff>
      <xdr:row>95</xdr:row>
      <xdr:rowOff>79933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151338"/>
          <a:ext cx="889000" cy="2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79933</xdr:rowOff>
    </xdr:from>
    <xdr:to>
      <xdr:col>45</xdr:col>
      <xdr:colOff>177800</xdr:colOff>
      <xdr:row>95</xdr:row>
      <xdr:rowOff>111737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67683"/>
          <a:ext cx="889000"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111737</xdr:rowOff>
    </xdr:from>
    <xdr:to>
      <xdr:col>41</xdr:col>
      <xdr:colOff>50800</xdr:colOff>
      <xdr:row>96</xdr:row>
      <xdr:rowOff>4265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399487"/>
          <a:ext cx="889000" cy="6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53727</xdr:rowOff>
    </xdr:from>
    <xdr:to>
      <xdr:col>55</xdr:col>
      <xdr:colOff>50800</xdr:colOff>
      <xdr:row>90</xdr:row>
      <xdr:rowOff>155327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4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6754</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43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155688</xdr:rowOff>
    </xdr:from>
    <xdr:to>
      <xdr:col>50</xdr:col>
      <xdr:colOff>165100</xdr:colOff>
      <xdr:row>94</xdr:row>
      <xdr:rowOff>85838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1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102365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587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29133</xdr:rowOff>
    </xdr:from>
    <xdr:to>
      <xdr:col>46</xdr:col>
      <xdr:colOff>38100</xdr:colOff>
      <xdr:row>95</xdr:row>
      <xdr:rowOff>130733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147260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0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60937</xdr:rowOff>
    </xdr:from>
    <xdr:to>
      <xdr:col>41</xdr:col>
      <xdr:colOff>101600</xdr:colOff>
      <xdr:row>95</xdr:row>
      <xdr:rowOff>162537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7614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612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124915</xdr:rowOff>
    </xdr:from>
    <xdr:to>
      <xdr:col>36</xdr:col>
      <xdr:colOff>165100</xdr:colOff>
      <xdr:row>96</xdr:row>
      <xdr:rowOff>55065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71592</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618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46116</xdr:rowOff>
    </xdr:from>
    <xdr:to>
      <xdr:col>85</xdr:col>
      <xdr:colOff>127000</xdr:colOff>
      <xdr:row>38</xdr:row>
      <xdr:rowOff>74348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61216"/>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74348</xdr:rowOff>
    </xdr:from>
    <xdr:to>
      <xdr:col>81</xdr:col>
      <xdr:colOff>50800</xdr:colOff>
      <xdr:row>38</xdr:row>
      <xdr:rowOff>93482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89448"/>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138049</xdr:rowOff>
    </xdr:from>
    <xdr:to>
      <xdr:col>76</xdr:col>
      <xdr:colOff>114300</xdr:colOff>
      <xdr:row>38</xdr:row>
      <xdr:rowOff>93482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81699"/>
          <a:ext cx="889000" cy="1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138049</xdr:rowOff>
    </xdr:from>
    <xdr:to>
      <xdr:col>71</xdr:col>
      <xdr:colOff>177800</xdr:colOff>
      <xdr:row>38</xdr:row>
      <xdr:rowOff>63039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1699"/>
          <a:ext cx="889000" cy="9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166766</xdr:rowOff>
    </xdr:from>
    <xdr:to>
      <xdr:col>85</xdr:col>
      <xdr:colOff>177800</xdr:colOff>
      <xdr:row>38</xdr:row>
      <xdr:rowOff>96916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81693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23548</xdr:rowOff>
    </xdr:from>
    <xdr:to>
      <xdr:col>81</xdr:col>
      <xdr:colOff>101600</xdr:colOff>
      <xdr:row>38</xdr:row>
      <xdr:rowOff>125148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116275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42682</xdr:rowOff>
    </xdr:from>
    <xdr:to>
      <xdr:col>76</xdr:col>
      <xdr:colOff>165100</xdr:colOff>
      <xdr:row>38</xdr:row>
      <xdr:rowOff>144282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135409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5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87249</xdr:rowOff>
    </xdr:from>
    <xdr:to>
      <xdr:col>72</xdr:col>
      <xdr:colOff>38100</xdr:colOff>
      <xdr:row>38</xdr:row>
      <xdr:rowOff>17399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33926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12239</xdr:rowOff>
    </xdr:from>
    <xdr:to>
      <xdr:col>67</xdr:col>
      <xdr:colOff>101600</xdr:colOff>
      <xdr:row>38</xdr:row>
      <xdr:rowOff>113839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104966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54093</xdr:rowOff>
    </xdr:from>
    <xdr:to>
      <xdr:col>85</xdr:col>
      <xdr:colOff>127000</xdr:colOff>
      <xdr:row>57</xdr:row>
      <xdr:rowOff>155571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26743"/>
          <a:ext cx="838200" cy="10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114681</xdr:rowOff>
    </xdr:from>
    <xdr:to>
      <xdr:col>81</xdr:col>
      <xdr:colOff>50800</xdr:colOff>
      <xdr:row>57</xdr:row>
      <xdr:rowOff>155571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87331"/>
          <a:ext cx="889000" cy="4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114681</xdr:rowOff>
    </xdr:from>
    <xdr:to>
      <xdr:col>76</xdr:col>
      <xdr:colOff>114300</xdr:colOff>
      <xdr:row>57</xdr:row>
      <xdr:rowOff>123837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87331"/>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58726</xdr:rowOff>
    </xdr:from>
    <xdr:to>
      <xdr:col>71</xdr:col>
      <xdr:colOff>177800</xdr:colOff>
      <xdr:row>57</xdr:row>
      <xdr:rowOff>123837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31376"/>
          <a:ext cx="889000" cy="6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3293</xdr:rowOff>
    </xdr:from>
    <xdr:to>
      <xdr:col>85</xdr:col>
      <xdr:colOff>177800</xdr:colOff>
      <xdr:row>57</xdr:row>
      <xdr:rowOff>104893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26170</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104771</xdr:rowOff>
    </xdr:from>
    <xdr:to>
      <xdr:col>81</xdr:col>
      <xdr:colOff>101600</xdr:colOff>
      <xdr:row>58</xdr:row>
      <xdr:rowOff>34921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51448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65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63881</xdr:rowOff>
    </xdr:from>
    <xdr:to>
      <xdr:col>76</xdr:col>
      <xdr:colOff>165100</xdr:colOff>
      <xdr:row>57</xdr:row>
      <xdr:rowOff>165481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10558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61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73037</xdr:rowOff>
    </xdr:from>
    <xdr:to>
      <xdr:col>72</xdr:col>
      <xdr:colOff>38100</xdr:colOff>
      <xdr:row>58</xdr:row>
      <xdr:rowOff>3187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19714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62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7926</xdr:rowOff>
    </xdr:from>
    <xdr:to>
      <xdr:col>67</xdr:col>
      <xdr:colOff>101600</xdr:colOff>
      <xdr:row>57</xdr:row>
      <xdr:rowOff>109526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126053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55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146847</xdr:rowOff>
    </xdr:from>
    <xdr:to>
      <xdr:col>85</xdr:col>
      <xdr:colOff>127000</xdr:colOff>
      <xdr:row>97</xdr:row>
      <xdr:rowOff>46679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06047"/>
          <a:ext cx="838200" cy="7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46679</xdr:rowOff>
    </xdr:from>
    <xdr:to>
      <xdr:col>81</xdr:col>
      <xdr:colOff>50800</xdr:colOff>
      <xdr:row>97</xdr:row>
      <xdr:rowOff>105608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77329"/>
          <a:ext cx="889000"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95431</xdr:rowOff>
    </xdr:from>
    <xdr:to>
      <xdr:col>76</xdr:col>
      <xdr:colOff>114300</xdr:colOff>
      <xdr:row>97</xdr:row>
      <xdr:rowOff>105608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726081"/>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78243</xdr:rowOff>
    </xdr:from>
    <xdr:to>
      <xdr:col>71</xdr:col>
      <xdr:colOff>177800</xdr:colOff>
      <xdr:row>97</xdr:row>
      <xdr:rowOff>95431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0889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96047</xdr:rowOff>
    </xdr:from>
    <xdr:to>
      <xdr:col>85</xdr:col>
      <xdr:colOff>177800</xdr:colOff>
      <xdr:row>97</xdr:row>
      <xdr:rowOff>26197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118924</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0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167329</xdr:rowOff>
    </xdr:from>
    <xdr:to>
      <xdr:col>81</xdr:col>
      <xdr:colOff>101600</xdr:colOff>
      <xdr:row>97</xdr:row>
      <xdr:rowOff>97479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114006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40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54808</xdr:rowOff>
    </xdr:from>
    <xdr:to>
      <xdr:col>76</xdr:col>
      <xdr:colOff>165100</xdr:colOff>
      <xdr:row>97</xdr:row>
      <xdr:rowOff>156408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147535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77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44631</xdr:rowOff>
    </xdr:from>
    <xdr:to>
      <xdr:col>72</xdr:col>
      <xdr:colOff>38100</xdr:colOff>
      <xdr:row>97</xdr:row>
      <xdr:rowOff>146231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137358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76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27443</xdr:rowOff>
    </xdr:from>
    <xdr:to>
      <xdr:col>67</xdr:col>
      <xdr:colOff>101600</xdr:colOff>
      <xdr:row>97</xdr:row>
      <xdr:rowOff>129043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145570</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4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構造上の大きな変化は見られないが、総務費、衛生費、土木費の割合が高い。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財政調整交付金の残高が、標準財政規模</a:t>
          </a:r>
          <a:r>
            <a:rPr kumimoji="1" lang="en-US" altLang="ja-JP" sz="1400">
              <a:latin typeface="ＭＳ ゴシック" pitchFamily="49" charset="-128"/>
              <a:ea typeface="ＭＳ ゴシック" pitchFamily="49" charset="-128"/>
            </a:rPr>
            <a:t>309</a:t>
          </a:r>
          <a:r>
            <a:rPr kumimoji="1" lang="ja-JP" altLang="en-US" sz="1400">
              <a:latin typeface="ＭＳ ゴシック" pitchFamily="49" charset="-128"/>
              <a:ea typeface="ＭＳ ゴシック" pitchFamily="49" charset="-128"/>
            </a:rPr>
            <a:t>％と高い割合に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なっている。老朽化が進む公共施設の維持補修および更新に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係る普通建設事業費が大きな負担となっているため、減少が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実質赤字はないため、今後も１０％程度の黒字の継続を図る。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205/Desktop/&#12304;&#36001;&#25919;&#29366;&#27841;&#36039;&#26009;&#38598;&#12305;_133825_&#24481;&#34101;&#23798;&#2644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1179</v>
          </cell>
          <cell r="C72">
            <v>1504</v>
          </cell>
          <cell r="D72">
            <v>1183</v>
          </cell>
        </row>
        <row r="73">
          <cell r="A73" t="str">
            <v>減債基金</v>
          </cell>
          <cell r="B73">
            <v>21</v>
          </cell>
          <cell r="C73">
            <v>21</v>
          </cell>
          <cell r="D73">
            <v>21</v>
          </cell>
        </row>
        <row r="74">
          <cell r="A74" t="str">
            <v>その他特定目的基金</v>
          </cell>
          <cell r="B74">
            <v>1053</v>
          </cell>
          <cell r="C74">
            <v>1005</v>
          </cell>
          <cell r="D74">
            <v>1247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650" t="s">
        <v>77</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64"/>
      <c r="DK1" s="164"/>
      <c r="DL1" s="164"/>
      <c r="DM1" s="164"/>
      <c r="DN1" s="164"/>
      <c r="DO1" s="164"/>
    </row>
    <row r="2" spans="1:119" ht="24.75" thickBot="1" x14ac:dyDescent="0.2">
      <c r="A2" s="163"/>
      <c r="B2" s="166" t="s">
        <v>78</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651" t="s">
        <v>79</v>
      </c>
      <c r="C3" s="652"/>
      <c r="D3" s="652"/>
      <c r="E3" s="653"/>
      <c r="F3" s="653"/>
      <c r="G3" s="653"/>
      <c r="H3" s="653"/>
      <c r="I3" s="653"/>
      <c r="J3" s="653"/>
      <c r="K3" s="653"/>
      <c r="L3" s="653" t="s">
        <v>80</v>
      </c>
      <c r="M3" s="653"/>
      <c r="N3" s="653"/>
      <c r="O3" s="653"/>
      <c r="P3" s="653"/>
      <c r="Q3" s="653"/>
      <c r="R3" s="656"/>
      <c r="S3" s="656"/>
      <c r="T3" s="656"/>
      <c r="U3" s="656"/>
      <c r="V3" s="657"/>
      <c r="W3" s="547" t="s">
        <v>81</v>
      </c>
      <c r="X3" s="548"/>
      <c r="Y3" s="548"/>
      <c r="Z3" s="548"/>
      <c r="AA3" s="548"/>
      <c r="AB3" s="652"/>
      <c r="AC3" s="656" t="s">
        <v>82</v>
      </c>
      <c r="AD3" s="548"/>
      <c r="AE3" s="548"/>
      <c r="AF3" s="548"/>
      <c r="AG3" s="548"/>
      <c r="AH3" s="548"/>
      <c r="AI3" s="548"/>
      <c r="AJ3" s="548"/>
      <c r="AK3" s="548"/>
      <c r="AL3" s="618"/>
      <c r="AM3" s="547" t="s">
        <v>83</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84</v>
      </c>
      <c r="BO3" s="548"/>
      <c r="BP3" s="548"/>
      <c r="BQ3" s="548"/>
      <c r="BR3" s="548"/>
      <c r="BS3" s="548"/>
      <c r="BT3" s="548"/>
      <c r="BU3" s="618"/>
      <c r="BV3" s="547" t="s">
        <v>85</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86</v>
      </c>
      <c r="CU3" s="548"/>
      <c r="CV3" s="548"/>
      <c r="CW3" s="548"/>
      <c r="CX3" s="548"/>
      <c r="CY3" s="548"/>
      <c r="CZ3" s="548"/>
      <c r="DA3" s="618"/>
      <c r="DB3" s="547" t="s">
        <v>87</v>
      </c>
      <c r="DC3" s="548"/>
      <c r="DD3" s="548"/>
      <c r="DE3" s="548"/>
      <c r="DF3" s="548"/>
      <c r="DG3" s="548"/>
      <c r="DH3" s="548"/>
      <c r="DI3" s="618"/>
      <c r="DJ3" s="163"/>
      <c r="DK3" s="163"/>
      <c r="DL3" s="163"/>
      <c r="DM3" s="163"/>
      <c r="DN3" s="163"/>
      <c r="DO3" s="163"/>
    </row>
    <row r="4" spans="1:119" ht="18.75" customHeight="1" x14ac:dyDescent="0.15">
      <c r="A4" s="164"/>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88</v>
      </c>
      <c r="AZ4" s="461"/>
      <c r="BA4" s="461"/>
      <c r="BB4" s="461"/>
      <c r="BC4" s="461"/>
      <c r="BD4" s="461"/>
      <c r="BE4" s="461"/>
      <c r="BF4" s="461"/>
      <c r="BG4" s="461"/>
      <c r="BH4" s="461"/>
      <c r="BI4" s="461"/>
      <c r="BJ4" s="461"/>
      <c r="BK4" s="461"/>
      <c r="BL4" s="461"/>
      <c r="BM4" s="462"/>
      <c r="BN4" s="463">
        <v>1941526</v>
      </c>
      <c r="BO4" s="464"/>
      <c r="BP4" s="464"/>
      <c r="BQ4" s="464"/>
      <c r="BR4" s="464"/>
      <c r="BS4" s="464"/>
      <c r="BT4" s="464"/>
      <c r="BU4" s="465"/>
      <c r="BV4" s="463">
        <v>1599696</v>
      </c>
      <c r="BW4" s="464"/>
      <c r="BX4" s="464"/>
      <c r="BY4" s="464"/>
      <c r="BZ4" s="464"/>
      <c r="CA4" s="464"/>
      <c r="CB4" s="464"/>
      <c r="CC4" s="465"/>
      <c r="CD4" s="644" t="s">
        <v>89</v>
      </c>
      <c r="CE4" s="645"/>
      <c r="CF4" s="645"/>
      <c r="CG4" s="645"/>
      <c r="CH4" s="645"/>
      <c r="CI4" s="645"/>
      <c r="CJ4" s="645"/>
      <c r="CK4" s="645"/>
      <c r="CL4" s="645"/>
      <c r="CM4" s="645"/>
      <c r="CN4" s="645"/>
      <c r="CO4" s="645"/>
      <c r="CP4" s="645"/>
      <c r="CQ4" s="645"/>
      <c r="CR4" s="645"/>
      <c r="CS4" s="646"/>
      <c r="CT4" s="647">
        <v>5.4</v>
      </c>
      <c r="CU4" s="648"/>
      <c r="CV4" s="648"/>
      <c r="CW4" s="648"/>
      <c r="CX4" s="648"/>
      <c r="CY4" s="648"/>
      <c r="CZ4" s="648"/>
      <c r="DA4" s="649"/>
      <c r="DB4" s="647">
        <v>14.8</v>
      </c>
      <c r="DC4" s="648"/>
      <c r="DD4" s="648"/>
      <c r="DE4" s="648"/>
      <c r="DF4" s="648"/>
      <c r="DG4" s="648"/>
      <c r="DH4" s="648"/>
      <c r="DI4" s="649"/>
      <c r="DJ4" s="163"/>
      <c r="DK4" s="163"/>
      <c r="DL4" s="163"/>
      <c r="DM4" s="163"/>
      <c r="DN4" s="163"/>
      <c r="DO4" s="163"/>
    </row>
    <row r="5" spans="1:119" ht="18.75" customHeight="1" x14ac:dyDescent="0.15">
      <c r="A5" s="164"/>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90</v>
      </c>
      <c r="AN5" s="442"/>
      <c r="AO5" s="442"/>
      <c r="AP5" s="442"/>
      <c r="AQ5" s="442"/>
      <c r="AR5" s="442"/>
      <c r="AS5" s="442"/>
      <c r="AT5" s="443"/>
      <c r="AU5" s="525" t="s">
        <v>91</v>
      </c>
      <c r="AV5" s="526"/>
      <c r="AW5" s="526"/>
      <c r="AX5" s="526"/>
      <c r="AY5" s="448" t="s">
        <v>92</v>
      </c>
      <c r="AZ5" s="449"/>
      <c r="BA5" s="449"/>
      <c r="BB5" s="449"/>
      <c r="BC5" s="449"/>
      <c r="BD5" s="449"/>
      <c r="BE5" s="449"/>
      <c r="BF5" s="449"/>
      <c r="BG5" s="449"/>
      <c r="BH5" s="449"/>
      <c r="BI5" s="449"/>
      <c r="BJ5" s="449"/>
      <c r="BK5" s="449"/>
      <c r="BL5" s="449"/>
      <c r="BM5" s="450"/>
      <c r="BN5" s="468">
        <v>1918097</v>
      </c>
      <c r="BO5" s="469"/>
      <c r="BP5" s="469"/>
      <c r="BQ5" s="469"/>
      <c r="BR5" s="469"/>
      <c r="BS5" s="469"/>
      <c r="BT5" s="469"/>
      <c r="BU5" s="470"/>
      <c r="BV5" s="468">
        <v>1536770</v>
      </c>
      <c r="BW5" s="469"/>
      <c r="BX5" s="469"/>
      <c r="BY5" s="469"/>
      <c r="BZ5" s="469"/>
      <c r="CA5" s="469"/>
      <c r="CB5" s="469"/>
      <c r="CC5" s="470"/>
      <c r="CD5" s="477" t="s">
        <v>93</v>
      </c>
      <c r="CE5" s="478"/>
      <c r="CF5" s="478"/>
      <c r="CG5" s="478"/>
      <c r="CH5" s="478"/>
      <c r="CI5" s="478"/>
      <c r="CJ5" s="478"/>
      <c r="CK5" s="478"/>
      <c r="CL5" s="478"/>
      <c r="CM5" s="478"/>
      <c r="CN5" s="478"/>
      <c r="CO5" s="478"/>
      <c r="CP5" s="478"/>
      <c r="CQ5" s="478"/>
      <c r="CR5" s="478"/>
      <c r="CS5" s="479"/>
      <c r="CT5" s="438">
        <v>89.3</v>
      </c>
      <c r="CU5" s="439"/>
      <c r="CV5" s="439"/>
      <c r="CW5" s="439"/>
      <c r="CX5" s="439"/>
      <c r="CY5" s="439"/>
      <c r="CZ5" s="439"/>
      <c r="DA5" s="440"/>
      <c r="DB5" s="438">
        <v>55.3</v>
      </c>
      <c r="DC5" s="439"/>
      <c r="DD5" s="439"/>
      <c r="DE5" s="439"/>
      <c r="DF5" s="439"/>
      <c r="DG5" s="439"/>
      <c r="DH5" s="439"/>
      <c r="DI5" s="440"/>
      <c r="DJ5" s="163"/>
      <c r="DK5" s="163"/>
      <c r="DL5" s="163"/>
      <c r="DM5" s="163"/>
      <c r="DN5" s="163"/>
      <c r="DO5" s="163"/>
    </row>
    <row r="6" spans="1:119" ht="18.75" customHeight="1" x14ac:dyDescent="0.15">
      <c r="A6" s="164"/>
      <c r="B6" s="624" t="s">
        <v>94</v>
      </c>
      <c r="C6" s="482"/>
      <c r="D6" s="482"/>
      <c r="E6" s="625"/>
      <c r="F6" s="625"/>
      <c r="G6" s="625"/>
      <c r="H6" s="625"/>
      <c r="I6" s="625"/>
      <c r="J6" s="625"/>
      <c r="K6" s="625"/>
      <c r="L6" s="625" t="s">
        <v>95</v>
      </c>
      <c r="M6" s="625"/>
      <c r="N6" s="625"/>
      <c r="O6" s="625"/>
      <c r="P6" s="625"/>
      <c r="Q6" s="625"/>
      <c r="R6" s="506"/>
      <c r="S6" s="506"/>
      <c r="T6" s="506"/>
      <c r="U6" s="506"/>
      <c r="V6" s="631"/>
      <c r="W6" s="559" t="s">
        <v>96</v>
      </c>
      <c r="X6" s="481"/>
      <c r="Y6" s="481"/>
      <c r="Z6" s="481"/>
      <c r="AA6" s="481"/>
      <c r="AB6" s="482"/>
      <c r="AC6" s="636" t="s">
        <v>97</v>
      </c>
      <c r="AD6" s="637"/>
      <c r="AE6" s="637"/>
      <c r="AF6" s="637"/>
      <c r="AG6" s="637"/>
      <c r="AH6" s="637"/>
      <c r="AI6" s="637"/>
      <c r="AJ6" s="637"/>
      <c r="AK6" s="637"/>
      <c r="AL6" s="638"/>
      <c r="AM6" s="537" t="s">
        <v>98</v>
      </c>
      <c r="AN6" s="442"/>
      <c r="AO6" s="442"/>
      <c r="AP6" s="442"/>
      <c r="AQ6" s="442"/>
      <c r="AR6" s="442"/>
      <c r="AS6" s="442"/>
      <c r="AT6" s="443"/>
      <c r="AU6" s="525" t="s">
        <v>99</v>
      </c>
      <c r="AV6" s="526"/>
      <c r="AW6" s="526"/>
      <c r="AX6" s="526"/>
      <c r="AY6" s="448" t="s">
        <v>100</v>
      </c>
      <c r="AZ6" s="449"/>
      <c r="BA6" s="449"/>
      <c r="BB6" s="449"/>
      <c r="BC6" s="449"/>
      <c r="BD6" s="449"/>
      <c r="BE6" s="449"/>
      <c r="BF6" s="449"/>
      <c r="BG6" s="449"/>
      <c r="BH6" s="449"/>
      <c r="BI6" s="449"/>
      <c r="BJ6" s="449"/>
      <c r="BK6" s="449"/>
      <c r="BL6" s="449"/>
      <c r="BM6" s="450"/>
      <c r="BN6" s="468">
        <v>23429</v>
      </c>
      <c r="BO6" s="469"/>
      <c r="BP6" s="469"/>
      <c r="BQ6" s="469"/>
      <c r="BR6" s="469"/>
      <c r="BS6" s="469"/>
      <c r="BT6" s="469"/>
      <c r="BU6" s="470"/>
      <c r="BV6" s="468">
        <v>62926</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91.7</v>
      </c>
      <c r="CU6" s="622"/>
      <c r="CV6" s="622"/>
      <c r="CW6" s="622"/>
      <c r="CX6" s="622"/>
      <c r="CY6" s="622"/>
      <c r="CZ6" s="622"/>
      <c r="DA6" s="623"/>
      <c r="DB6" s="621">
        <v>56.7</v>
      </c>
      <c r="DC6" s="622"/>
      <c r="DD6" s="622"/>
      <c r="DE6" s="622"/>
      <c r="DF6" s="622"/>
      <c r="DG6" s="622"/>
      <c r="DH6" s="622"/>
      <c r="DI6" s="623"/>
      <c r="DJ6" s="163"/>
      <c r="DK6" s="163"/>
      <c r="DL6" s="163"/>
      <c r="DM6" s="163"/>
      <c r="DN6" s="163"/>
      <c r="DO6" s="163"/>
    </row>
    <row r="7" spans="1:119" ht="18.75" customHeight="1" x14ac:dyDescent="0.15">
      <c r="A7" s="164"/>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103</v>
      </c>
      <c r="AV7" s="526"/>
      <c r="AW7" s="526"/>
      <c r="AX7" s="526"/>
      <c r="AY7" s="448" t="s">
        <v>104</v>
      </c>
      <c r="AZ7" s="449"/>
      <c r="BA7" s="449"/>
      <c r="BB7" s="449"/>
      <c r="BC7" s="449"/>
      <c r="BD7" s="449"/>
      <c r="BE7" s="449"/>
      <c r="BF7" s="449"/>
      <c r="BG7" s="449"/>
      <c r="BH7" s="449"/>
      <c r="BI7" s="449"/>
      <c r="BJ7" s="449"/>
      <c r="BK7" s="449"/>
      <c r="BL7" s="449"/>
      <c r="BM7" s="450"/>
      <c r="BN7" s="468">
        <v>2645</v>
      </c>
      <c r="BO7" s="469"/>
      <c r="BP7" s="469"/>
      <c r="BQ7" s="469"/>
      <c r="BR7" s="469"/>
      <c r="BS7" s="469"/>
      <c r="BT7" s="469"/>
      <c r="BU7" s="470"/>
      <c r="BV7" s="468">
        <v>9417</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382662</v>
      </c>
      <c r="CU7" s="469"/>
      <c r="CV7" s="469"/>
      <c r="CW7" s="469"/>
      <c r="CX7" s="469"/>
      <c r="CY7" s="469"/>
      <c r="CZ7" s="469"/>
      <c r="DA7" s="470"/>
      <c r="DB7" s="468">
        <v>361167</v>
      </c>
      <c r="DC7" s="469"/>
      <c r="DD7" s="469"/>
      <c r="DE7" s="469"/>
      <c r="DF7" s="469"/>
      <c r="DG7" s="469"/>
      <c r="DH7" s="469"/>
      <c r="DI7" s="470"/>
      <c r="DJ7" s="163"/>
      <c r="DK7" s="163"/>
      <c r="DL7" s="163"/>
      <c r="DM7" s="163"/>
      <c r="DN7" s="163"/>
      <c r="DO7" s="163"/>
    </row>
    <row r="8" spans="1:119" ht="18.75" customHeight="1" thickBot="1" x14ac:dyDescent="0.2">
      <c r="A8" s="164"/>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20784</v>
      </c>
      <c r="BO8" s="469"/>
      <c r="BP8" s="469"/>
      <c r="BQ8" s="469"/>
      <c r="BR8" s="469"/>
      <c r="BS8" s="469"/>
      <c r="BT8" s="469"/>
      <c r="BU8" s="470"/>
      <c r="BV8" s="468">
        <v>53509</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0.13</v>
      </c>
      <c r="CU8" s="582"/>
      <c r="CV8" s="582"/>
      <c r="CW8" s="582"/>
      <c r="CX8" s="582"/>
      <c r="CY8" s="582"/>
      <c r="CZ8" s="582"/>
      <c r="DA8" s="583"/>
      <c r="DB8" s="581">
        <v>0.13</v>
      </c>
      <c r="DC8" s="582"/>
      <c r="DD8" s="582"/>
      <c r="DE8" s="582"/>
      <c r="DF8" s="582"/>
      <c r="DG8" s="582"/>
      <c r="DH8" s="582"/>
      <c r="DI8" s="583"/>
      <c r="DJ8" s="163"/>
      <c r="DK8" s="163"/>
      <c r="DL8" s="163"/>
      <c r="DM8" s="163"/>
      <c r="DN8" s="163"/>
      <c r="DO8" s="163"/>
    </row>
    <row r="9" spans="1:119" ht="18.75" customHeight="1" thickBot="1" x14ac:dyDescent="0.2">
      <c r="A9" s="164"/>
      <c r="B9" s="610" t="s">
        <v>110</v>
      </c>
      <c r="C9" s="611"/>
      <c r="D9" s="611"/>
      <c r="E9" s="611"/>
      <c r="F9" s="611"/>
      <c r="G9" s="611"/>
      <c r="H9" s="611"/>
      <c r="I9" s="611"/>
      <c r="J9" s="611"/>
      <c r="K9" s="531"/>
      <c r="L9" s="612" t="s">
        <v>111</v>
      </c>
      <c r="M9" s="613"/>
      <c r="N9" s="613"/>
      <c r="O9" s="613"/>
      <c r="P9" s="613"/>
      <c r="Q9" s="614"/>
      <c r="R9" s="615">
        <v>323</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-32725</v>
      </c>
      <c r="BO9" s="469"/>
      <c r="BP9" s="469"/>
      <c r="BQ9" s="469"/>
      <c r="BR9" s="469"/>
      <c r="BS9" s="469"/>
      <c r="BT9" s="469"/>
      <c r="BU9" s="470"/>
      <c r="BV9" s="468">
        <v>14511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5.5</v>
      </c>
      <c r="CU9" s="439"/>
      <c r="CV9" s="439"/>
      <c r="CW9" s="439"/>
      <c r="CX9" s="439"/>
      <c r="CY9" s="439"/>
      <c r="CZ9" s="439"/>
      <c r="DA9" s="440"/>
      <c r="DB9" s="438">
        <v>7</v>
      </c>
      <c r="DC9" s="439"/>
      <c r="DD9" s="439"/>
      <c r="DE9" s="439"/>
      <c r="DF9" s="439"/>
      <c r="DG9" s="439"/>
      <c r="DH9" s="439"/>
      <c r="DI9" s="440"/>
      <c r="DJ9" s="163"/>
      <c r="DK9" s="163"/>
      <c r="DL9" s="163"/>
      <c r="DM9" s="163"/>
      <c r="DN9" s="163"/>
      <c r="DO9" s="163"/>
    </row>
    <row r="10" spans="1:119" ht="18.75" customHeight="1" thickBot="1" x14ac:dyDescent="0.2">
      <c r="A10" s="164"/>
      <c r="B10" s="610"/>
      <c r="C10" s="611"/>
      <c r="D10" s="611"/>
      <c r="E10" s="611"/>
      <c r="F10" s="611"/>
      <c r="G10" s="611"/>
      <c r="H10" s="611"/>
      <c r="I10" s="611"/>
      <c r="J10" s="611"/>
      <c r="K10" s="531"/>
      <c r="L10" s="441" t="s">
        <v>117</v>
      </c>
      <c r="M10" s="442"/>
      <c r="N10" s="442"/>
      <c r="O10" s="442"/>
      <c r="P10" s="442"/>
      <c r="Q10" s="443"/>
      <c r="R10" s="444">
        <v>335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176901</v>
      </c>
      <c r="BO10" s="469"/>
      <c r="BP10" s="469"/>
      <c r="BQ10" s="469"/>
      <c r="BR10" s="469"/>
      <c r="BS10" s="469"/>
      <c r="BT10" s="469"/>
      <c r="BU10" s="470"/>
      <c r="BV10" s="468">
        <v>507653</v>
      </c>
      <c r="BW10" s="469"/>
      <c r="BX10" s="469"/>
      <c r="BY10" s="469"/>
      <c r="BZ10" s="469"/>
      <c r="CA10" s="469"/>
      <c r="CB10" s="469"/>
      <c r="CC10" s="470"/>
      <c r="CD10" s="168" t="s">
        <v>121</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103</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63"/>
      <c r="DK11" s="163"/>
      <c r="DL11" s="163"/>
      <c r="DM11" s="163"/>
      <c r="DN11" s="163"/>
      <c r="DO11" s="163"/>
    </row>
    <row r="12" spans="1:119" ht="18.75" customHeight="1" x14ac:dyDescent="0.15">
      <c r="A12" s="164"/>
      <c r="B12" s="584" t="s">
        <v>129</v>
      </c>
      <c r="C12" s="585"/>
      <c r="D12" s="585"/>
      <c r="E12" s="585"/>
      <c r="F12" s="585"/>
      <c r="G12" s="585"/>
      <c r="H12" s="585"/>
      <c r="I12" s="585"/>
      <c r="J12" s="585"/>
      <c r="K12" s="586"/>
      <c r="L12" s="593" t="s">
        <v>130</v>
      </c>
      <c r="M12" s="594"/>
      <c r="N12" s="594"/>
      <c r="O12" s="594"/>
      <c r="P12" s="594"/>
      <c r="Q12" s="595"/>
      <c r="R12" s="596">
        <v>307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119</v>
      </c>
      <c r="AV12" s="526"/>
      <c r="AW12" s="526"/>
      <c r="AX12" s="526"/>
      <c r="AY12" s="448" t="s">
        <v>134</v>
      </c>
      <c r="AZ12" s="449"/>
      <c r="BA12" s="449"/>
      <c r="BB12" s="449"/>
      <c r="BC12" s="449"/>
      <c r="BD12" s="449"/>
      <c r="BE12" s="449"/>
      <c r="BF12" s="449"/>
      <c r="BG12" s="449"/>
      <c r="BH12" s="449"/>
      <c r="BI12" s="449"/>
      <c r="BJ12" s="449"/>
      <c r="BK12" s="449"/>
      <c r="BL12" s="449"/>
      <c r="BM12" s="450"/>
      <c r="BN12" s="468">
        <v>498319</v>
      </c>
      <c r="BO12" s="469"/>
      <c r="BP12" s="469"/>
      <c r="BQ12" s="469"/>
      <c r="BR12" s="469"/>
      <c r="BS12" s="469"/>
      <c r="BT12" s="469"/>
      <c r="BU12" s="470"/>
      <c r="BV12" s="468">
        <v>183000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127</v>
      </c>
      <c r="DC12" s="582"/>
      <c r="DD12" s="582"/>
      <c r="DE12" s="582"/>
      <c r="DF12" s="582"/>
      <c r="DG12" s="582"/>
      <c r="DH12" s="582"/>
      <c r="DI12" s="583"/>
      <c r="DJ12" s="163"/>
      <c r="DK12" s="163"/>
      <c r="DL12" s="163"/>
      <c r="DM12" s="163"/>
      <c r="DN12" s="163"/>
      <c r="DO12" s="163"/>
    </row>
    <row r="13" spans="1:119" ht="18.75" customHeight="1" x14ac:dyDescent="0.15">
      <c r="A13" s="164"/>
      <c r="B13" s="587"/>
      <c r="C13" s="588"/>
      <c r="D13" s="588"/>
      <c r="E13" s="588"/>
      <c r="F13" s="588"/>
      <c r="G13" s="588"/>
      <c r="H13" s="588"/>
      <c r="I13" s="588"/>
      <c r="J13" s="588"/>
      <c r="K13" s="589"/>
      <c r="L13" s="174"/>
      <c r="M13" s="568" t="s">
        <v>136</v>
      </c>
      <c r="N13" s="569"/>
      <c r="O13" s="569"/>
      <c r="P13" s="569"/>
      <c r="Q13" s="570"/>
      <c r="R13" s="571">
        <v>306</v>
      </c>
      <c r="S13" s="572"/>
      <c r="T13" s="572"/>
      <c r="U13" s="572"/>
      <c r="V13" s="573"/>
      <c r="W13" s="559" t="s">
        <v>137</v>
      </c>
      <c r="X13" s="481"/>
      <c r="Y13" s="481"/>
      <c r="Z13" s="481"/>
      <c r="AA13" s="481"/>
      <c r="AB13" s="482"/>
      <c r="AC13" s="444">
        <v>4</v>
      </c>
      <c r="AD13" s="445"/>
      <c r="AE13" s="445"/>
      <c r="AF13" s="445"/>
      <c r="AG13" s="446"/>
      <c r="AH13" s="444">
        <v>6</v>
      </c>
      <c r="AI13" s="445"/>
      <c r="AJ13" s="445"/>
      <c r="AK13" s="445"/>
      <c r="AL13" s="447"/>
      <c r="AM13" s="537" t="s">
        <v>138</v>
      </c>
      <c r="AN13" s="442"/>
      <c r="AO13" s="442"/>
      <c r="AP13" s="442"/>
      <c r="AQ13" s="442"/>
      <c r="AR13" s="442"/>
      <c r="AS13" s="442"/>
      <c r="AT13" s="443"/>
      <c r="AU13" s="525" t="s">
        <v>99</v>
      </c>
      <c r="AV13" s="526"/>
      <c r="AW13" s="526"/>
      <c r="AX13" s="526"/>
      <c r="AY13" s="448" t="s">
        <v>139</v>
      </c>
      <c r="AZ13" s="449"/>
      <c r="BA13" s="449"/>
      <c r="BB13" s="449"/>
      <c r="BC13" s="449"/>
      <c r="BD13" s="449"/>
      <c r="BE13" s="449"/>
      <c r="BF13" s="449"/>
      <c r="BG13" s="449"/>
      <c r="BH13" s="449"/>
      <c r="BI13" s="449"/>
      <c r="BJ13" s="449"/>
      <c r="BK13" s="449"/>
      <c r="BL13" s="449"/>
      <c r="BM13" s="450"/>
      <c r="BN13" s="468">
        <v>-354143</v>
      </c>
      <c r="BO13" s="469"/>
      <c r="BP13" s="469"/>
      <c r="BQ13" s="469"/>
      <c r="BR13" s="469"/>
      <c r="BS13" s="469"/>
      <c r="BT13" s="469"/>
      <c r="BU13" s="470"/>
      <c r="BV13" s="468">
        <v>339164</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4.8</v>
      </c>
      <c r="CU13" s="439"/>
      <c r="CV13" s="439"/>
      <c r="CW13" s="439"/>
      <c r="CX13" s="439"/>
      <c r="CY13" s="439"/>
      <c r="CZ13" s="439"/>
      <c r="DA13" s="440"/>
      <c r="DB13" s="438">
        <v>3.3</v>
      </c>
      <c r="DC13" s="439"/>
      <c r="DD13" s="439"/>
      <c r="DE13" s="439"/>
      <c r="DF13" s="439"/>
      <c r="DG13" s="439"/>
      <c r="DH13" s="439"/>
      <c r="DI13" s="440"/>
      <c r="DJ13" s="163"/>
      <c r="DK13" s="163"/>
      <c r="DL13" s="163"/>
      <c r="DM13" s="163"/>
      <c r="DN13" s="163"/>
      <c r="DO13" s="163"/>
    </row>
    <row r="14" spans="1:119" ht="18.75" customHeight="1" thickBot="1" x14ac:dyDescent="0.2">
      <c r="A14" s="164"/>
      <c r="B14" s="587"/>
      <c r="C14" s="588"/>
      <c r="D14" s="588"/>
      <c r="E14" s="588"/>
      <c r="F14" s="588"/>
      <c r="G14" s="588"/>
      <c r="H14" s="588"/>
      <c r="I14" s="588"/>
      <c r="J14" s="588"/>
      <c r="K14" s="589"/>
      <c r="L14" s="561" t="s">
        <v>141</v>
      </c>
      <c r="M14" s="605"/>
      <c r="N14" s="605"/>
      <c r="O14" s="605"/>
      <c r="P14" s="605"/>
      <c r="Q14" s="606"/>
      <c r="R14" s="571">
        <v>318</v>
      </c>
      <c r="S14" s="572"/>
      <c r="T14" s="572"/>
      <c r="U14" s="572"/>
      <c r="V14" s="573"/>
      <c r="W14" s="574"/>
      <c r="X14" s="484"/>
      <c r="Y14" s="484"/>
      <c r="Z14" s="484"/>
      <c r="AA14" s="484"/>
      <c r="AB14" s="485"/>
      <c r="AC14" s="564">
        <v>1.8</v>
      </c>
      <c r="AD14" s="565"/>
      <c r="AE14" s="565"/>
      <c r="AF14" s="565"/>
      <c r="AG14" s="566"/>
      <c r="AH14" s="564">
        <v>2.7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63"/>
      <c r="DK14" s="163"/>
      <c r="DL14" s="163"/>
      <c r="DM14" s="163"/>
      <c r="DN14" s="163"/>
      <c r="DO14" s="163"/>
    </row>
    <row r="15" spans="1:119" ht="18.75" customHeight="1" x14ac:dyDescent="0.15">
      <c r="A15" s="164"/>
      <c r="B15" s="587"/>
      <c r="C15" s="588"/>
      <c r="D15" s="588"/>
      <c r="E15" s="588"/>
      <c r="F15" s="588"/>
      <c r="G15" s="588"/>
      <c r="H15" s="588"/>
      <c r="I15" s="588"/>
      <c r="J15" s="588"/>
      <c r="K15" s="589"/>
      <c r="L15" s="174"/>
      <c r="M15" s="568" t="s">
        <v>143</v>
      </c>
      <c r="N15" s="569"/>
      <c r="O15" s="569"/>
      <c r="P15" s="569"/>
      <c r="Q15" s="570"/>
      <c r="R15" s="571">
        <v>317</v>
      </c>
      <c r="S15" s="572"/>
      <c r="T15" s="572"/>
      <c r="U15" s="572"/>
      <c r="V15" s="573"/>
      <c r="W15" s="559" t="s">
        <v>144</v>
      </c>
      <c r="X15" s="481"/>
      <c r="Y15" s="481"/>
      <c r="Z15" s="481"/>
      <c r="AA15" s="481"/>
      <c r="AB15" s="482"/>
      <c r="AC15" s="444">
        <v>51</v>
      </c>
      <c r="AD15" s="445"/>
      <c r="AE15" s="445"/>
      <c r="AF15" s="445"/>
      <c r="AG15" s="446"/>
      <c r="AH15" s="444">
        <v>69</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43658</v>
      </c>
      <c r="BO15" s="464"/>
      <c r="BP15" s="464"/>
      <c r="BQ15" s="464"/>
      <c r="BR15" s="464"/>
      <c r="BS15" s="464"/>
      <c r="BT15" s="464"/>
      <c r="BU15" s="465"/>
      <c r="BV15" s="463">
        <v>44085</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23.5</v>
      </c>
      <c r="AD16" s="565"/>
      <c r="AE16" s="565"/>
      <c r="AF16" s="565"/>
      <c r="AG16" s="566"/>
      <c r="AH16" s="564">
        <v>30.8</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362627</v>
      </c>
      <c r="BO16" s="469"/>
      <c r="BP16" s="469"/>
      <c r="BQ16" s="469"/>
      <c r="BR16" s="469"/>
      <c r="BS16" s="469"/>
      <c r="BT16" s="469"/>
      <c r="BU16" s="470"/>
      <c r="BV16" s="468">
        <v>341189</v>
      </c>
      <c r="BW16" s="469"/>
      <c r="BX16" s="469"/>
      <c r="BY16" s="469"/>
      <c r="BZ16" s="469"/>
      <c r="CA16" s="469"/>
      <c r="CB16" s="469"/>
      <c r="CC16" s="470"/>
      <c r="CD16" s="178"/>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63"/>
      <c r="DK16" s="163"/>
      <c r="DL16" s="163"/>
      <c r="DM16" s="163"/>
      <c r="DN16" s="163"/>
      <c r="DO16" s="163"/>
    </row>
    <row r="17" spans="1:119" ht="18.75" customHeight="1" thickBot="1" x14ac:dyDescent="0.2">
      <c r="A17" s="164"/>
      <c r="B17" s="590"/>
      <c r="C17" s="591"/>
      <c r="D17" s="591"/>
      <c r="E17" s="591"/>
      <c r="F17" s="591"/>
      <c r="G17" s="591"/>
      <c r="H17" s="591"/>
      <c r="I17" s="591"/>
      <c r="J17" s="591"/>
      <c r="K17" s="592"/>
      <c r="L17" s="179"/>
      <c r="M17" s="553" t="s">
        <v>150</v>
      </c>
      <c r="N17" s="554"/>
      <c r="O17" s="554"/>
      <c r="P17" s="554"/>
      <c r="Q17" s="555"/>
      <c r="R17" s="556" t="s">
        <v>151</v>
      </c>
      <c r="S17" s="557"/>
      <c r="T17" s="557"/>
      <c r="U17" s="557"/>
      <c r="V17" s="558"/>
      <c r="W17" s="559" t="s">
        <v>152</v>
      </c>
      <c r="X17" s="481"/>
      <c r="Y17" s="481"/>
      <c r="Z17" s="481"/>
      <c r="AA17" s="481"/>
      <c r="AB17" s="482"/>
      <c r="AC17" s="444">
        <v>162</v>
      </c>
      <c r="AD17" s="445"/>
      <c r="AE17" s="445"/>
      <c r="AF17" s="445"/>
      <c r="AG17" s="446"/>
      <c r="AH17" s="444">
        <v>149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54116</v>
      </c>
      <c r="BO17" s="469"/>
      <c r="BP17" s="469"/>
      <c r="BQ17" s="469"/>
      <c r="BR17" s="469"/>
      <c r="BS17" s="469"/>
      <c r="BT17" s="469"/>
      <c r="BU17" s="470"/>
      <c r="BV17" s="468">
        <v>55816</v>
      </c>
      <c r="BW17" s="469"/>
      <c r="BX17" s="469"/>
      <c r="BY17" s="469"/>
      <c r="BZ17" s="469"/>
      <c r="CA17" s="469"/>
      <c r="CB17" s="469"/>
      <c r="CC17" s="470"/>
      <c r="CD17" s="178"/>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63"/>
      <c r="DK17" s="163"/>
      <c r="DL17" s="163"/>
      <c r="DM17" s="163"/>
      <c r="DN17" s="163"/>
      <c r="DO17" s="163"/>
    </row>
    <row r="18" spans="1:119" ht="18.75" customHeight="1" thickBot="1" x14ac:dyDescent="0.2">
      <c r="A18" s="164"/>
      <c r="B18" s="530" t="s">
        <v>154</v>
      </c>
      <c r="C18" s="531"/>
      <c r="D18" s="531"/>
      <c r="E18" s="532"/>
      <c r="F18" s="532"/>
      <c r="G18" s="532"/>
      <c r="H18" s="532"/>
      <c r="I18" s="532"/>
      <c r="J18" s="532"/>
      <c r="K18" s="532"/>
      <c r="L18" s="533">
        <v>20.54</v>
      </c>
      <c r="M18" s="533"/>
      <c r="N18" s="533"/>
      <c r="O18" s="533"/>
      <c r="P18" s="533"/>
      <c r="Q18" s="533"/>
      <c r="R18" s="534"/>
      <c r="S18" s="534"/>
      <c r="T18" s="534"/>
      <c r="U18" s="534"/>
      <c r="V18" s="535"/>
      <c r="W18" s="549"/>
      <c r="X18" s="550"/>
      <c r="Y18" s="550"/>
      <c r="Z18" s="550"/>
      <c r="AA18" s="550"/>
      <c r="AB18" s="560"/>
      <c r="AC18" s="432">
        <v>74.7</v>
      </c>
      <c r="AD18" s="433"/>
      <c r="AE18" s="433"/>
      <c r="AF18" s="433"/>
      <c r="AG18" s="536"/>
      <c r="AH18" s="432">
        <v>66.5</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342993</v>
      </c>
      <c r="BO18" s="469"/>
      <c r="BP18" s="469"/>
      <c r="BQ18" s="469"/>
      <c r="BR18" s="469"/>
      <c r="BS18" s="469"/>
      <c r="BT18" s="469"/>
      <c r="BU18" s="470"/>
      <c r="BV18" s="468">
        <v>199286</v>
      </c>
      <c r="BW18" s="469"/>
      <c r="BX18" s="469"/>
      <c r="BY18" s="469"/>
      <c r="BZ18" s="469"/>
      <c r="CA18" s="469"/>
      <c r="CB18" s="469"/>
      <c r="CC18" s="470"/>
      <c r="CD18" s="178"/>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63"/>
      <c r="DK18" s="163"/>
      <c r="DL18" s="163"/>
      <c r="DM18" s="163"/>
      <c r="DN18" s="163"/>
      <c r="DO18" s="163"/>
    </row>
    <row r="19" spans="1:119" ht="18.75" customHeight="1" thickBot="1" x14ac:dyDescent="0.2">
      <c r="A19" s="164"/>
      <c r="B19" s="530" t="s">
        <v>156</v>
      </c>
      <c r="C19" s="531"/>
      <c r="D19" s="531"/>
      <c r="E19" s="532"/>
      <c r="F19" s="532"/>
      <c r="G19" s="532"/>
      <c r="H19" s="532"/>
      <c r="I19" s="532"/>
      <c r="J19" s="532"/>
      <c r="K19" s="532"/>
      <c r="L19" s="538">
        <v>16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1173364</v>
      </c>
      <c r="BO19" s="469"/>
      <c r="BP19" s="469"/>
      <c r="BQ19" s="469"/>
      <c r="BR19" s="469"/>
      <c r="BS19" s="469"/>
      <c r="BT19" s="469"/>
      <c r="BU19" s="470"/>
      <c r="BV19" s="468">
        <v>784977</v>
      </c>
      <c r="BW19" s="469"/>
      <c r="BX19" s="469"/>
      <c r="BY19" s="469"/>
      <c r="BZ19" s="469"/>
      <c r="CA19" s="469"/>
      <c r="CB19" s="469"/>
      <c r="CC19" s="470"/>
      <c r="CD19" s="178"/>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63"/>
      <c r="DK19" s="163"/>
      <c r="DL19" s="163"/>
      <c r="DM19" s="163"/>
      <c r="DN19" s="163"/>
      <c r="DO19" s="163"/>
    </row>
    <row r="20" spans="1:119" ht="18.75" customHeight="1" thickBot="1" x14ac:dyDescent="0.2">
      <c r="A20" s="164"/>
      <c r="B20" s="530" t="s">
        <v>158</v>
      </c>
      <c r="C20" s="531"/>
      <c r="D20" s="531"/>
      <c r="E20" s="532"/>
      <c r="F20" s="532"/>
      <c r="G20" s="532"/>
      <c r="H20" s="532"/>
      <c r="I20" s="532"/>
      <c r="J20" s="532"/>
      <c r="K20" s="532"/>
      <c r="L20" s="538">
        <v>187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78"/>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63"/>
      <c r="DK20" s="163"/>
      <c r="DL20" s="163"/>
      <c r="DM20" s="163"/>
      <c r="DN20" s="163"/>
      <c r="DO20" s="163"/>
    </row>
    <row r="21" spans="1:119" ht="18.75" customHeight="1" x14ac:dyDescent="0.15">
      <c r="A21" s="164"/>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78"/>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63"/>
      <c r="DK21" s="163"/>
      <c r="DL21" s="163"/>
      <c r="DM21" s="163"/>
      <c r="DN21" s="163"/>
      <c r="DO21" s="163"/>
    </row>
    <row r="22" spans="1:119" ht="18.75" customHeight="1" thickBot="1" x14ac:dyDescent="0.2">
      <c r="A22" s="164"/>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78"/>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63"/>
      <c r="DK22" s="163"/>
      <c r="DL22" s="163"/>
      <c r="DM22" s="163"/>
      <c r="DN22" s="163"/>
      <c r="DO22" s="163"/>
    </row>
    <row r="23" spans="1:119" ht="18.75" customHeight="1" x14ac:dyDescent="0.15">
      <c r="A23" s="164"/>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610001</v>
      </c>
      <c r="BO23" s="469"/>
      <c r="BP23" s="469"/>
      <c r="BQ23" s="469"/>
      <c r="BR23" s="469"/>
      <c r="BS23" s="469"/>
      <c r="BT23" s="469"/>
      <c r="BU23" s="470"/>
      <c r="BV23" s="468">
        <v>663528</v>
      </c>
      <c r="BW23" s="469"/>
      <c r="BX23" s="469"/>
      <c r="BY23" s="469"/>
      <c r="BZ23" s="469"/>
      <c r="CA23" s="469"/>
      <c r="CB23" s="469"/>
      <c r="CC23" s="470"/>
      <c r="CD23" s="178"/>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63"/>
      <c r="DK23" s="163"/>
      <c r="DL23" s="163"/>
      <c r="DM23" s="163"/>
      <c r="DN23" s="163"/>
      <c r="DO23" s="163"/>
    </row>
    <row r="24" spans="1:119" ht="18.75" customHeight="1" thickBot="1" x14ac:dyDescent="0.2">
      <c r="A24" s="164"/>
      <c r="B24" s="500"/>
      <c r="C24" s="501"/>
      <c r="D24" s="502"/>
      <c r="E24" s="441" t="s">
        <v>167</v>
      </c>
      <c r="F24" s="442"/>
      <c r="G24" s="442"/>
      <c r="H24" s="442"/>
      <c r="I24" s="442"/>
      <c r="J24" s="442"/>
      <c r="K24" s="443"/>
      <c r="L24" s="444">
        <v>1</v>
      </c>
      <c r="M24" s="445"/>
      <c r="N24" s="445"/>
      <c r="O24" s="445"/>
      <c r="P24" s="446"/>
      <c r="Q24" s="444">
        <v>6000</v>
      </c>
      <c r="R24" s="445"/>
      <c r="S24" s="445"/>
      <c r="T24" s="445"/>
      <c r="U24" s="445"/>
      <c r="V24" s="446"/>
      <c r="W24" s="510"/>
      <c r="X24" s="501"/>
      <c r="Y24" s="502"/>
      <c r="Z24" s="441" t="s">
        <v>168</v>
      </c>
      <c r="AA24" s="442"/>
      <c r="AB24" s="442"/>
      <c r="AC24" s="442"/>
      <c r="AD24" s="442"/>
      <c r="AE24" s="442"/>
      <c r="AF24" s="442"/>
      <c r="AG24" s="443"/>
      <c r="AH24" s="444">
        <v>16</v>
      </c>
      <c r="AI24" s="445"/>
      <c r="AJ24" s="445"/>
      <c r="AK24" s="445"/>
      <c r="AL24" s="446"/>
      <c r="AM24" s="444">
        <v>42432</v>
      </c>
      <c r="AN24" s="445"/>
      <c r="AO24" s="445"/>
      <c r="AP24" s="445"/>
      <c r="AQ24" s="445"/>
      <c r="AR24" s="446"/>
      <c r="AS24" s="444">
        <v>2652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598792</v>
      </c>
      <c r="BO24" s="469"/>
      <c r="BP24" s="469"/>
      <c r="BQ24" s="469"/>
      <c r="BR24" s="469"/>
      <c r="BS24" s="469"/>
      <c r="BT24" s="469"/>
      <c r="BU24" s="470"/>
      <c r="BV24" s="468">
        <v>649076</v>
      </c>
      <c r="BW24" s="469"/>
      <c r="BX24" s="469"/>
      <c r="BY24" s="469"/>
      <c r="BZ24" s="469"/>
      <c r="CA24" s="469"/>
      <c r="CB24" s="469"/>
      <c r="CC24" s="470"/>
      <c r="CD24" s="178"/>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63"/>
      <c r="DK24" s="163"/>
      <c r="DL24" s="163"/>
      <c r="DM24" s="163"/>
      <c r="DN24" s="163"/>
      <c r="DO24" s="163"/>
    </row>
    <row r="25" spans="1:119" s="163" customFormat="1" ht="18.75" customHeight="1" x14ac:dyDescent="0.15">
      <c r="A25" s="164"/>
      <c r="B25" s="500"/>
      <c r="C25" s="501"/>
      <c r="D25" s="502"/>
      <c r="E25" s="441" t="s">
        <v>170</v>
      </c>
      <c r="F25" s="442"/>
      <c r="G25" s="442"/>
      <c r="H25" s="442"/>
      <c r="I25" s="442"/>
      <c r="J25" s="442"/>
      <c r="K25" s="443"/>
      <c r="L25" s="444">
        <v>1</v>
      </c>
      <c r="M25" s="445"/>
      <c r="N25" s="445"/>
      <c r="O25" s="445"/>
      <c r="P25" s="446"/>
      <c r="Q25" s="444">
        <v>5000</v>
      </c>
      <c r="R25" s="445"/>
      <c r="S25" s="445"/>
      <c r="T25" s="445"/>
      <c r="U25" s="445"/>
      <c r="V25" s="446"/>
      <c r="W25" s="510"/>
      <c r="X25" s="501"/>
      <c r="Y25" s="502"/>
      <c r="Z25" s="441" t="s">
        <v>171</v>
      </c>
      <c r="AA25" s="442"/>
      <c r="AB25" s="442"/>
      <c r="AC25" s="442"/>
      <c r="AD25" s="442"/>
      <c r="AE25" s="442"/>
      <c r="AF25" s="442"/>
      <c r="AG25" s="443"/>
      <c r="AH25" s="444" t="s">
        <v>128</v>
      </c>
      <c r="AI25" s="445"/>
      <c r="AJ25" s="445"/>
      <c r="AK25" s="445"/>
      <c r="AL25" s="446"/>
      <c r="AM25" s="444" t="s">
        <v>128</v>
      </c>
      <c r="AN25" s="445"/>
      <c r="AO25" s="445"/>
      <c r="AP25" s="445"/>
      <c r="AQ25" s="445"/>
      <c r="AR25" s="446"/>
      <c r="AS25" s="444" t="s">
        <v>128</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t="s">
        <v>128</v>
      </c>
      <c r="BO25" s="464"/>
      <c r="BP25" s="464"/>
      <c r="BQ25" s="464"/>
      <c r="BR25" s="464"/>
      <c r="BS25" s="464"/>
      <c r="BT25" s="464"/>
      <c r="BU25" s="465"/>
      <c r="BV25" s="463" t="s">
        <v>128</v>
      </c>
      <c r="BW25" s="464"/>
      <c r="BX25" s="464"/>
      <c r="BY25" s="464"/>
      <c r="BZ25" s="464"/>
      <c r="CA25" s="464"/>
      <c r="CB25" s="464"/>
      <c r="CC25" s="465"/>
      <c r="CD25" s="178"/>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63" customFormat="1" ht="18.75" customHeight="1" x14ac:dyDescent="0.15">
      <c r="A26" s="164"/>
      <c r="B26" s="500"/>
      <c r="C26" s="501"/>
      <c r="D26" s="502"/>
      <c r="E26" s="441" t="s">
        <v>173</v>
      </c>
      <c r="F26" s="442"/>
      <c r="G26" s="442"/>
      <c r="H26" s="442"/>
      <c r="I26" s="442"/>
      <c r="J26" s="442"/>
      <c r="K26" s="443"/>
      <c r="L26" s="444">
        <v>1</v>
      </c>
      <c r="M26" s="445"/>
      <c r="N26" s="445"/>
      <c r="O26" s="445"/>
      <c r="P26" s="446"/>
      <c r="Q26" s="444">
        <v>5000</v>
      </c>
      <c r="R26" s="445"/>
      <c r="S26" s="445"/>
      <c r="T26" s="445"/>
      <c r="U26" s="445"/>
      <c r="V26" s="446"/>
      <c r="W26" s="510"/>
      <c r="X26" s="501"/>
      <c r="Y26" s="502"/>
      <c r="Z26" s="441" t="s">
        <v>174</v>
      </c>
      <c r="AA26" s="523"/>
      <c r="AB26" s="523"/>
      <c r="AC26" s="523"/>
      <c r="AD26" s="523"/>
      <c r="AE26" s="523"/>
      <c r="AF26" s="523"/>
      <c r="AG26" s="524"/>
      <c r="AH26" s="444">
        <v>6</v>
      </c>
      <c r="AI26" s="445"/>
      <c r="AJ26" s="445"/>
      <c r="AK26" s="445"/>
      <c r="AL26" s="446"/>
      <c r="AM26" s="444">
        <v>14010</v>
      </c>
      <c r="AN26" s="445"/>
      <c r="AO26" s="445"/>
      <c r="AP26" s="445"/>
      <c r="AQ26" s="445"/>
      <c r="AR26" s="446"/>
      <c r="AS26" s="444">
        <v>2335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178"/>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64"/>
      <c r="B27" s="500"/>
      <c r="C27" s="501"/>
      <c r="D27" s="502"/>
      <c r="E27" s="441" t="s">
        <v>176</v>
      </c>
      <c r="F27" s="442"/>
      <c r="G27" s="442"/>
      <c r="H27" s="442"/>
      <c r="I27" s="442"/>
      <c r="J27" s="442"/>
      <c r="K27" s="443"/>
      <c r="L27" s="444">
        <v>1</v>
      </c>
      <c r="M27" s="445"/>
      <c r="N27" s="445"/>
      <c r="O27" s="445"/>
      <c r="P27" s="446"/>
      <c r="Q27" s="444">
        <v>1400</v>
      </c>
      <c r="R27" s="445"/>
      <c r="S27" s="445"/>
      <c r="T27" s="445"/>
      <c r="U27" s="445"/>
      <c r="V27" s="446"/>
      <c r="W27" s="510"/>
      <c r="X27" s="501"/>
      <c r="Y27" s="502"/>
      <c r="Z27" s="441" t="s">
        <v>177</v>
      </c>
      <c r="AA27" s="442"/>
      <c r="AB27" s="442"/>
      <c r="AC27" s="442"/>
      <c r="AD27" s="442"/>
      <c r="AE27" s="442"/>
      <c r="AF27" s="442"/>
      <c r="AG27" s="443"/>
      <c r="AH27" s="444" t="s">
        <v>128</v>
      </c>
      <c r="AI27" s="445"/>
      <c r="AJ27" s="445"/>
      <c r="AK27" s="445"/>
      <c r="AL27" s="446"/>
      <c r="AM27" s="444" t="s">
        <v>128</v>
      </c>
      <c r="AN27" s="445"/>
      <c r="AO27" s="445"/>
      <c r="AP27" s="445"/>
      <c r="AQ27" s="445"/>
      <c r="AR27" s="446"/>
      <c r="AS27" s="444" t="s">
        <v>128</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128</v>
      </c>
      <c r="BW27" s="472"/>
      <c r="BX27" s="472"/>
      <c r="BY27" s="472"/>
      <c r="BZ27" s="472"/>
      <c r="CA27" s="472"/>
      <c r="CB27" s="472"/>
      <c r="CC27" s="473"/>
      <c r="CD27" s="180"/>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63"/>
      <c r="DK27" s="163"/>
      <c r="DL27" s="163"/>
      <c r="DM27" s="163"/>
      <c r="DN27" s="163"/>
      <c r="DO27" s="163"/>
    </row>
    <row r="28" spans="1:119" ht="18.75" customHeight="1" x14ac:dyDescent="0.15">
      <c r="A28" s="164"/>
      <c r="B28" s="500"/>
      <c r="C28" s="501"/>
      <c r="D28" s="502"/>
      <c r="E28" s="441" t="s">
        <v>179</v>
      </c>
      <c r="F28" s="442"/>
      <c r="G28" s="442"/>
      <c r="H28" s="442"/>
      <c r="I28" s="442"/>
      <c r="J28" s="442"/>
      <c r="K28" s="443"/>
      <c r="L28" s="444">
        <v>1</v>
      </c>
      <c r="M28" s="445"/>
      <c r="N28" s="445"/>
      <c r="O28" s="445"/>
      <c r="P28" s="446"/>
      <c r="Q28" s="444">
        <v>1150</v>
      </c>
      <c r="R28" s="445"/>
      <c r="S28" s="445"/>
      <c r="T28" s="445"/>
      <c r="U28" s="445"/>
      <c r="V28" s="446"/>
      <c r="W28" s="510"/>
      <c r="X28" s="501"/>
      <c r="Y28" s="502"/>
      <c r="Z28" s="441" t="s">
        <v>180</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181</v>
      </c>
      <c r="AZ28" s="452"/>
      <c r="BA28" s="452"/>
      <c r="BB28" s="453"/>
      <c r="BC28" s="460" t="s">
        <v>47</v>
      </c>
      <c r="BD28" s="461"/>
      <c r="BE28" s="461"/>
      <c r="BF28" s="461"/>
      <c r="BG28" s="461"/>
      <c r="BH28" s="461"/>
      <c r="BI28" s="461"/>
      <c r="BJ28" s="461"/>
      <c r="BK28" s="461"/>
      <c r="BL28" s="461"/>
      <c r="BM28" s="462"/>
      <c r="BN28" s="463">
        <v>1182674</v>
      </c>
      <c r="BO28" s="464"/>
      <c r="BP28" s="464"/>
      <c r="BQ28" s="464"/>
      <c r="BR28" s="464"/>
      <c r="BS28" s="464"/>
      <c r="BT28" s="464"/>
      <c r="BU28" s="465"/>
      <c r="BV28" s="463">
        <v>1504092</v>
      </c>
      <c r="BW28" s="464"/>
      <c r="BX28" s="464"/>
      <c r="BY28" s="464"/>
      <c r="BZ28" s="464"/>
      <c r="CA28" s="464"/>
      <c r="CB28" s="464"/>
      <c r="CC28" s="465"/>
      <c r="CD28" s="178"/>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63"/>
      <c r="DK28" s="163"/>
      <c r="DL28" s="163"/>
      <c r="DM28" s="163"/>
      <c r="DN28" s="163"/>
      <c r="DO28" s="163"/>
    </row>
    <row r="29" spans="1:119" ht="18.75" customHeight="1" x14ac:dyDescent="0.15">
      <c r="A29" s="164"/>
      <c r="B29" s="500"/>
      <c r="C29" s="501"/>
      <c r="D29" s="502"/>
      <c r="E29" s="441" t="s">
        <v>182</v>
      </c>
      <c r="F29" s="442"/>
      <c r="G29" s="442"/>
      <c r="H29" s="442"/>
      <c r="I29" s="442"/>
      <c r="J29" s="442"/>
      <c r="K29" s="443"/>
      <c r="L29" s="444">
        <v>4</v>
      </c>
      <c r="M29" s="445"/>
      <c r="N29" s="445"/>
      <c r="O29" s="445"/>
      <c r="P29" s="446"/>
      <c r="Q29" s="444">
        <v>1000</v>
      </c>
      <c r="R29" s="445"/>
      <c r="S29" s="445"/>
      <c r="T29" s="445"/>
      <c r="U29" s="445"/>
      <c r="V29" s="446"/>
      <c r="W29" s="511"/>
      <c r="X29" s="512"/>
      <c r="Y29" s="513"/>
      <c r="Z29" s="441" t="s">
        <v>183</v>
      </c>
      <c r="AA29" s="442"/>
      <c r="AB29" s="442"/>
      <c r="AC29" s="442"/>
      <c r="AD29" s="442"/>
      <c r="AE29" s="442"/>
      <c r="AF29" s="442"/>
      <c r="AG29" s="443"/>
      <c r="AH29" s="444">
        <v>16</v>
      </c>
      <c r="AI29" s="445"/>
      <c r="AJ29" s="445"/>
      <c r="AK29" s="445"/>
      <c r="AL29" s="446"/>
      <c r="AM29" s="444">
        <v>42432</v>
      </c>
      <c r="AN29" s="445"/>
      <c r="AO29" s="445"/>
      <c r="AP29" s="445"/>
      <c r="AQ29" s="445"/>
      <c r="AR29" s="446"/>
      <c r="AS29" s="444">
        <v>2652</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20919</v>
      </c>
      <c r="BO29" s="469"/>
      <c r="BP29" s="469"/>
      <c r="BQ29" s="469"/>
      <c r="BR29" s="469"/>
      <c r="BS29" s="469"/>
      <c r="BT29" s="469"/>
      <c r="BU29" s="470"/>
      <c r="BV29" s="468">
        <v>20819</v>
      </c>
      <c r="BW29" s="469"/>
      <c r="BX29" s="469"/>
      <c r="BY29" s="469"/>
      <c r="BZ29" s="469"/>
      <c r="CA29" s="469"/>
      <c r="CB29" s="469"/>
      <c r="CC29" s="470"/>
      <c r="CD29" s="180"/>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63"/>
      <c r="DK29" s="163"/>
      <c r="DL29" s="163"/>
      <c r="DM29" s="163"/>
      <c r="DN29" s="163"/>
      <c r="DO29" s="163"/>
    </row>
    <row r="30" spans="1:119" ht="18.75" customHeight="1" thickBot="1" x14ac:dyDescent="0.2">
      <c r="A30" s="164"/>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79.599999999999994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48</v>
      </c>
      <c r="BD30" s="436"/>
      <c r="BE30" s="436"/>
      <c r="BF30" s="436"/>
      <c r="BG30" s="436"/>
      <c r="BH30" s="436"/>
      <c r="BI30" s="436"/>
      <c r="BJ30" s="436"/>
      <c r="BK30" s="436"/>
      <c r="BL30" s="436"/>
      <c r="BM30" s="437"/>
      <c r="BN30" s="471">
        <v>1246604</v>
      </c>
      <c r="BO30" s="472"/>
      <c r="BP30" s="472"/>
      <c r="BQ30" s="472"/>
      <c r="BR30" s="472"/>
      <c r="BS30" s="472"/>
      <c r="BT30" s="472"/>
      <c r="BU30" s="473"/>
      <c r="BV30" s="471">
        <v>1004838</v>
      </c>
      <c r="BW30" s="472"/>
      <c r="BX30" s="472"/>
      <c r="BY30" s="472"/>
      <c r="BZ30" s="472"/>
      <c r="CA30" s="472"/>
      <c r="CB30" s="472"/>
      <c r="CC30" s="473"/>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186</v>
      </c>
      <c r="D32" s="191"/>
      <c r="E32" s="191"/>
      <c r="F32" s="188"/>
      <c r="G32" s="188"/>
      <c r="H32" s="188"/>
      <c r="I32" s="188"/>
      <c r="J32" s="188"/>
      <c r="K32" s="188"/>
      <c r="L32" s="188"/>
      <c r="M32" s="188"/>
      <c r="N32" s="188"/>
      <c r="O32" s="188"/>
      <c r="P32" s="188"/>
      <c r="Q32" s="188"/>
      <c r="R32" s="188"/>
      <c r="S32" s="188"/>
      <c r="T32" s="188"/>
      <c r="U32" s="188" t="s">
        <v>187</v>
      </c>
      <c r="V32" s="188"/>
      <c r="W32" s="188"/>
      <c r="X32" s="188"/>
      <c r="Y32" s="188"/>
      <c r="Z32" s="188"/>
      <c r="AA32" s="188"/>
      <c r="AB32" s="188"/>
      <c r="AC32" s="188"/>
      <c r="AD32" s="188"/>
      <c r="AE32" s="188"/>
      <c r="AF32" s="188"/>
      <c r="AG32" s="188"/>
      <c r="AH32" s="188"/>
      <c r="AI32" s="188"/>
      <c r="AJ32" s="188"/>
      <c r="AK32" s="188"/>
      <c r="AL32" s="188"/>
      <c r="AM32" s="192" t="s">
        <v>188</v>
      </c>
      <c r="AN32" s="188"/>
      <c r="AO32" s="188"/>
      <c r="AP32" s="188"/>
      <c r="AQ32" s="188"/>
      <c r="AR32" s="188"/>
      <c r="AS32" s="192"/>
      <c r="AT32" s="192"/>
      <c r="AU32" s="192"/>
      <c r="AV32" s="192"/>
      <c r="AW32" s="192"/>
      <c r="AX32" s="192"/>
      <c r="AY32" s="192"/>
      <c r="AZ32" s="192"/>
      <c r="BA32" s="192"/>
      <c r="BB32" s="188"/>
      <c r="BC32" s="192"/>
      <c r="BD32" s="188"/>
      <c r="BE32" s="192" t="s">
        <v>189</v>
      </c>
      <c r="BF32" s="188"/>
      <c r="BG32" s="188"/>
      <c r="BH32" s="188"/>
      <c r="BI32" s="188"/>
      <c r="BJ32" s="192"/>
      <c r="BK32" s="192"/>
      <c r="BL32" s="192"/>
      <c r="BM32" s="192"/>
      <c r="BN32" s="192"/>
      <c r="BO32" s="192"/>
      <c r="BP32" s="192"/>
      <c r="BQ32" s="192"/>
      <c r="BR32" s="188"/>
      <c r="BS32" s="188"/>
      <c r="BT32" s="188"/>
      <c r="BU32" s="188"/>
      <c r="BV32" s="188"/>
      <c r="BW32" s="188" t="s">
        <v>190</v>
      </c>
      <c r="BX32" s="188"/>
      <c r="BY32" s="188"/>
      <c r="BZ32" s="188"/>
      <c r="CA32" s="188"/>
      <c r="CB32" s="192"/>
      <c r="CC32" s="192"/>
      <c r="CD32" s="192"/>
      <c r="CE32" s="192"/>
      <c r="CF32" s="192"/>
      <c r="CG32" s="192"/>
      <c r="CH32" s="192"/>
      <c r="CI32" s="192"/>
      <c r="CJ32" s="192"/>
      <c r="CK32" s="192"/>
      <c r="CL32" s="192"/>
      <c r="CM32" s="192"/>
      <c r="CN32" s="192"/>
      <c r="CO32" s="192" t="s">
        <v>191</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31" t="s">
        <v>192</v>
      </c>
      <c r="D33" s="431"/>
      <c r="E33" s="430" t="s">
        <v>193</v>
      </c>
      <c r="F33" s="430"/>
      <c r="G33" s="430"/>
      <c r="H33" s="430"/>
      <c r="I33" s="430"/>
      <c r="J33" s="430"/>
      <c r="K33" s="430"/>
      <c r="L33" s="430"/>
      <c r="M33" s="430"/>
      <c r="N33" s="430"/>
      <c r="O33" s="430"/>
      <c r="P33" s="430"/>
      <c r="Q33" s="430"/>
      <c r="R33" s="430"/>
      <c r="S33" s="430"/>
      <c r="T33" s="193"/>
      <c r="U33" s="431" t="s">
        <v>192</v>
      </c>
      <c r="V33" s="431"/>
      <c r="W33" s="430" t="s">
        <v>193</v>
      </c>
      <c r="X33" s="430"/>
      <c r="Y33" s="430"/>
      <c r="Z33" s="430"/>
      <c r="AA33" s="430"/>
      <c r="AB33" s="430"/>
      <c r="AC33" s="430"/>
      <c r="AD33" s="430"/>
      <c r="AE33" s="430"/>
      <c r="AF33" s="430"/>
      <c r="AG33" s="430"/>
      <c r="AH33" s="430"/>
      <c r="AI33" s="430"/>
      <c r="AJ33" s="430"/>
      <c r="AK33" s="430"/>
      <c r="AL33" s="193"/>
      <c r="AM33" s="431" t="s">
        <v>192</v>
      </c>
      <c r="AN33" s="431"/>
      <c r="AO33" s="430" t="s">
        <v>193</v>
      </c>
      <c r="AP33" s="430"/>
      <c r="AQ33" s="430"/>
      <c r="AR33" s="430"/>
      <c r="AS33" s="430"/>
      <c r="AT33" s="430"/>
      <c r="AU33" s="430"/>
      <c r="AV33" s="430"/>
      <c r="AW33" s="430"/>
      <c r="AX33" s="430"/>
      <c r="AY33" s="430"/>
      <c r="AZ33" s="430"/>
      <c r="BA33" s="430"/>
      <c r="BB33" s="430"/>
      <c r="BC33" s="430"/>
      <c r="BD33" s="194"/>
      <c r="BE33" s="430" t="s">
        <v>194</v>
      </c>
      <c r="BF33" s="430"/>
      <c r="BG33" s="430" t="s">
        <v>195</v>
      </c>
      <c r="BH33" s="430"/>
      <c r="BI33" s="430"/>
      <c r="BJ33" s="430"/>
      <c r="BK33" s="430"/>
      <c r="BL33" s="430"/>
      <c r="BM33" s="430"/>
      <c r="BN33" s="430"/>
      <c r="BO33" s="430"/>
      <c r="BP33" s="430"/>
      <c r="BQ33" s="430"/>
      <c r="BR33" s="430"/>
      <c r="BS33" s="430"/>
      <c r="BT33" s="430"/>
      <c r="BU33" s="430"/>
      <c r="BV33" s="194"/>
      <c r="BW33" s="431" t="s">
        <v>194</v>
      </c>
      <c r="BX33" s="431"/>
      <c r="BY33" s="430" t="s">
        <v>196</v>
      </c>
      <c r="BZ33" s="430"/>
      <c r="CA33" s="430"/>
      <c r="CB33" s="430"/>
      <c r="CC33" s="430"/>
      <c r="CD33" s="430"/>
      <c r="CE33" s="430"/>
      <c r="CF33" s="430"/>
      <c r="CG33" s="430"/>
      <c r="CH33" s="430"/>
      <c r="CI33" s="430"/>
      <c r="CJ33" s="430"/>
      <c r="CK33" s="430"/>
      <c r="CL33" s="430"/>
      <c r="CM33" s="430"/>
      <c r="CN33" s="193"/>
      <c r="CO33" s="431" t="s">
        <v>192</v>
      </c>
      <c r="CP33" s="431"/>
      <c r="CQ33" s="430" t="s">
        <v>197</v>
      </c>
      <c r="CR33" s="430"/>
      <c r="CS33" s="430"/>
      <c r="CT33" s="430"/>
      <c r="CU33" s="430"/>
      <c r="CV33" s="430"/>
      <c r="CW33" s="430"/>
      <c r="CX33" s="430"/>
      <c r="CY33" s="430"/>
      <c r="CZ33" s="430"/>
      <c r="DA33" s="430"/>
      <c r="DB33" s="430"/>
      <c r="DC33" s="430"/>
      <c r="DD33" s="430"/>
      <c r="DE33" s="430"/>
      <c r="DF33" s="193"/>
      <c r="DG33" s="429" t="s">
        <v>198</v>
      </c>
      <c r="DH33" s="429"/>
      <c r="DI33" s="195"/>
      <c r="DJ33" s="163"/>
      <c r="DK33" s="163"/>
      <c r="DL33" s="163"/>
      <c r="DM33" s="163"/>
      <c r="DN33" s="163"/>
      <c r="DO33" s="163"/>
    </row>
    <row r="34" spans="1:119" ht="32.25" customHeight="1" x14ac:dyDescent="0.15">
      <c r="A34" s="164"/>
      <c r="B34" s="190"/>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191"/>
      <c r="U34" s="427">
        <f>IF(W34="","",MAX(C34:D43)+1)</f>
        <v>4</v>
      </c>
      <c r="V34" s="427"/>
      <c r="W34" s="426" t="str">
        <f>IF('各会計、関係団体の財政状況及び健全化判断比率'!B28="","",'各会計、関係団体の財政状況及び健全化判断比率'!B28)</f>
        <v>国民健康保険運営事業会計</v>
      </c>
      <c r="X34" s="426"/>
      <c r="Y34" s="426"/>
      <c r="Z34" s="426"/>
      <c r="AA34" s="426"/>
      <c r="AB34" s="426"/>
      <c r="AC34" s="426"/>
      <c r="AD34" s="426"/>
      <c r="AE34" s="426"/>
      <c r="AF34" s="426"/>
      <c r="AG34" s="426"/>
      <c r="AH34" s="426"/>
      <c r="AI34" s="426"/>
      <c r="AJ34" s="426"/>
      <c r="AK34" s="426"/>
      <c r="AL34" s="191"/>
      <c r="AM34" s="427" t="str">
        <f>IF(AO34="","",MAX(C34:D43,U34:V43)+1)</f>
        <v/>
      </c>
      <c r="AN34" s="427"/>
      <c r="AO34" s="426"/>
      <c r="AP34" s="426"/>
      <c r="AQ34" s="426"/>
      <c r="AR34" s="426"/>
      <c r="AS34" s="426"/>
      <c r="AT34" s="426"/>
      <c r="AU34" s="426"/>
      <c r="AV34" s="426"/>
      <c r="AW34" s="426"/>
      <c r="AX34" s="426"/>
      <c r="AY34" s="426"/>
      <c r="AZ34" s="426"/>
      <c r="BA34" s="426"/>
      <c r="BB34" s="426"/>
      <c r="BC34" s="426"/>
      <c r="BD34" s="191"/>
      <c r="BE34" s="427">
        <f>IF(BG34="","",MAX(C34:D43,U34:V43,AM34:AN43)+1)</f>
        <v>8</v>
      </c>
      <c r="BF34" s="427"/>
      <c r="BG34" s="426" t="str">
        <f>IF('各会計、関係団体の財政状況及び健全化判断比率'!B32="","",'各会計、関係団体の財政状況及び健全化判断比率'!B32)</f>
        <v>簡易水道事業会計</v>
      </c>
      <c r="BH34" s="426"/>
      <c r="BI34" s="426"/>
      <c r="BJ34" s="426"/>
      <c r="BK34" s="426"/>
      <c r="BL34" s="426"/>
      <c r="BM34" s="426"/>
      <c r="BN34" s="426"/>
      <c r="BO34" s="426"/>
      <c r="BP34" s="426"/>
      <c r="BQ34" s="426"/>
      <c r="BR34" s="426"/>
      <c r="BS34" s="426"/>
      <c r="BT34" s="426"/>
      <c r="BU34" s="426"/>
      <c r="BV34" s="191"/>
      <c r="BW34" s="427">
        <f>IF(BY34="","",MAX(C34:D43,U34:V43,AM34:AN43,BE34:BF43)+1)</f>
        <v>10</v>
      </c>
      <c r="BX34" s="427"/>
      <c r="BY34" s="426" t="str">
        <f>IF('各会計、関係団体の財政状況及び健全化判断比率'!B68="","",'各会計、関係団体の財政状況及び健全化判断比率'!B68)</f>
        <v>東京都市町村総合事務組合（一般会計）</v>
      </c>
      <c r="BZ34" s="426"/>
      <c r="CA34" s="426"/>
      <c r="CB34" s="426"/>
      <c r="CC34" s="426"/>
      <c r="CD34" s="426"/>
      <c r="CE34" s="426"/>
      <c r="CF34" s="426"/>
      <c r="CG34" s="426"/>
      <c r="CH34" s="426"/>
      <c r="CI34" s="426"/>
      <c r="CJ34" s="426"/>
      <c r="CK34" s="426"/>
      <c r="CL34" s="426"/>
      <c r="CM34" s="426"/>
      <c r="CN34" s="191"/>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188"/>
      <c r="DG34" s="428" t="str">
        <f>IF('各会計、関係団体の財政状況及び健全化判断比率'!BR7="","",'各会計、関係団体の財政状況及び健全化判断比率'!BR7)</f>
        <v/>
      </c>
      <c r="DH34" s="428"/>
      <c r="DI34" s="195"/>
      <c r="DJ34" s="163"/>
      <c r="DK34" s="163"/>
      <c r="DL34" s="163"/>
      <c r="DM34" s="163"/>
      <c r="DN34" s="163"/>
      <c r="DO34" s="163"/>
    </row>
    <row r="35" spans="1:119" ht="32.25" customHeight="1" x14ac:dyDescent="0.15">
      <c r="A35" s="164"/>
      <c r="B35" s="190"/>
      <c r="C35" s="427">
        <f>IF(E35="","",C34+1)</f>
        <v>2</v>
      </c>
      <c r="D35" s="427"/>
      <c r="E35" s="426" t="str">
        <f>IF('各会計、関係団体の財政状況及び健全化判断比率'!B8="","",'各会計、関係団体の財政状況及び健全化判断比率'!B8)</f>
        <v>航路事業会計</v>
      </c>
      <c r="F35" s="426"/>
      <c r="G35" s="426"/>
      <c r="H35" s="426"/>
      <c r="I35" s="426"/>
      <c r="J35" s="426"/>
      <c r="K35" s="426"/>
      <c r="L35" s="426"/>
      <c r="M35" s="426"/>
      <c r="N35" s="426"/>
      <c r="O35" s="426"/>
      <c r="P35" s="426"/>
      <c r="Q35" s="426"/>
      <c r="R35" s="426"/>
      <c r="S35" s="426"/>
      <c r="T35" s="191"/>
      <c r="U35" s="427">
        <f>IF(W35="","",U34+1)</f>
        <v>5</v>
      </c>
      <c r="V35" s="427"/>
      <c r="W35" s="426" t="str">
        <f>IF('各会計、関係団体の財政状況及び健全化判断比率'!B29="","",'各会計、関係団体の財政状況及び健全化判断比率'!B29)</f>
        <v>介護保険事業会計</v>
      </c>
      <c r="X35" s="426"/>
      <c r="Y35" s="426"/>
      <c r="Z35" s="426"/>
      <c r="AA35" s="426"/>
      <c r="AB35" s="426"/>
      <c r="AC35" s="426"/>
      <c r="AD35" s="426"/>
      <c r="AE35" s="426"/>
      <c r="AF35" s="426"/>
      <c r="AG35" s="426"/>
      <c r="AH35" s="426"/>
      <c r="AI35" s="426"/>
      <c r="AJ35" s="426"/>
      <c r="AK35" s="426"/>
      <c r="AL35" s="191"/>
      <c r="AM35" s="427" t="str">
        <f t="shared" ref="AM35:AM43" si="0">IF(AO35="","",AM34+1)</f>
        <v/>
      </c>
      <c r="AN35" s="427"/>
      <c r="AO35" s="426"/>
      <c r="AP35" s="426"/>
      <c r="AQ35" s="426"/>
      <c r="AR35" s="426"/>
      <c r="AS35" s="426"/>
      <c r="AT35" s="426"/>
      <c r="AU35" s="426"/>
      <c r="AV35" s="426"/>
      <c r="AW35" s="426"/>
      <c r="AX35" s="426"/>
      <c r="AY35" s="426"/>
      <c r="AZ35" s="426"/>
      <c r="BA35" s="426"/>
      <c r="BB35" s="426"/>
      <c r="BC35" s="426"/>
      <c r="BD35" s="191"/>
      <c r="BE35" s="427">
        <f t="shared" ref="BE35:BE43" si="1">IF(BG35="","",BE34+1)</f>
        <v>9</v>
      </c>
      <c r="BF35" s="427"/>
      <c r="BG35" s="426" t="str">
        <f>IF('各会計、関係団体の財政状況及び健全化判断比率'!B33="","",'各会計、関係団体の財政状況及び健全化判断比率'!B33)</f>
        <v>観光施設事業会計</v>
      </c>
      <c r="BH35" s="426"/>
      <c r="BI35" s="426"/>
      <c r="BJ35" s="426"/>
      <c r="BK35" s="426"/>
      <c r="BL35" s="426"/>
      <c r="BM35" s="426"/>
      <c r="BN35" s="426"/>
      <c r="BO35" s="426"/>
      <c r="BP35" s="426"/>
      <c r="BQ35" s="426"/>
      <c r="BR35" s="426"/>
      <c r="BS35" s="426"/>
      <c r="BT35" s="426"/>
      <c r="BU35" s="426"/>
      <c r="BV35" s="191"/>
      <c r="BW35" s="427">
        <f t="shared" ref="BW35:BW43" si="2">IF(BY35="","",BW34+1)</f>
        <v>11</v>
      </c>
      <c r="BX35" s="427"/>
      <c r="BY35" s="426" t="str">
        <f>IF('各会計、関係団体の財政状況及び健全化判断比率'!B69="","",'各会計、関係団体の財政状況及び健全化判断比率'!B69)</f>
        <v>東京都市町村総合事務組合(交通災害共済事業）</v>
      </c>
      <c r="BZ35" s="426"/>
      <c r="CA35" s="426"/>
      <c r="CB35" s="426"/>
      <c r="CC35" s="426"/>
      <c r="CD35" s="426"/>
      <c r="CE35" s="426"/>
      <c r="CF35" s="426"/>
      <c r="CG35" s="426"/>
      <c r="CH35" s="426"/>
      <c r="CI35" s="426"/>
      <c r="CJ35" s="426"/>
      <c r="CK35" s="426"/>
      <c r="CL35" s="426"/>
      <c r="CM35" s="426"/>
      <c r="CN35" s="191"/>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188"/>
      <c r="DG35" s="428" t="str">
        <f>IF('各会計、関係団体の財政状況及び健全化判断比率'!BR8="","",'各会計、関係団体の財政状況及び健全化判断比率'!BR8)</f>
        <v/>
      </c>
      <c r="DH35" s="428"/>
      <c r="DI35" s="195"/>
      <c r="DJ35" s="163"/>
      <c r="DK35" s="163"/>
      <c r="DL35" s="163"/>
      <c r="DM35" s="163"/>
      <c r="DN35" s="163"/>
      <c r="DO35" s="163"/>
    </row>
    <row r="36" spans="1:119" ht="32.25" customHeight="1" x14ac:dyDescent="0.15">
      <c r="A36" s="164"/>
      <c r="B36" s="190"/>
      <c r="C36" s="427">
        <f>IF(E36="","",C35+1)</f>
        <v>3</v>
      </c>
      <c r="D36" s="427"/>
      <c r="E36" s="426" t="str">
        <f>IF('各会計、関係団体の財政状況及び健全化判断比率'!B9="","",'各会計、関係団体の財政状況及び健全化判断比率'!B9)</f>
        <v>産業センター運営事業会計</v>
      </c>
      <c r="F36" s="426"/>
      <c r="G36" s="426"/>
      <c r="H36" s="426"/>
      <c r="I36" s="426"/>
      <c r="J36" s="426"/>
      <c r="K36" s="426"/>
      <c r="L36" s="426"/>
      <c r="M36" s="426"/>
      <c r="N36" s="426"/>
      <c r="O36" s="426"/>
      <c r="P36" s="426"/>
      <c r="Q36" s="426"/>
      <c r="R36" s="426"/>
      <c r="S36" s="426"/>
      <c r="T36" s="191"/>
      <c r="U36" s="427">
        <f t="shared" ref="U36:U43" si="4">IF(W36="","",U35+1)</f>
        <v>6</v>
      </c>
      <c r="V36" s="427"/>
      <c r="W36" s="426" t="str">
        <f>IF('各会計、関係団体の財政状況及び健全化判断比率'!B30="","",'各会計、関係団体の財政状況及び健全化判断比率'!B30)</f>
        <v>後期高齢者医療事業会計</v>
      </c>
      <c r="X36" s="426"/>
      <c r="Y36" s="426"/>
      <c r="Z36" s="426"/>
      <c r="AA36" s="426"/>
      <c r="AB36" s="426"/>
      <c r="AC36" s="426"/>
      <c r="AD36" s="426"/>
      <c r="AE36" s="426"/>
      <c r="AF36" s="426"/>
      <c r="AG36" s="426"/>
      <c r="AH36" s="426"/>
      <c r="AI36" s="426"/>
      <c r="AJ36" s="426"/>
      <c r="AK36" s="426"/>
      <c r="AL36" s="191"/>
      <c r="AM36" s="427" t="str">
        <f t="shared" si="0"/>
        <v/>
      </c>
      <c r="AN36" s="427"/>
      <c r="AO36" s="426"/>
      <c r="AP36" s="426"/>
      <c r="AQ36" s="426"/>
      <c r="AR36" s="426"/>
      <c r="AS36" s="426"/>
      <c r="AT36" s="426"/>
      <c r="AU36" s="426"/>
      <c r="AV36" s="426"/>
      <c r="AW36" s="426"/>
      <c r="AX36" s="426"/>
      <c r="AY36" s="426"/>
      <c r="AZ36" s="426"/>
      <c r="BA36" s="426"/>
      <c r="BB36" s="426"/>
      <c r="BC36" s="426"/>
      <c r="BD36" s="191"/>
      <c r="BE36" s="427" t="str">
        <f t="shared" si="1"/>
        <v/>
      </c>
      <c r="BF36" s="427"/>
      <c r="BG36" s="426"/>
      <c r="BH36" s="426"/>
      <c r="BI36" s="426"/>
      <c r="BJ36" s="426"/>
      <c r="BK36" s="426"/>
      <c r="BL36" s="426"/>
      <c r="BM36" s="426"/>
      <c r="BN36" s="426"/>
      <c r="BO36" s="426"/>
      <c r="BP36" s="426"/>
      <c r="BQ36" s="426"/>
      <c r="BR36" s="426"/>
      <c r="BS36" s="426"/>
      <c r="BT36" s="426"/>
      <c r="BU36" s="426"/>
      <c r="BV36" s="191"/>
      <c r="BW36" s="427">
        <f t="shared" si="2"/>
        <v>12</v>
      </c>
      <c r="BX36" s="427"/>
      <c r="BY36" s="426" t="str">
        <f>IF('各会計、関係団体の財政状況及び健全化判断比率'!B70="","",'各会計、関係団体の財政状況及び健全化判断比率'!B70)</f>
        <v>東京都後期高齢者医療広域連合(一般会計）</v>
      </c>
      <c r="BZ36" s="426"/>
      <c r="CA36" s="426"/>
      <c r="CB36" s="426"/>
      <c r="CC36" s="426"/>
      <c r="CD36" s="426"/>
      <c r="CE36" s="426"/>
      <c r="CF36" s="426"/>
      <c r="CG36" s="426"/>
      <c r="CH36" s="426"/>
      <c r="CI36" s="426"/>
      <c r="CJ36" s="426"/>
      <c r="CK36" s="426"/>
      <c r="CL36" s="426"/>
      <c r="CM36" s="426"/>
      <c r="CN36" s="191"/>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188"/>
      <c r="DG36" s="428" t="str">
        <f>IF('各会計、関係団体の財政状況及び健全化判断比率'!BR9="","",'各会計、関係団体の財政状況及び健全化判断比率'!BR9)</f>
        <v/>
      </c>
      <c r="DH36" s="428"/>
      <c r="DI36" s="195"/>
      <c r="DJ36" s="163"/>
      <c r="DK36" s="163"/>
      <c r="DL36" s="163"/>
      <c r="DM36" s="163"/>
      <c r="DN36" s="163"/>
      <c r="DO36" s="163"/>
    </row>
    <row r="37" spans="1:119" ht="32.25" customHeight="1" x14ac:dyDescent="0.15">
      <c r="A37" s="164"/>
      <c r="B37" s="190"/>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191"/>
      <c r="U37" s="427">
        <f t="shared" si="4"/>
        <v>7</v>
      </c>
      <c r="V37" s="427"/>
      <c r="W37" s="426" t="str">
        <f>IF('各会計、関係団体の財政状況及び健全化判断比率'!B31="","",'各会計、関係団体の財政状況及び健全化判断比率'!B31)</f>
        <v>介護サービス事業会計</v>
      </c>
      <c r="X37" s="426"/>
      <c r="Y37" s="426"/>
      <c r="Z37" s="426"/>
      <c r="AA37" s="426"/>
      <c r="AB37" s="426"/>
      <c r="AC37" s="426"/>
      <c r="AD37" s="426"/>
      <c r="AE37" s="426"/>
      <c r="AF37" s="426"/>
      <c r="AG37" s="426"/>
      <c r="AH37" s="426"/>
      <c r="AI37" s="426"/>
      <c r="AJ37" s="426"/>
      <c r="AK37" s="426"/>
      <c r="AL37" s="191"/>
      <c r="AM37" s="427" t="str">
        <f t="shared" si="0"/>
        <v/>
      </c>
      <c r="AN37" s="427"/>
      <c r="AO37" s="426"/>
      <c r="AP37" s="426"/>
      <c r="AQ37" s="426"/>
      <c r="AR37" s="426"/>
      <c r="AS37" s="426"/>
      <c r="AT37" s="426"/>
      <c r="AU37" s="426"/>
      <c r="AV37" s="426"/>
      <c r="AW37" s="426"/>
      <c r="AX37" s="426"/>
      <c r="AY37" s="426"/>
      <c r="AZ37" s="426"/>
      <c r="BA37" s="426"/>
      <c r="BB37" s="426"/>
      <c r="BC37" s="426"/>
      <c r="BD37" s="191"/>
      <c r="BE37" s="427" t="str">
        <f t="shared" si="1"/>
        <v/>
      </c>
      <c r="BF37" s="427"/>
      <c r="BG37" s="426"/>
      <c r="BH37" s="426"/>
      <c r="BI37" s="426"/>
      <c r="BJ37" s="426"/>
      <c r="BK37" s="426"/>
      <c r="BL37" s="426"/>
      <c r="BM37" s="426"/>
      <c r="BN37" s="426"/>
      <c r="BO37" s="426"/>
      <c r="BP37" s="426"/>
      <c r="BQ37" s="426"/>
      <c r="BR37" s="426"/>
      <c r="BS37" s="426"/>
      <c r="BT37" s="426"/>
      <c r="BU37" s="426"/>
      <c r="BV37" s="191"/>
      <c r="BW37" s="427">
        <f t="shared" si="2"/>
        <v>13</v>
      </c>
      <c r="BX37" s="427"/>
      <c r="BY37" s="426" t="str">
        <f>IF('各会計、関係団体の財政状況及び健全化判断比率'!B71="","",'各会計、関係団体の財政状況及び健全化判断比率'!B71)</f>
        <v>東京都後期高齢者広域連合（特別会計）</v>
      </c>
      <c r="BZ37" s="426"/>
      <c r="CA37" s="426"/>
      <c r="CB37" s="426"/>
      <c r="CC37" s="426"/>
      <c r="CD37" s="426"/>
      <c r="CE37" s="426"/>
      <c r="CF37" s="426"/>
      <c r="CG37" s="426"/>
      <c r="CH37" s="426"/>
      <c r="CI37" s="426"/>
      <c r="CJ37" s="426"/>
      <c r="CK37" s="426"/>
      <c r="CL37" s="426"/>
      <c r="CM37" s="426"/>
      <c r="CN37" s="191"/>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188"/>
      <c r="DG37" s="428" t="str">
        <f>IF('各会計、関係団体の財政状況及び健全化判断比率'!BR10="","",'各会計、関係団体の財政状況及び健全化判断比率'!BR10)</f>
        <v/>
      </c>
      <c r="DH37" s="428"/>
      <c r="DI37" s="195"/>
      <c r="DJ37" s="163"/>
      <c r="DK37" s="163"/>
      <c r="DL37" s="163"/>
      <c r="DM37" s="163"/>
      <c r="DN37" s="163"/>
      <c r="DO37" s="163"/>
    </row>
    <row r="38" spans="1:119" ht="32.25" customHeight="1" x14ac:dyDescent="0.15">
      <c r="A38" s="164"/>
      <c r="B38" s="190"/>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191"/>
      <c r="U38" s="427" t="str">
        <f t="shared" si="4"/>
        <v/>
      </c>
      <c r="V38" s="427"/>
      <c r="W38" s="426"/>
      <c r="X38" s="426"/>
      <c r="Y38" s="426"/>
      <c r="Z38" s="426"/>
      <c r="AA38" s="426"/>
      <c r="AB38" s="426"/>
      <c r="AC38" s="426"/>
      <c r="AD38" s="426"/>
      <c r="AE38" s="426"/>
      <c r="AF38" s="426"/>
      <c r="AG38" s="426"/>
      <c r="AH38" s="426"/>
      <c r="AI38" s="426"/>
      <c r="AJ38" s="426"/>
      <c r="AK38" s="426"/>
      <c r="AL38" s="191"/>
      <c r="AM38" s="427" t="str">
        <f t="shared" si="0"/>
        <v/>
      </c>
      <c r="AN38" s="427"/>
      <c r="AO38" s="426"/>
      <c r="AP38" s="426"/>
      <c r="AQ38" s="426"/>
      <c r="AR38" s="426"/>
      <c r="AS38" s="426"/>
      <c r="AT38" s="426"/>
      <c r="AU38" s="426"/>
      <c r="AV38" s="426"/>
      <c r="AW38" s="426"/>
      <c r="AX38" s="426"/>
      <c r="AY38" s="426"/>
      <c r="AZ38" s="426"/>
      <c r="BA38" s="426"/>
      <c r="BB38" s="426"/>
      <c r="BC38" s="426"/>
      <c r="BD38" s="191"/>
      <c r="BE38" s="427" t="str">
        <f t="shared" si="1"/>
        <v/>
      </c>
      <c r="BF38" s="427"/>
      <c r="BG38" s="426"/>
      <c r="BH38" s="426"/>
      <c r="BI38" s="426"/>
      <c r="BJ38" s="426"/>
      <c r="BK38" s="426"/>
      <c r="BL38" s="426"/>
      <c r="BM38" s="426"/>
      <c r="BN38" s="426"/>
      <c r="BO38" s="426"/>
      <c r="BP38" s="426"/>
      <c r="BQ38" s="426"/>
      <c r="BR38" s="426"/>
      <c r="BS38" s="426"/>
      <c r="BT38" s="426"/>
      <c r="BU38" s="426"/>
      <c r="BV38" s="191"/>
      <c r="BW38" s="427">
        <f t="shared" si="2"/>
        <v>14</v>
      </c>
      <c r="BX38" s="427"/>
      <c r="BY38" s="426" t="str">
        <f>IF('各会計、関係団体の財政状況及び健全化判断比率'!B72="","",'各会計、関係団体の財政状況及び健全化判断比率'!B72)</f>
        <v>東京都市町村職員退職手当組合</v>
      </c>
      <c r="BZ38" s="426"/>
      <c r="CA38" s="426"/>
      <c r="CB38" s="426"/>
      <c r="CC38" s="426"/>
      <c r="CD38" s="426"/>
      <c r="CE38" s="426"/>
      <c r="CF38" s="426"/>
      <c r="CG38" s="426"/>
      <c r="CH38" s="426"/>
      <c r="CI38" s="426"/>
      <c r="CJ38" s="426"/>
      <c r="CK38" s="426"/>
      <c r="CL38" s="426"/>
      <c r="CM38" s="426"/>
      <c r="CN38" s="191"/>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188"/>
      <c r="DG38" s="428" t="str">
        <f>IF('各会計、関係団体の財政状況及び健全化判断比率'!BR11="","",'各会計、関係団体の財政状況及び健全化判断比率'!BR11)</f>
        <v/>
      </c>
      <c r="DH38" s="428"/>
      <c r="DI38" s="195"/>
      <c r="DJ38" s="163"/>
      <c r="DK38" s="163"/>
      <c r="DL38" s="163"/>
      <c r="DM38" s="163"/>
      <c r="DN38" s="163"/>
      <c r="DO38" s="163"/>
    </row>
    <row r="39" spans="1:119" ht="32.25" customHeight="1" x14ac:dyDescent="0.15">
      <c r="A39" s="164"/>
      <c r="B39" s="190"/>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191"/>
      <c r="U39" s="427" t="str">
        <f t="shared" si="4"/>
        <v/>
      </c>
      <c r="V39" s="427"/>
      <c r="W39" s="426"/>
      <c r="X39" s="426"/>
      <c r="Y39" s="426"/>
      <c r="Z39" s="426"/>
      <c r="AA39" s="426"/>
      <c r="AB39" s="426"/>
      <c r="AC39" s="426"/>
      <c r="AD39" s="426"/>
      <c r="AE39" s="426"/>
      <c r="AF39" s="426"/>
      <c r="AG39" s="426"/>
      <c r="AH39" s="426"/>
      <c r="AI39" s="426"/>
      <c r="AJ39" s="426"/>
      <c r="AK39" s="426"/>
      <c r="AL39" s="191"/>
      <c r="AM39" s="427" t="str">
        <f t="shared" si="0"/>
        <v/>
      </c>
      <c r="AN39" s="427"/>
      <c r="AO39" s="426"/>
      <c r="AP39" s="426"/>
      <c r="AQ39" s="426"/>
      <c r="AR39" s="426"/>
      <c r="AS39" s="426"/>
      <c r="AT39" s="426"/>
      <c r="AU39" s="426"/>
      <c r="AV39" s="426"/>
      <c r="AW39" s="426"/>
      <c r="AX39" s="426"/>
      <c r="AY39" s="426"/>
      <c r="AZ39" s="426"/>
      <c r="BA39" s="426"/>
      <c r="BB39" s="426"/>
      <c r="BC39" s="426"/>
      <c r="BD39" s="191"/>
      <c r="BE39" s="427" t="str">
        <f t="shared" si="1"/>
        <v/>
      </c>
      <c r="BF39" s="427"/>
      <c r="BG39" s="426"/>
      <c r="BH39" s="426"/>
      <c r="BI39" s="426"/>
      <c r="BJ39" s="426"/>
      <c r="BK39" s="426"/>
      <c r="BL39" s="426"/>
      <c r="BM39" s="426"/>
      <c r="BN39" s="426"/>
      <c r="BO39" s="426"/>
      <c r="BP39" s="426"/>
      <c r="BQ39" s="426"/>
      <c r="BR39" s="426"/>
      <c r="BS39" s="426"/>
      <c r="BT39" s="426"/>
      <c r="BU39" s="426"/>
      <c r="BV39" s="191"/>
      <c r="BW39" s="427">
        <f t="shared" si="2"/>
        <v>15</v>
      </c>
      <c r="BX39" s="427"/>
      <c r="BY39" s="426" t="str">
        <f>IF('各会計、関係団体の財政状況及び健全化判断比率'!B73="","",'各会計、関係団体の財政状況及び健全化判断比率'!B73)</f>
        <v>東京都島嶼町村一部事務組合</v>
      </c>
      <c r="BZ39" s="426"/>
      <c r="CA39" s="426"/>
      <c r="CB39" s="426"/>
      <c r="CC39" s="426"/>
      <c r="CD39" s="426"/>
      <c r="CE39" s="426"/>
      <c r="CF39" s="426"/>
      <c r="CG39" s="426"/>
      <c r="CH39" s="426"/>
      <c r="CI39" s="426"/>
      <c r="CJ39" s="426"/>
      <c r="CK39" s="426"/>
      <c r="CL39" s="426"/>
      <c r="CM39" s="426"/>
      <c r="CN39" s="191"/>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188"/>
      <c r="DG39" s="428" t="str">
        <f>IF('各会計、関係団体の財政状況及び健全化判断比率'!BR12="","",'各会計、関係団体の財政状況及び健全化判断比率'!BR12)</f>
        <v/>
      </c>
      <c r="DH39" s="428"/>
      <c r="DI39" s="195"/>
      <c r="DJ39" s="163"/>
      <c r="DK39" s="163"/>
      <c r="DL39" s="163"/>
      <c r="DM39" s="163"/>
      <c r="DN39" s="163"/>
      <c r="DO39" s="163"/>
    </row>
    <row r="40" spans="1:119" ht="32.25" customHeight="1" x14ac:dyDescent="0.15">
      <c r="A40" s="164"/>
      <c r="B40" s="190"/>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191"/>
      <c r="U40" s="427" t="str">
        <f t="shared" si="4"/>
        <v/>
      </c>
      <c r="V40" s="427"/>
      <c r="W40" s="426"/>
      <c r="X40" s="426"/>
      <c r="Y40" s="426"/>
      <c r="Z40" s="426"/>
      <c r="AA40" s="426"/>
      <c r="AB40" s="426"/>
      <c r="AC40" s="426"/>
      <c r="AD40" s="426"/>
      <c r="AE40" s="426"/>
      <c r="AF40" s="426"/>
      <c r="AG40" s="426"/>
      <c r="AH40" s="426"/>
      <c r="AI40" s="426"/>
      <c r="AJ40" s="426"/>
      <c r="AK40" s="426"/>
      <c r="AL40" s="191"/>
      <c r="AM40" s="427" t="str">
        <f t="shared" si="0"/>
        <v/>
      </c>
      <c r="AN40" s="427"/>
      <c r="AO40" s="426"/>
      <c r="AP40" s="426"/>
      <c r="AQ40" s="426"/>
      <c r="AR40" s="426"/>
      <c r="AS40" s="426"/>
      <c r="AT40" s="426"/>
      <c r="AU40" s="426"/>
      <c r="AV40" s="426"/>
      <c r="AW40" s="426"/>
      <c r="AX40" s="426"/>
      <c r="AY40" s="426"/>
      <c r="AZ40" s="426"/>
      <c r="BA40" s="426"/>
      <c r="BB40" s="426"/>
      <c r="BC40" s="426"/>
      <c r="BD40" s="191"/>
      <c r="BE40" s="427" t="str">
        <f t="shared" si="1"/>
        <v/>
      </c>
      <c r="BF40" s="427"/>
      <c r="BG40" s="426"/>
      <c r="BH40" s="426"/>
      <c r="BI40" s="426"/>
      <c r="BJ40" s="426"/>
      <c r="BK40" s="426"/>
      <c r="BL40" s="426"/>
      <c r="BM40" s="426"/>
      <c r="BN40" s="426"/>
      <c r="BO40" s="426"/>
      <c r="BP40" s="426"/>
      <c r="BQ40" s="426"/>
      <c r="BR40" s="426"/>
      <c r="BS40" s="426"/>
      <c r="BT40" s="426"/>
      <c r="BU40" s="426"/>
      <c r="BV40" s="191"/>
      <c r="BW40" s="427">
        <f t="shared" si="2"/>
        <v>16</v>
      </c>
      <c r="BX40" s="427"/>
      <c r="BY40" s="426" t="str">
        <f>IF('各会計、関係団体の財政状況及び健全化判断比率'!B74="","",'各会計、関係団体の財政状況及び健全化判断比率'!B74)</f>
        <v>東京都市町村議会議員公務災害補償等組合</v>
      </c>
      <c r="BZ40" s="426"/>
      <c r="CA40" s="426"/>
      <c r="CB40" s="426"/>
      <c r="CC40" s="426"/>
      <c r="CD40" s="426"/>
      <c r="CE40" s="426"/>
      <c r="CF40" s="426"/>
      <c r="CG40" s="426"/>
      <c r="CH40" s="426"/>
      <c r="CI40" s="426"/>
      <c r="CJ40" s="426"/>
      <c r="CK40" s="426"/>
      <c r="CL40" s="426"/>
      <c r="CM40" s="426"/>
      <c r="CN40" s="191"/>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188"/>
      <c r="DG40" s="428" t="str">
        <f>IF('各会計、関係団体の財政状況及び健全化判断比率'!BR13="","",'各会計、関係団体の財政状況及び健全化判断比率'!BR13)</f>
        <v/>
      </c>
      <c r="DH40" s="428"/>
      <c r="DI40" s="195"/>
      <c r="DJ40" s="163"/>
      <c r="DK40" s="163"/>
      <c r="DL40" s="163"/>
      <c r="DM40" s="163"/>
      <c r="DN40" s="163"/>
      <c r="DO40" s="163"/>
    </row>
    <row r="41" spans="1:119" ht="32.25" customHeight="1" x14ac:dyDescent="0.15">
      <c r="A41" s="164"/>
      <c r="B41" s="190"/>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191"/>
      <c r="U41" s="427" t="str">
        <f t="shared" si="4"/>
        <v/>
      </c>
      <c r="V41" s="427"/>
      <c r="W41" s="426"/>
      <c r="X41" s="426"/>
      <c r="Y41" s="426"/>
      <c r="Z41" s="426"/>
      <c r="AA41" s="426"/>
      <c r="AB41" s="426"/>
      <c r="AC41" s="426"/>
      <c r="AD41" s="426"/>
      <c r="AE41" s="426"/>
      <c r="AF41" s="426"/>
      <c r="AG41" s="426"/>
      <c r="AH41" s="426"/>
      <c r="AI41" s="426"/>
      <c r="AJ41" s="426"/>
      <c r="AK41" s="426"/>
      <c r="AL41" s="191"/>
      <c r="AM41" s="427" t="str">
        <f t="shared" si="0"/>
        <v/>
      </c>
      <c r="AN41" s="427"/>
      <c r="AO41" s="426"/>
      <c r="AP41" s="426"/>
      <c r="AQ41" s="426"/>
      <c r="AR41" s="426"/>
      <c r="AS41" s="426"/>
      <c r="AT41" s="426"/>
      <c r="AU41" s="426"/>
      <c r="AV41" s="426"/>
      <c r="AW41" s="426"/>
      <c r="AX41" s="426"/>
      <c r="AY41" s="426"/>
      <c r="AZ41" s="426"/>
      <c r="BA41" s="426"/>
      <c r="BB41" s="426"/>
      <c r="BC41" s="426"/>
      <c r="BD41" s="191"/>
      <c r="BE41" s="427" t="str">
        <f t="shared" si="1"/>
        <v/>
      </c>
      <c r="BF41" s="427"/>
      <c r="BG41" s="426"/>
      <c r="BH41" s="426"/>
      <c r="BI41" s="426"/>
      <c r="BJ41" s="426"/>
      <c r="BK41" s="426"/>
      <c r="BL41" s="426"/>
      <c r="BM41" s="426"/>
      <c r="BN41" s="426"/>
      <c r="BO41" s="426"/>
      <c r="BP41" s="426"/>
      <c r="BQ41" s="426"/>
      <c r="BR41" s="426"/>
      <c r="BS41" s="426"/>
      <c r="BT41" s="426"/>
      <c r="BU41" s="426"/>
      <c r="BV41" s="191"/>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191"/>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188"/>
      <c r="DG41" s="428" t="str">
        <f>IF('各会計、関係団体の財政状況及び健全化判断比率'!BR14="","",'各会計、関係団体の財政状況及び健全化判断比率'!BR14)</f>
        <v/>
      </c>
      <c r="DH41" s="428"/>
      <c r="DI41" s="195"/>
      <c r="DJ41" s="163"/>
      <c r="DK41" s="163"/>
      <c r="DL41" s="163"/>
      <c r="DM41" s="163"/>
      <c r="DN41" s="163"/>
      <c r="DO41" s="163"/>
    </row>
    <row r="42" spans="1:119" ht="32.25" customHeight="1" x14ac:dyDescent="0.15">
      <c r="A42" s="163"/>
      <c r="B42" s="190"/>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191"/>
      <c r="U42" s="427" t="str">
        <f t="shared" si="4"/>
        <v/>
      </c>
      <c r="V42" s="427"/>
      <c r="W42" s="426"/>
      <c r="X42" s="426"/>
      <c r="Y42" s="426"/>
      <c r="Z42" s="426"/>
      <c r="AA42" s="426"/>
      <c r="AB42" s="426"/>
      <c r="AC42" s="426"/>
      <c r="AD42" s="426"/>
      <c r="AE42" s="426"/>
      <c r="AF42" s="426"/>
      <c r="AG42" s="426"/>
      <c r="AH42" s="426"/>
      <c r="AI42" s="426"/>
      <c r="AJ42" s="426"/>
      <c r="AK42" s="426"/>
      <c r="AL42" s="191"/>
      <c r="AM42" s="427" t="str">
        <f t="shared" si="0"/>
        <v/>
      </c>
      <c r="AN42" s="427"/>
      <c r="AO42" s="426"/>
      <c r="AP42" s="426"/>
      <c r="AQ42" s="426"/>
      <c r="AR42" s="426"/>
      <c r="AS42" s="426"/>
      <c r="AT42" s="426"/>
      <c r="AU42" s="426"/>
      <c r="AV42" s="426"/>
      <c r="AW42" s="426"/>
      <c r="AX42" s="426"/>
      <c r="AY42" s="426"/>
      <c r="AZ42" s="426"/>
      <c r="BA42" s="426"/>
      <c r="BB42" s="426"/>
      <c r="BC42" s="426"/>
      <c r="BD42" s="191"/>
      <c r="BE42" s="427" t="str">
        <f t="shared" si="1"/>
        <v/>
      </c>
      <c r="BF42" s="427"/>
      <c r="BG42" s="426"/>
      <c r="BH42" s="426"/>
      <c r="BI42" s="426"/>
      <c r="BJ42" s="426"/>
      <c r="BK42" s="426"/>
      <c r="BL42" s="426"/>
      <c r="BM42" s="426"/>
      <c r="BN42" s="426"/>
      <c r="BO42" s="426"/>
      <c r="BP42" s="426"/>
      <c r="BQ42" s="426"/>
      <c r="BR42" s="426"/>
      <c r="BS42" s="426"/>
      <c r="BT42" s="426"/>
      <c r="BU42" s="426"/>
      <c r="BV42" s="191"/>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191"/>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188"/>
      <c r="DG42" s="428" t="str">
        <f>IF('各会計、関係団体の財政状況及び健全化判断比率'!BR15="","",'各会計、関係団体の財政状況及び健全化判断比率'!BR15)</f>
        <v/>
      </c>
      <c r="DH42" s="428"/>
      <c r="DI42" s="195"/>
      <c r="DJ42" s="163"/>
      <c r="DK42" s="163"/>
      <c r="DL42" s="163"/>
      <c r="DM42" s="163"/>
      <c r="DN42" s="163"/>
      <c r="DO42" s="163"/>
    </row>
    <row r="43" spans="1:119" ht="32.25" customHeight="1" x14ac:dyDescent="0.15">
      <c r="A43" s="163"/>
      <c r="B43" s="190"/>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191"/>
      <c r="U43" s="427" t="str">
        <f t="shared" si="4"/>
        <v/>
      </c>
      <c r="V43" s="427"/>
      <c r="W43" s="426"/>
      <c r="X43" s="426"/>
      <c r="Y43" s="426"/>
      <c r="Z43" s="426"/>
      <c r="AA43" s="426"/>
      <c r="AB43" s="426"/>
      <c r="AC43" s="426"/>
      <c r="AD43" s="426"/>
      <c r="AE43" s="426"/>
      <c r="AF43" s="426"/>
      <c r="AG43" s="426"/>
      <c r="AH43" s="426"/>
      <c r="AI43" s="426"/>
      <c r="AJ43" s="426"/>
      <c r="AK43" s="426"/>
      <c r="AL43" s="191"/>
      <c r="AM43" s="427" t="str">
        <f t="shared" si="0"/>
        <v/>
      </c>
      <c r="AN43" s="427"/>
      <c r="AO43" s="426"/>
      <c r="AP43" s="426"/>
      <c r="AQ43" s="426"/>
      <c r="AR43" s="426"/>
      <c r="AS43" s="426"/>
      <c r="AT43" s="426"/>
      <c r="AU43" s="426"/>
      <c r="AV43" s="426"/>
      <c r="AW43" s="426"/>
      <c r="AX43" s="426"/>
      <c r="AY43" s="426"/>
      <c r="AZ43" s="426"/>
      <c r="BA43" s="426"/>
      <c r="BB43" s="426"/>
      <c r="BC43" s="426"/>
      <c r="BD43" s="191"/>
      <c r="BE43" s="427" t="str">
        <f t="shared" si="1"/>
        <v/>
      </c>
      <c r="BF43" s="427"/>
      <c r="BG43" s="426"/>
      <c r="BH43" s="426"/>
      <c r="BI43" s="426"/>
      <c r="BJ43" s="426"/>
      <c r="BK43" s="426"/>
      <c r="BL43" s="426"/>
      <c r="BM43" s="426"/>
      <c r="BN43" s="426"/>
      <c r="BO43" s="426"/>
      <c r="BP43" s="426"/>
      <c r="BQ43" s="426"/>
      <c r="BR43" s="426"/>
      <c r="BS43" s="426"/>
      <c r="BT43" s="426"/>
      <c r="BU43" s="426"/>
      <c r="BV43" s="191"/>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191"/>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188"/>
      <c r="DG43" s="428" t="str">
        <f>IF('各会計、関係団体の財政状況及び健全化判断比率'!BR16="","",'各会計、関係団体の財政状況及び健全化判断比率'!BR16)</f>
        <v/>
      </c>
      <c r="DH43" s="428"/>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199</v>
      </c>
      <c r="C46" s="163"/>
      <c r="D46" s="163"/>
      <c r="E46" s="163" t="s">
        <v>200</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201</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202</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203</v>
      </c>
    </row>
    <row r="50" spans="5:5" x14ac:dyDescent="0.15">
      <c r="E50" s="165" t="s">
        <v>204</v>
      </c>
    </row>
    <row r="51" spans="5:5" x14ac:dyDescent="0.15">
      <c r="E51" s="165" t="s">
        <v>205</v>
      </c>
    </row>
    <row r="52" spans="5:5" x14ac:dyDescent="0.15">
      <c r="E52" s="165" t="s">
        <v>206</v>
      </c>
    </row>
    <row r="53" spans="5:5" x14ac:dyDescent="0.15"/>
    <row r="54" spans="5:5" x14ac:dyDescent="0.15"/>
    <row r="55" spans="5:5" x14ac:dyDescent="0.15"/>
    <row r="56" spans="5:5" x14ac:dyDescent="0.15"/>
  </sheetData>
  <sheetProtection algorithmName="SHA-512" hashValue="Ma+mPgaK4dveoXLziiM0+2G5MUb5HDlM35RgbTDXaOnyAwpXh5/hrzl4TokBU9RNeJw9zOrYngRxbFlBR/8VKQ==" saltValue="B8/B9ZSv5uK5ivUSUABF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566</v>
      </c>
      <c r="D34" s="1250"/>
      <c r="E34" s="1251"/>
      <c r="F34" s="32">
        <v>10.78</v>
      </c>
      <c r="G34" s="33">
        <v>8.81</v>
      </c>
      <c r="H34" s="33">
        <v>10.63</v>
      </c>
      <c r="I34" s="33">
        <v>14.07</v>
      </c>
      <c r="J34" s="34">
        <v>4.49</v>
      </c>
      <c r="K34" s="22"/>
      <c r="L34" s="22"/>
      <c r="M34" s="22"/>
      <c r="N34" s="22"/>
      <c r="O34" s="22"/>
      <c r="P34" s="22"/>
    </row>
    <row r="35" spans="1:16" ht="39" customHeight="1" x14ac:dyDescent="0.15">
      <c r="A35" s="22"/>
      <c r="B35" s="35"/>
      <c r="C35" s="1244" t="s">
        <v>567</v>
      </c>
      <c r="D35" s="1245"/>
      <c r="E35" s="1246"/>
      <c r="F35" s="36">
        <v>4.29</v>
      </c>
      <c r="G35" s="37">
        <v>5.09</v>
      </c>
      <c r="H35" s="37">
        <v>3.87</v>
      </c>
      <c r="I35" s="37">
        <v>3.91</v>
      </c>
      <c r="J35" s="38">
        <v>2.75</v>
      </c>
      <c r="K35" s="22"/>
      <c r="L35" s="22"/>
      <c r="M35" s="22"/>
      <c r="N35" s="22"/>
      <c r="O35" s="22"/>
      <c r="P35" s="22"/>
    </row>
    <row r="36" spans="1:16" ht="39" customHeight="1" x14ac:dyDescent="0.15">
      <c r="A36" s="22"/>
      <c r="B36" s="35"/>
      <c r="C36" s="1244" t="s">
        <v>568</v>
      </c>
      <c r="D36" s="1245"/>
      <c r="E36" s="1246"/>
      <c r="F36" s="36">
        <v>0.31</v>
      </c>
      <c r="G36" s="37">
        <v>0.49</v>
      </c>
      <c r="H36" s="37">
        <v>0.56999999999999995</v>
      </c>
      <c r="I36" s="37">
        <v>0.76</v>
      </c>
      <c r="J36" s="38">
        <v>1.03</v>
      </c>
      <c r="K36" s="22"/>
      <c r="L36" s="22"/>
      <c r="M36" s="22"/>
      <c r="N36" s="22"/>
      <c r="O36" s="22"/>
      <c r="P36" s="22"/>
    </row>
    <row r="37" spans="1:16" ht="39" customHeight="1" x14ac:dyDescent="0.15">
      <c r="A37" s="22"/>
      <c r="B37" s="35"/>
      <c r="C37" s="1244" t="s">
        <v>569</v>
      </c>
      <c r="D37" s="1245"/>
      <c r="E37" s="1246"/>
      <c r="F37" s="36">
        <v>0.22</v>
      </c>
      <c r="G37" s="37">
        <v>0.11</v>
      </c>
      <c r="H37" s="37">
        <v>0.08</v>
      </c>
      <c r="I37" s="37">
        <v>0.15</v>
      </c>
      <c r="J37" s="38">
        <v>0.61</v>
      </c>
      <c r="K37" s="22"/>
      <c r="L37" s="22"/>
      <c r="M37" s="22"/>
      <c r="N37" s="22"/>
      <c r="O37" s="22"/>
      <c r="P37" s="22"/>
    </row>
    <row r="38" spans="1:16" ht="39" customHeight="1" x14ac:dyDescent="0.15">
      <c r="A38" s="22"/>
      <c r="B38" s="35"/>
      <c r="C38" s="1244" t="s">
        <v>570</v>
      </c>
      <c r="D38" s="1245"/>
      <c r="E38" s="1246"/>
      <c r="F38" s="36">
        <v>0.19</v>
      </c>
      <c r="G38" s="37">
        <v>0.66</v>
      </c>
      <c r="H38" s="37">
        <v>1.41</v>
      </c>
      <c r="I38" s="37">
        <v>0.22</v>
      </c>
      <c r="J38" s="38">
        <v>0.38</v>
      </c>
      <c r="K38" s="22"/>
      <c r="L38" s="22"/>
      <c r="M38" s="22"/>
      <c r="N38" s="22"/>
      <c r="O38" s="22"/>
      <c r="P38" s="22"/>
    </row>
    <row r="39" spans="1:16" ht="39" customHeight="1" x14ac:dyDescent="0.15">
      <c r="A39" s="22"/>
      <c r="B39" s="35"/>
      <c r="C39" s="1244" t="s">
        <v>571</v>
      </c>
      <c r="D39" s="1245"/>
      <c r="E39" s="1246"/>
      <c r="F39" s="36">
        <v>0</v>
      </c>
      <c r="G39" s="37">
        <v>0.14000000000000001</v>
      </c>
      <c r="H39" s="37">
        <v>0.11</v>
      </c>
      <c r="I39" s="37">
        <v>0.57999999999999996</v>
      </c>
      <c r="J39" s="38">
        <v>0.32</v>
      </c>
      <c r="K39" s="22"/>
      <c r="L39" s="22"/>
      <c r="M39" s="22"/>
      <c r="N39" s="22"/>
      <c r="O39" s="22"/>
      <c r="P39" s="22"/>
    </row>
    <row r="40" spans="1:16" ht="39" customHeight="1" x14ac:dyDescent="0.15">
      <c r="A40" s="22"/>
      <c r="B40" s="35"/>
      <c r="C40" s="1244" t="s">
        <v>572</v>
      </c>
      <c r="D40" s="1245"/>
      <c r="E40" s="1246"/>
      <c r="F40" s="36">
        <v>0.15</v>
      </c>
      <c r="G40" s="37">
        <v>0.03</v>
      </c>
      <c r="H40" s="37">
        <v>0.13</v>
      </c>
      <c r="I40" s="37">
        <v>0.08</v>
      </c>
      <c r="J40" s="38">
        <v>0.17</v>
      </c>
      <c r="K40" s="22"/>
      <c r="L40" s="22"/>
      <c r="M40" s="22"/>
      <c r="N40" s="22"/>
      <c r="O40" s="22"/>
      <c r="P40" s="22"/>
    </row>
    <row r="41" spans="1:16" ht="39" customHeight="1" x14ac:dyDescent="0.15">
      <c r="A41" s="22"/>
      <c r="B41" s="35"/>
      <c r="C41" s="1244" t="s">
        <v>573</v>
      </c>
      <c r="D41" s="1245"/>
      <c r="E41" s="1246"/>
      <c r="F41" s="36">
        <v>0.02</v>
      </c>
      <c r="G41" s="37">
        <v>0.01</v>
      </c>
      <c r="H41" s="37">
        <v>0.08</v>
      </c>
      <c r="I41" s="37">
        <v>0</v>
      </c>
      <c r="J41" s="38">
        <v>0.15</v>
      </c>
      <c r="K41" s="22"/>
      <c r="L41" s="22"/>
      <c r="M41" s="22"/>
      <c r="N41" s="22"/>
      <c r="O41" s="22"/>
      <c r="P41" s="22"/>
    </row>
    <row r="42" spans="1:16" ht="39" customHeight="1" x14ac:dyDescent="0.15">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575</v>
      </c>
      <c r="D43" s="1248"/>
      <c r="E43" s="1249"/>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if7wH9Y3OTZnp7mzg1eNfVmP7YQS7ljVdg/dJdStU4VLmlWg2PkL7JkEYY+/tqSym7xM24uqHD5uQsuvOODwg==" saltValue="spg9HNvcnjfzTE3n8YqT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49</v>
      </c>
      <c r="L45" s="60">
        <v>49</v>
      </c>
      <c r="M45" s="60">
        <v>47</v>
      </c>
      <c r="N45" s="60">
        <v>53</v>
      </c>
      <c r="O45" s="61">
        <v>66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2</v>
      </c>
      <c r="L48" s="64">
        <v>3</v>
      </c>
      <c r="M48" s="64">
        <v>3</v>
      </c>
      <c r="N48" s="64">
        <v>3</v>
      </c>
      <c r="O48" s="65">
        <v>3</v>
      </c>
      <c r="P48" s="48"/>
      <c r="Q48" s="48"/>
      <c r="R48" s="48"/>
      <c r="S48" s="48"/>
      <c r="T48" s="48"/>
      <c r="U48" s="48"/>
    </row>
    <row r="49" spans="1:21" ht="30.75" customHeight="1" x14ac:dyDescent="0.15">
      <c r="A49" s="48"/>
      <c r="B49" s="1272"/>
      <c r="C49" s="1273"/>
      <c r="D49" s="62"/>
      <c r="E49" s="1254" t="s">
        <v>16</v>
      </c>
      <c r="F49" s="1254"/>
      <c r="G49" s="1254"/>
      <c r="H49" s="1254"/>
      <c r="I49" s="1254"/>
      <c r="J49" s="1255"/>
      <c r="K49" s="63">
        <v>7</v>
      </c>
      <c r="L49" s="64">
        <v>7</v>
      </c>
      <c r="M49" s="64">
        <v>7</v>
      </c>
      <c r="N49" s="64">
        <v>7</v>
      </c>
      <c r="O49" s="65">
        <v>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517</v>
      </c>
      <c r="L50" s="64" t="s">
        <v>517</v>
      </c>
      <c r="M50" s="64" t="s">
        <v>517</v>
      </c>
      <c r="N50" s="64" t="s">
        <v>517</v>
      </c>
      <c r="O50" s="65" t="s">
        <v>517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52</v>
      </c>
      <c r="L52" s="64">
        <v>50</v>
      </c>
      <c r="M52" s="64">
        <v>47</v>
      </c>
      <c r="N52" s="64">
        <v>50</v>
      </c>
      <c r="O52" s="65">
        <v>52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v>
      </c>
      <c r="L53" s="69">
        <v>9</v>
      </c>
      <c r="M53" s="69">
        <v>10</v>
      </c>
      <c r="N53" s="69">
        <v>13</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Cw4ry45JDaGTde3Xnccr/PHdnpwK6MpWDzjZwe/gi4EKdQYBuD4TKzBCA1Yvr/TOi8thILIez2uxn3H/qqwQ==" saltValue="ZWVT5hmwRbV0hiwXsiN4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769</v>
      </c>
      <c r="J41" s="104">
        <v>738</v>
      </c>
      <c r="K41" s="104">
        <v>708</v>
      </c>
      <c r="L41" s="104">
        <v>664</v>
      </c>
      <c r="M41" s="105">
        <v>610</v>
      </c>
    </row>
    <row r="42" spans="2:13" ht="27.75" customHeight="1" x14ac:dyDescent="0.15">
      <c r="B42" s="1280"/>
      <c r="C42" s="1281"/>
      <c r="D42" s="106"/>
      <c r="E42" s="1284" t="s">
        <v>32</v>
      </c>
      <c r="F42" s="1284"/>
      <c r="G42" s="1284"/>
      <c r="H42" s="1285"/>
      <c r="I42" s="107" t="s">
        <v>517</v>
      </c>
      <c r="J42" s="108" t="s">
        <v>517</v>
      </c>
      <c r="K42" s="108" t="s">
        <v>517</v>
      </c>
      <c r="L42" s="108" t="s">
        <v>517</v>
      </c>
      <c r="M42" s="109" t="s">
        <v>517</v>
      </c>
    </row>
    <row r="43" spans="2:13" ht="27.75" customHeight="1" x14ac:dyDescent="0.15">
      <c r="B43" s="1280"/>
      <c r="C43" s="1281"/>
      <c r="D43" s="106"/>
      <c r="E43" s="1284" t="s">
        <v>33</v>
      </c>
      <c r="F43" s="1284"/>
      <c r="G43" s="1284"/>
      <c r="H43" s="1285"/>
      <c r="I43" s="107">
        <v>31</v>
      </c>
      <c r="J43" s="108">
        <v>28</v>
      </c>
      <c r="K43" s="108">
        <v>22</v>
      </c>
      <c r="L43" s="108">
        <v>20</v>
      </c>
      <c r="M43" s="109">
        <v>17</v>
      </c>
    </row>
    <row r="44" spans="2:13" ht="27.75" customHeight="1" x14ac:dyDescent="0.15">
      <c r="B44" s="1280"/>
      <c r="C44" s="1281"/>
      <c r="D44" s="106"/>
      <c r="E44" s="1284" t="s">
        <v>34</v>
      </c>
      <c r="F44" s="1284"/>
      <c r="G44" s="1284"/>
      <c r="H44" s="1285"/>
      <c r="I44" s="107">
        <v>50</v>
      </c>
      <c r="J44" s="108">
        <v>43</v>
      </c>
      <c r="K44" s="108">
        <v>37</v>
      </c>
      <c r="L44" s="108">
        <v>30</v>
      </c>
      <c r="M44" s="109">
        <v>24</v>
      </c>
    </row>
    <row r="45" spans="2:13" ht="27.75" customHeight="1" x14ac:dyDescent="0.15">
      <c r="B45" s="1280"/>
      <c r="C45" s="1281"/>
      <c r="D45" s="106"/>
      <c r="E45" s="1284" t="s">
        <v>35</v>
      </c>
      <c r="F45" s="1284"/>
      <c r="G45" s="1284"/>
      <c r="H45" s="1285"/>
      <c r="I45" s="107" t="s">
        <v>517</v>
      </c>
      <c r="J45" s="108" t="s">
        <v>517</v>
      </c>
      <c r="K45" s="108" t="s">
        <v>517</v>
      </c>
      <c r="L45" s="108" t="s">
        <v>517</v>
      </c>
      <c r="M45" s="109" t="s">
        <v>517</v>
      </c>
    </row>
    <row r="46" spans="2:13" ht="27.75" customHeight="1" x14ac:dyDescent="0.15">
      <c r="B46" s="1280"/>
      <c r="C46" s="1281"/>
      <c r="D46" s="110"/>
      <c r="E46" s="1284" t="s">
        <v>36</v>
      </c>
      <c r="F46" s="1284"/>
      <c r="G46" s="1284"/>
      <c r="H46" s="1285"/>
      <c r="I46" s="107" t="s">
        <v>517</v>
      </c>
      <c r="J46" s="108" t="s">
        <v>517</v>
      </c>
      <c r="K46" s="108" t="s">
        <v>517</v>
      </c>
      <c r="L46" s="108" t="s">
        <v>517</v>
      </c>
      <c r="M46" s="109" t="s">
        <v>517</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2054</v>
      </c>
      <c r="J50" s="108">
        <v>2096</v>
      </c>
      <c r="K50" s="108">
        <v>2253</v>
      </c>
      <c r="L50" s="108">
        <v>2530</v>
      </c>
      <c r="M50" s="109">
        <v>2450</v>
      </c>
    </row>
    <row r="51" spans="2:13" ht="27.75" customHeight="1" x14ac:dyDescent="0.15">
      <c r="B51" s="1280"/>
      <c r="C51" s="1281"/>
      <c r="D51" s="106"/>
      <c r="E51" s="1284" t="s">
        <v>42</v>
      </c>
      <c r="F51" s="1284"/>
      <c r="G51" s="1284"/>
      <c r="H51" s="1285"/>
      <c r="I51" s="107">
        <v>20</v>
      </c>
      <c r="J51" s="108">
        <v>15</v>
      </c>
      <c r="K51" s="108">
        <v>13</v>
      </c>
      <c r="L51" s="108">
        <v>12</v>
      </c>
      <c r="M51" s="109">
        <v>10</v>
      </c>
    </row>
    <row r="52" spans="2:13" ht="27.75" customHeight="1" x14ac:dyDescent="0.15">
      <c r="B52" s="1282"/>
      <c r="C52" s="1283"/>
      <c r="D52" s="106"/>
      <c r="E52" s="1284" t="s">
        <v>43</v>
      </c>
      <c r="F52" s="1284"/>
      <c r="G52" s="1284"/>
      <c r="H52" s="1285"/>
      <c r="I52" s="107">
        <v>621</v>
      </c>
      <c r="J52" s="108">
        <v>595</v>
      </c>
      <c r="K52" s="108">
        <v>568</v>
      </c>
      <c r="L52" s="108">
        <v>534</v>
      </c>
      <c r="M52" s="109">
        <v>499</v>
      </c>
    </row>
    <row r="53" spans="2:13" ht="27.75" customHeight="1" thickBot="1" x14ac:dyDescent="0.2">
      <c r="B53" s="1286" t="s">
        <v>44</v>
      </c>
      <c r="C53" s="1287"/>
      <c r="D53" s="113"/>
      <c r="E53" s="1288" t="s">
        <v>45</v>
      </c>
      <c r="F53" s="1288"/>
      <c r="G53" s="1288"/>
      <c r="H53" s="1289"/>
      <c r="I53" s="114">
        <v>-1847</v>
      </c>
      <c r="J53" s="115">
        <v>-1897</v>
      </c>
      <c r="K53" s="115">
        <v>-2068</v>
      </c>
      <c r="L53" s="115">
        <v>-2362</v>
      </c>
      <c r="M53" s="116">
        <v>-2308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EMOxlY1j3QJQ/+etALBIkAX7EugQ99hE5vGVei+f1kKEmFyGNZQKZj0jM9A8U8A+yCIG0xvTu8VjwOzx8G4SQ==" saltValue="7ncJxrU+BezdOoC1Paq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sqref="A1:XFD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365" t="s">
        <v>589</v>
      </c>
    </row>
    <row r="54" spans="2:8" ht="29.25" customHeight="1" thickBot="1" x14ac:dyDescent="0.25">
      <c r="B54" s="366" t="s">
        <v>1</v>
      </c>
      <c r="C54" s="367"/>
      <c r="D54" s="367"/>
      <c r="E54" s="368" t="s">
        <v>2</v>
      </c>
      <c r="F54" s="369" t="s">
        <v>561</v>
      </c>
      <c r="G54" s="369" t="s">
        <v>562</v>
      </c>
      <c r="H54" s="370" t="s">
        <v>563</v>
      </c>
    </row>
    <row r="55" spans="2:8" ht="52.5" customHeight="1" x14ac:dyDescent="0.15">
      <c r="B55" s="371"/>
      <c r="C55" s="1305" t="s">
        <v>47</v>
      </c>
      <c r="D55" s="1305"/>
      <c r="E55" s="1306"/>
      <c r="F55" s="372">
        <v>1179</v>
      </c>
      <c r="G55" s="372">
        <v>1504</v>
      </c>
      <c r="H55" s="373">
        <v>1183</v>
      </c>
    </row>
    <row r="56" spans="2:8" ht="52.5" customHeight="1" x14ac:dyDescent="0.15">
      <c r="B56" s="374"/>
      <c r="C56" s="1307" t="s">
        <v>590</v>
      </c>
      <c r="D56" s="1307"/>
      <c r="E56" s="1308"/>
      <c r="F56" s="375">
        <v>21</v>
      </c>
      <c r="G56" s="375">
        <v>21</v>
      </c>
      <c r="H56" s="376">
        <v>21</v>
      </c>
    </row>
    <row r="57" spans="2:8" ht="53.25" customHeight="1" x14ac:dyDescent="0.15">
      <c r="B57" s="374"/>
      <c r="C57" s="1309" t="s">
        <v>48</v>
      </c>
      <c r="D57" s="1309"/>
      <c r="E57" s="1310"/>
      <c r="F57" s="377">
        <v>1053</v>
      </c>
      <c r="G57" s="377">
        <v>1005</v>
      </c>
      <c r="H57" s="378">
        <v>1247</v>
      </c>
    </row>
    <row r="58" spans="2:8" ht="45.75" customHeight="1" x14ac:dyDescent="0.15">
      <c r="B58" s="379"/>
      <c r="C58" s="1297" t="s">
        <v>592</v>
      </c>
      <c r="D58" s="1298"/>
      <c r="E58" s="1299"/>
      <c r="F58" s="380">
        <v>482</v>
      </c>
      <c r="G58" s="380">
        <v>452</v>
      </c>
      <c r="H58" s="381">
        <v>492</v>
      </c>
    </row>
    <row r="59" spans="2:8" ht="45.75" customHeight="1" x14ac:dyDescent="0.15">
      <c r="B59" s="379"/>
      <c r="C59" s="1297" t="s">
        <v>593</v>
      </c>
      <c r="D59" s="1298"/>
      <c r="E59" s="1299"/>
      <c r="F59" s="380">
        <v>414</v>
      </c>
      <c r="G59" s="380">
        <v>414</v>
      </c>
      <c r="H59" s="381">
        <v>414</v>
      </c>
    </row>
    <row r="60" spans="2:8" ht="45.75" customHeight="1" x14ac:dyDescent="0.15">
      <c r="B60" s="379"/>
      <c r="C60" s="1297" t="s">
        <v>595</v>
      </c>
      <c r="D60" s="1298"/>
      <c r="E60" s="1299"/>
      <c r="F60" s="380" t="s">
        <v>599</v>
      </c>
      <c r="G60" s="380">
        <v>1</v>
      </c>
      <c r="H60" s="381">
        <v>101</v>
      </c>
    </row>
    <row r="61" spans="2:8" ht="45.75" customHeight="1" x14ac:dyDescent="0.15">
      <c r="B61" s="379"/>
      <c r="C61" s="1297" t="s">
        <v>596</v>
      </c>
      <c r="D61" s="1298"/>
      <c r="E61" s="1299"/>
      <c r="F61" s="380" t="s">
        <v>599</v>
      </c>
      <c r="G61" s="380" t="s">
        <v>599</v>
      </c>
      <c r="H61" s="381">
        <v>100</v>
      </c>
    </row>
    <row r="62" spans="2:8" ht="45.75" customHeight="1" thickBot="1" x14ac:dyDescent="0.2">
      <c r="B62" s="382"/>
      <c r="C62" s="1300" t="s">
        <v>594</v>
      </c>
      <c r="D62" s="1301"/>
      <c r="E62" s="1302"/>
      <c r="F62" s="383">
        <v>58</v>
      </c>
      <c r="G62" s="383">
        <v>58</v>
      </c>
      <c r="H62" s="384">
        <v>58</v>
      </c>
    </row>
    <row r="63" spans="2:8" ht="52.5" customHeight="1" thickBot="1" x14ac:dyDescent="0.2">
      <c r="B63" s="385"/>
      <c r="C63" s="1303" t="s">
        <v>591</v>
      </c>
      <c r="D63" s="1303"/>
      <c r="E63" s="1304"/>
      <c r="F63" s="386">
        <v>2253</v>
      </c>
      <c r="G63" s="386">
        <v>2530</v>
      </c>
      <c r="H63" s="387">
        <v>2450</v>
      </c>
    </row>
    <row r="64" spans="2:8" ht="15" customHeight="1" x14ac:dyDescent="0.15"/>
  </sheetData>
  <sheetProtection algorithmName="SHA-512" hashValue="tBegQ55WvnGuY7V2tiCTHA9waGHIOxvz8MgV1qk7U5FdTMWQApB1qyYsPlLaR1sruirRNd57ibYiWmw46MGv1g==" saltValue="I+W5ooCfLJnKFfT0weS9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60"/>
  <sheetViews>
    <sheetView showGridLines="0" tabSelected="1" topLeftCell="A7" zoomScale="80" zoomScaleNormal="8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69"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70"/>
      <c r="DG4" s="270"/>
      <c r="DH4" s="270"/>
      <c r="DI4" s="270"/>
      <c r="DJ4" s="270"/>
      <c r="DK4" s="270"/>
      <c r="DL4" s="270"/>
      <c r="DM4" s="270"/>
      <c r="DN4" s="270"/>
      <c r="DO4" s="270"/>
      <c r="DP4" s="270"/>
      <c r="DQ4" s="270"/>
      <c r="DR4" s="270"/>
      <c r="DS4" s="270"/>
      <c r="DT4" s="270"/>
      <c r="DU4" s="270"/>
      <c r="DV4" s="270"/>
      <c r="DW4" s="270"/>
    </row>
    <row r="5" spans="1:143" s="269"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70"/>
      <c r="DG5" s="270"/>
      <c r="DH5" s="270"/>
      <c r="DI5" s="270"/>
      <c r="DJ5" s="270"/>
      <c r="DK5" s="270"/>
      <c r="DL5" s="270"/>
      <c r="DM5" s="270"/>
      <c r="DN5" s="270"/>
      <c r="DO5" s="270"/>
      <c r="DP5" s="270"/>
      <c r="DQ5" s="270"/>
      <c r="DR5" s="270"/>
      <c r="DS5" s="270"/>
      <c r="DT5" s="270"/>
      <c r="DU5" s="270"/>
      <c r="DV5" s="270"/>
      <c r="DW5" s="270"/>
    </row>
    <row r="6" spans="1:143" s="269"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70"/>
      <c r="DG6" s="270"/>
      <c r="DH6" s="270"/>
      <c r="DI6" s="270"/>
      <c r="DJ6" s="270"/>
      <c r="DK6" s="270"/>
      <c r="DL6" s="270"/>
      <c r="DM6" s="270"/>
      <c r="DN6" s="270"/>
      <c r="DO6" s="270"/>
      <c r="DP6" s="270"/>
      <c r="DQ6" s="270"/>
      <c r="DR6" s="270"/>
      <c r="DS6" s="270"/>
      <c r="DT6" s="270"/>
      <c r="DU6" s="270"/>
      <c r="DV6" s="270"/>
      <c r="DW6" s="270"/>
    </row>
    <row r="7" spans="1:143" s="269"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70"/>
      <c r="DG7" s="270"/>
      <c r="DH7" s="270"/>
      <c r="DI7" s="270"/>
      <c r="DJ7" s="270"/>
      <c r="DK7" s="270"/>
      <c r="DL7" s="270"/>
      <c r="DM7" s="270"/>
      <c r="DN7" s="270"/>
      <c r="DO7" s="270"/>
      <c r="DP7" s="270"/>
      <c r="DQ7" s="270"/>
      <c r="DR7" s="270"/>
      <c r="DS7" s="270"/>
      <c r="DT7" s="270"/>
      <c r="DU7" s="270"/>
      <c r="DV7" s="270"/>
      <c r="DW7" s="270"/>
    </row>
    <row r="8" spans="1:143" s="269"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70"/>
      <c r="DG8" s="270"/>
      <c r="DH8" s="270"/>
      <c r="DI8" s="270"/>
      <c r="DJ8" s="270"/>
      <c r="DK8" s="270"/>
      <c r="DL8" s="270"/>
      <c r="DM8" s="270"/>
      <c r="DN8" s="270"/>
      <c r="DO8" s="270"/>
      <c r="DP8" s="270"/>
      <c r="DQ8" s="270"/>
      <c r="DR8" s="270"/>
      <c r="DS8" s="270"/>
      <c r="DT8" s="270"/>
      <c r="DU8" s="270"/>
      <c r="DV8" s="270"/>
      <c r="DW8" s="270"/>
    </row>
    <row r="9" spans="1:143" s="269"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70"/>
      <c r="DG9" s="270"/>
      <c r="DH9" s="270"/>
      <c r="DI9" s="270"/>
      <c r="DJ9" s="270"/>
      <c r="DK9" s="270"/>
      <c r="DL9" s="270"/>
      <c r="DM9" s="270"/>
      <c r="DN9" s="270"/>
      <c r="DO9" s="270"/>
      <c r="DP9" s="270"/>
      <c r="DQ9" s="270"/>
      <c r="DR9" s="270"/>
      <c r="DS9" s="270"/>
      <c r="DT9" s="270"/>
      <c r="DU9" s="270"/>
      <c r="DV9" s="270"/>
      <c r="DW9" s="270"/>
    </row>
    <row r="10" spans="1:143" s="269"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70"/>
      <c r="DG10" s="270"/>
      <c r="DH10" s="270"/>
      <c r="DI10" s="270"/>
      <c r="DJ10" s="270"/>
      <c r="DK10" s="270"/>
      <c r="DL10" s="270"/>
      <c r="DM10" s="270"/>
      <c r="DN10" s="270"/>
      <c r="DO10" s="270"/>
      <c r="DP10" s="270"/>
      <c r="DQ10" s="270"/>
      <c r="DR10" s="270"/>
      <c r="DS10" s="270"/>
      <c r="DT10" s="270"/>
      <c r="DU10" s="270"/>
      <c r="DV10" s="270"/>
      <c r="DW10" s="270"/>
      <c r="EM10" s="269" t="s">
        <v>600</v>
      </c>
    </row>
    <row r="11" spans="1:143" s="269"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70"/>
      <c r="DG11" s="270"/>
      <c r="DH11" s="270"/>
      <c r="DI11" s="270"/>
      <c r="DJ11" s="270"/>
      <c r="DK11" s="270"/>
      <c r="DL11" s="270"/>
      <c r="DM11" s="270"/>
      <c r="DN11" s="270"/>
      <c r="DO11" s="270"/>
      <c r="DP11" s="270"/>
      <c r="DQ11" s="270"/>
      <c r="DR11" s="270"/>
      <c r="DS11" s="270"/>
      <c r="DT11" s="270"/>
      <c r="DU11" s="270"/>
      <c r="DV11" s="270"/>
      <c r="DW11" s="270"/>
    </row>
    <row r="12" spans="1:143" s="269"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70"/>
      <c r="DG12" s="270"/>
      <c r="DH12" s="270"/>
      <c r="DI12" s="270"/>
      <c r="DJ12" s="270"/>
      <c r="DK12" s="270"/>
      <c r="DL12" s="270"/>
      <c r="DM12" s="270"/>
      <c r="DN12" s="270"/>
      <c r="DO12" s="270"/>
      <c r="DP12" s="270"/>
      <c r="DQ12" s="270"/>
      <c r="DR12" s="270"/>
      <c r="DS12" s="270"/>
      <c r="DT12" s="270"/>
      <c r="DU12" s="270"/>
      <c r="DV12" s="270"/>
      <c r="DW12" s="270"/>
      <c r="EM12" s="269" t="s">
        <v>600</v>
      </c>
    </row>
    <row r="13" spans="1:143" s="269"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70"/>
      <c r="DG13" s="270"/>
      <c r="DH13" s="270"/>
      <c r="DI13" s="270"/>
      <c r="DJ13" s="270"/>
      <c r="DK13" s="270"/>
      <c r="DL13" s="270"/>
      <c r="DM13" s="270"/>
      <c r="DN13" s="270"/>
      <c r="DO13" s="270"/>
      <c r="DP13" s="270"/>
      <c r="DQ13" s="270"/>
      <c r="DR13" s="270"/>
      <c r="DS13" s="270"/>
      <c r="DT13" s="270"/>
      <c r="DU13" s="270"/>
      <c r="DV13" s="270"/>
      <c r="DW13" s="270"/>
    </row>
    <row r="14" spans="1:143" s="269"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70"/>
      <c r="DG14" s="270"/>
      <c r="DH14" s="270"/>
      <c r="DI14" s="270"/>
      <c r="DJ14" s="270"/>
      <c r="DK14" s="270"/>
      <c r="DL14" s="270"/>
      <c r="DM14" s="270"/>
      <c r="DN14" s="270"/>
      <c r="DO14" s="270"/>
      <c r="DP14" s="270"/>
      <c r="DQ14" s="270"/>
      <c r="DR14" s="270"/>
      <c r="DS14" s="270"/>
      <c r="DT14" s="270"/>
      <c r="DU14" s="270"/>
      <c r="DV14" s="270"/>
      <c r="DW14" s="270"/>
    </row>
    <row r="15" spans="1:143" s="269"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70"/>
      <c r="DG15" s="270"/>
      <c r="DH15" s="270"/>
      <c r="DI15" s="270"/>
      <c r="DJ15" s="270"/>
      <c r="DK15" s="270"/>
      <c r="DL15" s="270"/>
      <c r="DM15" s="270"/>
      <c r="DN15" s="270"/>
      <c r="DO15" s="270"/>
      <c r="DP15" s="270"/>
      <c r="DQ15" s="270"/>
      <c r="DR15" s="270"/>
      <c r="DS15" s="270"/>
      <c r="DT15" s="270"/>
      <c r="DU15" s="270"/>
      <c r="DV15" s="270"/>
      <c r="DW15" s="270"/>
    </row>
    <row r="16" spans="1:143" s="269"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70"/>
      <c r="DG16" s="270"/>
      <c r="DH16" s="270"/>
      <c r="DI16" s="270"/>
      <c r="DJ16" s="270"/>
      <c r="DK16" s="270"/>
      <c r="DL16" s="270"/>
      <c r="DM16" s="270"/>
      <c r="DN16" s="270"/>
      <c r="DO16" s="270"/>
      <c r="DP16" s="270"/>
      <c r="DQ16" s="270"/>
      <c r="DR16" s="270"/>
      <c r="DS16" s="270"/>
      <c r="DT16" s="270"/>
      <c r="DU16" s="270"/>
      <c r="DV16" s="270"/>
      <c r="DW16" s="270"/>
    </row>
    <row r="17" spans="1:351" s="269"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70"/>
      <c r="DG17" s="270"/>
      <c r="DH17" s="270"/>
      <c r="DI17" s="270"/>
      <c r="DJ17" s="270"/>
      <c r="DK17" s="270"/>
      <c r="DL17" s="270"/>
      <c r="DM17" s="270"/>
      <c r="DN17" s="270"/>
      <c r="DO17" s="270"/>
      <c r="DP17" s="270"/>
      <c r="DQ17" s="270"/>
      <c r="DR17" s="270"/>
      <c r="DS17" s="270"/>
      <c r="DT17" s="270"/>
      <c r="DU17" s="270"/>
      <c r="DV17" s="270"/>
      <c r="DW17" s="270"/>
    </row>
    <row r="18" spans="1:351" s="269"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70"/>
      <c r="DG18" s="270"/>
      <c r="DH18" s="270"/>
      <c r="DI18" s="270"/>
      <c r="DJ18" s="270"/>
      <c r="DK18" s="270"/>
      <c r="DL18" s="270"/>
      <c r="DM18" s="270"/>
      <c r="DN18" s="270"/>
      <c r="DO18" s="270"/>
      <c r="DP18" s="270"/>
      <c r="DQ18" s="270"/>
      <c r="DR18" s="270"/>
      <c r="DS18" s="270"/>
      <c r="DT18" s="270"/>
      <c r="DU18" s="270"/>
      <c r="DV18" s="270"/>
      <c r="DW18" s="270"/>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44.2</v>
      </c>
      <c r="BQ53" s="1311"/>
      <c r="BR53" s="1311"/>
      <c r="BS53" s="1311"/>
      <c r="BT53" s="1311"/>
      <c r="BU53" s="1311"/>
      <c r="BV53" s="1311"/>
      <c r="BW53" s="1311"/>
      <c r="BX53" s="1311">
        <v>46.1</v>
      </c>
      <c r="BY53" s="1311"/>
      <c r="BZ53" s="1311"/>
      <c r="CA53" s="1311"/>
      <c r="CB53" s="1311"/>
      <c r="CC53" s="1311"/>
      <c r="CD53" s="1311"/>
      <c r="CE53" s="1311"/>
      <c r="CF53" s="1311">
        <v>35.700000000000003</v>
      </c>
      <c r="CG53" s="1311"/>
      <c r="CH53" s="1311"/>
      <c r="CI53" s="1311"/>
      <c r="CJ53" s="1311"/>
      <c r="CK53" s="1311"/>
      <c r="CL53" s="1311"/>
      <c r="CM53" s="1311"/>
      <c r="CN53" s="1311">
        <v>37.9</v>
      </c>
      <c r="CO53" s="1311"/>
      <c r="CP53" s="1311"/>
      <c r="CQ53" s="1311"/>
      <c r="CR53" s="1311"/>
      <c r="CS53" s="1311"/>
      <c r="CT53" s="1311"/>
      <c r="CU53" s="1311"/>
      <c r="CV53" s="1311">
        <v>37.1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607</v>
      </c>
      <c r="AO55" s="1316"/>
      <c r="AP55" s="1316"/>
      <c r="AQ55" s="1316"/>
      <c r="AR55" s="1316"/>
      <c r="AS55" s="1316"/>
      <c r="AT55" s="1316"/>
      <c r="AU55" s="1316"/>
      <c r="AV55" s="1316"/>
      <c r="AW55" s="1316"/>
      <c r="AX55" s="1316"/>
      <c r="AY55" s="1316"/>
      <c r="AZ55" s="1316"/>
      <c r="BA55" s="1316"/>
      <c r="BB55" s="1314" t="s">
        <v>605</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606</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1.8</v>
      </c>
      <c r="BQ75" s="1311"/>
      <c r="BR75" s="1311"/>
      <c r="BS75" s="1311"/>
      <c r="BT75" s="1311"/>
      <c r="BU75" s="1311"/>
      <c r="BV75" s="1311"/>
      <c r="BW75" s="1311"/>
      <c r="BX75" s="1311">
        <v>2.2000000000000002</v>
      </c>
      <c r="BY75" s="1311"/>
      <c r="BZ75" s="1311"/>
      <c r="CA75" s="1311"/>
      <c r="CB75" s="1311"/>
      <c r="CC75" s="1311"/>
      <c r="CD75" s="1311"/>
      <c r="CE75" s="1311"/>
      <c r="CF75" s="1311">
        <v>2.4</v>
      </c>
      <c r="CG75" s="1311"/>
      <c r="CH75" s="1311"/>
      <c r="CI75" s="1311"/>
      <c r="CJ75" s="1311"/>
      <c r="CK75" s="1311"/>
      <c r="CL75" s="1311"/>
      <c r="CM75" s="1311"/>
      <c r="CN75" s="1311">
        <v>3.3</v>
      </c>
      <c r="CO75" s="1311"/>
      <c r="CP75" s="1311"/>
      <c r="CQ75" s="1311"/>
      <c r="CR75" s="1311"/>
      <c r="CS75" s="1311"/>
      <c r="CT75" s="1311"/>
      <c r="CU75" s="1311"/>
      <c r="CV75" s="1311">
        <v>4.8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607</v>
      </c>
      <c r="AO77" s="1316"/>
      <c r="AP77" s="1316"/>
      <c r="AQ77" s="1316"/>
      <c r="AR77" s="1316"/>
      <c r="AS77" s="1316"/>
      <c r="AT77" s="1316"/>
      <c r="AU77" s="1316"/>
      <c r="AV77" s="1316"/>
      <c r="AW77" s="1316"/>
      <c r="AX77" s="1316"/>
      <c r="AY77" s="1316"/>
      <c r="AZ77" s="1316"/>
      <c r="BA77" s="1316"/>
      <c r="BB77" s="1314" t="s">
        <v>605</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610</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RE+m7D5FK6wHbpk1SSi1x3o4eJ2SYlFi6gh+7qR4GPn2kwROR3vaZMS8d3ymIWnW4cCba6V5elJ44RiW2976A==" saltValue="6fkBAfH7WUz5i75C0tld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N65" sqref="AN65:DC69"/>
    </sheetView>
  </sheetViews>
  <sheetFormatPr defaultColWidth="0" defaultRowHeight="13.5" customHeight="1" zeroHeight="1" x14ac:dyDescent="0.15"/>
  <cols>
    <col min="1" max="34" width="2.5" style="270" customWidth="1"/>
    <col min="35" max="122" width="2.5" style="269" customWidth="1"/>
    <col min="123" max="16384" width="2.5" style="269" hidden="1"/>
  </cols>
  <sheetData>
    <row r="1" spans="1:34"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1:34" x14ac:dyDescent="0.15">
      <c r="S2" s="269"/>
      <c r="AH2" s="269"/>
    </row>
    <row r="3" spans="1: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1:34" x14ac:dyDescent="0.15"/>
    <row r="5" spans="1:34" x14ac:dyDescent="0.15"/>
    <row r="6" spans="1:34" x14ac:dyDescent="0.15"/>
    <row r="7" spans="1:34" x14ac:dyDescent="0.15"/>
    <row r="8" spans="1:34" x14ac:dyDescent="0.15"/>
    <row r="9" spans="1:34" x14ac:dyDescent="0.15">
      <c r="AH9" s="26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506</v>
      </c>
    </row>
  </sheetData>
  <sheetProtection algorithmName="SHA-512" hashValue="HvKwkkQmjpWNMbYukodjb1eI6Xu78UXXxYOa6t4sgIaD6tqwprcGnIcRqc4GmuhyAxrx3xapTV3UPLjZKuY78Q==" saltValue="EOZ9u7Egwm64Vqu42yjM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8" zoomScaleNormal="100" zoomScaleSheetLayoutView="55" workbookViewId="0">
      <selection activeCell="AN65" sqref="AN65:DC69"/>
    </sheetView>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c r="AG59" s="269"/>
      <c r="AH59" s="269"/>
    </row>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506</v>
      </c>
    </row>
  </sheetData>
  <sheetProtection algorithmName="SHA-512" hashValue="qzHK3HrW6IYCAPTDg1M32mnBA2PHq4ycIXWkiAmBQuggXZwePvQhm/6+hAzbnHoXLRlTzz0LEWbRmXXMp2hNvw==" saltValue="ob+gYSkH+s9/li4CXhQt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49</v>
      </c>
      <c r="E2" s="132"/>
      <c r="F2" s="133" t="s">
        <v>556</v>
      </c>
      <c r="G2" s="134"/>
      <c r="H2" s="135"/>
    </row>
    <row r="3" spans="1:8" x14ac:dyDescent="0.15">
      <c r="A3" s="131" t="s">
        <v>549</v>
      </c>
      <c r="B3" s="136"/>
      <c r="C3" s="137"/>
      <c r="D3" s="138">
        <v>2939964</v>
      </c>
      <c r="E3" s="139"/>
      <c r="F3" s="140">
        <v>310300</v>
      </c>
      <c r="G3" s="141"/>
      <c r="H3" s="142"/>
    </row>
    <row r="4" spans="1:8" x14ac:dyDescent="0.15">
      <c r="A4" s="143"/>
      <c r="B4" s="144"/>
      <c r="C4" s="145"/>
      <c r="D4" s="146">
        <v>570300</v>
      </c>
      <c r="E4" s="147"/>
      <c r="F4" s="148">
        <v>157576</v>
      </c>
      <c r="G4" s="149"/>
      <c r="H4" s="150"/>
    </row>
    <row r="5" spans="1:8" x14ac:dyDescent="0.15">
      <c r="A5" s="131" t="s">
        <v>551</v>
      </c>
      <c r="B5" s="136"/>
      <c r="C5" s="137"/>
      <c r="D5" s="138">
        <v>1216706</v>
      </c>
      <c r="E5" s="139"/>
      <c r="F5" s="140">
        <v>317319</v>
      </c>
      <c r="G5" s="141"/>
      <c r="H5" s="142"/>
    </row>
    <row r="6" spans="1:8" x14ac:dyDescent="0.15">
      <c r="A6" s="143"/>
      <c r="B6" s="144"/>
      <c r="C6" s="145"/>
      <c r="D6" s="146">
        <v>1046944</v>
      </c>
      <c r="E6" s="147"/>
      <c r="F6" s="148">
        <v>164214</v>
      </c>
      <c r="G6" s="149"/>
      <c r="H6" s="150"/>
    </row>
    <row r="7" spans="1:8" x14ac:dyDescent="0.15">
      <c r="A7" s="131" t="s">
        <v>552</v>
      </c>
      <c r="B7" s="136"/>
      <c r="C7" s="137"/>
      <c r="D7" s="138">
        <v>1218681</v>
      </c>
      <c r="E7" s="139"/>
      <c r="F7" s="140">
        <v>289738</v>
      </c>
      <c r="G7" s="141"/>
      <c r="H7" s="142"/>
    </row>
    <row r="8" spans="1:8" x14ac:dyDescent="0.15">
      <c r="A8" s="143"/>
      <c r="B8" s="144"/>
      <c r="C8" s="145"/>
      <c r="D8" s="146">
        <v>361079</v>
      </c>
      <c r="E8" s="147"/>
      <c r="F8" s="148">
        <v>156238</v>
      </c>
      <c r="G8" s="149"/>
      <c r="H8" s="150"/>
    </row>
    <row r="9" spans="1:8" x14ac:dyDescent="0.15">
      <c r="A9" s="131" t="s">
        <v>553</v>
      </c>
      <c r="B9" s="136"/>
      <c r="C9" s="137"/>
      <c r="D9" s="138">
        <v>800739</v>
      </c>
      <c r="E9" s="139"/>
      <c r="F9" s="140">
        <v>316937</v>
      </c>
      <c r="G9" s="141"/>
      <c r="H9" s="142"/>
    </row>
    <row r="10" spans="1:8" x14ac:dyDescent="0.15">
      <c r="A10" s="143"/>
      <c r="B10" s="144"/>
      <c r="C10" s="145"/>
      <c r="D10" s="146">
        <v>757500</v>
      </c>
      <c r="E10" s="147"/>
      <c r="F10" s="148">
        <v>199150</v>
      </c>
      <c r="G10" s="149"/>
      <c r="H10" s="150"/>
    </row>
    <row r="11" spans="1:8" x14ac:dyDescent="0.15">
      <c r="A11" s="131" t="s">
        <v>554</v>
      </c>
      <c r="B11" s="136"/>
      <c r="C11" s="137"/>
      <c r="D11" s="138">
        <v>1659147</v>
      </c>
      <c r="E11" s="139"/>
      <c r="F11" s="140">
        <v>332350</v>
      </c>
      <c r="G11" s="141"/>
      <c r="H11" s="142"/>
    </row>
    <row r="12" spans="1:8" x14ac:dyDescent="0.15">
      <c r="A12" s="143"/>
      <c r="B12" s="144"/>
      <c r="C12" s="151"/>
      <c r="D12" s="146">
        <v>1569785</v>
      </c>
      <c r="E12" s="147"/>
      <c r="F12" s="148">
        <v>200453</v>
      </c>
      <c r="G12" s="149"/>
      <c r="H12" s="150"/>
    </row>
    <row r="13" spans="1:8" x14ac:dyDescent="0.15">
      <c r="A13" s="131"/>
      <c r="B13" s="136"/>
      <c r="C13" s="152"/>
      <c r="D13" s="153">
        <v>1567047</v>
      </c>
      <c r="E13" s="154"/>
      <c r="F13" s="155">
        <v>313329</v>
      </c>
      <c r="G13" s="156"/>
      <c r="H13" s="142"/>
    </row>
    <row r="14" spans="1:8" x14ac:dyDescent="0.15">
      <c r="A14" s="143"/>
      <c r="B14" s="144"/>
      <c r="C14" s="145"/>
      <c r="D14" s="146">
        <v>861122</v>
      </c>
      <c r="E14" s="147"/>
      <c r="F14" s="148">
        <v>175526</v>
      </c>
      <c r="G14" s="149"/>
      <c r="H14" s="150"/>
    </row>
    <row r="17" spans="1:11" x14ac:dyDescent="0.15">
      <c r="A17" s="127" t="s">
        <v>50</v>
      </c>
    </row>
    <row r="18" spans="1:11" x14ac:dyDescent="0.15">
      <c r="A18" s="157"/>
      <c r="B18" s="157" t="str">
        <f>実質収支比率等に係る経年分析!F$46</f>
        <v>H28</v>
      </c>
      <c r="C18" s="157" t="str">
        <f>実質収支比率等に係る経年分析!G$46</f>
        <v>H29</v>
      </c>
      <c r="D18" s="157" t="str">
        <f>実質収支比率等に係る経年分析!H$46</f>
        <v>H30</v>
      </c>
      <c r="E18" s="157" t="str">
        <f>実質収支比率等に係る経年分析!I$46</f>
        <v>R01</v>
      </c>
      <c r="F18" s="157" t="str">
        <f>実質収支比率等に係る経年分析!J$46</f>
        <v>R02</v>
      </c>
    </row>
    <row r="19" spans="1:11" x14ac:dyDescent="0.15">
      <c r="A19" s="157" t="s">
        <v>51</v>
      </c>
      <c r="B19" s="157">
        <f>ROUND(VALUE(SUBSTITUTE(実質収支比率等に係る経年分析!F$48,"▲","-")),2)</f>
        <v>11.02</v>
      </c>
      <c r="C19" s="157">
        <f>ROUND(VALUE(SUBSTITUTE(実質収支比率等に係る経年分析!G$48,"▲","-")),2)</f>
        <v>9.07</v>
      </c>
      <c r="D19" s="157">
        <f>ROUND(VALUE(SUBSTITUTE(実質収支比率等に係る経年分析!H$48,"▲","-")),2)</f>
        <v>10.83</v>
      </c>
      <c r="E19" s="157">
        <f>ROUND(VALUE(SUBSTITUTE(実質収支比率等に係る経年分析!I$48,"▲","-")),2)</f>
        <v>14.82</v>
      </c>
      <c r="F19" s="157">
        <f>ROUND(VALUE(SUBSTITUTE(実質収支比率等に係る経年分析!J$48,"▲","-")),2)</f>
        <v>5.43</v>
      </c>
    </row>
    <row r="20" spans="1:11" x14ac:dyDescent="0.15">
      <c r="A20" s="157" t="s">
        <v>52</v>
      </c>
      <c r="B20" s="157">
        <f>ROUND(VALUE(SUBSTITUTE(実質収支比率等に係る経年分析!F$47,"▲","-")),2)</f>
        <v>246.82</v>
      </c>
      <c r="C20" s="157">
        <f>ROUND(VALUE(SUBSTITUTE(実質収支比率等に係る経年分析!G$47,"▲","-")),2)</f>
        <v>263.92</v>
      </c>
      <c r="D20" s="157">
        <f>ROUND(VALUE(SUBSTITUTE(実質収支比率等に係る経年分析!H$47,"▲","-")),2)</f>
        <v>327.52</v>
      </c>
      <c r="E20" s="157">
        <f>ROUND(VALUE(SUBSTITUTE(実質収支比率等に係る経年分析!I$47,"▲","-")),2)</f>
        <v>416.45</v>
      </c>
      <c r="F20" s="157">
        <f>ROUND(VALUE(SUBSTITUTE(実質収支比率等に係る経年分析!J$47,"▲","-")),2)</f>
        <v>309.06</v>
      </c>
    </row>
    <row r="21" spans="1:11" x14ac:dyDescent="0.15">
      <c r="A21" s="157" t="s">
        <v>53</v>
      </c>
      <c r="B21" s="157">
        <f>IF(ISNUMBER(VALUE(SUBSTITUTE(実質収支比率等に係る経年分析!F$49,"▲","-"))),ROUND(VALUE(SUBSTITUTE(実質収支比率等に係る経年分析!F$49,"▲","-")),2),NA())</f>
        <v>19.059999999999999</v>
      </c>
      <c r="C21" s="157">
        <f>IF(ISNUMBER(VALUE(SUBSTITUTE(実質収支比率等に係る経年分析!G$49,"▲","-"))),ROUND(VALUE(SUBSTITUTE(実質収支比率等に係る経年分析!G$49,"▲","-")),2),NA())</f>
        <v>-0.93</v>
      </c>
      <c r="D21" s="157">
        <f>IF(ISNUMBER(VALUE(SUBSTITUTE(実質収支比率等に係る経年分析!H$49,"▲","-"))),ROUND(VALUE(SUBSTITUTE(実質収支比率等に係る経年分析!H$49,"▲","-")),2),NA())</f>
        <v>44.35</v>
      </c>
      <c r="E21" s="157">
        <f>IF(ISNUMBER(VALUE(SUBSTITUTE(実質収支比率等に係る経年分析!I$49,"▲","-"))),ROUND(VALUE(SUBSTITUTE(実質収支比率等に係る経年分析!I$49,"▲","-")),2),NA())</f>
        <v>93.91</v>
      </c>
      <c r="F21" s="157">
        <f>IF(ISNUMBER(VALUE(SUBSTITUTE(実質収支比率等に係る経年分析!J$49,"▲","-"))),ROUND(VALUE(SUBSTITUTE(実質収支比率等に係る経年分析!J$49,"▲","-")),2),NA())</f>
        <v>-92.55</v>
      </c>
    </row>
    <row r="24" spans="1:11" x14ac:dyDescent="0.15">
      <c r="A24" s="127" t="s">
        <v>54</v>
      </c>
    </row>
    <row r="25" spans="1:11" x14ac:dyDescent="0.15">
      <c r="A25" s="158"/>
      <c r="B25" s="158" t="str">
        <f>連結実質赤字比率に係る赤字・黒字の構成分析!F$33</f>
        <v>H28</v>
      </c>
      <c r="C25" s="158"/>
      <c r="D25" s="158" t="str">
        <f>連結実質赤字比率に係る赤字・黒字の構成分析!G$33</f>
        <v>H29</v>
      </c>
      <c r="E25" s="158"/>
      <c r="F25" s="158" t="str">
        <f>連結実質赤字比率に係る赤字・黒字の構成分析!H$33</f>
        <v>H30</v>
      </c>
      <c r="G25" s="158"/>
      <c r="H25" s="158" t="str">
        <f>連結実質赤字比率に係る赤字・黒字の構成分析!I$33</f>
        <v>R01</v>
      </c>
      <c r="I25" s="158"/>
      <c r="J25" s="158" t="str">
        <f>連結実質赤字比率に係る赤字・黒字の構成分析!J$33</f>
        <v>R02</v>
      </c>
      <c r="K25" s="158"/>
    </row>
    <row r="26" spans="1:11" x14ac:dyDescent="0.15">
      <c r="A26" s="158"/>
      <c r="B26" s="158" t="s">
        <v>55</v>
      </c>
      <c r="C26" s="158" t="s">
        <v>56</v>
      </c>
      <c r="D26" s="158" t="s">
        <v>55</v>
      </c>
      <c r="E26" s="158" t="s">
        <v>56</v>
      </c>
      <c r="F26" s="158" t="s">
        <v>55</v>
      </c>
      <c r="G26" s="158" t="s">
        <v>56</v>
      </c>
      <c r="H26" s="158" t="s">
        <v>55</v>
      </c>
      <c r="I26" s="158" t="s">
        <v>56</v>
      </c>
      <c r="J26" s="158" t="s">
        <v>55</v>
      </c>
      <c r="K26" s="158" t="s">
        <v>56</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0.02</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後期高齢者医療事業会計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0.02</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0.01</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0.08</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0.15</v>
      </c>
    </row>
    <row r="30" spans="1:11" x14ac:dyDescent="0.15">
      <c r="A30" s="158" t="str">
        <f>IF(連結実質赤字比率に係る赤字・黒字の構成分析!C$40="",NA(),連結実質赤字比率に係る赤字・黒字の構成分析!C$40)</f>
        <v>簡易水道事業会計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0.15</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0.03</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0.13</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0.08</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0.17</v>
      </c>
    </row>
    <row r="31" spans="1:11" x14ac:dyDescent="0.15">
      <c r="A31" s="158" t="str">
        <f>IF(連結実質赤字比率に係る赤字・黒字の構成分析!C$39="",NA(),連結実質赤字比率に係る赤字・黒字の構成分析!C$39)</f>
        <v>航路事業会計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0.14000000000000001</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0.11</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0.57999999999999996</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0.32</v>
      </c>
    </row>
    <row r="32" spans="1:11" x14ac:dyDescent="0.15">
      <c r="A32" s="158" t="str">
        <f>IF(連結実質赤字比率に係る赤字・黒字の構成分析!C$38="",NA(),連結実質赤字比率に係る赤字・黒字の構成分析!C$38)</f>
        <v>介護保険事業会計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0.19</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0.66</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1.41</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0.22</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0.38</v>
      </c>
    </row>
    <row r="33" spans="1:16" x14ac:dyDescent="0.15">
      <c r="A33" s="158" t="str">
        <f>IF(連結実質赤字比率に係る赤字・黒字の構成分析!C$37="",NA(),連結実質赤字比率に係る赤字・黒字の構成分析!C$37)</f>
        <v>産業センター運営事業会計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0.22</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0.11</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0.08</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0.15</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0.61</v>
      </c>
    </row>
    <row r="34" spans="1:16" x14ac:dyDescent="0.15">
      <c r="A34" s="158" t="str">
        <f>IF(連結実質赤字比率に係る赤字・黒字の構成分析!C$36="",NA(),連結実質赤字比率に係る赤字・黒字の構成分析!C$36)</f>
        <v>観光施設事業会計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0.31</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0.49</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0.56999999999999995</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0.76</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1.03</v>
      </c>
    </row>
    <row r="35" spans="1:16" x14ac:dyDescent="0.15">
      <c r="A35" s="158" t="str">
        <f>IF(連結実質赤字比率に係る赤字・黒字の構成分析!C$35="",NA(),連結実質赤字比率に係る赤字・黒字の構成分析!C$35)</f>
        <v>国民健康保険運営事業会計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4.29</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5.09</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3.87</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3.91</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2.75</v>
      </c>
    </row>
    <row r="36" spans="1:16" x14ac:dyDescent="0.15">
      <c r="A36" s="158" t="str">
        <f>IF(連結実質赤字比率に係る赤字・黒字の構成分析!C$34="",NA(),連結実質赤字比率に係る赤字・黒字の構成分析!C$34)</f>
        <v>一般会計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10.78</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8.81</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10.63</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14.07</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4.49</v>
      </c>
    </row>
    <row r="39" spans="1:16" x14ac:dyDescent="0.15">
      <c r="A39" s="127" t="s">
        <v>57</v>
      </c>
    </row>
    <row r="40" spans="1:16" x14ac:dyDescent="0.15">
      <c r="A40" s="159"/>
      <c r="B40" s="159" t="str">
        <f>'実質公債費比率（分子）の構造'!K$44</f>
        <v>H28</v>
      </c>
      <c r="C40" s="159"/>
      <c r="D40" s="159"/>
      <c r="E40" s="159" t="str">
        <f>'実質公債費比率（分子）の構造'!L$44</f>
        <v>H29</v>
      </c>
      <c r="F40" s="159"/>
      <c r="G40" s="159"/>
      <c r="H40" s="159" t="str">
        <f>'実質公債費比率（分子）の構造'!M$44</f>
        <v>H30</v>
      </c>
      <c r="I40" s="159"/>
      <c r="J40" s="159"/>
      <c r="K40" s="159" t="str">
        <f>'実質公債費比率（分子）の構造'!N$44</f>
        <v>R01</v>
      </c>
      <c r="L40" s="159"/>
      <c r="M40" s="159"/>
      <c r="N40" s="159" t="str">
        <f>'実質公債費比率（分子）の構造'!O$44</f>
        <v>R02</v>
      </c>
      <c r="O40" s="159"/>
      <c r="P40" s="159"/>
    </row>
    <row r="41" spans="1:16" x14ac:dyDescent="0.15">
      <c r="A41" s="159"/>
      <c r="B41" s="159" t="s">
        <v>58</v>
      </c>
      <c r="C41" s="159"/>
      <c r="D41" s="159" t="s">
        <v>59</v>
      </c>
      <c r="E41" s="159" t="s">
        <v>58</v>
      </c>
      <c r="F41" s="159"/>
      <c r="G41" s="159" t="s">
        <v>59</v>
      </c>
      <c r="H41" s="159" t="s">
        <v>58</v>
      </c>
      <c r="I41" s="159"/>
      <c r="J41" s="159" t="s">
        <v>59</v>
      </c>
      <c r="K41" s="159" t="s">
        <v>58</v>
      </c>
      <c r="L41" s="159"/>
      <c r="M41" s="159" t="s">
        <v>59</v>
      </c>
      <c r="N41" s="159" t="s">
        <v>58</v>
      </c>
      <c r="O41" s="159"/>
      <c r="P41" s="159" t="s">
        <v>59</v>
      </c>
    </row>
    <row r="42" spans="1:16" x14ac:dyDescent="0.15">
      <c r="A42" s="159" t="s">
        <v>60</v>
      </c>
      <c r="B42" s="159"/>
      <c r="C42" s="159"/>
      <c r="D42" s="159">
        <f>'実質公債費比率（分子）の構造'!K$52</f>
        <v>52</v>
      </c>
      <c r="E42" s="159"/>
      <c r="F42" s="159"/>
      <c r="G42" s="159">
        <f>'実質公債費比率（分子）の構造'!L$52</f>
        <v>50</v>
      </c>
      <c r="H42" s="159"/>
      <c r="I42" s="159"/>
      <c r="J42" s="159">
        <f>'実質公債費比率（分子）の構造'!M$52</f>
        <v>47</v>
      </c>
      <c r="K42" s="159"/>
      <c r="L42" s="159"/>
      <c r="M42" s="159">
        <f>'実質公債費比率（分子）の構造'!N$52</f>
        <v>50</v>
      </c>
      <c r="N42" s="159"/>
      <c r="O42" s="159"/>
      <c r="P42" s="159">
        <f>'実質公債費比率（分子）の構造'!O$52</f>
        <v>52</v>
      </c>
    </row>
    <row r="43" spans="1:16" x14ac:dyDescent="0.15">
      <c r="A43" s="159" t="s">
        <v>61</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62</v>
      </c>
      <c r="B44" s="159" t="str">
        <f>'実質公債費比率（分子）の構造'!K$50</f>
        <v>-</v>
      </c>
      <c r="C44" s="159"/>
      <c r="D44" s="159"/>
      <c r="E44" s="159" t="str">
        <f>'実質公債費比率（分子）の構造'!L$50</f>
        <v>-</v>
      </c>
      <c r="F44" s="159"/>
      <c r="G44" s="159"/>
      <c r="H44" s="159" t="str">
        <f>'実質公債費比率（分子）の構造'!M$50</f>
        <v>-</v>
      </c>
      <c r="I44" s="159"/>
      <c r="J44" s="159"/>
      <c r="K44" s="159" t="str">
        <f>'実質公債費比率（分子）の構造'!N$50</f>
        <v>-</v>
      </c>
      <c r="L44" s="159"/>
      <c r="M44" s="159"/>
      <c r="N44" s="159" t="str">
        <f>'実質公債費比率（分子）の構造'!O$50</f>
        <v>-</v>
      </c>
      <c r="O44" s="159"/>
      <c r="P44" s="159"/>
    </row>
    <row r="45" spans="1:16" x14ac:dyDescent="0.15">
      <c r="A45" s="159" t="s">
        <v>63</v>
      </c>
      <c r="B45" s="159">
        <f>'実質公債費比率（分子）の構造'!K$49</f>
        <v>7</v>
      </c>
      <c r="C45" s="159"/>
      <c r="D45" s="159"/>
      <c r="E45" s="159">
        <f>'実質公債費比率（分子）の構造'!L$49</f>
        <v>7</v>
      </c>
      <c r="F45" s="159"/>
      <c r="G45" s="159"/>
      <c r="H45" s="159">
        <f>'実質公債費比率（分子）の構造'!M$49</f>
        <v>7</v>
      </c>
      <c r="I45" s="159"/>
      <c r="J45" s="159"/>
      <c r="K45" s="159">
        <f>'実質公債費比率（分子）の構造'!N$49</f>
        <v>7</v>
      </c>
      <c r="L45" s="159"/>
      <c r="M45" s="159"/>
      <c r="N45" s="159">
        <f>'実質公債費比率（分子）の構造'!O$49</f>
        <v>6</v>
      </c>
      <c r="O45" s="159"/>
      <c r="P45" s="159"/>
    </row>
    <row r="46" spans="1:16" x14ac:dyDescent="0.15">
      <c r="A46" s="159" t="s">
        <v>64</v>
      </c>
      <c r="B46" s="159">
        <f>'実質公債費比率（分子）の構造'!K$48</f>
        <v>2</v>
      </c>
      <c r="C46" s="159"/>
      <c r="D46" s="159"/>
      <c r="E46" s="159">
        <f>'実質公債費比率（分子）の構造'!L$48</f>
        <v>3</v>
      </c>
      <c r="F46" s="159"/>
      <c r="G46" s="159"/>
      <c r="H46" s="159">
        <f>'実質公債費比率（分子）の構造'!M$48</f>
        <v>3</v>
      </c>
      <c r="I46" s="159"/>
      <c r="J46" s="159"/>
      <c r="K46" s="159">
        <f>'実質公債費比率（分子）の構造'!N$48</f>
        <v>3</v>
      </c>
      <c r="L46" s="159"/>
      <c r="M46" s="159"/>
      <c r="N46" s="159">
        <f>'実質公債費比率（分子）の構造'!O$48</f>
        <v>3</v>
      </c>
      <c r="O46" s="159"/>
      <c r="P46" s="159"/>
    </row>
    <row r="47" spans="1:16" x14ac:dyDescent="0.15">
      <c r="A47" s="159" t="s">
        <v>65</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66</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67</v>
      </c>
      <c r="B49" s="159">
        <f>'実質公債費比率（分子）の構造'!K$45</f>
        <v>49</v>
      </c>
      <c r="C49" s="159"/>
      <c r="D49" s="159"/>
      <c r="E49" s="159">
        <f>'実質公債費比率（分子）の構造'!L$45</f>
        <v>49</v>
      </c>
      <c r="F49" s="159"/>
      <c r="G49" s="159"/>
      <c r="H49" s="159">
        <f>'実質公債費比率（分子）の構造'!M$45</f>
        <v>47</v>
      </c>
      <c r="I49" s="159"/>
      <c r="J49" s="159"/>
      <c r="K49" s="159">
        <f>'実質公債費比率（分子）の構造'!N$45</f>
        <v>53</v>
      </c>
      <c r="L49" s="159"/>
      <c r="M49" s="159"/>
      <c r="N49" s="159">
        <f>'実質公債費比率（分子）の構造'!O$45</f>
        <v>66</v>
      </c>
      <c r="O49" s="159"/>
      <c r="P49" s="159"/>
    </row>
    <row r="50" spans="1:16" x14ac:dyDescent="0.15">
      <c r="A50" s="159" t="s">
        <v>68</v>
      </c>
      <c r="B50" s="159" t="e">
        <f>NA()</f>
        <v>#N/A</v>
      </c>
      <c r="C50" s="159">
        <f>IF(ISNUMBER('実質公債費比率（分子）の構造'!K$53),'実質公債費比率（分子）の構造'!K$53,NA())</f>
        <v>6</v>
      </c>
      <c r="D50" s="159" t="e">
        <f>NA()</f>
        <v>#N/A</v>
      </c>
      <c r="E50" s="159" t="e">
        <f>NA()</f>
        <v>#N/A</v>
      </c>
      <c r="F50" s="159">
        <f>IF(ISNUMBER('実質公債費比率（分子）の構造'!L$53),'実質公債費比率（分子）の構造'!L$53,NA())</f>
        <v>9</v>
      </c>
      <c r="G50" s="159" t="e">
        <f>NA()</f>
        <v>#N/A</v>
      </c>
      <c r="H50" s="159" t="e">
        <f>NA()</f>
        <v>#N/A</v>
      </c>
      <c r="I50" s="159">
        <f>IF(ISNUMBER('実質公債費比率（分子）の構造'!M$53),'実質公債費比率（分子）の構造'!M$53,NA())</f>
        <v>10</v>
      </c>
      <c r="J50" s="159" t="e">
        <f>NA()</f>
        <v>#N/A</v>
      </c>
      <c r="K50" s="159" t="e">
        <f>NA()</f>
        <v>#N/A</v>
      </c>
      <c r="L50" s="159">
        <f>IF(ISNUMBER('実質公債費比率（分子）の構造'!N$53),'実質公債費比率（分子）の構造'!N$53,NA())</f>
        <v>13</v>
      </c>
      <c r="M50" s="159" t="e">
        <f>NA()</f>
        <v>#N/A</v>
      </c>
      <c r="N50" s="159" t="e">
        <f>NA()</f>
        <v>#N/A</v>
      </c>
      <c r="O50" s="159">
        <f>IF(ISNUMBER('実質公債費比率（分子）の構造'!O$53),'実質公債費比率（分子）の構造'!O$53,NA())</f>
        <v>23</v>
      </c>
      <c r="P50" s="159" t="e">
        <f>NA()</f>
        <v>#N/A</v>
      </c>
    </row>
    <row r="53" spans="1:16" x14ac:dyDescent="0.15">
      <c r="A53" s="127" t="s">
        <v>69</v>
      </c>
    </row>
    <row r="54" spans="1:16" x14ac:dyDescent="0.15">
      <c r="A54" s="158"/>
      <c r="B54" s="158" t="str">
        <f>'将来負担比率（分子）の構造'!I$40</f>
        <v>H28</v>
      </c>
      <c r="C54" s="158"/>
      <c r="D54" s="158"/>
      <c r="E54" s="158" t="str">
        <f>'将来負担比率（分子）の構造'!J$40</f>
        <v>H29</v>
      </c>
      <c r="F54" s="158"/>
      <c r="G54" s="158"/>
      <c r="H54" s="158" t="str">
        <f>'将来負担比率（分子）の構造'!K$40</f>
        <v>H30</v>
      </c>
      <c r="I54" s="158"/>
      <c r="J54" s="158"/>
      <c r="K54" s="158" t="str">
        <f>'将来負担比率（分子）の構造'!L$40</f>
        <v>R01</v>
      </c>
      <c r="L54" s="158"/>
      <c r="M54" s="158"/>
      <c r="N54" s="158" t="str">
        <f>'将来負担比率（分子）の構造'!M$40</f>
        <v>R02</v>
      </c>
      <c r="O54" s="158"/>
      <c r="P54" s="158"/>
    </row>
    <row r="55" spans="1:16" x14ac:dyDescent="0.15">
      <c r="A55" s="158"/>
      <c r="B55" s="158" t="s">
        <v>70</v>
      </c>
      <c r="C55" s="158"/>
      <c r="D55" s="158" t="s">
        <v>71</v>
      </c>
      <c r="E55" s="158" t="s">
        <v>70</v>
      </c>
      <c r="F55" s="158"/>
      <c r="G55" s="158" t="s">
        <v>71</v>
      </c>
      <c r="H55" s="158" t="s">
        <v>70</v>
      </c>
      <c r="I55" s="158"/>
      <c r="J55" s="158" t="s">
        <v>71</v>
      </c>
      <c r="K55" s="158" t="s">
        <v>70</v>
      </c>
      <c r="L55" s="158"/>
      <c r="M55" s="158" t="s">
        <v>71</v>
      </c>
      <c r="N55" s="158" t="s">
        <v>70</v>
      </c>
      <c r="O55" s="158"/>
      <c r="P55" s="158" t="s">
        <v>71</v>
      </c>
    </row>
    <row r="56" spans="1:16" x14ac:dyDescent="0.15">
      <c r="A56" s="158" t="s">
        <v>43</v>
      </c>
      <c r="B56" s="158"/>
      <c r="C56" s="158"/>
      <c r="D56" s="158">
        <f>'将来負担比率（分子）の構造'!I$52</f>
        <v>621</v>
      </c>
      <c r="E56" s="158"/>
      <c r="F56" s="158"/>
      <c r="G56" s="158">
        <f>'将来負担比率（分子）の構造'!J$52</f>
        <v>595</v>
      </c>
      <c r="H56" s="158"/>
      <c r="I56" s="158"/>
      <c r="J56" s="158">
        <f>'将来負担比率（分子）の構造'!K$52</f>
        <v>568</v>
      </c>
      <c r="K56" s="158"/>
      <c r="L56" s="158"/>
      <c r="M56" s="158">
        <f>'将来負担比率（分子）の構造'!L$52</f>
        <v>534</v>
      </c>
      <c r="N56" s="158"/>
      <c r="O56" s="158"/>
      <c r="P56" s="158">
        <f>'将来負担比率（分子）の構造'!M$52</f>
        <v>499</v>
      </c>
    </row>
    <row r="57" spans="1:16" x14ac:dyDescent="0.15">
      <c r="A57" s="158" t="s">
        <v>42</v>
      </c>
      <c r="B57" s="158"/>
      <c r="C57" s="158"/>
      <c r="D57" s="158">
        <f>'将来負担比率（分子）の構造'!I$51</f>
        <v>20</v>
      </c>
      <c r="E57" s="158"/>
      <c r="F57" s="158"/>
      <c r="G57" s="158">
        <f>'将来負担比率（分子）の構造'!J$51</f>
        <v>15</v>
      </c>
      <c r="H57" s="158"/>
      <c r="I57" s="158"/>
      <c r="J57" s="158">
        <f>'将来負担比率（分子）の構造'!K$51</f>
        <v>13</v>
      </c>
      <c r="K57" s="158"/>
      <c r="L57" s="158"/>
      <c r="M57" s="158">
        <f>'将来負担比率（分子）の構造'!L$51</f>
        <v>12</v>
      </c>
      <c r="N57" s="158"/>
      <c r="O57" s="158"/>
      <c r="P57" s="158">
        <f>'将来負担比率（分子）の構造'!M$51</f>
        <v>10</v>
      </c>
    </row>
    <row r="58" spans="1:16" x14ac:dyDescent="0.15">
      <c r="A58" s="158" t="s">
        <v>41</v>
      </c>
      <c r="B58" s="158"/>
      <c r="C58" s="158"/>
      <c r="D58" s="158">
        <f>'将来負担比率（分子）の構造'!I$50</f>
        <v>2054</v>
      </c>
      <c r="E58" s="158"/>
      <c r="F58" s="158"/>
      <c r="G58" s="158">
        <f>'将来負担比率（分子）の構造'!J$50</f>
        <v>2096</v>
      </c>
      <c r="H58" s="158"/>
      <c r="I58" s="158"/>
      <c r="J58" s="158">
        <f>'将来負担比率（分子）の構造'!K$50</f>
        <v>2253</v>
      </c>
      <c r="K58" s="158"/>
      <c r="L58" s="158"/>
      <c r="M58" s="158">
        <f>'将来負担比率（分子）の構造'!L$50</f>
        <v>2530</v>
      </c>
      <c r="N58" s="158"/>
      <c r="O58" s="158"/>
      <c r="P58" s="158">
        <f>'将来負担比率（分子）の構造'!M$50</f>
        <v>2450</v>
      </c>
    </row>
    <row r="59" spans="1:16" x14ac:dyDescent="0.15">
      <c r="A59" s="158" t="s">
        <v>39</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38</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36</v>
      </c>
      <c r="B61" s="158" t="str">
        <f>'将来負担比率（分子）の構造'!I$46</f>
        <v>-</v>
      </c>
      <c r="C61" s="158"/>
      <c r="D61" s="158"/>
      <c r="E61" s="158" t="str">
        <f>'将来負担比率（分子）の構造'!J$46</f>
        <v>-</v>
      </c>
      <c r="F61" s="158"/>
      <c r="G61" s="158"/>
      <c r="H61" s="158" t="str">
        <f>'将来負担比率（分子）の構造'!K$46</f>
        <v>-</v>
      </c>
      <c r="I61" s="158"/>
      <c r="J61" s="158"/>
      <c r="K61" s="158" t="str">
        <f>'将来負担比率（分子）の構造'!L$46</f>
        <v>-</v>
      </c>
      <c r="L61" s="158"/>
      <c r="M61" s="158"/>
      <c r="N61" s="158" t="str">
        <f>'将来負担比率（分子）の構造'!M$46</f>
        <v>-</v>
      </c>
      <c r="O61" s="158"/>
      <c r="P61" s="158"/>
    </row>
    <row r="62" spans="1:16" x14ac:dyDescent="0.15">
      <c r="A62" s="158" t="s">
        <v>35</v>
      </c>
      <c r="B62" s="158" t="str">
        <f>'将来負担比率（分子）の構造'!I$45</f>
        <v>-</v>
      </c>
      <c r="C62" s="158"/>
      <c r="D62" s="158"/>
      <c r="E62" s="158" t="str">
        <f>'将来負担比率（分子）の構造'!J$45</f>
        <v>-</v>
      </c>
      <c r="F62" s="158"/>
      <c r="G62" s="158"/>
      <c r="H62" s="158" t="str">
        <f>'将来負担比率（分子）の構造'!K$45</f>
        <v>-</v>
      </c>
      <c r="I62" s="158"/>
      <c r="J62" s="158"/>
      <c r="K62" s="158" t="str">
        <f>'将来負担比率（分子）の構造'!L$45</f>
        <v>-</v>
      </c>
      <c r="L62" s="158"/>
      <c r="M62" s="158"/>
      <c r="N62" s="158" t="str">
        <f>'将来負担比率（分子）の構造'!M$45</f>
        <v>-</v>
      </c>
      <c r="O62" s="158"/>
      <c r="P62" s="158"/>
    </row>
    <row r="63" spans="1:16" x14ac:dyDescent="0.15">
      <c r="A63" s="158" t="s">
        <v>34</v>
      </c>
      <c r="B63" s="158">
        <f>'将来負担比率（分子）の構造'!I$44</f>
        <v>50</v>
      </c>
      <c r="C63" s="158"/>
      <c r="D63" s="158"/>
      <c r="E63" s="158">
        <f>'将来負担比率（分子）の構造'!J$44</f>
        <v>43</v>
      </c>
      <c r="F63" s="158"/>
      <c r="G63" s="158"/>
      <c r="H63" s="158">
        <f>'将来負担比率（分子）の構造'!K$44</f>
        <v>37</v>
      </c>
      <c r="I63" s="158"/>
      <c r="J63" s="158"/>
      <c r="K63" s="158">
        <f>'将来負担比率（分子）の構造'!L$44</f>
        <v>30</v>
      </c>
      <c r="L63" s="158"/>
      <c r="M63" s="158"/>
      <c r="N63" s="158">
        <f>'将来負担比率（分子）の構造'!M$44</f>
        <v>24</v>
      </c>
      <c r="O63" s="158"/>
      <c r="P63" s="158"/>
    </row>
    <row r="64" spans="1:16" x14ac:dyDescent="0.15">
      <c r="A64" s="158" t="s">
        <v>33</v>
      </c>
      <c r="B64" s="158">
        <f>'将来負担比率（分子）の構造'!I$43</f>
        <v>31</v>
      </c>
      <c r="C64" s="158"/>
      <c r="D64" s="158"/>
      <c r="E64" s="158">
        <f>'将来負担比率（分子）の構造'!J$43</f>
        <v>28</v>
      </c>
      <c r="F64" s="158"/>
      <c r="G64" s="158"/>
      <c r="H64" s="158">
        <f>'将来負担比率（分子）の構造'!K$43</f>
        <v>22</v>
      </c>
      <c r="I64" s="158"/>
      <c r="J64" s="158"/>
      <c r="K64" s="158">
        <f>'将来負担比率（分子）の構造'!L$43</f>
        <v>20</v>
      </c>
      <c r="L64" s="158"/>
      <c r="M64" s="158"/>
      <c r="N64" s="158">
        <f>'将来負担比率（分子）の構造'!M$43</f>
        <v>17</v>
      </c>
      <c r="O64" s="158"/>
      <c r="P64" s="158"/>
    </row>
    <row r="65" spans="1:16" x14ac:dyDescent="0.15">
      <c r="A65" s="158" t="s">
        <v>32</v>
      </c>
      <c r="B65" s="158" t="str">
        <f>'将来負担比率（分子）の構造'!I$42</f>
        <v>-</v>
      </c>
      <c r="C65" s="158"/>
      <c r="D65" s="158"/>
      <c r="E65" s="158" t="str">
        <f>'将来負担比率（分子）の構造'!J$42</f>
        <v>-</v>
      </c>
      <c r="F65" s="158"/>
      <c r="G65" s="158"/>
      <c r="H65" s="158" t="str">
        <f>'将来負担比率（分子）の構造'!K$42</f>
        <v>-</v>
      </c>
      <c r="I65" s="158"/>
      <c r="J65" s="158"/>
      <c r="K65" s="158" t="str">
        <f>'将来負担比率（分子）の構造'!L$42</f>
        <v>-</v>
      </c>
      <c r="L65" s="158"/>
      <c r="M65" s="158"/>
      <c r="N65" s="158" t="str">
        <f>'将来負担比率（分子）の構造'!M$42</f>
        <v>-</v>
      </c>
      <c r="O65" s="158"/>
      <c r="P65" s="158"/>
    </row>
    <row r="66" spans="1:16" x14ac:dyDescent="0.15">
      <c r="A66" s="158" t="s">
        <v>31</v>
      </c>
      <c r="B66" s="158">
        <f>'将来負担比率（分子）の構造'!I$41</f>
        <v>769</v>
      </c>
      <c r="C66" s="158"/>
      <c r="D66" s="158"/>
      <c r="E66" s="158">
        <f>'将来負担比率（分子）の構造'!J$41</f>
        <v>738</v>
      </c>
      <c r="F66" s="158"/>
      <c r="G66" s="158"/>
      <c r="H66" s="158">
        <f>'将来負担比率（分子）の構造'!K$41</f>
        <v>708</v>
      </c>
      <c r="I66" s="158"/>
      <c r="J66" s="158"/>
      <c r="K66" s="158">
        <f>'将来負担比率（分子）の構造'!L$41</f>
        <v>664</v>
      </c>
      <c r="L66" s="158"/>
      <c r="M66" s="158"/>
      <c r="N66" s="158">
        <f>'将来負担比率（分子）の構造'!M$41</f>
        <v>610</v>
      </c>
      <c r="O66" s="158"/>
      <c r="P66" s="158"/>
    </row>
    <row r="67" spans="1:16" x14ac:dyDescent="0.15">
      <c r="A67" s="158" t="s">
        <v>72</v>
      </c>
      <c r="B67" s="158" t="e">
        <f>NA()</f>
        <v>#N/A</v>
      </c>
      <c r="C67" s="158">
        <f>IF(ISNUMBER('将来負担比率（分子）の構造'!I$53), IF('将来負担比率（分子）の構造'!I$53 &lt; 0, 0, '将来負担比率（分子）の構造'!I$53), NA())</f>
        <v>0</v>
      </c>
      <c r="D67" s="158" t="e">
        <f>NA()</f>
        <v>#N/A</v>
      </c>
      <c r="E67" s="158" t="e">
        <f>NA()</f>
        <v>#N/A</v>
      </c>
      <c r="F67" s="158">
        <f>IF(ISNUMBER('将来負担比率（分子）の構造'!J$53), IF('将来負担比率（分子）の構造'!J$53 &lt; 0, 0, '将来負担比率（分子）の構造'!J$53), NA())</f>
        <v>0</v>
      </c>
      <c r="G67" s="158" t="e">
        <f>NA()</f>
        <v>#N/A</v>
      </c>
      <c r="H67" s="158" t="e">
        <f>NA()</f>
        <v>#N/A</v>
      </c>
      <c r="I67" s="158">
        <f>IF(ISNUMBER('将来負担比率（分子）の構造'!K$53), IF('将来負担比率（分子）の構造'!K$53 &lt; 0, 0, '将来負担比率（分子）の構造'!K$53), NA())</f>
        <v>0</v>
      </c>
      <c r="J67" s="158" t="e">
        <f>NA()</f>
        <v>#N/A</v>
      </c>
      <c r="K67" s="158" t="e">
        <f>NA()</f>
        <v>#N/A</v>
      </c>
      <c r="L67" s="158">
        <f>IF(ISNUMBER('将来負担比率（分子）の構造'!L$53), IF('将来負担比率（分子）の構造'!L$53 &lt; 0, 0, '将来負担比率（分子）の構造'!L$53), NA())</f>
        <v>0</v>
      </c>
      <c r="M67" s="158" t="e">
        <f>NA()</f>
        <v>#N/A</v>
      </c>
      <c r="N67" s="158" t="e">
        <f>NA()</f>
        <v>#N/A</v>
      </c>
      <c r="O67" s="158">
        <f>IF(ISNUMBER('将来負担比率（分子）の構造'!M$53), IF('将来負担比率（分子）の構造'!M$53 &lt; 0, 0, '将来負担比率（分子）の構造'!M$53), NA())</f>
        <v>0</v>
      </c>
      <c r="P67" s="158" t="e">
        <f>NA()</f>
        <v>#N/A</v>
      </c>
    </row>
    <row r="70" spans="1:16" x14ac:dyDescent="0.15">
      <c r="A70" s="160" t="s">
        <v>73</v>
      </c>
      <c r="B70" s="160"/>
      <c r="C70" s="160"/>
      <c r="D70" s="160"/>
      <c r="E70" s="160"/>
      <c r="F70" s="160"/>
    </row>
    <row r="71" spans="1:16" x14ac:dyDescent="0.15">
      <c r="A71" s="161"/>
      <c r="B71" s="161" t="e">
        <f>#REF!</f>
        <v>#REF!</v>
      </c>
      <c r="C71" s="161" t="e">
        <f>#REF!</f>
        <v>#REF!</v>
      </c>
      <c r="D71" s="161" t="e">
        <f>#REF!</f>
        <v>#REF!</v>
      </c>
    </row>
    <row r="72" spans="1:16" x14ac:dyDescent="0.15">
      <c r="A72" s="161" t="s">
        <v>74</v>
      </c>
      <c r="B72" s="162" t="e">
        <f>#REF!</f>
        <v>#REF!</v>
      </c>
      <c r="C72" s="162" t="e">
        <f>#REF!</f>
        <v>#REF!</v>
      </c>
      <c r="D72" s="162" t="e">
        <f>#REF!</f>
        <v>#REF!</v>
      </c>
    </row>
    <row r="73" spans="1:16" x14ac:dyDescent="0.15">
      <c r="A73" s="161" t="s">
        <v>75</v>
      </c>
      <c r="B73" s="162" t="e">
        <f>#REF!</f>
        <v>#REF!</v>
      </c>
      <c r="C73" s="162" t="e">
        <f>#REF!</f>
        <v>#REF!</v>
      </c>
      <c r="D73" s="162" t="e">
        <f>#REF!</f>
        <v>#REF!</v>
      </c>
    </row>
    <row r="74" spans="1:16" x14ac:dyDescent="0.15">
      <c r="A74" s="161" t="s">
        <v>76</v>
      </c>
      <c r="B74" s="162" t="e">
        <f>#REF!</f>
        <v>#REF!</v>
      </c>
      <c r="C74" s="162" t="e">
        <f>#REF!</f>
        <v>#REF!</v>
      </c>
      <c r="D74" s="162" t="e">
        <f>#REF!</f>
        <v>#REF!</v>
      </c>
    </row>
  </sheetData>
  <sheetProtection algorithmName="SHA-512" hashValue="ogolnzMPlxhuIQOA6aRvZONLJCOUJKk5rJTMjmdg7Ve8vEazWsyFty4E6LUJLLbm862/yem9ExE1Q4ECsgpvrg==" saltValue="oVIlJupUbyuvTMO+Oijx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sqref="A1:XFD1048576"/>
    </sheetView>
  </sheetViews>
  <sheetFormatPr defaultColWidth="0" defaultRowHeight="11.25" customHeight="1" zeroHeight="1" x14ac:dyDescent="0.15"/>
  <cols>
    <col min="1" max="95" width="1.625" style="203" customWidth="1"/>
    <col min="96" max="133" width="1.625" style="220"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799" t="s">
        <v>207</v>
      </c>
      <c r="DI1" s="800"/>
      <c r="DJ1" s="800"/>
      <c r="DK1" s="800"/>
      <c r="DL1" s="800"/>
      <c r="DM1" s="800"/>
      <c r="DN1" s="801"/>
      <c r="DO1" s="203"/>
      <c r="DP1" s="799" t="s">
        <v>208</v>
      </c>
      <c r="DQ1" s="800"/>
      <c r="DR1" s="800"/>
      <c r="DS1" s="800"/>
      <c r="DT1" s="800"/>
      <c r="DU1" s="800"/>
      <c r="DV1" s="800"/>
      <c r="DW1" s="800"/>
      <c r="DX1" s="800"/>
      <c r="DY1" s="800"/>
      <c r="DZ1" s="800"/>
      <c r="EA1" s="800"/>
      <c r="EB1" s="800"/>
      <c r="EC1" s="801"/>
      <c r="ED1" s="201"/>
      <c r="EE1" s="201"/>
      <c r="EF1" s="201"/>
      <c r="EG1" s="201"/>
      <c r="EH1" s="201"/>
      <c r="EI1" s="201"/>
      <c r="EJ1" s="201"/>
      <c r="EK1" s="201"/>
      <c r="EL1" s="201"/>
      <c r="EM1" s="201"/>
    </row>
    <row r="2" spans="2:143" ht="22.5" customHeight="1" x14ac:dyDescent="0.15">
      <c r="B2" s="204" t="s">
        <v>209</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07" customFormat="1" ht="11.25" customHeight="1" x14ac:dyDescent="0.15">
      <c r="B5" s="746" t="s">
        <v>220</v>
      </c>
      <c r="C5" s="747"/>
      <c r="D5" s="747"/>
      <c r="E5" s="747"/>
      <c r="F5" s="747"/>
      <c r="G5" s="747"/>
      <c r="H5" s="747"/>
      <c r="I5" s="747"/>
      <c r="J5" s="747"/>
      <c r="K5" s="747"/>
      <c r="L5" s="747"/>
      <c r="M5" s="747"/>
      <c r="N5" s="747"/>
      <c r="O5" s="747"/>
      <c r="P5" s="747"/>
      <c r="Q5" s="748"/>
      <c r="R5" s="735">
        <v>43630</v>
      </c>
      <c r="S5" s="736"/>
      <c r="T5" s="736"/>
      <c r="U5" s="736"/>
      <c r="V5" s="736"/>
      <c r="W5" s="736"/>
      <c r="X5" s="736"/>
      <c r="Y5" s="779"/>
      <c r="Z5" s="797">
        <v>2.2000000000000002</v>
      </c>
      <c r="AA5" s="797"/>
      <c r="AB5" s="797"/>
      <c r="AC5" s="797"/>
      <c r="AD5" s="798">
        <v>43630</v>
      </c>
      <c r="AE5" s="798"/>
      <c r="AF5" s="798"/>
      <c r="AG5" s="798"/>
      <c r="AH5" s="798"/>
      <c r="AI5" s="798"/>
      <c r="AJ5" s="798"/>
      <c r="AK5" s="798"/>
      <c r="AL5" s="780">
        <v>11.7</v>
      </c>
      <c r="AM5" s="751"/>
      <c r="AN5" s="751"/>
      <c r="AO5" s="781"/>
      <c r="AP5" s="746" t="s">
        <v>221</v>
      </c>
      <c r="AQ5" s="747"/>
      <c r="AR5" s="747"/>
      <c r="AS5" s="747"/>
      <c r="AT5" s="747"/>
      <c r="AU5" s="747"/>
      <c r="AV5" s="747"/>
      <c r="AW5" s="747"/>
      <c r="AX5" s="747"/>
      <c r="AY5" s="747"/>
      <c r="AZ5" s="747"/>
      <c r="BA5" s="747"/>
      <c r="BB5" s="747"/>
      <c r="BC5" s="747"/>
      <c r="BD5" s="747"/>
      <c r="BE5" s="747"/>
      <c r="BF5" s="748"/>
      <c r="BG5" s="680">
        <v>43630</v>
      </c>
      <c r="BH5" s="681"/>
      <c r="BI5" s="681"/>
      <c r="BJ5" s="681"/>
      <c r="BK5" s="681"/>
      <c r="BL5" s="681"/>
      <c r="BM5" s="681"/>
      <c r="BN5" s="682"/>
      <c r="BO5" s="713">
        <v>100</v>
      </c>
      <c r="BP5" s="713"/>
      <c r="BQ5" s="713"/>
      <c r="BR5" s="713"/>
      <c r="BS5" s="714" t="s">
        <v>222</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214</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1820</v>
      </c>
      <c r="S6" s="681"/>
      <c r="T6" s="681"/>
      <c r="U6" s="681"/>
      <c r="V6" s="681"/>
      <c r="W6" s="681"/>
      <c r="X6" s="681"/>
      <c r="Y6" s="682"/>
      <c r="Z6" s="713">
        <v>0.1</v>
      </c>
      <c r="AA6" s="713"/>
      <c r="AB6" s="713"/>
      <c r="AC6" s="713"/>
      <c r="AD6" s="714">
        <v>1820</v>
      </c>
      <c r="AE6" s="714"/>
      <c r="AF6" s="714"/>
      <c r="AG6" s="714"/>
      <c r="AH6" s="714"/>
      <c r="AI6" s="714"/>
      <c r="AJ6" s="714"/>
      <c r="AK6" s="714"/>
      <c r="AL6" s="683">
        <v>0.5</v>
      </c>
      <c r="AM6" s="684"/>
      <c r="AN6" s="684"/>
      <c r="AO6" s="715"/>
      <c r="AP6" s="677" t="s">
        <v>227</v>
      </c>
      <c r="AQ6" s="678"/>
      <c r="AR6" s="678"/>
      <c r="AS6" s="678"/>
      <c r="AT6" s="678"/>
      <c r="AU6" s="678"/>
      <c r="AV6" s="678"/>
      <c r="AW6" s="678"/>
      <c r="AX6" s="678"/>
      <c r="AY6" s="678"/>
      <c r="AZ6" s="678"/>
      <c r="BA6" s="678"/>
      <c r="BB6" s="678"/>
      <c r="BC6" s="678"/>
      <c r="BD6" s="678"/>
      <c r="BE6" s="678"/>
      <c r="BF6" s="679"/>
      <c r="BG6" s="680">
        <v>43630</v>
      </c>
      <c r="BH6" s="681"/>
      <c r="BI6" s="681"/>
      <c r="BJ6" s="681"/>
      <c r="BK6" s="681"/>
      <c r="BL6" s="681"/>
      <c r="BM6" s="681"/>
      <c r="BN6" s="682"/>
      <c r="BO6" s="713">
        <v>100</v>
      </c>
      <c r="BP6" s="713"/>
      <c r="BQ6" s="713"/>
      <c r="BR6" s="713"/>
      <c r="BS6" s="714" t="s">
        <v>222</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12209</v>
      </c>
      <c r="CS6" s="681"/>
      <c r="CT6" s="681"/>
      <c r="CU6" s="681"/>
      <c r="CV6" s="681"/>
      <c r="CW6" s="681"/>
      <c r="CX6" s="681"/>
      <c r="CY6" s="682"/>
      <c r="CZ6" s="780">
        <v>0.6</v>
      </c>
      <c r="DA6" s="751"/>
      <c r="DB6" s="751"/>
      <c r="DC6" s="783"/>
      <c r="DD6" s="686" t="s">
        <v>222</v>
      </c>
      <c r="DE6" s="681"/>
      <c r="DF6" s="681"/>
      <c r="DG6" s="681"/>
      <c r="DH6" s="681"/>
      <c r="DI6" s="681"/>
      <c r="DJ6" s="681"/>
      <c r="DK6" s="681"/>
      <c r="DL6" s="681"/>
      <c r="DM6" s="681"/>
      <c r="DN6" s="681"/>
      <c r="DO6" s="681"/>
      <c r="DP6" s="682"/>
      <c r="DQ6" s="686">
        <v>12209</v>
      </c>
      <c r="DR6" s="681"/>
      <c r="DS6" s="681"/>
      <c r="DT6" s="681"/>
      <c r="DU6" s="681"/>
      <c r="DV6" s="681"/>
      <c r="DW6" s="681"/>
      <c r="DX6" s="681"/>
      <c r="DY6" s="681"/>
      <c r="DZ6" s="681"/>
      <c r="EA6" s="681"/>
      <c r="EB6" s="681"/>
      <c r="EC6" s="727"/>
    </row>
    <row r="7" spans="2:143" ht="11.25" customHeight="1" x14ac:dyDescent="0.15">
      <c r="B7" s="677" t="s">
        <v>229</v>
      </c>
      <c r="C7" s="678"/>
      <c r="D7" s="678"/>
      <c r="E7" s="678"/>
      <c r="F7" s="678"/>
      <c r="G7" s="678"/>
      <c r="H7" s="678"/>
      <c r="I7" s="678"/>
      <c r="J7" s="678"/>
      <c r="K7" s="678"/>
      <c r="L7" s="678"/>
      <c r="M7" s="678"/>
      <c r="N7" s="678"/>
      <c r="O7" s="678"/>
      <c r="P7" s="678"/>
      <c r="Q7" s="679"/>
      <c r="R7" s="680">
        <v>67</v>
      </c>
      <c r="S7" s="681"/>
      <c r="T7" s="681"/>
      <c r="U7" s="681"/>
      <c r="V7" s="681"/>
      <c r="W7" s="681"/>
      <c r="X7" s="681"/>
      <c r="Y7" s="682"/>
      <c r="Z7" s="713">
        <v>0</v>
      </c>
      <c r="AA7" s="713"/>
      <c r="AB7" s="713"/>
      <c r="AC7" s="713"/>
      <c r="AD7" s="714">
        <v>67</v>
      </c>
      <c r="AE7" s="714"/>
      <c r="AF7" s="714"/>
      <c r="AG7" s="714"/>
      <c r="AH7" s="714"/>
      <c r="AI7" s="714"/>
      <c r="AJ7" s="714"/>
      <c r="AK7" s="714"/>
      <c r="AL7" s="683">
        <v>0</v>
      </c>
      <c r="AM7" s="684"/>
      <c r="AN7" s="684"/>
      <c r="AO7" s="715"/>
      <c r="AP7" s="677" t="s">
        <v>230</v>
      </c>
      <c r="AQ7" s="678"/>
      <c r="AR7" s="678"/>
      <c r="AS7" s="678"/>
      <c r="AT7" s="678"/>
      <c r="AU7" s="678"/>
      <c r="AV7" s="678"/>
      <c r="AW7" s="678"/>
      <c r="AX7" s="678"/>
      <c r="AY7" s="678"/>
      <c r="AZ7" s="678"/>
      <c r="BA7" s="678"/>
      <c r="BB7" s="678"/>
      <c r="BC7" s="678"/>
      <c r="BD7" s="678"/>
      <c r="BE7" s="678"/>
      <c r="BF7" s="679"/>
      <c r="BG7" s="680">
        <v>22065</v>
      </c>
      <c r="BH7" s="681"/>
      <c r="BI7" s="681"/>
      <c r="BJ7" s="681"/>
      <c r="BK7" s="681"/>
      <c r="BL7" s="681"/>
      <c r="BM7" s="681"/>
      <c r="BN7" s="682"/>
      <c r="BO7" s="713">
        <v>50.6</v>
      </c>
      <c r="BP7" s="713"/>
      <c r="BQ7" s="713"/>
      <c r="BR7" s="713"/>
      <c r="BS7" s="714" t="s">
        <v>231</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902446</v>
      </c>
      <c r="CS7" s="681"/>
      <c r="CT7" s="681"/>
      <c r="CU7" s="681"/>
      <c r="CV7" s="681"/>
      <c r="CW7" s="681"/>
      <c r="CX7" s="681"/>
      <c r="CY7" s="682"/>
      <c r="CZ7" s="713">
        <v>47</v>
      </c>
      <c r="DA7" s="713"/>
      <c r="DB7" s="713"/>
      <c r="DC7" s="713"/>
      <c r="DD7" s="686">
        <v>57951</v>
      </c>
      <c r="DE7" s="681"/>
      <c r="DF7" s="681"/>
      <c r="DG7" s="681"/>
      <c r="DH7" s="681"/>
      <c r="DI7" s="681"/>
      <c r="DJ7" s="681"/>
      <c r="DK7" s="681"/>
      <c r="DL7" s="681"/>
      <c r="DM7" s="681"/>
      <c r="DN7" s="681"/>
      <c r="DO7" s="681"/>
      <c r="DP7" s="682"/>
      <c r="DQ7" s="686">
        <v>627320</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325</v>
      </c>
      <c r="S8" s="681"/>
      <c r="T8" s="681"/>
      <c r="U8" s="681"/>
      <c r="V8" s="681"/>
      <c r="W8" s="681"/>
      <c r="X8" s="681"/>
      <c r="Y8" s="682"/>
      <c r="Z8" s="713">
        <v>0</v>
      </c>
      <c r="AA8" s="713"/>
      <c r="AB8" s="713"/>
      <c r="AC8" s="713"/>
      <c r="AD8" s="714">
        <v>325</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668</v>
      </c>
      <c r="BH8" s="681"/>
      <c r="BI8" s="681"/>
      <c r="BJ8" s="681"/>
      <c r="BK8" s="681"/>
      <c r="BL8" s="681"/>
      <c r="BM8" s="681"/>
      <c r="BN8" s="682"/>
      <c r="BO8" s="713">
        <v>1.5</v>
      </c>
      <c r="BP8" s="713"/>
      <c r="BQ8" s="713"/>
      <c r="BR8" s="713"/>
      <c r="BS8" s="686" t="s">
        <v>222</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93813</v>
      </c>
      <c r="CS8" s="681"/>
      <c r="CT8" s="681"/>
      <c r="CU8" s="681"/>
      <c r="CV8" s="681"/>
      <c r="CW8" s="681"/>
      <c r="CX8" s="681"/>
      <c r="CY8" s="682"/>
      <c r="CZ8" s="713">
        <v>4.9000000000000004</v>
      </c>
      <c r="DA8" s="713"/>
      <c r="DB8" s="713"/>
      <c r="DC8" s="713"/>
      <c r="DD8" s="686" t="s">
        <v>222</v>
      </c>
      <c r="DE8" s="681"/>
      <c r="DF8" s="681"/>
      <c r="DG8" s="681"/>
      <c r="DH8" s="681"/>
      <c r="DI8" s="681"/>
      <c r="DJ8" s="681"/>
      <c r="DK8" s="681"/>
      <c r="DL8" s="681"/>
      <c r="DM8" s="681"/>
      <c r="DN8" s="681"/>
      <c r="DO8" s="681"/>
      <c r="DP8" s="682"/>
      <c r="DQ8" s="686">
        <v>42972</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378</v>
      </c>
      <c r="S9" s="681"/>
      <c r="T9" s="681"/>
      <c r="U9" s="681"/>
      <c r="V9" s="681"/>
      <c r="W9" s="681"/>
      <c r="X9" s="681"/>
      <c r="Y9" s="682"/>
      <c r="Z9" s="713">
        <v>0</v>
      </c>
      <c r="AA9" s="713"/>
      <c r="AB9" s="713"/>
      <c r="AC9" s="713"/>
      <c r="AD9" s="714">
        <v>378</v>
      </c>
      <c r="AE9" s="714"/>
      <c r="AF9" s="714"/>
      <c r="AG9" s="714"/>
      <c r="AH9" s="714"/>
      <c r="AI9" s="714"/>
      <c r="AJ9" s="714"/>
      <c r="AK9" s="714"/>
      <c r="AL9" s="683">
        <v>0.1</v>
      </c>
      <c r="AM9" s="684"/>
      <c r="AN9" s="684"/>
      <c r="AO9" s="715"/>
      <c r="AP9" s="677" t="s">
        <v>237</v>
      </c>
      <c r="AQ9" s="678"/>
      <c r="AR9" s="678"/>
      <c r="AS9" s="678"/>
      <c r="AT9" s="678"/>
      <c r="AU9" s="678"/>
      <c r="AV9" s="678"/>
      <c r="AW9" s="678"/>
      <c r="AX9" s="678"/>
      <c r="AY9" s="678"/>
      <c r="AZ9" s="678"/>
      <c r="BA9" s="678"/>
      <c r="BB9" s="678"/>
      <c r="BC9" s="678"/>
      <c r="BD9" s="678"/>
      <c r="BE9" s="678"/>
      <c r="BF9" s="679"/>
      <c r="BG9" s="680">
        <v>19032</v>
      </c>
      <c r="BH9" s="681"/>
      <c r="BI9" s="681"/>
      <c r="BJ9" s="681"/>
      <c r="BK9" s="681"/>
      <c r="BL9" s="681"/>
      <c r="BM9" s="681"/>
      <c r="BN9" s="682"/>
      <c r="BO9" s="713">
        <v>43.6</v>
      </c>
      <c r="BP9" s="713"/>
      <c r="BQ9" s="713"/>
      <c r="BR9" s="713"/>
      <c r="BS9" s="686" t="s">
        <v>222</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261768</v>
      </c>
      <c r="CS9" s="681"/>
      <c r="CT9" s="681"/>
      <c r="CU9" s="681"/>
      <c r="CV9" s="681"/>
      <c r="CW9" s="681"/>
      <c r="CX9" s="681"/>
      <c r="CY9" s="682"/>
      <c r="CZ9" s="713">
        <v>13.6</v>
      </c>
      <c r="DA9" s="713"/>
      <c r="DB9" s="713"/>
      <c r="DC9" s="713"/>
      <c r="DD9" s="686">
        <v>109630</v>
      </c>
      <c r="DE9" s="681"/>
      <c r="DF9" s="681"/>
      <c r="DG9" s="681"/>
      <c r="DH9" s="681"/>
      <c r="DI9" s="681"/>
      <c r="DJ9" s="681"/>
      <c r="DK9" s="681"/>
      <c r="DL9" s="681"/>
      <c r="DM9" s="681"/>
      <c r="DN9" s="681"/>
      <c r="DO9" s="681"/>
      <c r="DP9" s="682"/>
      <c r="DQ9" s="686">
        <v>171239</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222</v>
      </c>
      <c r="AA10" s="713"/>
      <c r="AB10" s="713"/>
      <c r="AC10" s="713"/>
      <c r="AD10" s="714" t="s">
        <v>222</v>
      </c>
      <c r="AE10" s="714"/>
      <c r="AF10" s="714"/>
      <c r="AG10" s="714"/>
      <c r="AH10" s="714"/>
      <c r="AI10" s="714"/>
      <c r="AJ10" s="714"/>
      <c r="AK10" s="714"/>
      <c r="AL10" s="683" t="s">
        <v>222</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1581</v>
      </c>
      <c r="BH10" s="681"/>
      <c r="BI10" s="681"/>
      <c r="BJ10" s="681"/>
      <c r="BK10" s="681"/>
      <c r="BL10" s="681"/>
      <c r="BM10" s="681"/>
      <c r="BN10" s="682"/>
      <c r="BO10" s="713">
        <v>3.6</v>
      </c>
      <c r="BP10" s="713"/>
      <c r="BQ10" s="713"/>
      <c r="BR10" s="713"/>
      <c r="BS10" s="686" t="s">
        <v>222</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t="s">
        <v>222</v>
      </c>
      <c r="CS10" s="681"/>
      <c r="CT10" s="681"/>
      <c r="CU10" s="681"/>
      <c r="CV10" s="681"/>
      <c r="CW10" s="681"/>
      <c r="CX10" s="681"/>
      <c r="CY10" s="682"/>
      <c r="CZ10" s="713" t="s">
        <v>222</v>
      </c>
      <c r="DA10" s="713"/>
      <c r="DB10" s="713"/>
      <c r="DC10" s="713"/>
      <c r="DD10" s="686" t="s">
        <v>222</v>
      </c>
      <c r="DE10" s="681"/>
      <c r="DF10" s="681"/>
      <c r="DG10" s="681"/>
      <c r="DH10" s="681"/>
      <c r="DI10" s="681"/>
      <c r="DJ10" s="681"/>
      <c r="DK10" s="681"/>
      <c r="DL10" s="681"/>
      <c r="DM10" s="681"/>
      <c r="DN10" s="681"/>
      <c r="DO10" s="681"/>
      <c r="DP10" s="682"/>
      <c r="DQ10" s="686" t="s">
        <v>222</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7774</v>
      </c>
      <c r="S11" s="681"/>
      <c r="T11" s="681"/>
      <c r="U11" s="681"/>
      <c r="V11" s="681"/>
      <c r="W11" s="681"/>
      <c r="X11" s="681"/>
      <c r="Y11" s="682"/>
      <c r="Z11" s="683">
        <v>0.4</v>
      </c>
      <c r="AA11" s="684"/>
      <c r="AB11" s="684"/>
      <c r="AC11" s="685"/>
      <c r="AD11" s="686">
        <v>7774</v>
      </c>
      <c r="AE11" s="681"/>
      <c r="AF11" s="681"/>
      <c r="AG11" s="681"/>
      <c r="AH11" s="681"/>
      <c r="AI11" s="681"/>
      <c r="AJ11" s="681"/>
      <c r="AK11" s="682"/>
      <c r="AL11" s="683">
        <v>2.1</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784</v>
      </c>
      <c r="BH11" s="681"/>
      <c r="BI11" s="681"/>
      <c r="BJ11" s="681"/>
      <c r="BK11" s="681"/>
      <c r="BL11" s="681"/>
      <c r="BM11" s="681"/>
      <c r="BN11" s="682"/>
      <c r="BO11" s="713">
        <v>1.8</v>
      </c>
      <c r="BP11" s="713"/>
      <c r="BQ11" s="713"/>
      <c r="BR11" s="713"/>
      <c r="BS11" s="686" t="s">
        <v>231</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136194</v>
      </c>
      <c r="CS11" s="681"/>
      <c r="CT11" s="681"/>
      <c r="CU11" s="681"/>
      <c r="CV11" s="681"/>
      <c r="CW11" s="681"/>
      <c r="CX11" s="681"/>
      <c r="CY11" s="682"/>
      <c r="CZ11" s="713">
        <v>7.1</v>
      </c>
      <c r="DA11" s="713"/>
      <c r="DB11" s="713"/>
      <c r="DC11" s="713"/>
      <c r="DD11" s="686">
        <v>86806</v>
      </c>
      <c r="DE11" s="681"/>
      <c r="DF11" s="681"/>
      <c r="DG11" s="681"/>
      <c r="DH11" s="681"/>
      <c r="DI11" s="681"/>
      <c r="DJ11" s="681"/>
      <c r="DK11" s="681"/>
      <c r="DL11" s="681"/>
      <c r="DM11" s="681"/>
      <c r="DN11" s="681"/>
      <c r="DO11" s="681"/>
      <c r="DP11" s="682"/>
      <c r="DQ11" s="686">
        <v>43313</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t="s">
        <v>222</v>
      </c>
      <c r="S12" s="681"/>
      <c r="T12" s="681"/>
      <c r="U12" s="681"/>
      <c r="V12" s="681"/>
      <c r="W12" s="681"/>
      <c r="X12" s="681"/>
      <c r="Y12" s="682"/>
      <c r="Z12" s="713" t="s">
        <v>231</v>
      </c>
      <c r="AA12" s="713"/>
      <c r="AB12" s="713"/>
      <c r="AC12" s="713"/>
      <c r="AD12" s="714" t="s">
        <v>222</v>
      </c>
      <c r="AE12" s="714"/>
      <c r="AF12" s="714"/>
      <c r="AG12" s="714"/>
      <c r="AH12" s="714"/>
      <c r="AI12" s="714"/>
      <c r="AJ12" s="714"/>
      <c r="AK12" s="714"/>
      <c r="AL12" s="683" t="s">
        <v>222</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18483</v>
      </c>
      <c r="BH12" s="681"/>
      <c r="BI12" s="681"/>
      <c r="BJ12" s="681"/>
      <c r="BK12" s="681"/>
      <c r="BL12" s="681"/>
      <c r="BM12" s="681"/>
      <c r="BN12" s="682"/>
      <c r="BO12" s="713">
        <v>42.4</v>
      </c>
      <c r="BP12" s="713"/>
      <c r="BQ12" s="713"/>
      <c r="BR12" s="713"/>
      <c r="BS12" s="686" t="s">
        <v>222</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63099</v>
      </c>
      <c r="CS12" s="681"/>
      <c r="CT12" s="681"/>
      <c r="CU12" s="681"/>
      <c r="CV12" s="681"/>
      <c r="CW12" s="681"/>
      <c r="CX12" s="681"/>
      <c r="CY12" s="682"/>
      <c r="CZ12" s="713">
        <v>3.3</v>
      </c>
      <c r="DA12" s="713"/>
      <c r="DB12" s="713"/>
      <c r="DC12" s="713"/>
      <c r="DD12" s="686">
        <v>25960</v>
      </c>
      <c r="DE12" s="681"/>
      <c r="DF12" s="681"/>
      <c r="DG12" s="681"/>
      <c r="DH12" s="681"/>
      <c r="DI12" s="681"/>
      <c r="DJ12" s="681"/>
      <c r="DK12" s="681"/>
      <c r="DL12" s="681"/>
      <c r="DM12" s="681"/>
      <c r="DN12" s="681"/>
      <c r="DO12" s="681"/>
      <c r="DP12" s="682"/>
      <c r="DQ12" s="686">
        <v>26782</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222</v>
      </c>
      <c r="S13" s="681"/>
      <c r="T13" s="681"/>
      <c r="U13" s="681"/>
      <c r="V13" s="681"/>
      <c r="W13" s="681"/>
      <c r="X13" s="681"/>
      <c r="Y13" s="682"/>
      <c r="Z13" s="713" t="s">
        <v>222</v>
      </c>
      <c r="AA13" s="713"/>
      <c r="AB13" s="713"/>
      <c r="AC13" s="713"/>
      <c r="AD13" s="714" t="s">
        <v>222</v>
      </c>
      <c r="AE13" s="714"/>
      <c r="AF13" s="714"/>
      <c r="AG13" s="714"/>
      <c r="AH13" s="714"/>
      <c r="AI13" s="714"/>
      <c r="AJ13" s="714"/>
      <c r="AK13" s="714"/>
      <c r="AL13" s="683" t="s">
        <v>222</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16665</v>
      </c>
      <c r="BH13" s="681"/>
      <c r="BI13" s="681"/>
      <c r="BJ13" s="681"/>
      <c r="BK13" s="681"/>
      <c r="BL13" s="681"/>
      <c r="BM13" s="681"/>
      <c r="BN13" s="682"/>
      <c r="BO13" s="713">
        <v>38.200000000000003</v>
      </c>
      <c r="BP13" s="713"/>
      <c r="BQ13" s="713"/>
      <c r="BR13" s="713"/>
      <c r="BS13" s="686" t="s">
        <v>231</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289053</v>
      </c>
      <c r="CS13" s="681"/>
      <c r="CT13" s="681"/>
      <c r="CU13" s="681"/>
      <c r="CV13" s="681"/>
      <c r="CW13" s="681"/>
      <c r="CX13" s="681"/>
      <c r="CY13" s="682"/>
      <c r="CZ13" s="713">
        <v>15.1</v>
      </c>
      <c r="DA13" s="713"/>
      <c r="DB13" s="713"/>
      <c r="DC13" s="713"/>
      <c r="DD13" s="686">
        <v>222778</v>
      </c>
      <c r="DE13" s="681"/>
      <c r="DF13" s="681"/>
      <c r="DG13" s="681"/>
      <c r="DH13" s="681"/>
      <c r="DI13" s="681"/>
      <c r="DJ13" s="681"/>
      <c r="DK13" s="681"/>
      <c r="DL13" s="681"/>
      <c r="DM13" s="681"/>
      <c r="DN13" s="681"/>
      <c r="DO13" s="681"/>
      <c r="DP13" s="682"/>
      <c r="DQ13" s="686">
        <v>105125</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222</v>
      </c>
      <c r="AA14" s="713"/>
      <c r="AB14" s="713"/>
      <c r="AC14" s="713"/>
      <c r="AD14" s="714" t="s">
        <v>231</v>
      </c>
      <c r="AE14" s="714"/>
      <c r="AF14" s="714"/>
      <c r="AG14" s="714"/>
      <c r="AH14" s="714"/>
      <c r="AI14" s="714"/>
      <c r="AJ14" s="714"/>
      <c r="AK14" s="714"/>
      <c r="AL14" s="683" t="s">
        <v>231</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1131</v>
      </c>
      <c r="BH14" s="681"/>
      <c r="BI14" s="681"/>
      <c r="BJ14" s="681"/>
      <c r="BK14" s="681"/>
      <c r="BL14" s="681"/>
      <c r="BM14" s="681"/>
      <c r="BN14" s="682"/>
      <c r="BO14" s="713">
        <v>2.6</v>
      </c>
      <c r="BP14" s="713"/>
      <c r="BQ14" s="713"/>
      <c r="BR14" s="713"/>
      <c r="BS14" s="686" t="s">
        <v>231</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12568</v>
      </c>
      <c r="CS14" s="681"/>
      <c r="CT14" s="681"/>
      <c r="CU14" s="681"/>
      <c r="CV14" s="681"/>
      <c r="CW14" s="681"/>
      <c r="CX14" s="681"/>
      <c r="CY14" s="682"/>
      <c r="CZ14" s="713">
        <v>0.7</v>
      </c>
      <c r="DA14" s="713"/>
      <c r="DB14" s="713"/>
      <c r="DC14" s="713"/>
      <c r="DD14" s="686" t="s">
        <v>222</v>
      </c>
      <c r="DE14" s="681"/>
      <c r="DF14" s="681"/>
      <c r="DG14" s="681"/>
      <c r="DH14" s="681"/>
      <c r="DI14" s="681"/>
      <c r="DJ14" s="681"/>
      <c r="DK14" s="681"/>
      <c r="DL14" s="681"/>
      <c r="DM14" s="681"/>
      <c r="DN14" s="681"/>
      <c r="DO14" s="681"/>
      <c r="DP14" s="682"/>
      <c r="DQ14" s="686">
        <v>5682</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222</v>
      </c>
      <c r="S15" s="681"/>
      <c r="T15" s="681"/>
      <c r="U15" s="681"/>
      <c r="V15" s="681"/>
      <c r="W15" s="681"/>
      <c r="X15" s="681"/>
      <c r="Y15" s="682"/>
      <c r="Z15" s="713" t="s">
        <v>231</v>
      </c>
      <c r="AA15" s="713"/>
      <c r="AB15" s="713"/>
      <c r="AC15" s="713"/>
      <c r="AD15" s="714" t="s">
        <v>222</v>
      </c>
      <c r="AE15" s="714"/>
      <c r="AF15" s="714"/>
      <c r="AG15" s="714"/>
      <c r="AH15" s="714"/>
      <c r="AI15" s="714"/>
      <c r="AJ15" s="714"/>
      <c r="AK15" s="714"/>
      <c r="AL15" s="683" t="s">
        <v>231</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1951</v>
      </c>
      <c r="BH15" s="681"/>
      <c r="BI15" s="681"/>
      <c r="BJ15" s="681"/>
      <c r="BK15" s="681"/>
      <c r="BL15" s="681"/>
      <c r="BM15" s="681"/>
      <c r="BN15" s="682"/>
      <c r="BO15" s="713">
        <v>4.5</v>
      </c>
      <c r="BP15" s="713"/>
      <c r="BQ15" s="713"/>
      <c r="BR15" s="713"/>
      <c r="BS15" s="686" t="s">
        <v>222</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80559</v>
      </c>
      <c r="CS15" s="681"/>
      <c r="CT15" s="681"/>
      <c r="CU15" s="681"/>
      <c r="CV15" s="681"/>
      <c r="CW15" s="681"/>
      <c r="CX15" s="681"/>
      <c r="CY15" s="682"/>
      <c r="CZ15" s="713">
        <v>4.2</v>
      </c>
      <c r="DA15" s="713"/>
      <c r="DB15" s="713"/>
      <c r="DC15" s="713"/>
      <c r="DD15" s="686">
        <v>6233</v>
      </c>
      <c r="DE15" s="681"/>
      <c r="DF15" s="681"/>
      <c r="DG15" s="681"/>
      <c r="DH15" s="681"/>
      <c r="DI15" s="681"/>
      <c r="DJ15" s="681"/>
      <c r="DK15" s="681"/>
      <c r="DL15" s="681"/>
      <c r="DM15" s="681"/>
      <c r="DN15" s="681"/>
      <c r="DO15" s="681"/>
      <c r="DP15" s="682"/>
      <c r="DQ15" s="686">
        <v>50969</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263</v>
      </c>
      <c r="S16" s="681"/>
      <c r="T16" s="681"/>
      <c r="U16" s="681"/>
      <c r="V16" s="681"/>
      <c r="W16" s="681"/>
      <c r="X16" s="681"/>
      <c r="Y16" s="682"/>
      <c r="Z16" s="713">
        <v>0</v>
      </c>
      <c r="AA16" s="713"/>
      <c r="AB16" s="713"/>
      <c r="AC16" s="713"/>
      <c r="AD16" s="714">
        <v>263</v>
      </c>
      <c r="AE16" s="714"/>
      <c r="AF16" s="714"/>
      <c r="AG16" s="714"/>
      <c r="AH16" s="714"/>
      <c r="AI16" s="714"/>
      <c r="AJ16" s="714"/>
      <c r="AK16" s="714"/>
      <c r="AL16" s="683">
        <v>0.1</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222</v>
      </c>
      <c r="BP16" s="713"/>
      <c r="BQ16" s="713"/>
      <c r="BR16" s="713"/>
      <c r="BS16" s="686" t="s">
        <v>222</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t="s">
        <v>222</v>
      </c>
      <c r="CS16" s="681"/>
      <c r="CT16" s="681"/>
      <c r="CU16" s="681"/>
      <c r="CV16" s="681"/>
      <c r="CW16" s="681"/>
      <c r="CX16" s="681"/>
      <c r="CY16" s="682"/>
      <c r="CZ16" s="713" t="s">
        <v>222</v>
      </c>
      <c r="DA16" s="713"/>
      <c r="DB16" s="713"/>
      <c r="DC16" s="713"/>
      <c r="DD16" s="686" t="s">
        <v>222</v>
      </c>
      <c r="DE16" s="681"/>
      <c r="DF16" s="681"/>
      <c r="DG16" s="681"/>
      <c r="DH16" s="681"/>
      <c r="DI16" s="681"/>
      <c r="DJ16" s="681"/>
      <c r="DK16" s="681"/>
      <c r="DL16" s="681"/>
      <c r="DM16" s="681"/>
      <c r="DN16" s="681"/>
      <c r="DO16" s="681"/>
      <c r="DP16" s="682"/>
      <c r="DQ16" s="686" t="s">
        <v>222</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93</v>
      </c>
      <c r="S17" s="681"/>
      <c r="T17" s="681"/>
      <c r="U17" s="681"/>
      <c r="V17" s="681"/>
      <c r="W17" s="681"/>
      <c r="X17" s="681"/>
      <c r="Y17" s="682"/>
      <c r="Z17" s="713">
        <v>0</v>
      </c>
      <c r="AA17" s="713"/>
      <c r="AB17" s="713"/>
      <c r="AC17" s="713"/>
      <c r="AD17" s="714">
        <v>93</v>
      </c>
      <c r="AE17" s="714"/>
      <c r="AF17" s="714"/>
      <c r="AG17" s="714"/>
      <c r="AH17" s="714"/>
      <c r="AI17" s="714"/>
      <c r="AJ17" s="714"/>
      <c r="AK17" s="714"/>
      <c r="AL17" s="683">
        <v>0</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222</v>
      </c>
      <c r="BH17" s="681"/>
      <c r="BI17" s="681"/>
      <c r="BJ17" s="681"/>
      <c r="BK17" s="681"/>
      <c r="BL17" s="681"/>
      <c r="BM17" s="681"/>
      <c r="BN17" s="682"/>
      <c r="BO17" s="713" t="s">
        <v>231</v>
      </c>
      <c r="BP17" s="713"/>
      <c r="BQ17" s="713"/>
      <c r="BR17" s="713"/>
      <c r="BS17" s="686" t="s">
        <v>222</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66388</v>
      </c>
      <c r="CS17" s="681"/>
      <c r="CT17" s="681"/>
      <c r="CU17" s="681"/>
      <c r="CV17" s="681"/>
      <c r="CW17" s="681"/>
      <c r="CX17" s="681"/>
      <c r="CY17" s="682"/>
      <c r="CZ17" s="713">
        <v>3.5</v>
      </c>
      <c r="DA17" s="713"/>
      <c r="DB17" s="713"/>
      <c r="DC17" s="713"/>
      <c r="DD17" s="686" t="s">
        <v>231</v>
      </c>
      <c r="DE17" s="681"/>
      <c r="DF17" s="681"/>
      <c r="DG17" s="681"/>
      <c r="DH17" s="681"/>
      <c r="DI17" s="681"/>
      <c r="DJ17" s="681"/>
      <c r="DK17" s="681"/>
      <c r="DL17" s="681"/>
      <c r="DM17" s="681"/>
      <c r="DN17" s="681"/>
      <c r="DO17" s="681"/>
      <c r="DP17" s="682"/>
      <c r="DQ17" s="686">
        <v>64324</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225</v>
      </c>
      <c r="S18" s="681"/>
      <c r="T18" s="681"/>
      <c r="U18" s="681"/>
      <c r="V18" s="681"/>
      <c r="W18" s="681"/>
      <c r="X18" s="681"/>
      <c r="Y18" s="682"/>
      <c r="Z18" s="713">
        <v>0</v>
      </c>
      <c r="AA18" s="713"/>
      <c r="AB18" s="713"/>
      <c r="AC18" s="713"/>
      <c r="AD18" s="714">
        <v>225</v>
      </c>
      <c r="AE18" s="714"/>
      <c r="AF18" s="714"/>
      <c r="AG18" s="714"/>
      <c r="AH18" s="714"/>
      <c r="AI18" s="714"/>
      <c r="AJ18" s="714"/>
      <c r="AK18" s="714"/>
      <c r="AL18" s="683">
        <v>0.1</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222</v>
      </c>
      <c r="BH18" s="681"/>
      <c r="BI18" s="681"/>
      <c r="BJ18" s="681"/>
      <c r="BK18" s="681"/>
      <c r="BL18" s="681"/>
      <c r="BM18" s="681"/>
      <c r="BN18" s="682"/>
      <c r="BO18" s="713" t="s">
        <v>222</v>
      </c>
      <c r="BP18" s="713"/>
      <c r="BQ18" s="713"/>
      <c r="BR18" s="713"/>
      <c r="BS18" s="686" t="s">
        <v>231</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222</v>
      </c>
      <c r="CS18" s="681"/>
      <c r="CT18" s="681"/>
      <c r="CU18" s="681"/>
      <c r="CV18" s="681"/>
      <c r="CW18" s="681"/>
      <c r="CX18" s="681"/>
      <c r="CY18" s="682"/>
      <c r="CZ18" s="713" t="s">
        <v>222</v>
      </c>
      <c r="DA18" s="713"/>
      <c r="DB18" s="713"/>
      <c r="DC18" s="713"/>
      <c r="DD18" s="686" t="s">
        <v>222</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49</v>
      </c>
      <c r="S19" s="681"/>
      <c r="T19" s="681"/>
      <c r="U19" s="681"/>
      <c r="V19" s="681"/>
      <c r="W19" s="681"/>
      <c r="X19" s="681"/>
      <c r="Y19" s="682"/>
      <c r="Z19" s="713">
        <v>0</v>
      </c>
      <c r="AA19" s="713"/>
      <c r="AB19" s="713"/>
      <c r="AC19" s="713"/>
      <c r="AD19" s="714">
        <v>49</v>
      </c>
      <c r="AE19" s="714"/>
      <c r="AF19" s="714"/>
      <c r="AG19" s="714"/>
      <c r="AH19" s="714"/>
      <c r="AI19" s="714"/>
      <c r="AJ19" s="714"/>
      <c r="AK19" s="714"/>
      <c r="AL19" s="683">
        <v>0</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t="s">
        <v>222</v>
      </c>
      <c r="BH19" s="681"/>
      <c r="BI19" s="681"/>
      <c r="BJ19" s="681"/>
      <c r="BK19" s="681"/>
      <c r="BL19" s="681"/>
      <c r="BM19" s="681"/>
      <c r="BN19" s="682"/>
      <c r="BO19" s="713" t="s">
        <v>222</v>
      </c>
      <c r="BP19" s="713"/>
      <c r="BQ19" s="713"/>
      <c r="BR19" s="713"/>
      <c r="BS19" s="686" t="s">
        <v>222</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222</v>
      </c>
      <c r="CS19" s="681"/>
      <c r="CT19" s="681"/>
      <c r="CU19" s="681"/>
      <c r="CV19" s="681"/>
      <c r="CW19" s="681"/>
      <c r="CX19" s="681"/>
      <c r="CY19" s="682"/>
      <c r="CZ19" s="713" t="s">
        <v>222</v>
      </c>
      <c r="DA19" s="713"/>
      <c r="DB19" s="713"/>
      <c r="DC19" s="713"/>
      <c r="DD19" s="686" t="s">
        <v>231</v>
      </c>
      <c r="DE19" s="681"/>
      <c r="DF19" s="681"/>
      <c r="DG19" s="681"/>
      <c r="DH19" s="681"/>
      <c r="DI19" s="681"/>
      <c r="DJ19" s="681"/>
      <c r="DK19" s="681"/>
      <c r="DL19" s="681"/>
      <c r="DM19" s="681"/>
      <c r="DN19" s="681"/>
      <c r="DO19" s="681"/>
      <c r="DP19" s="682"/>
      <c r="DQ19" s="686" t="s">
        <v>222</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151</v>
      </c>
      <c r="S20" s="681"/>
      <c r="T20" s="681"/>
      <c r="U20" s="681"/>
      <c r="V20" s="681"/>
      <c r="W20" s="681"/>
      <c r="X20" s="681"/>
      <c r="Y20" s="682"/>
      <c r="Z20" s="713">
        <v>0</v>
      </c>
      <c r="AA20" s="713"/>
      <c r="AB20" s="713"/>
      <c r="AC20" s="713"/>
      <c r="AD20" s="714">
        <v>151</v>
      </c>
      <c r="AE20" s="714"/>
      <c r="AF20" s="714"/>
      <c r="AG20" s="714"/>
      <c r="AH20" s="714"/>
      <c r="AI20" s="714"/>
      <c r="AJ20" s="714"/>
      <c r="AK20" s="714"/>
      <c r="AL20" s="683">
        <v>0</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t="s">
        <v>222</v>
      </c>
      <c r="BH20" s="681"/>
      <c r="BI20" s="681"/>
      <c r="BJ20" s="681"/>
      <c r="BK20" s="681"/>
      <c r="BL20" s="681"/>
      <c r="BM20" s="681"/>
      <c r="BN20" s="682"/>
      <c r="BO20" s="713" t="s">
        <v>222</v>
      </c>
      <c r="BP20" s="713"/>
      <c r="BQ20" s="713"/>
      <c r="BR20" s="713"/>
      <c r="BS20" s="686" t="s">
        <v>222</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1918097</v>
      </c>
      <c r="CS20" s="681"/>
      <c r="CT20" s="681"/>
      <c r="CU20" s="681"/>
      <c r="CV20" s="681"/>
      <c r="CW20" s="681"/>
      <c r="CX20" s="681"/>
      <c r="CY20" s="682"/>
      <c r="CZ20" s="713">
        <v>100</v>
      </c>
      <c r="DA20" s="713"/>
      <c r="DB20" s="713"/>
      <c r="DC20" s="713"/>
      <c r="DD20" s="686">
        <v>509358</v>
      </c>
      <c r="DE20" s="681"/>
      <c r="DF20" s="681"/>
      <c r="DG20" s="681"/>
      <c r="DH20" s="681"/>
      <c r="DI20" s="681"/>
      <c r="DJ20" s="681"/>
      <c r="DK20" s="681"/>
      <c r="DL20" s="681"/>
      <c r="DM20" s="681"/>
      <c r="DN20" s="681"/>
      <c r="DO20" s="681"/>
      <c r="DP20" s="682"/>
      <c r="DQ20" s="686">
        <v>1149935</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25</v>
      </c>
      <c r="S21" s="681"/>
      <c r="T21" s="681"/>
      <c r="U21" s="681"/>
      <c r="V21" s="681"/>
      <c r="W21" s="681"/>
      <c r="X21" s="681"/>
      <c r="Y21" s="682"/>
      <c r="Z21" s="713">
        <v>0</v>
      </c>
      <c r="AA21" s="713"/>
      <c r="AB21" s="713"/>
      <c r="AC21" s="713"/>
      <c r="AD21" s="714">
        <v>25</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t="s">
        <v>222</v>
      </c>
      <c r="BH21" s="681"/>
      <c r="BI21" s="681"/>
      <c r="BJ21" s="681"/>
      <c r="BK21" s="681"/>
      <c r="BL21" s="681"/>
      <c r="BM21" s="681"/>
      <c r="BN21" s="682"/>
      <c r="BO21" s="713" t="s">
        <v>222</v>
      </c>
      <c r="BP21" s="713"/>
      <c r="BQ21" s="713"/>
      <c r="BR21" s="713"/>
      <c r="BS21" s="686" t="s">
        <v>222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411989</v>
      </c>
      <c r="S22" s="681"/>
      <c r="T22" s="681"/>
      <c r="U22" s="681"/>
      <c r="V22" s="681"/>
      <c r="W22" s="681"/>
      <c r="X22" s="681"/>
      <c r="Y22" s="682"/>
      <c r="Z22" s="713">
        <v>21.2</v>
      </c>
      <c r="AA22" s="713"/>
      <c r="AB22" s="713"/>
      <c r="AC22" s="713"/>
      <c r="AD22" s="714">
        <v>318968</v>
      </c>
      <c r="AE22" s="714"/>
      <c r="AF22" s="714"/>
      <c r="AG22" s="714"/>
      <c r="AH22" s="714"/>
      <c r="AI22" s="714"/>
      <c r="AJ22" s="714"/>
      <c r="AK22" s="714"/>
      <c r="AL22" s="683">
        <v>85.3</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222</v>
      </c>
      <c r="BH22" s="681"/>
      <c r="BI22" s="681"/>
      <c r="BJ22" s="681"/>
      <c r="BK22" s="681"/>
      <c r="BL22" s="681"/>
      <c r="BM22" s="681"/>
      <c r="BN22" s="682"/>
      <c r="BO22" s="713" t="s">
        <v>231</v>
      </c>
      <c r="BP22" s="713"/>
      <c r="BQ22" s="713"/>
      <c r="BR22" s="713"/>
      <c r="BS22" s="686" t="s">
        <v>222</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318968</v>
      </c>
      <c r="S23" s="681"/>
      <c r="T23" s="681"/>
      <c r="U23" s="681"/>
      <c r="V23" s="681"/>
      <c r="W23" s="681"/>
      <c r="X23" s="681"/>
      <c r="Y23" s="682"/>
      <c r="Z23" s="713">
        <v>16.399999999999999</v>
      </c>
      <c r="AA23" s="713"/>
      <c r="AB23" s="713"/>
      <c r="AC23" s="713"/>
      <c r="AD23" s="714">
        <v>318968</v>
      </c>
      <c r="AE23" s="714"/>
      <c r="AF23" s="714"/>
      <c r="AG23" s="714"/>
      <c r="AH23" s="714"/>
      <c r="AI23" s="714"/>
      <c r="AJ23" s="714"/>
      <c r="AK23" s="714"/>
      <c r="AL23" s="683">
        <v>85.3</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222</v>
      </c>
      <c r="BH23" s="681"/>
      <c r="BI23" s="681"/>
      <c r="BJ23" s="681"/>
      <c r="BK23" s="681"/>
      <c r="BL23" s="681"/>
      <c r="BM23" s="681"/>
      <c r="BN23" s="682"/>
      <c r="BO23" s="713" t="s">
        <v>231</v>
      </c>
      <c r="BP23" s="713"/>
      <c r="BQ23" s="713"/>
      <c r="BR23" s="713"/>
      <c r="BS23" s="686" t="s">
        <v>222</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93021</v>
      </c>
      <c r="S24" s="681"/>
      <c r="T24" s="681"/>
      <c r="U24" s="681"/>
      <c r="V24" s="681"/>
      <c r="W24" s="681"/>
      <c r="X24" s="681"/>
      <c r="Y24" s="682"/>
      <c r="Z24" s="713">
        <v>4.8</v>
      </c>
      <c r="AA24" s="713"/>
      <c r="AB24" s="713"/>
      <c r="AC24" s="713"/>
      <c r="AD24" s="714" t="s">
        <v>222</v>
      </c>
      <c r="AE24" s="714"/>
      <c r="AF24" s="714"/>
      <c r="AG24" s="714"/>
      <c r="AH24" s="714"/>
      <c r="AI24" s="714"/>
      <c r="AJ24" s="714"/>
      <c r="AK24" s="714"/>
      <c r="AL24" s="683" t="s">
        <v>222</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222</v>
      </c>
      <c r="BH24" s="681"/>
      <c r="BI24" s="681"/>
      <c r="BJ24" s="681"/>
      <c r="BK24" s="681"/>
      <c r="BL24" s="681"/>
      <c r="BM24" s="681"/>
      <c r="BN24" s="682"/>
      <c r="BO24" s="713" t="s">
        <v>222</v>
      </c>
      <c r="BP24" s="713"/>
      <c r="BQ24" s="713"/>
      <c r="BR24" s="713"/>
      <c r="BS24" s="686" t="s">
        <v>222</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237088</v>
      </c>
      <c r="CS24" s="736"/>
      <c r="CT24" s="736"/>
      <c r="CU24" s="736"/>
      <c r="CV24" s="736"/>
      <c r="CW24" s="736"/>
      <c r="CX24" s="736"/>
      <c r="CY24" s="779"/>
      <c r="CZ24" s="780">
        <v>12.4</v>
      </c>
      <c r="DA24" s="751"/>
      <c r="DB24" s="751"/>
      <c r="DC24" s="783"/>
      <c r="DD24" s="778">
        <v>179399</v>
      </c>
      <c r="DE24" s="736"/>
      <c r="DF24" s="736"/>
      <c r="DG24" s="736"/>
      <c r="DH24" s="736"/>
      <c r="DI24" s="736"/>
      <c r="DJ24" s="736"/>
      <c r="DK24" s="779"/>
      <c r="DL24" s="778">
        <v>178977</v>
      </c>
      <c r="DM24" s="736"/>
      <c r="DN24" s="736"/>
      <c r="DO24" s="736"/>
      <c r="DP24" s="736"/>
      <c r="DQ24" s="736"/>
      <c r="DR24" s="736"/>
      <c r="DS24" s="736"/>
      <c r="DT24" s="736"/>
      <c r="DU24" s="736"/>
      <c r="DV24" s="779"/>
      <c r="DW24" s="780">
        <v>46.6</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t="s">
        <v>222</v>
      </c>
      <c r="S25" s="681"/>
      <c r="T25" s="681"/>
      <c r="U25" s="681"/>
      <c r="V25" s="681"/>
      <c r="W25" s="681"/>
      <c r="X25" s="681"/>
      <c r="Y25" s="682"/>
      <c r="Z25" s="713" t="s">
        <v>231</v>
      </c>
      <c r="AA25" s="713"/>
      <c r="AB25" s="713"/>
      <c r="AC25" s="713"/>
      <c r="AD25" s="714" t="s">
        <v>222</v>
      </c>
      <c r="AE25" s="714"/>
      <c r="AF25" s="714"/>
      <c r="AG25" s="714"/>
      <c r="AH25" s="714"/>
      <c r="AI25" s="714"/>
      <c r="AJ25" s="714"/>
      <c r="AK25" s="714"/>
      <c r="AL25" s="683" t="s">
        <v>222</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222</v>
      </c>
      <c r="BP25" s="713"/>
      <c r="BQ25" s="713"/>
      <c r="BR25" s="713"/>
      <c r="BS25" s="686" t="s">
        <v>231</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154085</v>
      </c>
      <c r="CS25" s="699"/>
      <c r="CT25" s="699"/>
      <c r="CU25" s="699"/>
      <c r="CV25" s="699"/>
      <c r="CW25" s="699"/>
      <c r="CX25" s="699"/>
      <c r="CY25" s="700"/>
      <c r="CZ25" s="683">
        <v>8</v>
      </c>
      <c r="DA25" s="701"/>
      <c r="DB25" s="701"/>
      <c r="DC25" s="702"/>
      <c r="DD25" s="686">
        <v>110776</v>
      </c>
      <c r="DE25" s="699"/>
      <c r="DF25" s="699"/>
      <c r="DG25" s="699"/>
      <c r="DH25" s="699"/>
      <c r="DI25" s="699"/>
      <c r="DJ25" s="699"/>
      <c r="DK25" s="700"/>
      <c r="DL25" s="686">
        <v>110354</v>
      </c>
      <c r="DM25" s="699"/>
      <c r="DN25" s="699"/>
      <c r="DO25" s="699"/>
      <c r="DP25" s="699"/>
      <c r="DQ25" s="699"/>
      <c r="DR25" s="699"/>
      <c r="DS25" s="699"/>
      <c r="DT25" s="699"/>
      <c r="DU25" s="699"/>
      <c r="DV25" s="700"/>
      <c r="DW25" s="683">
        <v>28.7</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466564</v>
      </c>
      <c r="S26" s="681"/>
      <c r="T26" s="681"/>
      <c r="U26" s="681"/>
      <c r="V26" s="681"/>
      <c r="W26" s="681"/>
      <c r="X26" s="681"/>
      <c r="Y26" s="682"/>
      <c r="Z26" s="713">
        <v>24</v>
      </c>
      <c r="AA26" s="713"/>
      <c r="AB26" s="713"/>
      <c r="AC26" s="713"/>
      <c r="AD26" s="714">
        <v>373543</v>
      </c>
      <c r="AE26" s="714"/>
      <c r="AF26" s="714"/>
      <c r="AG26" s="714"/>
      <c r="AH26" s="714"/>
      <c r="AI26" s="714"/>
      <c r="AJ26" s="714"/>
      <c r="AK26" s="714"/>
      <c r="AL26" s="683">
        <v>99.9</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231</v>
      </c>
      <c r="BP26" s="713"/>
      <c r="BQ26" s="713"/>
      <c r="BR26" s="713"/>
      <c r="BS26" s="686" t="s">
        <v>222</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83531</v>
      </c>
      <c r="CS26" s="681"/>
      <c r="CT26" s="681"/>
      <c r="CU26" s="681"/>
      <c r="CV26" s="681"/>
      <c r="CW26" s="681"/>
      <c r="CX26" s="681"/>
      <c r="CY26" s="682"/>
      <c r="CZ26" s="683">
        <v>4.4000000000000004</v>
      </c>
      <c r="DA26" s="701"/>
      <c r="DB26" s="701"/>
      <c r="DC26" s="702"/>
      <c r="DD26" s="686">
        <v>52466</v>
      </c>
      <c r="DE26" s="681"/>
      <c r="DF26" s="681"/>
      <c r="DG26" s="681"/>
      <c r="DH26" s="681"/>
      <c r="DI26" s="681"/>
      <c r="DJ26" s="681"/>
      <c r="DK26" s="682"/>
      <c r="DL26" s="686" t="s">
        <v>222</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t="s">
        <v>222</v>
      </c>
      <c r="S27" s="681"/>
      <c r="T27" s="681"/>
      <c r="U27" s="681"/>
      <c r="V27" s="681"/>
      <c r="W27" s="681"/>
      <c r="X27" s="681"/>
      <c r="Y27" s="682"/>
      <c r="Z27" s="713" t="s">
        <v>222</v>
      </c>
      <c r="AA27" s="713"/>
      <c r="AB27" s="713"/>
      <c r="AC27" s="713"/>
      <c r="AD27" s="714" t="s">
        <v>222</v>
      </c>
      <c r="AE27" s="714"/>
      <c r="AF27" s="714"/>
      <c r="AG27" s="714"/>
      <c r="AH27" s="714"/>
      <c r="AI27" s="714"/>
      <c r="AJ27" s="714"/>
      <c r="AK27" s="714"/>
      <c r="AL27" s="683" t="s">
        <v>222</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43630</v>
      </c>
      <c r="BH27" s="681"/>
      <c r="BI27" s="681"/>
      <c r="BJ27" s="681"/>
      <c r="BK27" s="681"/>
      <c r="BL27" s="681"/>
      <c r="BM27" s="681"/>
      <c r="BN27" s="682"/>
      <c r="BO27" s="713">
        <v>100</v>
      </c>
      <c r="BP27" s="713"/>
      <c r="BQ27" s="713"/>
      <c r="BR27" s="713"/>
      <c r="BS27" s="686" t="s">
        <v>222</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16615</v>
      </c>
      <c r="CS27" s="699"/>
      <c r="CT27" s="699"/>
      <c r="CU27" s="699"/>
      <c r="CV27" s="699"/>
      <c r="CW27" s="699"/>
      <c r="CX27" s="699"/>
      <c r="CY27" s="700"/>
      <c r="CZ27" s="683">
        <v>0.9</v>
      </c>
      <c r="DA27" s="701"/>
      <c r="DB27" s="701"/>
      <c r="DC27" s="702"/>
      <c r="DD27" s="686">
        <v>4299</v>
      </c>
      <c r="DE27" s="699"/>
      <c r="DF27" s="699"/>
      <c r="DG27" s="699"/>
      <c r="DH27" s="699"/>
      <c r="DI27" s="699"/>
      <c r="DJ27" s="699"/>
      <c r="DK27" s="700"/>
      <c r="DL27" s="686">
        <v>4299</v>
      </c>
      <c r="DM27" s="699"/>
      <c r="DN27" s="699"/>
      <c r="DO27" s="699"/>
      <c r="DP27" s="699"/>
      <c r="DQ27" s="699"/>
      <c r="DR27" s="699"/>
      <c r="DS27" s="699"/>
      <c r="DT27" s="699"/>
      <c r="DU27" s="699"/>
      <c r="DV27" s="700"/>
      <c r="DW27" s="683">
        <v>1.1000000000000001</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742</v>
      </c>
      <c r="S28" s="681"/>
      <c r="T28" s="681"/>
      <c r="U28" s="681"/>
      <c r="V28" s="681"/>
      <c r="W28" s="681"/>
      <c r="X28" s="681"/>
      <c r="Y28" s="682"/>
      <c r="Z28" s="713">
        <v>0</v>
      </c>
      <c r="AA28" s="713"/>
      <c r="AB28" s="713"/>
      <c r="AC28" s="713"/>
      <c r="AD28" s="714" t="s">
        <v>222</v>
      </c>
      <c r="AE28" s="714"/>
      <c r="AF28" s="714"/>
      <c r="AG28" s="714"/>
      <c r="AH28" s="714"/>
      <c r="AI28" s="714"/>
      <c r="AJ28" s="714"/>
      <c r="AK28" s="714"/>
      <c r="AL28" s="683" t="s">
        <v>222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66388</v>
      </c>
      <c r="CS28" s="681"/>
      <c r="CT28" s="681"/>
      <c r="CU28" s="681"/>
      <c r="CV28" s="681"/>
      <c r="CW28" s="681"/>
      <c r="CX28" s="681"/>
      <c r="CY28" s="682"/>
      <c r="CZ28" s="683">
        <v>3.5</v>
      </c>
      <c r="DA28" s="701"/>
      <c r="DB28" s="701"/>
      <c r="DC28" s="702"/>
      <c r="DD28" s="686">
        <v>64324</v>
      </c>
      <c r="DE28" s="681"/>
      <c r="DF28" s="681"/>
      <c r="DG28" s="681"/>
      <c r="DH28" s="681"/>
      <c r="DI28" s="681"/>
      <c r="DJ28" s="681"/>
      <c r="DK28" s="682"/>
      <c r="DL28" s="686">
        <v>64324</v>
      </c>
      <c r="DM28" s="681"/>
      <c r="DN28" s="681"/>
      <c r="DO28" s="681"/>
      <c r="DP28" s="681"/>
      <c r="DQ28" s="681"/>
      <c r="DR28" s="681"/>
      <c r="DS28" s="681"/>
      <c r="DT28" s="681"/>
      <c r="DU28" s="681"/>
      <c r="DV28" s="682"/>
      <c r="DW28" s="683">
        <v>16.7</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17433</v>
      </c>
      <c r="S29" s="681"/>
      <c r="T29" s="681"/>
      <c r="U29" s="681"/>
      <c r="V29" s="681"/>
      <c r="W29" s="681"/>
      <c r="X29" s="681"/>
      <c r="Y29" s="682"/>
      <c r="Z29" s="713">
        <v>0.9</v>
      </c>
      <c r="AA29" s="713"/>
      <c r="AB29" s="713"/>
      <c r="AC29" s="713"/>
      <c r="AD29" s="714" t="s">
        <v>222</v>
      </c>
      <c r="AE29" s="714"/>
      <c r="AF29" s="714"/>
      <c r="AG29" s="714"/>
      <c r="AH29" s="714"/>
      <c r="AI29" s="714"/>
      <c r="AJ29" s="714"/>
      <c r="AK29" s="714"/>
      <c r="AL29" s="683" t="s">
        <v>222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67</v>
      </c>
      <c r="CG29" s="720"/>
      <c r="CH29" s="720"/>
      <c r="CI29" s="720"/>
      <c r="CJ29" s="720"/>
      <c r="CK29" s="720"/>
      <c r="CL29" s="720"/>
      <c r="CM29" s="720"/>
      <c r="CN29" s="720"/>
      <c r="CO29" s="720"/>
      <c r="CP29" s="720"/>
      <c r="CQ29" s="721"/>
      <c r="CR29" s="680">
        <v>66388</v>
      </c>
      <c r="CS29" s="699"/>
      <c r="CT29" s="699"/>
      <c r="CU29" s="699"/>
      <c r="CV29" s="699"/>
      <c r="CW29" s="699"/>
      <c r="CX29" s="699"/>
      <c r="CY29" s="700"/>
      <c r="CZ29" s="683">
        <v>3.5</v>
      </c>
      <c r="DA29" s="701"/>
      <c r="DB29" s="701"/>
      <c r="DC29" s="702"/>
      <c r="DD29" s="686">
        <v>64324</v>
      </c>
      <c r="DE29" s="699"/>
      <c r="DF29" s="699"/>
      <c r="DG29" s="699"/>
      <c r="DH29" s="699"/>
      <c r="DI29" s="699"/>
      <c r="DJ29" s="699"/>
      <c r="DK29" s="700"/>
      <c r="DL29" s="686">
        <v>64324</v>
      </c>
      <c r="DM29" s="699"/>
      <c r="DN29" s="699"/>
      <c r="DO29" s="699"/>
      <c r="DP29" s="699"/>
      <c r="DQ29" s="699"/>
      <c r="DR29" s="699"/>
      <c r="DS29" s="699"/>
      <c r="DT29" s="699"/>
      <c r="DU29" s="699"/>
      <c r="DV29" s="700"/>
      <c r="DW29" s="683">
        <v>16.7</v>
      </c>
      <c r="DX29" s="701"/>
      <c r="DY29" s="701"/>
      <c r="DZ29" s="701"/>
      <c r="EA29" s="701"/>
      <c r="EB29" s="701"/>
      <c r="EC29" s="722"/>
    </row>
    <row r="30" spans="2:133" ht="11.25" customHeight="1" x14ac:dyDescent="0.15">
      <c r="B30" s="677" t="s">
        <v>300</v>
      </c>
      <c r="C30" s="678"/>
      <c r="D30" s="678"/>
      <c r="E30" s="678"/>
      <c r="F30" s="678"/>
      <c r="G30" s="678"/>
      <c r="H30" s="678"/>
      <c r="I30" s="678"/>
      <c r="J30" s="678"/>
      <c r="K30" s="678"/>
      <c r="L30" s="678"/>
      <c r="M30" s="678"/>
      <c r="N30" s="678"/>
      <c r="O30" s="678"/>
      <c r="P30" s="678"/>
      <c r="Q30" s="679"/>
      <c r="R30" s="680">
        <v>258</v>
      </c>
      <c r="S30" s="681"/>
      <c r="T30" s="681"/>
      <c r="U30" s="681"/>
      <c r="V30" s="681"/>
      <c r="W30" s="681"/>
      <c r="X30" s="681"/>
      <c r="Y30" s="682"/>
      <c r="Z30" s="713">
        <v>0</v>
      </c>
      <c r="AA30" s="713"/>
      <c r="AB30" s="713"/>
      <c r="AC30" s="713"/>
      <c r="AD30" s="714" t="s">
        <v>231</v>
      </c>
      <c r="AE30" s="714"/>
      <c r="AF30" s="714"/>
      <c r="AG30" s="714"/>
      <c r="AH30" s="714"/>
      <c r="AI30" s="714"/>
      <c r="AJ30" s="714"/>
      <c r="AK30" s="714"/>
      <c r="AL30" s="683" t="s">
        <v>222</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301</v>
      </c>
      <c r="BH30" s="754"/>
      <c r="BI30" s="754"/>
      <c r="BJ30" s="754"/>
      <c r="BK30" s="754"/>
      <c r="BL30" s="754"/>
      <c r="BM30" s="754"/>
      <c r="BN30" s="754"/>
      <c r="BO30" s="754"/>
      <c r="BP30" s="754"/>
      <c r="BQ30" s="755"/>
      <c r="BR30" s="741" t="s">
        <v>302</v>
      </c>
      <c r="BS30" s="754"/>
      <c r="BT30" s="754"/>
      <c r="BU30" s="754"/>
      <c r="BV30" s="754"/>
      <c r="BW30" s="754"/>
      <c r="BX30" s="754"/>
      <c r="BY30" s="754"/>
      <c r="BZ30" s="754"/>
      <c r="CA30" s="754"/>
      <c r="CB30" s="755"/>
      <c r="CD30" s="767"/>
      <c r="CE30" s="768"/>
      <c r="CF30" s="719" t="s">
        <v>303</v>
      </c>
      <c r="CG30" s="720"/>
      <c r="CH30" s="720"/>
      <c r="CI30" s="720"/>
      <c r="CJ30" s="720"/>
      <c r="CK30" s="720"/>
      <c r="CL30" s="720"/>
      <c r="CM30" s="720"/>
      <c r="CN30" s="720"/>
      <c r="CO30" s="720"/>
      <c r="CP30" s="720"/>
      <c r="CQ30" s="721"/>
      <c r="CR30" s="680">
        <v>63608</v>
      </c>
      <c r="CS30" s="681"/>
      <c r="CT30" s="681"/>
      <c r="CU30" s="681"/>
      <c r="CV30" s="681"/>
      <c r="CW30" s="681"/>
      <c r="CX30" s="681"/>
      <c r="CY30" s="682"/>
      <c r="CZ30" s="683">
        <v>3.3</v>
      </c>
      <c r="DA30" s="701"/>
      <c r="DB30" s="701"/>
      <c r="DC30" s="702"/>
      <c r="DD30" s="686">
        <v>61753</v>
      </c>
      <c r="DE30" s="681"/>
      <c r="DF30" s="681"/>
      <c r="DG30" s="681"/>
      <c r="DH30" s="681"/>
      <c r="DI30" s="681"/>
      <c r="DJ30" s="681"/>
      <c r="DK30" s="682"/>
      <c r="DL30" s="686">
        <v>61753</v>
      </c>
      <c r="DM30" s="681"/>
      <c r="DN30" s="681"/>
      <c r="DO30" s="681"/>
      <c r="DP30" s="681"/>
      <c r="DQ30" s="681"/>
      <c r="DR30" s="681"/>
      <c r="DS30" s="681"/>
      <c r="DT30" s="681"/>
      <c r="DU30" s="681"/>
      <c r="DV30" s="682"/>
      <c r="DW30" s="683">
        <v>16.100000000000001</v>
      </c>
      <c r="DX30" s="701"/>
      <c r="DY30" s="701"/>
      <c r="DZ30" s="701"/>
      <c r="EA30" s="701"/>
      <c r="EB30" s="701"/>
      <c r="EC30" s="722"/>
    </row>
    <row r="31" spans="2:133" ht="11.25" customHeight="1" x14ac:dyDescent="0.15">
      <c r="B31" s="677" t="s">
        <v>304</v>
      </c>
      <c r="C31" s="678"/>
      <c r="D31" s="678"/>
      <c r="E31" s="678"/>
      <c r="F31" s="678"/>
      <c r="G31" s="678"/>
      <c r="H31" s="678"/>
      <c r="I31" s="678"/>
      <c r="J31" s="678"/>
      <c r="K31" s="678"/>
      <c r="L31" s="678"/>
      <c r="M31" s="678"/>
      <c r="N31" s="678"/>
      <c r="O31" s="678"/>
      <c r="P31" s="678"/>
      <c r="Q31" s="679"/>
      <c r="R31" s="680">
        <v>158731</v>
      </c>
      <c r="S31" s="681"/>
      <c r="T31" s="681"/>
      <c r="U31" s="681"/>
      <c r="V31" s="681"/>
      <c r="W31" s="681"/>
      <c r="X31" s="681"/>
      <c r="Y31" s="682"/>
      <c r="Z31" s="713">
        <v>8.1999999999999993</v>
      </c>
      <c r="AA31" s="713"/>
      <c r="AB31" s="713"/>
      <c r="AC31" s="713"/>
      <c r="AD31" s="714" t="s">
        <v>222</v>
      </c>
      <c r="AE31" s="714"/>
      <c r="AF31" s="714"/>
      <c r="AG31" s="714"/>
      <c r="AH31" s="714"/>
      <c r="AI31" s="714"/>
      <c r="AJ31" s="714"/>
      <c r="AK31" s="714"/>
      <c r="AL31" s="683" t="s">
        <v>222</v>
      </c>
      <c r="AM31" s="684"/>
      <c r="AN31" s="684"/>
      <c r="AO31" s="715"/>
      <c r="AP31" s="756" t="s">
        <v>305</v>
      </c>
      <c r="AQ31" s="757"/>
      <c r="AR31" s="757"/>
      <c r="AS31" s="757"/>
      <c r="AT31" s="762" t="s">
        <v>306</v>
      </c>
      <c r="AU31" s="208"/>
      <c r="AV31" s="208"/>
      <c r="AW31" s="208"/>
      <c r="AX31" s="746" t="s">
        <v>183</v>
      </c>
      <c r="AY31" s="747"/>
      <c r="AZ31" s="747"/>
      <c r="BA31" s="747"/>
      <c r="BB31" s="747"/>
      <c r="BC31" s="747"/>
      <c r="BD31" s="747"/>
      <c r="BE31" s="747"/>
      <c r="BF31" s="748"/>
      <c r="BG31" s="749">
        <v>99.3</v>
      </c>
      <c r="BH31" s="750"/>
      <c r="BI31" s="750"/>
      <c r="BJ31" s="750"/>
      <c r="BK31" s="750"/>
      <c r="BL31" s="750"/>
      <c r="BM31" s="751">
        <v>98.4</v>
      </c>
      <c r="BN31" s="750"/>
      <c r="BO31" s="750"/>
      <c r="BP31" s="750"/>
      <c r="BQ31" s="752"/>
      <c r="BR31" s="749">
        <v>99.8</v>
      </c>
      <c r="BS31" s="750"/>
      <c r="BT31" s="750"/>
      <c r="BU31" s="750"/>
      <c r="BV31" s="750"/>
      <c r="BW31" s="750"/>
      <c r="BX31" s="751">
        <v>99.1</v>
      </c>
      <c r="BY31" s="750"/>
      <c r="BZ31" s="750"/>
      <c r="CA31" s="750"/>
      <c r="CB31" s="752"/>
      <c r="CD31" s="767"/>
      <c r="CE31" s="768"/>
      <c r="CF31" s="719" t="s">
        <v>307</v>
      </c>
      <c r="CG31" s="720"/>
      <c r="CH31" s="720"/>
      <c r="CI31" s="720"/>
      <c r="CJ31" s="720"/>
      <c r="CK31" s="720"/>
      <c r="CL31" s="720"/>
      <c r="CM31" s="720"/>
      <c r="CN31" s="720"/>
      <c r="CO31" s="720"/>
      <c r="CP31" s="720"/>
      <c r="CQ31" s="721"/>
      <c r="CR31" s="680">
        <v>2780</v>
      </c>
      <c r="CS31" s="699"/>
      <c r="CT31" s="699"/>
      <c r="CU31" s="699"/>
      <c r="CV31" s="699"/>
      <c r="CW31" s="699"/>
      <c r="CX31" s="699"/>
      <c r="CY31" s="700"/>
      <c r="CZ31" s="683">
        <v>0.1</v>
      </c>
      <c r="DA31" s="701"/>
      <c r="DB31" s="701"/>
      <c r="DC31" s="702"/>
      <c r="DD31" s="686">
        <v>2571</v>
      </c>
      <c r="DE31" s="699"/>
      <c r="DF31" s="699"/>
      <c r="DG31" s="699"/>
      <c r="DH31" s="699"/>
      <c r="DI31" s="699"/>
      <c r="DJ31" s="699"/>
      <c r="DK31" s="700"/>
      <c r="DL31" s="686">
        <v>2571</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308</v>
      </c>
      <c r="C32" s="772"/>
      <c r="D32" s="772"/>
      <c r="E32" s="772"/>
      <c r="F32" s="772"/>
      <c r="G32" s="772"/>
      <c r="H32" s="772"/>
      <c r="I32" s="772"/>
      <c r="J32" s="772"/>
      <c r="K32" s="772"/>
      <c r="L32" s="772"/>
      <c r="M32" s="772"/>
      <c r="N32" s="772"/>
      <c r="O32" s="772"/>
      <c r="P32" s="772"/>
      <c r="Q32" s="773"/>
      <c r="R32" s="680" t="s">
        <v>222</v>
      </c>
      <c r="S32" s="681"/>
      <c r="T32" s="681"/>
      <c r="U32" s="681"/>
      <c r="V32" s="681"/>
      <c r="W32" s="681"/>
      <c r="X32" s="681"/>
      <c r="Y32" s="682"/>
      <c r="Z32" s="713" t="s">
        <v>222</v>
      </c>
      <c r="AA32" s="713"/>
      <c r="AB32" s="713"/>
      <c r="AC32" s="713"/>
      <c r="AD32" s="714" t="s">
        <v>222</v>
      </c>
      <c r="AE32" s="714"/>
      <c r="AF32" s="714"/>
      <c r="AG32" s="714"/>
      <c r="AH32" s="714"/>
      <c r="AI32" s="714"/>
      <c r="AJ32" s="714"/>
      <c r="AK32" s="714"/>
      <c r="AL32" s="683" t="s">
        <v>222</v>
      </c>
      <c r="AM32" s="684"/>
      <c r="AN32" s="684"/>
      <c r="AO32" s="715"/>
      <c r="AP32" s="758"/>
      <c r="AQ32" s="759"/>
      <c r="AR32" s="759"/>
      <c r="AS32" s="759"/>
      <c r="AT32" s="763"/>
      <c r="AU32" s="207" t="s">
        <v>309</v>
      </c>
      <c r="AV32" s="207"/>
      <c r="AW32" s="207"/>
      <c r="AX32" s="677" t="s">
        <v>310</v>
      </c>
      <c r="AY32" s="678"/>
      <c r="AZ32" s="678"/>
      <c r="BA32" s="678"/>
      <c r="BB32" s="678"/>
      <c r="BC32" s="678"/>
      <c r="BD32" s="678"/>
      <c r="BE32" s="678"/>
      <c r="BF32" s="679"/>
      <c r="BG32" s="753">
        <v>98.7</v>
      </c>
      <c r="BH32" s="699"/>
      <c r="BI32" s="699"/>
      <c r="BJ32" s="699"/>
      <c r="BK32" s="699"/>
      <c r="BL32" s="699"/>
      <c r="BM32" s="684">
        <v>97</v>
      </c>
      <c r="BN32" s="745"/>
      <c r="BO32" s="745"/>
      <c r="BP32" s="745"/>
      <c r="BQ32" s="726"/>
      <c r="BR32" s="753">
        <v>99.6</v>
      </c>
      <c r="BS32" s="699"/>
      <c r="BT32" s="699"/>
      <c r="BU32" s="699"/>
      <c r="BV32" s="699"/>
      <c r="BW32" s="699"/>
      <c r="BX32" s="684">
        <v>98.3</v>
      </c>
      <c r="BY32" s="745"/>
      <c r="BZ32" s="745"/>
      <c r="CA32" s="745"/>
      <c r="CB32" s="726"/>
      <c r="CD32" s="769"/>
      <c r="CE32" s="770"/>
      <c r="CF32" s="719" t="s">
        <v>311</v>
      </c>
      <c r="CG32" s="720"/>
      <c r="CH32" s="720"/>
      <c r="CI32" s="720"/>
      <c r="CJ32" s="720"/>
      <c r="CK32" s="720"/>
      <c r="CL32" s="720"/>
      <c r="CM32" s="720"/>
      <c r="CN32" s="720"/>
      <c r="CO32" s="720"/>
      <c r="CP32" s="720"/>
      <c r="CQ32" s="721"/>
      <c r="CR32" s="680" t="s">
        <v>222</v>
      </c>
      <c r="CS32" s="681"/>
      <c r="CT32" s="681"/>
      <c r="CU32" s="681"/>
      <c r="CV32" s="681"/>
      <c r="CW32" s="681"/>
      <c r="CX32" s="681"/>
      <c r="CY32" s="682"/>
      <c r="CZ32" s="683" t="s">
        <v>222</v>
      </c>
      <c r="DA32" s="701"/>
      <c r="DB32" s="701"/>
      <c r="DC32" s="702"/>
      <c r="DD32" s="686" t="s">
        <v>231</v>
      </c>
      <c r="DE32" s="681"/>
      <c r="DF32" s="681"/>
      <c r="DG32" s="681"/>
      <c r="DH32" s="681"/>
      <c r="DI32" s="681"/>
      <c r="DJ32" s="681"/>
      <c r="DK32" s="682"/>
      <c r="DL32" s="686" t="s">
        <v>222</v>
      </c>
      <c r="DM32" s="681"/>
      <c r="DN32" s="681"/>
      <c r="DO32" s="681"/>
      <c r="DP32" s="681"/>
      <c r="DQ32" s="681"/>
      <c r="DR32" s="681"/>
      <c r="DS32" s="681"/>
      <c r="DT32" s="681"/>
      <c r="DU32" s="681"/>
      <c r="DV32" s="682"/>
      <c r="DW32" s="683" t="s">
        <v>231</v>
      </c>
      <c r="DX32" s="701"/>
      <c r="DY32" s="701"/>
      <c r="DZ32" s="701"/>
      <c r="EA32" s="701"/>
      <c r="EB32" s="701"/>
      <c r="EC32" s="722"/>
    </row>
    <row r="33" spans="2:133" ht="11.25" customHeight="1" x14ac:dyDescent="0.15">
      <c r="B33" s="677" t="s">
        <v>312</v>
      </c>
      <c r="C33" s="678"/>
      <c r="D33" s="678"/>
      <c r="E33" s="678"/>
      <c r="F33" s="678"/>
      <c r="G33" s="678"/>
      <c r="H33" s="678"/>
      <c r="I33" s="678"/>
      <c r="J33" s="678"/>
      <c r="K33" s="678"/>
      <c r="L33" s="678"/>
      <c r="M33" s="678"/>
      <c r="N33" s="678"/>
      <c r="O33" s="678"/>
      <c r="P33" s="678"/>
      <c r="Q33" s="679"/>
      <c r="R33" s="680">
        <v>556399</v>
      </c>
      <c r="S33" s="681"/>
      <c r="T33" s="681"/>
      <c r="U33" s="681"/>
      <c r="V33" s="681"/>
      <c r="W33" s="681"/>
      <c r="X33" s="681"/>
      <c r="Y33" s="682"/>
      <c r="Z33" s="713">
        <v>28.7</v>
      </c>
      <c r="AA33" s="713"/>
      <c r="AB33" s="713"/>
      <c r="AC33" s="713"/>
      <c r="AD33" s="714" t="s">
        <v>222</v>
      </c>
      <c r="AE33" s="714"/>
      <c r="AF33" s="714"/>
      <c r="AG33" s="714"/>
      <c r="AH33" s="714"/>
      <c r="AI33" s="714"/>
      <c r="AJ33" s="714"/>
      <c r="AK33" s="714"/>
      <c r="AL33" s="683" t="s">
        <v>222</v>
      </c>
      <c r="AM33" s="684"/>
      <c r="AN33" s="684"/>
      <c r="AO33" s="715"/>
      <c r="AP33" s="760"/>
      <c r="AQ33" s="761"/>
      <c r="AR33" s="761"/>
      <c r="AS33" s="761"/>
      <c r="AT33" s="764"/>
      <c r="AU33" s="209"/>
      <c r="AV33" s="209"/>
      <c r="AW33" s="209"/>
      <c r="AX33" s="661" t="s">
        <v>313</v>
      </c>
      <c r="AY33" s="662"/>
      <c r="AZ33" s="662"/>
      <c r="BA33" s="662"/>
      <c r="BB33" s="662"/>
      <c r="BC33" s="662"/>
      <c r="BD33" s="662"/>
      <c r="BE33" s="662"/>
      <c r="BF33" s="663"/>
      <c r="BG33" s="744">
        <v>100</v>
      </c>
      <c r="BH33" s="665"/>
      <c r="BI33" s="665"/>
      <c r="BJ33" s="665"/>
      <c r="BK33" s="665"/>
      <c r="BL33" s="665"/>
      <c r="BM33" s="707">
        <v>99.8</v>
      </c>
      <c r="BN33" s="665"/>
      <c r="BO33" s="665"/>
      <c r="BP33" s="665"/>
      <c r="BQ33" s="709"/>
      <c r="BR33" s="744">
        <v>100</v>
      </c>
      <c r="BS33" s="665"/>
      <c r="BT33" s="665"/>
      <c r="BU33" s="665"/>
      <c r="BV33" s="665"/>
      <c r="BW33" s="665"/>
      <c r="BX33" s="707">
        <v>99.9</v>
      </c>
      <c r="BY33" s="665"/>
      <c r="BZ33" s="665"/>
      <c r="CA33" s="665"/>
      <c r="CB33" s="709"/>
      <c r="CD33" s="719" t="s">
        <v>314</v>
      </c>
      <c r="CE33" s="720"/>
      <c r="CF33" s="720"/>
      <c r="CG33" s="720"/>
      <c r="CH33" s="720"/>
      <c r="CI33" s="720"/>
      <c r="CJ33" s="720"/>
      <c r="CK33" s="720"/>
      <c r="CL33" s="720"/>
      <c r="CM33" s="720"/>
      <c r="CN33" s="720"/>
      <c r="CO33" s="720"/>
      <c r="CP33" s="720"/>
      <c r="CQ33" s="721"/>
      <c r="CR33" s="680">
        <v>1171651</v>
      </c>
      <c r="CS33" s="699"/>
      <c r="CT33" s="699"/>
      <c r="CU33" s="699"/>
      <c r="CV33" s="699"/>
      <c r="CW33" s="699"/>
      <c r="CX33" s="699"/>
      <c r="CY33" s="700"/>
      <c r="CZ33" s="683">
        <v>61.1</v>
      </c>
      <c r="DA33" s="701"/>
      <c r="DB33" s="701"/>
      <c r="DC33" s="702"/>
      <c r="DD33" s="686">
        <v>736644</v>
      </c>
      <c r="DE33" s="699"/>
      <c r="DF33" s="699"/>
      <c r="DG33" s="699"/>
      <c r="DH33" s="699"/>
      <c r="DI33" s="699"/>
      <c r="DJ33" s="699"/>
      <c r="DK33" s="700"/>
      <c r="DL33" s="686">
        <v>164016</v>
      </c>
      <c r="DM33" s="699"/>
      <c r="DN33" s="699"/>
      <c r="DO33" s="699"/>
      <c r="DP33" s="699"/>
      <c r="DQ33" s="699"/>
      <c r="DR33" s="699"/>
      <c r="DS33" s="699"/>
      <c r="DT33" s="699"/>
      <c r="DU33" s="699"/>
      <c r="DV33" s="700"/>
      <c r="DW33" s="683">
        <v>42.7</v>
      </c>
      <c r="DX33" s="701"/>
      <c r="DY33" s="701"/>
      <c r="DZ33" s="701"/>
      <c r="EA33" s="701"/>
      <c r="EB33" s="701"/>
      <c r="EC33" s="722"/>
    </row>
    <row r="34" spans="2:133" ht="11.25" customHeight="1" x14ac:dyDescent="0.15">
      <c r="B34" s="677" t="s">
        <v>315</v>
      </c>
      <c r="C34" s="678"/>
      <c r="D34" s="678"/>
      <c r="E34" s="678"/>
      <c r="F34" s="678"/>
      <c r="G34" s="678"/>
      <c r="H34" s="678"/>
      <c r="I34" s="678"/>
      <c r="J34" s="678"/>
      <c r="K34" s="678"/>
      <c r="L34" s="678"/>
      <c r="M34" s="678"/>
      <c r="N34" s="678"/>
      <c r="O34" s="678"/>
      <c r="P34" s="678"/>
      <c r="Q34" s="679"/>
      <c r="R34" s="680">
        <v>4158</v>
      </c>
      <c r="S34" s="681"/>
      <c r="T34" s="681"/>
      <c r="U34" s="681"/>
      <c r="V34" s="681"/>
      <c r="W34" s="681"/>
      <c r="X34" s="681"/>
      <c r="Y34" s="682"/>
      <c r="Z34" s="713">
        <v>0.2</v>
      </c>
      <c r="AA34" s="713"/>
      <c r="AB34" s="713"/>
      <c r="AC34" s="713"/>
      <c r="AD34" s="714">
        <v>556</v>
      </c>
      <c r="AE34" s="714"/>
      <c r="AF34" s="714"/>
      <c r="AG34" s="714"/>
      <c r="AH34" s="714"/>
      <c r="AI34" s="714"/>
      <c r="AJ34" s="714"/>
      <c r="AK34" s="714"/>
      <c r="AL34" s="683">
        <v>0.1</v>
      </c>
      <c r="AM34" s="684"/>
      <c r="AN34" s="684"/>
      <c r="AO34" s="715"/>
      <c r="AP34" s="210"/>
      <c r="AQ34" s="211"/>
      <c r="AR34" s="207"/>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719" t="s">
        <v>316</v>
      </c>
      <c r="CE34" s="720"/>
      <c r="CF34" s="720"/>
      <c r="CG34" s="720"/>
      <c r="CH34" s="720"/>
      <c r="CI34" s="720"/>
      <c r="CJ34" s="720"/>
      <c r="CK34" s="720"/>
      <c r="CL34" s="720"/>
      <c r="CM34" s="720"/>
      <c r="CN34" s="720"/>
      <c r="CO34" s="720"/>
      <c r="CP34" s="720"/>
      <c r="CQ34" s="721"/>
      <c r="CR34" s="680">
        <v>464930</v>
      </c>
      <c r="CS34" s="681"/>
      <c r="CT34" s="681"/>
      <c r="CU34" s="681"/>
      <c r="CV34" s="681"/>
      <c r="CW34" s="681"/>
      <c r="CX34" s="681"/>
      <c r="CY34" s="682"/>
      <c r="CZ34" s="683">
        <v>24.2</v>
      </c>
      <c r="DA34" s="701"/>
      <c r="DB34" s="701"/>
      <c r="DC34" s="702"/>
      <c r="DD34" s="686">
        <v>139155</v>
      </c>
      <c r="DE34" s="681"/>
      <c r="DF34" s="681"/>
      <c r="DG34" s="681"/>
      <c r="DH34" s="681"/>
      <c r="DI34" s="681"/>
      <c r="DJ34" s="681"/>
      <c r="DK34" s="682"/>
      <c r="DL34" s="686">
        <v>85276</v>
      </c>
      <c r="DM34" s="681"/>
      <c r="DN34" s="681"/>
      <c r="DO34" s="681"/>
      <c r="DP34" s="681"/>
      <c r="DQ34" s="681"/>
      <c r="DR34" s="681"/>
      <c r="DS34" s="681"/>
      <c r="DT34" s="681"/>
      <c r="DU34" s="681"/>
      <c r="DV34" s="682"/>
      <c r="DW34" s="683">
        <v>22.2</v>
      </c>
      <c r="DX34" s="701"/>
      <c r="DY34" s="701"/>
      <c r="DZ34" s="701"/>
      <c r="EA34" s="701"/>
      <c r="EB34" s="701"/>
      <c r="EC34" s="722"/>
    </row>
    <row r="35" spans="2:133" ht="11.25" customHeight="1" x14ac:dyDescent="0.15">
      <c r="B35" s="677" t="s">
        <v>317</v>
      </c>
      <c r="C35" s="678"/>
      <c r="D35" s="678"/>
      <c r="E35" s="678"/>
      <c r="F35" s="678"/>
      <c r="G35" s="678"/>
      <c r="H35" s="678"/>
      <c r="I35" s="678"/>
      <c r="J35" s="678"/>
      <c r="K35" s="678"/>
      <c r="L35" s="678"/>
      <c r="M35" s="678"/>
      <c r="N35" s="678"/>
      <c r="O35" s="678"/>
      <c r="P35" s="678"/>
      <c r="Q35" s="679"/>
      <c r="R35" s="680">
        <v>360</v>
      </c>
      <c r="S35" s="681"/>
      <c r="T35" s="681"/>
      <c r="U35" s="681"/>
      <c r="V35" s="681"/>
      <c r="W35" s="681"/>
      <c r="X35" s="681"/>
      <c r="Y35" s="682"/>
      <c r="Z35" s="713">
        <v>0</v>
      </c>
      <c r="AA35" s="713"/>
      <c r="AB35" s="713"/>
      <c r="AC35" s="713"/>
      <c r="AD35" s="714" t="s">
        <v>231</v>
      </c>
      <c r="AE35" s="714"/>
      <c r="AF35" s="714"/>
      <c r="AG35" s="714"/>
      <c r="AH35" s="714"/>
      <c r="AI35" s="714"/>
      <c r="AJ35" s="714"/>
      <c r="AK35" s="714"/>
      <c r="AL35" s="683" t="s">
        <v>222</v>
      </c>
      <c r="AM35" s="684"/>
      <c r="AN35" s="684"/>
      <c r="AO35" s="715"/>
      <c r="AP35" s="212"/>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66354</v>
      </c>
      <c r="CS35" s="699"/>
      <c r="CT35" s="699"/>
      <c r="CU35" s="699"/>
      <c r="CV35" s="699"/>
      <c r="CW35" s="699"/>
      <c r="CX35" s="699"/>
      <c r="CY35" s="700"/>
      <c r="CZ35" s="683">
        <v>3.5</v>
      </c>
      <c r="DA35" s="701"/>
      <c r="DB35" s="701"/>
      <c r="DC35" s="702"/>
      <c r="DD35" s="686">
        <v>43844</v>
      </c>
      <c r="DE35" s="699"/>
      <c r="DF35" s="699"/>
      <c r="DG35" s="699"/>
      <c r="DH35" s="699"/>
      <c r="DI35" s="699"/>
      <c r="DJ35" s="699"/>
      <c r="DK35" s="700"/>
      <c r="DL35" s="686">
        <v>26638</v>
      </c>
      <c r="DM35" s="699"/>
      <c r="DN35" s="699"/>
      <c r="DO35" s="699"/>
      <c r="DP35" s="699"/>
      <c r="DQ35" s="699"/>
      <c r="DR35" s="699"/>
      <c r="DS35" s="699"/>
      <c r="DT35" s="699"/>
      <c r="DU35" s="699"/>
      <c r="DV35" s="700"/>
      <c r="DW35" s="683">
        <v>6.9</v>
      </c>
      <c r="DX35" s="701"/>
      <c r="DY35" s="701"/>
      <c r="DZ35" s="701"/>
      <c r="EA35" s="701"/>
      <c r="EB35" s="701"/>
      <c r="EC35" s="722"/>
    </row>
    <row r="36" spans="2:133" ht="11.25" customHeight="1" x14ac:dyDescent="0.15">
      <c r="B36" s="677" t="s">
        <v>321</v>
      </c>
      <c r="C36" s="678"/>
      <c r="D36" s="678"/>
      <c r="E36" s="678"/>
      <c r="F36" s="678"/>
      <c r="G36" s="678"/>
      <c r="H36" s="678"/>
      <c r="I36" s="678"/>
      <c r="J36" s="678"/>
      <c r="K36" s="678"/>
      <c r="L36" s="678"/>
      <c r="M36" s="678"/>
      <c r="N36" s="678"/>
      <c r="O36" s="678"/>
      <c r="P36" s="678"/>
      <c r="Q36" s="679"/>
      <c r="R36" s="680">
        <v>553338</v>
      </c>
      <c r="S36" s="681"/>
      <c r="T36" s="681"/>
      <c r="U36" s="681"/>
      <c r="V36" s="681"/>
      <c r="W36" s="681"/>
      <c r="X36" s="681"/>
      <c r="Y36" s="682"/>
      <c r="Z36" s="713">
        <v>28.5</v>
      </c>
      <c r="AA36" s="713"/>
      <c r="AB36" s="713"/>
      <c r="AC36" s="713"/>
      <c r="AD36" s="714" t="s">
        <v>231</v>
      </c>
      <c r="AE36" s="714"/>
      <c r="AF36" s="714"/>
      <c r="AG36" s="714"/>
      <c r="AH36" s="714"/>
      <c r="AI36" s="714"/>
      <c r="AJ36" s="714"/>
      <c r="AK36" s="714"/>
      <c r="AL36" s="683" t="s">
        <v>222</v>
      </c>
      <c r="AM36" s="684"/>
      <c r="AN36" s="684"/>
      <c r="AO36" s="715"/>
      <c r="AP36" s="212"/>
      <c r="AQ36" s="732" t="s">
        <v>322</v>
      </c>
      <c r="AR36" s="733"/>
      <c r="AS36" s="733"/>
      <c r="AT36" s="733"/>
      <c r="AU36" s="733"/>
      <c r="AV36" s="733"/>
      <c r="AW36" s="733"/>
      <c r="AX36" s="733"/>
      <c r="AY36" s="734"/>
      <c r="AZ36" s="735">
        <v>43487</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5143</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122753</v>
      </c>
      <c r="CS36" s="681"/>
      <c r="CT36" s="681"/>
      <c r="CU36" s="681"/>
      <c r="CV36" s="681"/>
      <c r="CW36" s="681"/>
      <c r="CX36" s="681"/>
      <c r="CY36" s="682"/>
      <c r="CZ36" s="683">
        <v>6.4</v>
      </c>
      <c r="DA36" s="701"/>
      <c r="DB36" s="701"/>
      <c r="DC36" s="702"/>
      <c r="DD36" s="686">
        <v>39503</v>
      </c>
      <c r="DE36" s="681"/>
      <c r="DF36" s="681"/>
      <c r="DG36" s="681"/>
      <c r="DH36" s="681"/>
      <c r="DI36" s="681"/>
      <c r="DJ36" s="681"/>
      <c r="DK36" s="682"/>
      <c r="DL36" s="686">
        <v>30709</v>
      </c>
      <c r="DM36" s="681"/>
      <c r="DN36" s="681"/>
      <c r="DO36" s="681"/>
      <c r="DP36" s="681"/>
      <c r="DQ36" s="681"/>
      <c r="DR36" s="681"/>
      <c r="DS36" s="681"/>
      <c r="DT36" s="681"/>
      <c r="DU36" s="681"/>
      <c r="DV36" s="682"/>
      <c r="DW36" s="683">
        <v>8</v>
      </c>
      <c r="DX36" s="701"/>
      <c r="DY36" s="701"/>
      <c r="DZ36" s="701"/>
      <c r="EA36" s="701"/>
      <c r="EB36" s="701"/>
      <c r="EC36" s="722"/>
    </row>
    <row r="37" spans="2:133" ht="11.25" customHeight="1" x14ac:dyDescent="0.15">
      <c r="B37" s="677" t="s">
        <v>325</v>
      </c>
      <c r="C37" s="678"/>
      <c r="D37" s="678"/>
      <c r="E37" s="678"/>
      <c r="F37" s="678"/>
      <c r="G37" s="678"/>
      <c r="H37" s="678"/>
      <c r="I37" s="678"/>
      <c r="J37" s="678"/>
      <c r="K37" s="678"/>
      <c r="L37" s="678"/>
      <c r="M37" s="678"/>
      <c r="N37" s="678"/>
      <c r="O37" s="678"/>
      <c r="P37" s="678"/>
      <c r="Q37" s="679"/>
      <c r="R37" s="680">
        <v>62926</v>
      </c>
      <c r="S37" s="681"/>
      <c r="T37" s="681"/>
      <c r="U37" s="681"/>
      <c r="V37" s="681"/>
      <c r="W37" s="681"/>
      <c r="X37" s="681"/>
      <c r="Y37" s="682"/>
      <c r="Z37" s="713">
        <v>3.2</v>
      </c>
      <c r="AA37" s="713"/>
      <c r="AB37" s="713"/>
      <c r="AC37" s="713"/>
      <c r="AD37" s="714" t="s">
        <v>231</v>
      </c>
      <c r="AE37" s="714"/>
      <c r="AF37" s="714"/>
      <c r="AG37" s="714"/>
      <c r="AH37" s="714"/>
      <c r="AI37" s="714"/>
      <c r="AJ37" s="714"/>
      <c r="AK37" s="714"/>
      <c r="AL37" s="683" t="s">
        <v>222</v>
      </c>
      <c r="AM37" s="684"/>
      <c r="AN37" s="684"/>
      <c r="AO37" s="715"/>
      <c r="AQ37" s="723" t="s">
        <v>326</v>
      </c>
      <c r="AR37" s="724"/>
      <c r="AS37" s="724"/>
      <c r="AT37" s="724"/>
      <c r="AU37" s="724"/>
      <c r="AV37" s="724"/>
      <c r="AW37" s="724"/>
      <c r="AX37" s="724"/>
      <c r="AY37" s="725"/>
      <c r="AZ37" s="680">
        <v>17858</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5143</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10695</v>
      </c>
      <c r="CS37" s="699"/>
      <c r="CT37" s="699"/>
      <c r="CU37" s="699"/>
      <c r="CV37" s="699"/>
      <c r="CW37" s="699"/>
      <c r="CX37" s="699"/>
      <c r="CY37" s="700"/>
      <c r="CZ37" s="683">
        <v>0.6</v>
      </c>
      <c r="DA37" s="701"/>
      <c r="DB37" s="701"/>
      <c r="DC37" s="702"/>
      <c r="DD37" s="686">
        <v>3695</v>
      </c>
      <c r="DE37" s="699"/>
      <c r="DF37" s="699"/>
      <c r="DG37" s="699"/>
      <c r="DH37" s="699"/>
      <c r="DI37" s="699"/>
      <c r="DJ37" s="699"/>
      <c r="DK37" s="700"/>
      <c r="DL37" s="686">
        <v>3263</v>
      </c>
      <c r="DM37" s="699"/>
      <c r="DN37" s="699"/>
      <c r="DO37" s="699"/>
      <c r="DP37" s="699"/>
      <c r="DQ37" s="699"/>
      <c r="DR37" s="699"/>
      <c r="DS37" s="699"/>
      <c r="DT37" s="699"/>
      <c r="DU37" s="699"/>
      <c r="DV37" s="700"/>
      <c r="DW37" s="683">
        <v>0.8</v>
      </c>
      <c r="DX37" s="701"/>
      <c r="DY37" s="701"/>
      <c r="DZ37" s="701"/>
      <c r="EA37" s="701"/>
      <c r="EB37" s="701"/>
      <c r="EC37" s="722"/>
    </row>
    <row r="38" spans="2:133" ht="11.25" customHeight="1" x14ac:dyDescent="0.15">
      <c r="B38" s="677" t="s">
        <v>329</v>
      </c>
      <c r="C38" s="678"/>
      <c r="D38" s="678"/>
      <c r="E38" s="678"/>
      <c r="F38" s="678"/>
      <c r="G38" s="678"/>
      <c r="H38" s="678"/>
      <c r="I38" s="678"/>
      <c r="J38" s="678"/>
      <c r="K38" s="678"/>
      <c r="L38" s="678"/>
      <c r="M38" s="678"/>
      <c r="N38" s="678"/>
      <c r="O38" s="678"/>
      <c r="P38" s="678"/>
      <c r="Q38" s="679"/>
      <c r="R38" s="680">
        <v>110536</v>
      </c>
      <c r="S38" s="681"/>
      <c r="T38" s="681"/>
      <c r="U38" s="681"/>
      <c r="V38" s="681"/>
      <c r="W38" s="681"/>
      <c r="X38" s="681"/>
      <c r="Y38" s="682"/>
      <c r="Z38" s="713">
        <v>5.7</v>
      </c>
      <c r="AA38" s="713"/>
      <c r="AB38" s="713"/>
      <c r="AC38" s="713"/>
      <c r="AD38" s="714">
        <v>1</v>
      </c>
      <c r="AE38" s="714"/>
      <c r="AF38" s="714"/>
      <c r="AG38" s="714"/>
      <c r="AH38" s="714"/>
      <c r="AI38" s="714"/>
      <c r="AJ38" s="714"/>
      <c r="AK38" s="714"/>
      <c r="AL38" s="683">
        <v>0</v>
      </c>
      <c r="AM38" s="684"/>
      <c r="AN38" s="684"/>
      <c r="AO38" s="715"/>
      <c r="AQ38" s="723" t="s">
        <v>330</v>
      </c>
      <c r="AR38" s="724"/>
      <c r="AS38" s="724"/>
      <c r="AT38" s="724"/>
      <c r="AU38" s="724"/>
      <c r="AV38" s="724"/>
      <c r="AW38" s="724"/>
      <c r="AX38" s="724"/>
      <c r="AY38" s="725"/>
      <c r="AZ38" s="680">
        <v>8991</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63</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43487</v>
      </c>
      <c r="CS38" s="681"/>
      <c r="CT38" s="681"/>
      <c r="CU38" s="681"/>
      <c r="CV38" s="681"/>
      <c r="CW38" s="681"/>
      <c r="CX38" s="681"/>
      <c r="CY38" s="682"/>
      <c r="CZ38" s="683">
        <v>2.2999999999999998</v>
      </c>
      <c r="DA38" s="701"/>
      <c r="DB38" s="701"/>
      <c r="DC38" s="702"/>
      <c r="DD38" s="686">
        <v>41101</v>
      </c>
      <c r="DE38" s="681"/>
      <c r="DF38" s="681"/>
      <c r="DG38" s="681"/>
      <c r="DH38" s="681"/>
      <c r="DI38" s="681"/>
      <c r="DJ38" s="681"/>
      <c r="DK38" s="682"/>
      <c r="DL38" s="686">
        <v>21393</v>
      </c>
      <c r="DM38" s="681"/>
      <c r="DN38" s="681"/>
      <c r="DO38" s="681"/>
      <c r="DP38" s="681"/>
      <c r="DQ38" s="681"/>
      <c r="DR38" s="681"/>
      <c r="DS38" s="681"/>
      <c r="DT38" s="681"/>
      <c r="DU38" s="681"/>
      <c r="DV38" s="682"/>
      <c r="DW38" s="683">
        <v>5.6</v>
      </c>
      <c r="DX38" s="701"/>
      <c r="DY38" s="701"/>
      <c r="DZ38" s="701"/>
      <c r="EA38" s="701"/>
      <c r="EB38" s="701"/>
      <c r="EC38" s="722"/>
    </row>
    <row r="39" spans="2:133" ht="11.25" customHeight="1" x14ac:dyDescent="0.15">
      <c r="B39" s="677" t="s">
        <v>333</v>
      </c>
      <c r="C39" s="678"/>
      <c r="D39" s="678"/>
      <c r="E39" s="678"/>
      <c r="F39" s="678"/>
      <c r="G39" s="678"/>
      <c r="H39" s="678"/>
      <c r="I39" s="678"/>
      <c r="J39" s="678"/>
      <c r="K39" s="678"/>
      <c r="L39" s="678"/>
      <c r="M39" s="678"/>
      <c r="N39" s="678"/>
      <c r="O39" s="678"/>
      <c r="P39" s="678"/>
      <c r="Q39" s="679"/>
      <c r="R39" s="680">
        <v>10081</v>
      </c>
      <c r="S39" s="681"/>
      <c r="T39" s="681"/>
      <c r="U39" s="681"/>
      <c r="V39" s="681"/>
      <c r="W39" s="681"/>
      <c r="X39" s="681"/>
      <c r="Y39" s="682"/>
      <c r="Z39" s="713">
        <v>0.5</v>
      </c>
      <c r="AA39" s="713"/>
      <c r="AB39" s="713"/>
      <c r="AC39" s="713"/>
      <c r="AD39" s="714" t="s">
        <v>222</v>
      </c>
      <c r="AE39" s="714"/>
      <c r="AF39" s="714"/>
      <c r="AG39" s="714"/>
      <c r="AH39" s="714"/>
      <c r="AI39" s="714"/>
      <c r="AJ39" s="714"/>
      <c r="AK39" s="714"/>
      <c r="AL39" s="683" t="s">
        <v>222</v>
      </c>
      <c r="AM39" s="684"/>
      <c r="AN39" s="684"/>
      <c r="AO39" s="715"/>
      <c r="AQ39" s="723" t="s">
        <v>334</v>
      </c>
      <c r="AR39" s="724"/>
      <c r="AS39" s="724"/>
      <c r="AT39" s="724"/>
      <c r="AU39" s="724"/>
      <c r="AV39" s="724"/>
      <c r="AW39" s="724"/>
      <c r="AX39" s="724"/>
      <c r="AY39" s="725"/>
      <c r="AZ39" s="680" t="s">
        <v>231</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101</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473767</v>
      </c>
      <c r="CS39" s="699"/>
      <c r="CT39" s="699"/>
      <c r="CU39" s="699"/>
      <c r="CV39" s="699"/>
      <c r="CW39" s="699"/>
      <c r="CX39" s="699"/>
      <c r="CY39" s="700"/>
      <c r="CZ39" s="683">
        <v>24.7</v>
      </c>
      <c r="DA39" s="701"/>
      <c r="DB39" s="701"/>
      <c r="DC39" s="702"/>
      <c r="DD39" s="686">
        <v>473041</v>
      </c>
      <c r="DE39" s="699"/>
      <c r="DF39" s="699"/>
      <c r="DG39" s="699"/>
      <c r="DH39" s="699"/>
      <c r="DI39" s="699"/>
      <c r="DJ39" s="699"/>
      <c r="DK39" s="700"/>
      <c r="DL39" s="686" t="s">
        <v>222</v>
      </c>
      <c r="DM39" s="699"/>
      <c r="DN39" s="699"/>
      <c r="DO39" s="699"/>
      <c r="DP39" s="699"/>
      <c r="DQ39" s="699"/>
      <c r="DR39" s="699"/>
      <c r="DS39" s="699"/>
      <c r="DT39" s="699"/>
      <c r="DU39" s="699"/>
      <c r="DV39" s="700"/>
      <c r="DW39" s="683" t="s">
        <v>222</v>
      </c>
      <c r="DX39" s="701"/>
      <c r="DY39" s="701"/>
      <c r="DZ39" s="701"/>
      <c r="EA39" s="701"/>
      <c r="EB39" s="701"/>
      <c r="EC39" s="722"/>
    </row>
    <row r="40" spans="2:133" ht="11.25" customHeight="1" x14ac:dyDescent="0.15">
      <c r="B40" s="677" t="s">
        <v>337</v>
      </c>
      <c r="C40" s="678"/>
      <c r="D40" s="678"/>
      <c r="E40" s="678"/>
      <c r="F40" s="678"/>
      <c r="G40" s="678"/>
      <c r="H40" s="678"/>
      <c r="I40" s="678"/>
      <c r="J40" s="678"/>
      <c r="K40" s="678"/>
      <c r="L40" s="678"/>
      <c r="M40" s="678"/>
      <c r="N40" s="678"/>
      <c r="O40" s="678"/>
      <c r="P40" s="678"/>
      <c r="Q40" s="679"/>
      <c r="R40" s="680">
        <v>1081</v>
      </c>
      <c r="S40" s="681"/>
      <c r="T40" s="681"/>
      <c r="U40" s="681"/>
      <c r="V40" s="681"/>
      <c r="W40" s="681"/>
      <c r="X40" s="681"/>
      <c r="Y40" s="682"/>
      <c r="Z40" s="713">
        <v>0.1</v>
      </c>
      <c r="AA40" s="713"/>
      <c r="AB40" s="713"/>
      <c r="AC40" s="713"/>
      <c r="AD40" s="714" t="s">
        <v>231</v>
      </c>
      <c r="AE40" s="714"/>
      <c r="AF40" s="714"/>
      <c r="AG40" s="714"/>
      <c r="AH40" s="714"/>
      <c r="AI40" s="714"/>
      <c r="AJ40" s="714"/>
      <c r="AK40" s="714"/>
      <c r="AL40" s="683" t="s">
        <v>231</v>
      </c>
      <c r="AM40" s="684"/>
      <c r="AN40" s="684"/>
      <c r="AO40" s="715"/>
      <c r="AQ40" s="723" t="s">
        <v>338</v>
      </c>
      <c r="AR40" s="724"/>
      <c r="AS40" s="724"/>
      <c r="AT40" s="724"/>
      <c r="AU40" s="724"/>
      <c r="AV40" s="724"/>
      <c r="AW40" s="724"/>
      <c r="AX40" s="724"/>
      <c r="AY40" s="725"/>
      <c r="AZ40" s="680" t="s">
        <v>222</v>
      </c>
      <c r="BA40" s="681"/>
      <c r="BB40" s="681"/>
      <c r="BC40" s="681"/>
      <c r="BD40" s="699"/>
      <c r="BE40" s="699"/>
      <c r="BF40" s="726"/>
      <c r="BG40" s="728" t="s">
        <v>339</v>
      </c>
      <c r="BH40" s="729"/>
      <c r="BI40" s="729"/>
      <c r="BJ40" s="729"/>
      <c r="BK40" s="729"/>
      <c r="BL40" s="213"/>
      <c r="BM40" s="720" t="s">
        <v>340</v>
      </c>
      <c r="BN40" s="720"/>
      <c r="BO40" s="720"/>
      <c r="BP40" s="720"/>
      <c r="BQ40" s="720"/>
      <c r="BR40" s="720"/>
      <c r="BS40" s="720"/>
      <c r="BT40" s="720"/>
      <c r="BU40" s="721"/>
      <c r="BV40" s="680">
        <v>62</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360</v>
      </c>
      <c r="CS40" s="681"/>
      <c r="CT40" s="681"/>
      <c r="CU40" s="681"/>
      <c r="CV40" s="681"/>
      <c r="CW40" s="681"/>
      <c r="CX40" s="681"/>
      <c r="CY40" s="682"/>
      <c r="CZ40" s="683">
        <v>0</v>
      </c>
      <c r="DA40" s="701"/>
      <c r="DB40" s="701"/>
      <c r="DC40" s="702"/>
      <c r="DD40" s="686" t="s">
        <v>231</v>
      </c>
      <c r="DE40" s="681"/>
      <c r="DF40" s="681"/>
      <c r="DG40" s="681"/>
      <c r="DH40" s="681"/>
      <c r="DI40" s="681"/>
      <c r="DJ40" s="681"/>
      <c r="DK40" s="682"/>
      <c r="DL40" s="686" t="s">
        <v>222</v>
      </c>
      <c r="DM40" s="681"/>
      <c r="DN40" s="681"/>
      <c r="DO40" s="681"/>
      <c r="DP40" s="681"/>
      <c r="DQ40" s="681"/>
      <c r="DR40" s="681"/>
      <c r="DS40" s="681"/>
      <c r="DT40" s="681"/>
      <c r="DU40" s="681"/>
      <c r="DV40" s="682"/>
      <c r="DW40" s="683" t="s">
        <v>222</v>
      </c>
      <c r="DX40" s="701"/>
      <c r="DY40" s="701"/>
      <c r="DZ40" s="701"/>
      <c r="EA40" s="701"/>
      <c r="EB40" s="701"/>
      <c r="EC40" s="722"/>
    </row>
    <row r="41" spans="2:133" ht="11.25" customHeight="1" x14ac:dyDescent="0.15">
      <c r="B41" s="677" t="s">
        <v>342</v>
      </c>
      <c r="C41" s="678"/>
      <c r="D41" s="678"/>
      <c r="E41" s="678"/>
      <c r="F41" s="678"/>
      <c r="G41" s="678"/>
      <c r="H41" s="678"/>
      <c r="I41" s="678"/>
      <c r="J41" s="678"/>
      <c r="K41" s="678"/>
      <c r="L41" s="678"/>
      <c r="M41" s="678"/>
      <c r="N41" s="678"/>
      <c r="O41" s="678"/>
      <c r="P41" s="678"/>
      <c r="Q41" s="679"/>
      <c r="R41" s="680" t="s">
        <v>222</v>
      </c>
      <c r="S41" s="681"/>
      <c r="T41" s="681"/>
      <c r="U41" s="681"/>
      <c r="V41" s="681"/>
      <c r="W41" s="681"/>
      <c r="X41" s="681"/>
      <c r="Y41" s="682"/>
      <c r="Z41" s="713" t="s">
        <v>222</v>
      </c>
      <c r="AA41" s="713"/>
      <c r="AB41" s="713"/>
      <c r="AC41" s="713"/>
      <c r="AD41" s="714" t="s">
        <v>222</v>
      </c>
      <c r="AE41" s="714"/>
      <c r="AF41" s="714"/>
      <c r="AG41" s="714"/>
      <c r="AH41" s="714"/>
      <c r="AI41" s="714"/>
      <c r="AJ41" s="714"/>
      <c r="AK41" s="714"/>
      <c r="AL41" s="683" t="s">
        <v>231</v>
      </c>
      <c r="AM41" s="684"/>
      <c r="AN41" s="684"/>
      <c r="AO41" s="715"/>
      <c r="AQ41" s="723" t="s">
        <v>343</v>
      </c>
      <c r="AR41" s="724"/>
      <c r="AS41" s="724"/>
      <c r="AT41" s="724"/>
      <c r="AU41" s="724"/>
      <c r="AV41" s="724"/>
      <c r="AW41" s="724"/>
      <c r="AX41" s="724"/>
      <c r="AY41" s="725"/>
      <c r="AZ41" s="680">
        <v>9731</v>
      </c>
      <c r="BA41" s="681"/>
      <c r="BB41" s="681"/>
      <c r="BC41" s="681"/>
      <c r="BD41" s="699"/>
      <c r="BE41" s="699"/>
      <c r="BF41" s="726"/>
      <c r="BG41" s="728"/>
      <c r="BH41" s="729"/>
      <c r="BI41" s="729"/>
      <c r="BJ41" s="729"/>
      <c r="BK41" s="729"/>
      <c r="BL41" s="213"/>
      <c r="BM41" s="720" t="s">
        <v>344</v>
      </c>
      <c r="BN41" s="720"/>
      <c r="BO41" s="720"/>
      <c r="BP41" s="720"/>
      <c r="BQ41" s="720"/>
      <c r="BR41" s="720"/>
      <c r="BS41" s="720"/>
      <c r="BT41" s="720"/>
      <c r="BU41" s="721"/>
      <c r="BV41" s="680">
        <v>26</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222</v>
      </c>
      <c r="CS41" s="699"/>
      <c r="CT41" s="699"/>
      <c r="CU41" s="699"/>
      <c r="CV41" s="699"/>
      <c r="CW41" s="699"/>
      <c r="CX41" s="699"/>
      <c r="CY41" s="700"/>
      <c r="CZ41" s="683" t="s">
        <v>222</v>
      </c>
      <c r="DA41" s="701"/>
      <c r="DB41" s="701"/>
      <c r="DC41" s="702"/>
      <c r="DD41" s="686" t="s">
        <v>222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346</v>
      </c>
      <c r="C42" s="678"/>
      <c r="D42" s="678"/>
      <c r="E42" s="678"/>
      <c r="F42" s="678"/>
      <c r="G42" s="678"/>
      <c r="H42" s="678"/>
      <c r="I42" s="678"/>
      <c r="J42" s="678"/>
      <c r="K42" s="678"/>
      <c r="L42" s="678"/>
      <c r="M42" s="678"/>
      <c r="N42" s="678"/>
      <c r="O42" s="678"/>
      <c r="P42" s="678"/>
      <c r="Q42" s="679"/>
      <c r="R42" s="680">
        <v>9000</v>
      </c>
      <c r="S42" s="681"/>
      <c r="T42" s="681"/>
      <c r="U42" s="681"/>
      <c r="V42" s="681"/>
      <c r="W42" s="681"/>
      <c r="X42" s="681"/>
      <c r="Y42" s="682"/>
      <c r="Z42" s="713">
        <v>0.5</v>
      </c>
      <c r="AA42" s="713"/>
      <c r="AB42" s="713"/>
      <c r="AC42" s="713"/>
      <c r="AD42" s="714" t="s">
        <v>222</v>
      </c>
      <c r="AE42" s="714"/>
      <c r="AF42" s="714"/>
      <c r="AG42" s="714"/>
      <c r="AH42" s="714"/>
      <c r="AI42" s="714"/>
      <c r="AJ42" s="714"/>
      <c r="AK42" s="714"/>
      <c r="AL42" s="683" t="s">
        <v>222</v>
      </c>
      <c r="AM42" s="684"/>
      <c r="AN42" s="684"/>
      <c r="AO42" s="715"/>
      <c r="AQ42" s="716" t="s">
        <v>347</v>
      </c>
      <c r="AR42" s="717"/>
      <c r="AS42" s="717"/>
      <c r="AT42" s="717"/>
      <c r="AU42" s="717"/>
      <c r="AV42" s="717"/>
      <c r="AW42" s="717"/>
      <c r="AX42" s="717"/>
      <c r="AY42" s="718"/>
      <c r="AZ42" s="664">
        <v>6907</v>
      </c>
      <c r="BA42" s="703"/>
      <c r="BB42" s="703"/>
      <c r="BC42" s="703"/>
      <c r="BD42" s="665"/>
      <c r="BE42" s="665"/>
      <c r="BF42" s="709"/>
      <c r="BG42" s="730"/>
      <c r="BH42" s="731"/>
      <c r="BI42" s="731"/>
      <c r="BJ42" s="731"/>
      <c r="BK42" s="731"/>
      <c r="BL42" s="214"/>
      <c r="BM42" s="710" t="s">
        <v>348</v>
      </c>
      <c r="BN42" s="710"/>
      <c r="BO42" s="710"/>
      <c r="BP42" s="710"/>
      <c r="BQ42" s="710"/>
      <c r="BR42" s="710"/>
      <c r="BS42" s="710"/>
      <c r="BT42" s="710"/>
      <c r="BU42" s="711"/>
      <c r="BV42" s="664">
        <v>209</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509358</v>
      </c>
      <c r="CS42" s="681"/>
      <c r="CT42" s="681"/>
      <c r="CU42" s="681"/>
      <c r="CV42" s="681"/>
      <c r="CW42" s="681"/>
      <c r="CX42" s="681"/>
      <c r="CY42" s="682"/>
      <c r="CZ42" s="683">
        <v>26.6</v>
      </c>
      <c r="DA42" s="684"/>
      <c r="DB42" s="684"/>
      <c r="DC42" s="685"/>
      <c r="DD42" s="686">
        <v>233892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350</v>
      </c>
      <c r="C43" s="662"/>
      <c r="D43" s="662"/>
      <c r="E43" s="662"/>
      <c r="F43" s="662"/>
      <c r="G43" s="662"/>
      <c r="H43" s="662"/>
      <c r="I43" s="662"/>
      <c r="J43" s="662"/>
      <c r="K43" s="662"/>
      <c r="L43" s="662"/>
      <c r="M43" s="662"/>
      <c r="N43" s="662"/>
      <c r="O43" s="662"/>
      <c r="P43" s="662"/>
      <c r="Q43" s="663"/>
      <c r="R43" s="664">
        <v>1941526</v>
      </c>
      <c r="S43" s="703"/>
      <c r="T43" s="703"/>
      <c r="U43" s="703"/>
      <c r="V43" s="703"/>
      <c r="W43" s="703"/>
      <c r="X43" s="703"/>
      <c r="Y43" s="704"/>
      <c r="Z43" s="705">
        <v>100</v>
      </c>
      <c r="AA43" s="705"/>
      <c r="AB43" s="705"/>
      <c r="AC43" s="705"/>
      <c r="AD43" s="706">
        <v>374100</v>
      </c>
      <c r="AE43" s="706"/>
      <c r="AF43" s="706"/>
      <c r="AG43" s="706"/>
      <c r="AH43" s="706"/>
      <c r="AI43" s="706"/>
      <c r="AJ43" s="706"/>
      <c r="AK43" s="706"/>
      <c r="AL43" s="667">
        <v>100</v>
      </c>
      <c r="AM43" s="707"/>
      <c r="AN43" s="707"/>
      <c r="AO43" s="708"/>
      <c r="BV43" s="215"/>
      <c r="BW43" s="215"/>
      <c r="BX43" s="215"/>
      <c r="BY43" s="215"/>
      <c r="BZ43" s="215"/>
      <c r="CA43" s="215"/>
      <c r="CB43" s="215"/>
      <c r="CD43" s="677" t="s">
        <v>351</v>
      </c>
      <c r="CE43" s="678"/>
      <c r="CF43" s="678"/>
      <c r="CG43" s="678"/>
      <c r="CH43" s="678"/>
      <c r="CI43" s="678"/>
      <c r="CJ43" s="678"/>
      <c r="CK43" s="678"/>
      <c r="CL43" s="678"/>
      <c r="CM43" s="678"/>
      <c r="CN43" s="678"/>
      <c r="CO43" s="678"/>
      <c r="CP43" s="678"/>
      <c r="CQ43" s="679"/>
      <c r="CR43" s="680">
        <v>21053</v>
      </c>
      <c r="CS43" s="699"/>
      <c r="CT43" s="699"/>
      <c r="CU43" s="699"/>
      <c r="CV43" s="699"/>
      <c r="CW43" s="699"/>
      <c r="CX43" s="699"/>
      <c r="CY43" s="700"/>
      <c r="CZ43" s="683">
        <v>1.1000000000000001</v>
      </c>
      <c r="DA43" s="701"/>
      <c r="DB43" s="701"/>
      <c r="DC43" s="702"/>
      <c r="DD43" s="686">
        <v>6406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CD44" s="693" t="s">
        <v>299</v>
      </c>
      <c r="CE44" s="694"/>
      <c r="CF44" s="677" t="s">
        <v>352</v>
      </c>
      <c r="CG44" s="678"/>
      <c r="CH44" s="678"/>
      <c r="CI44" s="678"/>
      <c r="CJ44" s="678"/>
      <c r="CK44" s="678"/>
      <c r="CL44" s="678"/>
      <c r="CM44" s="678"/>
      <c r="CN44" s="678"/>
      <c r="CO44" s="678"/>
      <c r="CP44" s="678"/>
      <c r="CQ44" s="679"/>
      <c r="CR44" s="680">
        <v>509358</v>
      </c>
      <c r="CS44" s="681"/>
      <c r="CT44" s="681"/>
      <c r="CU44" s="681"/>
      <c r="CV44" s="681"/>
      <c r="CW44" s="681"/>
      <c r="CX44" s="681"/>
      <c r="CY44" s="682"/>
      <c r="CZ44" s="683">
        <v>26.6</v>
      </c>
      <c r="DA44" s="684"/>
      <c r="DB44" s="684"/>
      <c r="DC44" s="685"/>
      <c r="DD44" s="686">
        <v>233892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17" t="s">
        <v>353</v>
      </c>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CD45" s="695"/>
      <c r="CE45" s="696"/>
      <c r="CF45" s="677" t="s">
        <v>354</v>
      </c>
      <c r="CG45" s="678"/>
      <c r="CH45" s="678"/>
      <c r="CI45" s="678"/>
      <c r="CJ45" s="678"/>
      <c r="CK45" s="678"/>
      <c r="CL45" s="678"/>
      <c r="CM45" s="678"/>
      <c r="CN45" s="678"/>
      <c r="CO45" s="678"/>
      <c r="CP45" s="678"/>
      <c r="CQ45" s="679"/>
      <c r="CR45" s="680">
        <v>27434</v>
      </c>
      <c r="CS45" s="699"/>
      <c r="CT45" s="699"/>
      <c r="CU45" s="699"/>
      <c r="CV45" s="699"/>
      <c r="CW45" s="699"/>
      <c r="CX45" s="699"/>
      <c r="CY45" s="700"/>
      <c r="CZ45" s="683">
        <v>1.4</v>
      </c>
      <c r="DA45" s="701"/>
      <c r="DB45" s="701"/>
      <c r="DC45" s="702"/>
      <c r="DD45" s="686">
        <v>992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18" t="s">
        <v>355</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CD46" s="695"/>
      <c r="CE46" s="696"/>
      <c r="CF46" s="677" t="s">
        <v>356</v>
      </c>
      <c r="CG46" s="678"/>
      <c r="CH46" s="678"/>
      <c r="CI46" s="678"/>
      <c r="CJ46" s="678"/>
      <c r="CK46" s="678"/>
      <c r="CL46" s="678"/>
      <c r="CM46" s="678"/>
      <c r="CN46" s="678"/>
      <c r="CO46" s="678"/>
      <c r="CP46" s="678"/>
      <c r="CQ46" s="679"/>
      <c r="CR46" s="680">
        <v>481924</v>
      </c>
      <c r="CS46" s="681"/>
      <c r="CT46" s="681"/>
      <c r="CU46" s="681"/>
      <c r="CV46" s="681"/>
      <c r="CW46" s="681"/>
      <c r="CX46" s="681"/>
      <c r="CY46" s="682"/>
      <c r="CZ46" s="683">
        <v>25.1</v>
      </c>
      <c r="DA46" s="684"/>
      <c r="DB46" s="684"/>
      <c r="DC46" s="685"/>
      <c r="DD46" s="686">
        <v>232900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19" t="s">
        <v>357</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CD47" s="695"/>
      <c r="CE47" s="696"/>
      <c r="CF47" s="677" t="s">
        <v>358</v>
      </c>
      <c r="CG47" s="678"/>
      <c r="CH47" s="678"/>
      <c r="CI47" s="678"/>
      <c r="CJ47" s="678"/>
      <c r="CK47" s="678"/>
      <c r="CL47" s="678"/>
      <c r="CM47" s="678"/>
      <c r="CN47" s="678"/>
      <c r="CO47" s="678"/>
      <c r="CP47" s="678"/>
      <c r="CQ47" s="679"/>
      <c r="CR47" s="680" t="s">
        <v>222</v>
      </c>
      <c r="CS47" s="699"/>
      <c r="CT47" s="699"/>
      <c r="CU47" s="699"/>
      <c r="CV47" s="699"/>
      <c r="CW47" s="699"/>
      <c r="CX47" s="699"/>
      <c r="CY47" s="700"/>
      <c r="CZ47" s="683" t="s">
        <v>231</v>
      </c>
      <c r="DA47" s="701"/>
      <c r="DB47" s="701"/>
      <c r="DC47" s="702"/>
      <c r="DD47" s="686" t="s">
        <v>222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18"/>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CD48" s="697"/>
      <c r="CE48" s="698"/>
      <c r="CF48" s="677" t="s">
        <v>359</v>
      </c>
      <c r="CG48" s="678"/>
      <c r="CH48" s="678"/>
      <c r="CI48" s="678"/>
      <c r="CJ48" s="678"/>
      <c r="CK48" s="678"/>
      <c r="CL48" s="678"/>
      <c r="CM48" s="678"/>
      <c r="CN48" s="678"/>
      <c r="CO48" s="678"/>
      <c r="CP48" s="678"/>
      <c r="CQ48" s="679"/>
      <c r="CR48" s="680" t="s">
        <v>222</v>
      </c>
      <c r="CS48" s="681"/>
      <c r="CT48" s="681"/>
      <c r="CU48" s="681"/>
      <c r="CV48" s="681"/>
      <c r="CW48" s="681"/>
      <c r="CX48" s="681"/>
      <c r="CY48" s="682"/>
      <c r="CZ48" s="683" t="s">
        <v>222</v>
      </c>
      <c r="DA48" s="684"/>
      <c r="DB48" s="684"/>
      <c r="DC48" s="685"/>
      <c r="DD48" s="686" t="s">
        <v>222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19"/>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CD49" s="661" t="s">
        <v>360</v>
      </c>
      <c r="CE49" s="662"/>
      <c r="CF49" s="662"/>
      <c r="CG49" s="662"/>
      <c r="CH49" s="662"/>
      <c r="CI49" s="662"/>
      <c r="CJ49" s="662"/>
      <c r="CK49" s="662"/>
      <c r="CL49" s="662"/>
      <c r="CM49" s="662"/>
      <c r="CN49" s="662"/>
      <c r="CO49" s="662"/>
      <c r="CP49" s="662"/>
      <c r="CQ49" s="663"/>
      <c r="CR49" s="664">
        <v>1918097</v>
      </c>
      <c r="CS49" s="665"/>
      <c r="CT49" s="665"/>
      <c r="CU49" s="665"/>
      <c r="CV49" s="665"/>
      <c r="CW49" s="665"/>
      <c r="CX49" s="665"/>
      <c r="CY49" s="666"/>
      <c r="CZ49" s="667">
        <v>100</v>
      </c>
      <c r="DA49" s="668"/>
      <c r="DB49" s="668"/>
      <c r="DC49" s="669"/>
      <c r="DD49" s="670">
        <v>1149935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jpKoegx8Eu3LZHWSupiDFZCO4wVyTaah/ZgxgA7CurvHRYEUiWH8qwDOVsuBfAvRz/D9wp0K1prb8WM+WazJg==" saltValue="WNl/O6VjtEh4AguJs+5N1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sqref="A1:XFD1048576"/>
    </sheetView>
  </sheetViews>
  <sheetFormatPr defaultColWidth="0" defaultRowHeight="13.5" zeroHeight="1" x14ac:dyDescent="0.15"/>
  <cols>
    <col min="1" max="130" width="2.75" style="268" customWidth="1"/>
    <col min="131" max="131" width="1.625" style="268" customWidth="1"/>
    <col min="132" max="16384" width="9" style="268" hidden="1"/>
  </cols>
  <sheetData>
    <row r="1" spans="1:131" s="226" customFormat="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3"/>
      <c r="DQ1" s="224"/>
      <c r="DR1" s="224"/>
      <c r="DS1" s="224"/>
      <c r="DT1" s="224"/>
      <c r="DU1" s="224"/>
      <c r="DV1" s="224"/>
      <c r="DW1" s="224"/>
      <c r="DX1" s="224"/>
      <c r="DY1" s="224"/>
      <c r="DZ1" s="224"/>
      <c r="EA1" s="225"/>
    </row>
    <row r="2" spans="1:131" s="230" customFormat="1" ht="26.25" customHeight="1" thickBot="1" x14ac:dyDescent="0.2">
      <c r="A2" s="227" t="s">
        <v>361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205" t="s">
        <v>362</v>
      </c>
      <c r="DK2" s="1206"/>
      <c r="DL2" s="1206"/>
      <c r="DM2" s="1206"/>
      <c r="DN2" s="1206"/>
      <c r="DO2" s="1207"/>
      <c r="DP2" s="228"/>
      <c r="DQ2" s="1205" t="s">
        <v>363</v>
      </c>
      <c r="DR2" s="1206"/>
      <c r="DS2" s="1206"/>
      <c r="DT2" s="1206"/>
      <c r="DU2" s="1206"/>
      <c r="DV2" s="1206"/>
      <c r="DW2" s="1206"/>
      <c r="DX2" s="1206"/>
      <c r="DY2" s="1206"/>
      <c r="DZ2" s="1207"/>
      <c r="EA2" s="229"/>
    </row>
    <row r="3" spans="1:131" s="226" customFormat="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5"/>
    </row>
    <row r="4" spans="1:131" s="234"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31"/>
      <c r="BA4" s="231"/>
      <c r="BB4" s="231"/>
      <c r="BC4" s="231"/>
      <c r="BD4" s="231"/>
      <c r="BE4" s="232"/>
      <c r="BF4" s="232"/>
      <c r="BG4" s="232"/>
      <c r="BH4" s="232"/>
      <c r="BI4" s="232"/>
      <c r="BJ4" s="232"/>
      <c r="BK4" s="232"/>
      <c r="BL4" s="232"/>
      <c r="BM4" s="232"/>
      <c r="BN4" s="232"/>
      <c r="BO4" s="232"/>
      <c r="BP4" s="232"/>
      <c r="BQ4" s="231" t="s">
        <v>365</v>
      </c>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3"/>
    </row>
    <row r="5" spans="1:131" s="234"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35"/>
      <c r="BA5" s="235"/>
      <c r="BB5" s="235"/>
      <c r="BC5" s="235"/>
      <c r="BD5" s="235"/>
      <c r="BE5" s="236"/>
      <c r="BF5" s="236"/>
      <c r="BG5" s="236"/>
      <c r="BH5" s="236"/>
      <c r="BI5" s="236"/>
      <c r="BJ5" s="236"/>
      <c r="BK5" s="236"/>
      <c r="BL5" s="236"/>
      <c r="BM5" s="236"/>
      <c r="BN5" s="236"/>
      <c r="BO5" s="236"/>
      <c r="BP5" s="236"/>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33"/>
    </row>
    <row r="6" spans="1:131" s="234"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31"/>
      <c r="BA6" s="231"/>
      <c r="BB6" s="231"/>
      <c r="BC6" s="231"/>
      <c r="BD6" s="231"/>
      <c r="BE6" s="232"/>
      <c r="BF6" s="232"/>
      <c r="BG6" s="232"/>
      <c r="BH6" s="232"/>
      <c r="BI6" s="232"/>
      <c r="BJ6" s="232"/>
      <c r="BK6" s="232"/>
      <c r="BL6" s="232"/>
      <c r="BM6" s="232"/>
      <c r="BN6" s="232"/>
      <c r="BO6" s="232"/>
      <c r="BP6" s="232"/>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33"/>
    </row>
    <row r="7" spans="1:131" s="234" customFormat="1" ht="26.25" customHeight="1" thickTop="1" x14ac:dyDescent="0.15">
      <c r="A7" s="237">
        <v>1</v>
      </c>
      <c r="B7" s="1145" t="s">
        <v>383</v>
      </c>
      <c r="C7" s="1146"/>
      <c r="D7" s="1146"/>
      <c r="E7" s="1146"/>
      <c r="F7" s="1146"/>
      <c r="G7" s="1146"/>
      <c r="H7" s="1146"/>
      <c r="I7" s="1146"/>
      <c r="J7" s="1146"/>
      <c r="K7" s="1146"/>
      <c r="L7" s="1146"/>
      <c r="M7" s="1146"/>
      <c r="N7" s="1146"/>
      <c r="O7" s="1146"/>
      <c r="P7" s="1147"/>
      <c r="Q7" s="1199">
        <v>1852</v>
      </c>
      <c r="R7" s="1200"/>
      <c r="S7" s="1200"/>
      <c r="T7" s="1200"/>
      <c r="U7" s="1200"/>
      <c r="V7" s="1200">
        <v>1831</v>
      </c>
      <c r="W7" s="1200"/>
      <c r="X7" s="1200"/>
      <c r="Y7" s="1200"/>
      <c r="Z7" s="1200"/>
      <c r="AA7" s="1200">
        <f>Q7-V7</f>
        <v>21</v>
      </c>
      <c r="AB7" s="1200"/>
      <c r="AC7" s="1200"/>
      <c r="AD7" s="1200"/>
      <c r="AE7" s="1201"/>
      <c r="AF7" s="1202">
        <v>17</v>
      </c>
      <c r="AG7" s="1203"/>
      <c r="AH7" s="1203"/>
      <c r="AI7" s="1203"/>
      <c r="AJ7" s="1204"/>
      <c r="AK7" s="1186"/>
      <c r="AL7" s="1187"/>
      <c r="AM7" s="1187"/>
      <c r="AN7" s="1187"/>
      <c r="AO7" s="1187"/>
      <c r="AP7" s="1187">
        <v>610</v>
      </c>
      <c r="AQ7" s="1187"/>
      <c r="AR7" s="1187"/>
      <c r="AS7" s="1187"/>
      <c r="AT7" s="1187"/>
      <c r="AU7" s="1188"/>
      <c r="AV7" s="1188"/>
      <c r="AW7" s="1188"/>
      <c r="AX7" s="1188"/>
      <c r="AY7" s="1189"/>
      <c r="AZ7" s="231"/>
      <c r="BA7" s="231"/>
      <c r="BB7" s="231"/>
      <c r="BC7" s="231"/>
      <c r="BD7" s="231"/>
      <c r="BE7" s="232"/>
      <c r="BF7" s="232"/>
      <c r="BG7" s="232"/>
      <c r="BH7" s="232"/>
      <c r="BI7" s="232"/>
      <c r="BJ7" s="232"/>
      <c r="BK7" s="232"/>
      <c r="BL7" s="232"/>
      <c r="BM7" s="232"/>
      <c r="BN7" s="232"/>
      <c r="BO7" s="232"/>
      <c r="BP7" s="232"/>
      <c r="BQ7" s="238">
        <v>1</v>
      </c>
      <c r="BR7" s="239"/>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33"/>
    </row>
    <row r="8" spans="1:131" s="234" customFormat="1" ht="26.25" customHeight="1" x14ac:dyDescent="0.15">
      <c r="A8" s="240">
        <v>2</v>
      </c>
      <c r="B8" s="1132" t="s">
        <v>384</v>
      </c>
      <c r="C8" s="1133"/>
      <c r="D8" s="1133"/>
      <c r="E8" s="1133"/>
      <c r="F8" s="1133"/>
      <c r="G8" s="1133"/>
      <c r="H8" s="1133"/>
      <c r="I8" s="1133"/>
      <c r="J8" s="1133"/>
      <c r="K8" s="1133"/>
      <c r="L8" s="1133"/>
      <c r="M8" s="1133"/>
      <c r="N8" s="1133"/>
      <c r="O8" s="1133"/>
      <c r="P8" s="1134"/>
      <c r="Q8" s="1138">
        <v>58</v>
      </c>
      <c r="R8" s="1139"/>
      <c r="S8" s="1139"/>
      <c r="T8" s="1139"/>
      <c r="U8" s="1139"/>
      <c r="V8" s="1139">
        <v>57</v>
      </c>
      <c r="W8" s="1139"/>
      <c r="X8" s="1139"/>
      <c r="Y8" s="1139"/>
      <c r="Z8" s="1139"/>
      <c r="AA8" s="1140">
        <v>1</v>
      </c>
      <c r="AB8" s="1115"/>
      <c r="AC8" s="1115"/>
      <c r="AD8" s="1115"/>
      <c r="AE8" s="1116"/>
      <c r="AF8" s="1114">
        <v>1</v>
      </c>
      <c r="AG8" s="1115"/>
      <c r="AH8" s="1115"/>
      <c r="AI8" s="1115"/>
      <c r="AJ8" s="1116"/>
      <c r="AK8" s="1181"/>
      <c r="AL8" s="1182"/>
      <c r="AM8" s="1182"/>
      <c r="AN8" s="1182"/>
      <c r="AO8" s="1182"/>
      <c r="AP8" s="1182"/>
      <c r="AQ8" s="1182"/>
      <c r="AR8" s="1182"/>
      <c r="AS8" s="1182"/>
      <c r="AT8" s="1182"/>
      <c r="AU8" s="1179"/>
      <c r="AV8" s="1179"/>
      <c r="AW8" s="1179"/>
      <c r="AX8" s="1179"/>
      <c r="AY8" s="1180"/>
      <c r="AZ8" s="231"/>
      <c r="BA8" s="231"/>
      <c r="BB8" s="231"/>
      <c r="BC8" s="231"/>
      <c r="BD8" s="231"/>
      <c r="BE8" s="232"/>
      <c r="BF8" s="232"/>
      <c r="BG8" s="232"/>
      <c r="BH8" s="232"/>
      <c r="BI8" s="232"/>
      <c r="BJ8" s="232"/>
      <c r="BK8" s="232"/>
      <c r="BL8" s="232"/>
      <c r="BM8" s="232"/>
      <c r="BN8" s="232"/>
      <c r="BO8" s="232"/>
      <c r="BP8" s="232"/>
      <c r="BQ8" s="241">
        <v>2</v>
      </c>
      <c r="BR8" s="242"/>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33"/>
    </row>
    <row r="9" spans="1:131" s="234" customFormat="1" ht="26.25" customHeight="1" x14ac:dyDescent="0.15">
      <c r="A9" s="240">
        <v>3</v>
      </c>
      <c r="B9" s="1132" t="s">
        <v>385</v>
      </c>
      <c r="C9" s="1133"/>
      <c r="D9" s="1133"/>
      <c r="E9" s="1133"/>
      <c r="F9" s="1133"/>
      <c r="G9" s="1133"/>
      <c r="H9" s="1133"/>
      <c r="I9" s="1133"/>
      <c r="J9" s="1133"/>
      <c r="K9" s="1133"/>
      <c r="L9" s="1133"/>
      <c r="M9" s="1133"/>
      <c r="N9" s="1133"/>
      <c r="O9" s="1133"/>
      <c r="P9" s="1134"/>
      <c r="Q9" s="1138">
        <v>32</v>
      </c>
      <c r="R9" s="1139"/>
      <c r="S9" s="1139"/>
      <c r="T9" s="1139"/>
      <c r="U9" s="1139"/>
      <c r="V9" s="1139">
        <v>30</v>
      </c>
      <c r="W9" s="1139"/>
      <c r="X9" s="1139"/>
      <c r="Y9" s="1139"/>
      <c r="Z9" s="1139"/>
      <c r="AA9" s="1140">
        <v>2</v>
      </c>
      <c r="AB9" s="1115"/>
      <c r="AC9" s="1115"/>
      <c r="AD9" s="1115"/>
      <c r="AE9" s="1116"/>
      <c r="AF9" s="1114">
        <v>2</v>
      </c>
      <c r="AG9" s="1115"/>
      <c r="AH9" s="1115"/>
      <c r="AI9" s="1115"/>
      <c r="AJ9" s="1116"/>
      <c r="AK9" s="1181"/>
      <c r="AL9" s="1182"/>
      <c r="AM9" s="1182"/>
      <c r="AN9" s="1182"/>
      <c r="AO9" s="1182"/>
      <c r="AP9" s="1182"/>
      <c r="AQ9" s="1182"/>
      <c r="AR9" s="1182"/>
      <c r="AS9" s="1182"/>
      <c r="AT9" s="1182"/>
      <c r="AU9" s="1179"/>
      <c r="AV9" s="1179"/>
      <c r="AW9" s="1179"/>
      <c r="AX9" s="1179"/>
      <c r="AY9" s="1180"/>
      <c r="AZ9" s="231"/>
      <c r="BA9" s="231"/>
      <c r="BB9" s="231"/>
      <c r="BC9" s="231"/>
      <c r="BD9" s="231"/>
      <c r="BE9" s="232"/>
      <c r="BF9" s="232"/>
      <c r="BG9" s="232"/>
      <c r="BH9" s="232"/>
      <c r="BI9" s="232"/>
      <c r="BJ9" s="232"/>
      <c r="BK9" s="232"/>
      <c r="BL9" s="232"/>
      <c r="BM9" s="232"/>
      <c r="BN9" s="232"/>
      <c r="BO9" s="232"/>
      <c r="BP9" s="232"/>
      <c r="BQ9" s="241">
        <v>3</v>
      </c>
      <c r="BR9" s="242"/>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33"/>
    </row>
    <row r="10" spans="1:131" s="234" customFormat="1" ht="26.25" customHeight="1" x14ac:dyDescent="0.15">
      <c r="A10" s="240">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31"/>
      <c r="BA10" s="231"/>
      <c r="BB10" s="231"/>
      <c r="BC10" s="231"/>
      <c r="BD10" s="231"/>
      <c r="BE10" s="232"/>
      <c r="BF10" s="232"/>
      <c r="BG10" s="232"/>
      <c r="BH10" s="232"/>
      <c r="BI10" s="232"/>
      <c r="BJ10" s="232"/>
      <c r="BK10" s="232"/>
      <c r="BL10" s="232"/>
      <c r="BM10" s="232"/>
      <c r="BN10" s="232"/>
      <c r="BO10" s="232"/>
      <c r="BP10" s="232"/>
      <c r="BQ10" s="241">
        <v>4</v>
      </c>
      <c r="BR10" s="242"/>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33"/>
    </row>
    <row r="11" spans="1:131" s="234" customFormat="1" ht="26.25" customHeight="1" x14ac:dyDescent="0.15">
      <c r="A11" s="240">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31"/>
      <c r="BA11" s="231"/>
      <c r="BB11" s="231"/>
      <c r="BC11" s="231"/>
      <c r="BD11" s="231"/>
      <c r="BE11" s="232"/>
      <c r="BF11" s="232"/>
      <c r="BG11" s="232"/>
      <c r="BH11" s="232"/>
      <c r="BI11" s="232"/>
      <c r="BJ11" s="232"/>
      <c r="BK11" s="232"/>
      <c r="BL11" s="232"/>
      <c r="BM11" s="232"/>
      <c r="BN11" s="232"/>
      <c r="BO11" s="232"/>
      <c r="BP11" s="232"/>
      <c r="BQ11" s="241">
        <v>5</v>
      </c>
      <c r="BR11" s="242"/>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33"/>
    </row>
    <row r="12" spans="1:131" s="234" customFormat="1" ht="26.25" customHeight="1" x14ac:dyDescent="0.15">
      <c r="A12" s="240">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31"/>
      <c r="BA12" s="231"/>
      <c r="BB12" s="231"/>
      <c r="BC12" s="231"/>
      <c r="BD12" s="231"/>
      <c r="BE12" s="232"/>
      <c r="BF12" s="232"/>
      <c r="BG12" s="232"/>
      <c r="BH12" s="232"/>
      <c r="BI12" s="232"/>
      <c r="BJ12" s="232"/>
      <c r="BK12" s="232"/>
      <c r="BL12" s="232"/>
      <c r="BM12" s="232"/>
      <c r="BN12" s="232"/>
      <c r="BO12" s="232"/>
      <c r="BP12" s="232"/>
      <c r="BQ12" s="241">
        <v>6</v>
      </c>
      <c r="BR12" s="242"/>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33"/>
    </row>
    <row r="13" spans="1:131" s="234" customFormat="1" ht="26.25" customHeight="1" x14ac:dyDescent="0.15">
      <c r="A13" s="240">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31"/>
      <c r="BA13" s="231"/>
      <c r="BB13" s="231"/>
      <c r="BC13" s="231"/>
      <c r="BD13" s="231"/>
      <c r="BE13" s="232"/>
      <c r="BF13" s="232"/>
      <c r="BG13" s="232"/>
      <c r="BH13" s="232"/>
      <c r="BI13" s="232"/>
      <c r="BJ13" s="232"/>
      <c r="BK13" s="232"/>
      <c r="BL13" s="232"/>
      <c r="BM13" s="232"/>
      <c r="BN13" s="232"/>
      <c r="BO13" s="232"/>
      <c r="BP13" s="232"/>
      <c r="BQ13" s="241">
        <v>7</v>
      </c>
      <c r="BR13" s="242"/>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33"/>
    </row>
    <row r="14" spans="1:131" s="234" customFormat="1" ht="26.25" customHeight="1" x14ac:dyDescent="0.15">
      <c r="A14" s="240">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31"/>
      <c r="BA14" s="231"/>
      <c r="BB14" s="231"/>
      <c r="BC14" s="231"/>
      <c r="BD14" s="231"/>
      <c r="BE14" s="232"/>
      <c r="BF14" s="232"/>
      <c r="BG14" s="232"/>
      <c r="BH14" s="232"/>
      <c r="BI14" s="232"/>
      <c r="BJ14" s="232"/>
      <c r="BK14" s="232"/>
      <c r="BL14" s="232"/>
      <c r="BM14" s="232"/>
      <c r="BN14" s="232"/>
      <c r="BO14" s="232"/>
      <c r="BP14" s="232"/>
      <c r="BQ14" s="241">
        <v>8</v>
      </c>
      <c r="BR14" s="242"/>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33"/>
    </row>
    <row r="15" spans="1:131" s="234" customFormat="1" ht="26.25" customHeight="1" x14ac:dyDescent="0.15">
      <c r="A15" s="240">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31"/>
      <c r="BA15" s="231"/>
      <c r="BB15" s="231"/>
      <c r="BC15" s="231"/>
      <c r="BD15" s="231"/>
      <c r="BE15" s="232"/>
      <c r="BF15" s="232"/>
      <c r="BG15" s="232"/>
      <c r="BH15" s="232"/>
      <c r="BI15" s="232"/>
      <c r="BJ15" s="232"/>
      <c r="BK15" s="232"/>
      <c r="BL15" s="232"/>
      <c r="BM15" s="232"/>
      <c r="BN15" s="232"/>
      <c r="BO15" s="232"/>
      <c r="BP15" s="232"/>
      <c r="BQ15" s="241">
        <v>9</v>
      </c>
      <c r="BR15" s="242"/>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33"/>
    </row>
    <row r="16" spans="1:131" s="234" customFormat="1" ht="26.25" customHeight="1" x14ac:dyDescent="0.15">
      <c r="A16" s="240">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31"/>
      <c r="BA16" s="231"/>
      <c r="BB16" s="231"/>
      <c r="BC16" s="231"/>
      <c r="BD16" s="231"/>
      <c r="BE16" s="232"/>
      <c r="BF16" s="232"/>
      <c r="BG16" s="232"/>
      <c r="BH16" s="232"/>
      <c r="BI16" s="232"/>
      <c r="BJ16" s="232"/>
      <c r="BK16" s="232"/>
      <c r="BL16" s="232"/>
      <c r="BM16" s="232"/>
      <c r="BN16" s="232"/>
      <c r="BO16" s="232"/>
      <c r="BP16" s="232"/>
      <c r="BQ16" s="241">
        <v>10</v>
      </c>
      <c r="BR16" s="242"/>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33"/>
    </row>
    <row r="17" spans="1:131" s="234" customFormat="1" ht="26.25" customHeight="1" x14ac:dyDescent="0.15">
      <c r="A17" s="240">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31"/>
      <c r="BA17" s="231"/>
      <c r="BB17" s="231"/>
      <c r="BC17" s="231"/>
      <c r="BD17" s="231"/>
      <c r="BE17" s="232"/>
      <c r="BF17" s="232"/>
      <c r="BG17" s="232"/>
      <c r="BH17" s="232"/>
      <c r="BI17" s="232"/>
      <c r="BJ17" s="232"/>
      <c r="BK17" s="232"/>
      <c r="BL17" s="232"/>
      <c r="BM17" s="232"/>
      <c r="BN17" s="232"/>
      <c r="BO17" s="232"/>
      <c r="BP17" s="232"/>
      <c r="BQ17" s="241">
        <v>11</v>
      </c>
      <c r="BR17" s="242"/>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33"/>
    </row>
    <row r="18" spans="1:131" s="234" customFormat="1" ht="26.25" customHeight="1" x14ac:dyDescent="0.15">
      <c r="A18" s="240">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31"/>
      <c r="BA18" s="231"/>
      <c r="BB18" s="231"/>
      <c r="BC18" s="231"/>
      <c r="BD18" s="231"/>
      <c r="BE18" s="232"/>
      <c r="BF18" s="232"/>
      <c r="BG18" s="232"/>
      <c r="BH18" s="232"/>
      <c r="BI18" s="232"/>
      <c r="BJ18" s="232"/>
      <c r="BK18" s="232"/>
      <c r="BL18" s="232"/>
      <c r="BM18" s="232"/>
      <c r="BN18" s="232"/>
      <c r="BO18" s="232"/>
      <c r="BP18" s="232"/>
      <c r="BQ18" s="241">
        <v>12</v>
      </c>
      <c r="BR18" s="242"/>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33"/>
    </row>
    <row r="19" spans="1:131" s="234" customFormat="1" ht="26.25" customHeight="1" x14ac:dyDescent="0.15">
      <c r="A19" s="240">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31"/>
      <c r="BA19" s="231"/>
      <c r="BB19" s="231"/>
      <c r="BC19" s="231"/>
      <c r="BD19" s="231"/>
      <c r="BE19" s="232"/>
      <c r="BF19" s="232"/>
      <c r="BG19" s="232"/>
      <c r="BH19" s="232"/>
      <c r="BI19" s="232"/>
      <c r="BJ19" s="232"/>
      <c r="BK19" s="232"/>
      <c r="BL19" s="232"/>
      <c r="BM19" s="232"/>
      <c r="BN19" s="232"/>
      <c r="BO19" s="232"/>
      <c r="BP19" s="232"/>
      <c r="BQ19" s="241">
        <v>13</v>
      </c>
      <c r="BR19" s="242"/>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33"/>
    </row>
    <row r="20" spans="1:131" s="234" customFormat="1" ht="26.25" customHeight="1" x14ac:dyDescent="0.15">
      <c r="A20" s="240">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31"/>
      <c r="BA20" s="231"/>
      <c r="BB20" s="231"/>
      <c r="BC20" s="231"/>
      <c r="BD20" s="231"/>
      <c r="BE20" s="232"/>
      <c r="BF20" s="232"/>
      <c r="BG20" s="232"/>
      <c r="BH20" s="232"/>
      <c r="BI20" s="232"/>
      <c r="BJ20" s="232"/>
      <c r="BK20" s="232"/>
      <c r="BL20" s="232"/>
      <c r="BM20" s="232"/>
      <c r="BN20" s="232"/>
      <c r="BO20" s="232"/>
      <c r="BP20" s="232"/>
      <c r="BQ20" s="241">
        <v>14</v>
      </c>
      <c r="BR20" s="242"/>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33"/>
    </row>
    <row r="21" spans="1:131" s="234" customFormat="1" ht="26.25" customHeight="1" thickBot="1" x14ac:dyDescent="0.2">
      <c r="A21" s="240">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31"/>
      <c r="BA21" s="231"/>
      <c r="BB21" s="231"/>
      <c r="BC21" s="231"/>
      <c r="BD21" s="231"/>
      <c r="BE21" s="232"/>
      <c r="BF21" s="232"/>
      <c r="BG21" s="232"/>
      <c r="BH21" s="232"/>
      <c r="BI21" s="232"/>
      <c r="BJ21" s="232"/>
      <c r="BK21" s="232"/>
      <c r="BL21" s="232"/>
      <c r="BM21" s="232"/>
      <c r="BN21" s="232"/>
      <c r="BO21" s="232"/>
      <c r="BP21" s="232"/>
      <c r="BQ21" s="241">
        <v>15</v>
      </c>
      <c r="BR21" s="242"/>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33"/>
    </row>
    <row r="22" spans="1:131" s="234" customFormat="1" ht="26.25" customHeight="1" x14ac:dyDescent="0.15">
      <c r="A22" s="240">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32"/>
      <c r="BF22" s="232"/>
      <c r="BG22" s="232"/>
      <c r="BH22" s="232"/>
      <c r="BI22" s="232"/>
      <c r="BJ22" s="232"/>
      <c r="BK22" s="232"/>
      <c r="BL22" s="232"/>
      <c r="BM22" s="232"/>
      <c r="BN22" s="232"/>
      <c r="BO22" s="232"/>
      <c r="BP22" s="232"/>
      <c r="BQ22" s="241">
        <v>16</v>
      </c>
      <c r="BR22" s="242"/>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33"/>
    </row>
    <row r="23" spans="1:131" s="234" customFormat="1" ht="26.25" customHeight="1" thickBot="1" x14ac:dyDescent="0.2">
      <c r="A23" s="243" t="s">
        <v>387</v>
      </c>
      <c r="B23" s="1039" t="s">
        <v>388</v>
      </c>
      <c r="C23" s="1040"/>
      <c r="D23" s="1040"/>
      <c r="E23" s="1040"/>
      <c r="F23" s="1040"/>
      <c r="G23" s="1040"/>
      <c r="H23" s="1040"/>
      <c r="I23" s="1040"/>
      <c r="J23" s="1040"/>
      <c r="K23" s="1040"/>
      <c r="L23" s="1040"/>
      <c r="M23" s="1040"/>
      <c r="N23" s="1040"/>
      <c r="O23" s="1040"/>
      <c r="P23" s="1041"/>
      <c r="Q23" s="1163">
        <v>1942</v>
      </c>
      <c r="R23" s="1164"/>
      <c r="S23" s="1164"/>
      <c r="T23" s="1164"/>
      <c r="U23" s="1164"/>
      <c r="V23" s="1164">
        <v>1918</v>
      </c>
      <c r="W23" s="1164"/>
      <c r="X23" s="1164"/>
      <c r="Y23" s="1164"/>
      <c r="Z23" s="1164"/>
      <c r="AA23" s="1164">
        <v>24</v>
      </c>
      <c r="AB23" s="1164"/>
      <c r="AC23" s="1164"/>
      <c r="AD23" s="1164"/>
      <c r="AE23" s="1165"/>
      <c r="AF23" s="1166">
        <v>21</v>
      </c>
      <c r="AG23" s="1164"/>
      <c r="AH23" s="1164"/>
      <c r="AI23" s="1164"/>
      <c r="AJ23" s="1167"/>
      <c r="AK23" s="1168"/>
      <c r="AL23" s="1169"/>
      <c r="AM23" s="1169"/>
      <c r="AN23" s="1169"/>
      <c r="AO23" s="1169"/>
      <c r="AP23" s="1164">
        <v>610</v>
      </c>
      <c r="AQ23" s="1164"/>
      <c r="AR23" s="1164"/>
      <c r="AS23" s="1164"/>
      <c r="AT23" s="1164"/>
      <c r="AU23" s="1170"/>
      <c r="AV23" s="1170"/>
      <c r="AW23" s="1170"/>
      <c r="AX23" s="1170"/>
      <c r="AY23" s="1171"/>
      <c r="AZ23" s="1160" t="s">
        <v>389</v>
      </c>
      <c r="BA23" s="1161"/>
      <c r="BB23" s="1161"/>
      <c r="BC23" s="1161"/>
      <c r="BD23" s="1162"/>
      <c r="BE23" s="232"/>
      <c r="BF23" s="232"/>
      <c r="BG23" s="232"/>
      <c r="BH23" s="232"/>
      <c r="BI23" s="232"/>
      <c r="BJ23" s="232"/>
      <c r="BK23" s="232"/>
      <c r="BL23" s="232"/>
      <c r="BM23" s="232"/>
      <c r="BN23" s="232"/>
      <c r="BO23" s="232"/>
      <c r="BP23" s="232"/>
      <c r="BQ23" s="241">
        <v>17</v>
      </c>
      <c r="BR23" s="242"/>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33"/>
    </row>
    <row r="24" spans="1:131" s="234"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31"/>
      <c r="BA24" s="231"/>
      <c r="BB24" s="231"/>
      <c r="BC24" s="231"/>
      <c r="BD24" s="231"/>
      <c r="BE24" s="232"/>
      <c r="BF24" s="232"/>
      <c r="BG24" s="232"/>
      <c r="BH24" s="232"/>
      <c r="BI24" s="232"/>
      <c r="BJ24" s="232"/>
      <c r="BK24" s="232"/>
      <c r="BL24" s="232"/>
      <c r="BM24" s="232"/>
      <c r="BN24" s="232"/>
      <c r="BO24" s="232"/>
      <c r="BP24" s="232"/>
      <c r="BQ24" s="241">
        <v>18</v>
      </c>
      <c r="BR24" s="242"/>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33"/>
    </row>
    <row r="25" spans="1:131" s="226"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31"/>
      <c r="BK25" s="231"/>
      <c r="BL25" s="231"/>
      <c r="BM25" s="231"/>
      <c r="BN25" s="231"/>
      <c r="BO25" s="244"/>
      <c r="BP25" s="244"/>
      <c r="BQ25" s="241">
        <v>19</v>
      </c>
      <c r="BR25" s="242"/>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25"/>
    </row>
    <row r="26" spans="1:131" s="226"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373</v>
      </c>
      <c r="BF26" s="1097"/>
      <c r="BG26" s="1097"/>
      <c r="BH26" s="1097"/>
      <c r="BI26" s="1112"/>
      <c r="BJ26" s="231"/>
      <c r="BK26" s="231"/>
      <c r="BL26" s="231"/>
      <c r="BM26" s="231"/>
      <c r="BN26" s="231"/>
      <c r="BO26" s="244"/>
      <c r="BP26" s="244"/>
      <c r="BQ26" s="241">
        <v>20</v>
      </c>
      <c r="BR26" s="242"/>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25"/>
    </row>
    <row r="27" spans="1:131" s="226"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31"/>
      <c r="BK27" s="231"/>
      <c r="BL27" s="231"/>
      <c r="BM27" s="231"/>
      <c r="BN27" s="231"/>
      <c r="BO27" s="244"/>
      <c r="BP27" s="244"/>
      <c r="BQ27" s="241">
        <v>21</v>
      </c>
      <c r="BR27" s="242"/>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25"/>
    </row>
    <row r="28" spans="1:131" s="226" customFormat="1" ht="26.25" customHeight="1" thickTop="1" x14ac:dyDescent="0.15">
      <c r="A28" s="245">
        <v>1</v>
      </c>
      <c r="B28" s="1145" t="s">
        <v>400</v>
      </c>
      <c r="C28" s="1146"/>
      <c r="D28" s="1146"/>
      <c r="E28" s="1146"/>
      <c r="F28" s="1146"/>
      <c r="G28" s="1146"/>
      <c r="H28" s="1146"/>
      <c r="I28" s="1146"/>
      <c r="J28" s="1146"/>
      <c r="K28" s="1146"/>
      <c r="L28" s="1146"/>
      <c r="M28" s="1146"/>
      <c r="N28" s="1146"/>
      <c r="O28" s="1146"/>
      <c r="P28" s="1147"/>
      <c r="Q28" s="1148">
        <v>130</v>
      </c>
      <c r="R28" s="1149"/>
      <c r="S28" s="1149"/>
      <c r="T28" s="1149"/>
      <c r="U28" s="1149"/>
      <c r="V28" s="1149">
        <v>119</v>
      </c>
      <c r="W28" s="1149"/>
      <c r="X28" s="1149"/>
      <c r="Y28" s="1149"/>
      <c r="Z28" s="1149"/>
      <c r="AA28" s="1149">
        <v>11</v>
      </c>
      <c r="AB28" s="1149"/>
      <c r="AC28" s="1149"/>
      <c r="AD28" s="1149"/>
      <c r="AE28" s="1150"/>
      <c r="AF28" s="1151">
        <v>11</v>
      </c>
      <c r="AG28" s="1149"/>
      <c r="AH28" s="1149"/>
      <c r="AI28" s="1149"/>
      <c r="AJ28" s="1152"/>
      <c r="AK28" s="1153">
        <v>10</v>
      </c>
      <c r="AL28" s="1141"/>
      <c r="AM28" s="1141"/>
      <c r="AN28" s="1141"/>
      <c r="AO28" s="1141"/>
      <c r="AP28" s="1141" t="s">
        <v>597</v>
      </c>
      <c r="AQ28" s="1141"/>
      <c r="AR28" s="1141"/>
      <c r="AS28" s="1141"/>
      <c r="AT28" s="1141"/>
      <c r="AU28" s="1141" t="s">
        <v>597</v>
      </c>
      <c r="AV28" s="1141"/>
      <c r="AW28" s="1141"/>
      <c r="AX28" s="1141"/>
      <c r="AY28" s="1141"/>
      <c r="AZ28" s="1142"/>
      <c r="BA28" s="1142"/>
      <c r="BB28" s="1142"/>
      <c r="BC28" s="1142"/>
      <c r="BD28" s="1142"/>
      <c r="BE28" s="1143"/>
      <c r="BF28" s="1143"/>
      <c r="BG28" s="1143"/>
      <c r="BH28" s="1143"/>
      <c r="BI28" s="1144"/>
      <c r="BJ28" s="231"/>
      <c r="BK28" s="231"/>
      <c r="BL28" s="231"/>
      <c r="BM28" s="231"/>
      <c r="BN28" s="231"/>
      <c r="BO28" s="244"/>
      <c r="BP28" s="244"/>
      <c r="BQ28" s="241">
        <v>22</v>
      </c>
      <c r="BR28" s="242"/>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25"/>
    </row>
    <row r="29" spans="1:131" s="226" customFormat="1" ht="26.25" customHeight="1" x14ac:dyDescent="0.15">
      <c r="A29" s="245">
        <v>2</v>
      </c>
      <c r="B29" s="1132" t="s">
        <v>401</v>
      </c>
      <c r="C29" s="1133"/>
      <c r="D29" s="1133"/>
      <c r="E29" s="1133"/>
      <c r="F29" s="1133"/>
      <c r="G29" s="1133"/>
      <c r="H29" s="1133"/>
      <c r="I29" s="1133"/>
      <c r="J29" s="1133"/>
      <c r="K29" s="1133"/>
      <c r="L29" s="1133"/>
      <c r="M29" s="1133"/>
      <c r="N29" s="1133"/>
      <c r="O29" s="1133"/>
      <c r="P29" s="1134"/>
      <c r="Q29" s="1138">
        <v>11</v>
      </c>
      <c r="R29" s="1139"/>
      <c r="S29" s="1139"/>
      <c r="T29" s="1139"/>
      <c r="U29" s="1139"/>
      <c r="V29" s="1139">
        <v>10</v>
      </c>
      <c r="W29" s="1139"/>
      <c r="X29" s="1139"/>
      <c r="Y29" s="1139"/>
      <c r="Z29" s="1139"/>
      <c r="AA29" s="1139">
        <v>1</v>
      </c>
      <c r="AB29" s="1139"/>
      <c r="AC29" s="1139"/>
      <c r="AD29" s="1139"/>
      <c r="AE29" s="1140"/>
      <c r="AF29" s="1114">
        <v>1</v>
      </c>
      <c r="AG29" s="1115"/>
      <c r="AH29" s="1115"/>
      <c r="AI29" s="1115"/>
      <c r="AJ29" s="1116"/>
      <c r="AK29" s="1075">
        <v>2</v>
      </c>
      <c r="AL29" s="1066"/>
      <c r="AM29" s="1066"/>
      <c r="AN29" s="1066"/>
      <c r="AO29" s="1066"/>
      <c r="AP29" s="1066" t="s">
        <v>597</v>
      </c>
      <c r="AQ29" s="1066"/>
      <c r="AR29" s="1066"/>
      <c r="AS29" s="1066"/>
      <c r="AT29" s="1066"/>
      <c r="AU29" s="1066" t="s">
        <v>597</v>
      </c>
      <c r="AV29" s="1066"/>
      <c r="AW29" s="1066"/>
      <c r="AX29" s="1066"/>
      <c r="AY29" s="1066"/>
      <c r="AZ29" s="1137"/>
      <c r="BA29" s="1137"/>
      <c r="BB29" s="1137"/>
      <c r="BC29" s="1137"/>
      <c r="BD29" s="1137"/>
      <c r="BE29" s="1127"/>
      <c r="BF29" s="1127"/>
      <c r="BG29" s="1127"/>
      <c r="BH29" s="1127"/>
      <c r="BI29" s="1128"/>
      <c r="BJ29" s="231"/>
      <c r="BK29" s="231"/>
      <c r="BL29" s="231"/>
      <c r="BM29" s="231"/>
      <c r="BN29" s="231"/>
      <c r="BO29" s="244"/>
      <c r="BP29" s="244"/>
      <c r="BQ29" s="241">
        <v>23</v>
      </c>
      <c r="BR29" s="242"/>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25"/>
    </row>
    <row r="30" spans="1:131" s="226" customFormat="1" ht="26.25" customHeight="1" x14ac:dyDescent="0.15">
      <c r="A30" s="245">
        <v>3</v>
      </c>
      <c r="B30" s="1132" t="s">
        <v>402</v>
      </c>
      <c r="C30" s="1133"/>
      <c r="D30" s="1133"/>
      <c r="E30" s="1133"/>
      <c r="F30" s="1133"/>
      <c r="G30" s="1133"/>
      <c r="H30" s="1133"/>
      <c r="I30" s="1133"/>
      <c r="J30" s="1133"/>
      <c r="K30" s="1133"/>
      <c r="L30" s="1133"/>
      <c r="M30" s="1133"/>
      <c r="N30" s="1133"/>
      <c r="O30" s="1133"/>
      <c r="P30" s="1134"/>
      <c r="Q30" s="1138">
        <v>3</v>
      </c>
      <c r="R30" s="1139"/>
      <c r="S30" s="1139"/>
      <c r="T30" s="1139"/>
      <c r="U30" s="1139"/>
      <c r="V30" s="1139">
        <v>2</v>
      </c>
      <c r="W30" s="1139"/>
      <c r="X30" s="1139"/>
      <c r="Y30" s="1139"/>
      <c r="Z30" s="1139"/>
      <c r="AA30" s="1139">
        <v>1</v>
      </c>
      <c r="AB30" s="1139"/>
      <c r="AC30" s="1139"/>
      <c r="AD30" s="1139"/>
      <c r="AE30" s="1140"/>
      <c r="AF30" s="1114">
        <v>1</v>
      </c>
      <c r="AG30" s="1115"/>
      <c r="AH30" s="1115"/>
      <c r="AI30" s="1115"/>
      <c r="AJ30" s="1116"/>
      <c r="AK30" s="1075">
        <v>4</v>
      </c>
      <c r="AL30" s="1066"/>
      <c r="AM30" s="1066"/>
      <c r="AN30" s="1066"/>
      <c r="AO30" s="1066"/>
      <c r="AP30" s="1066" t="s">
        <v>597</v>
      </c>
      <c r="AQ30" s="1066"/>
      <c r="AR30" s="1066"/>
      <c r="AS30" s="1066"/>
      <c r="AT30" s="1066"/>
      <c r="AU30" s="1066" t="s">
        <v>597</v>
      </c>
      <c r="AV30" s="1066"/>
      <c r="AW30" s="1066"/>
      <c r="AX30" s="1066"/>
      <c r="AY30" s="1066"/>
      <c r="AZ30" s="1137"/>
      <c r="BA30" s="1137"/>
      <c r="BB30" s="1137"/>
      <c r="BC30" s="1137"/>
      <c r="BD30" s="1137"/>
      <c r="BE30" s="1127"/>
      <c r="BF30" s="1127"/>
      <c r="BG30" s="1127"/>
      <c r="BH30" s="1127"/>
      <c r="BI30" s="1128"/>
      <c r="BJ30" s="231"/>
      <c r="BK30" s="231"/>
      <c r="BL30" s="231"/>
      <c r="BM30" s="231"/>
      <c r="BN30" s="231"/>
      <c r="BO30" s="244"/>
      <c r="BP30" s="244"/>
      <c r="BQ30" s="241">
        <v>24</v>
      </c>
      <c r="BR30" s="242"/>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25"/>
    </row>
    <row r="31" spans="1:131" s="226" customFormat="1" ht="26.25" customHeight="1" x14ac:dyDescent="0.15">
      <c r="A31" s="245">
        <v>4</v>
      </c>
      <c r="B31" s="1132" t="s">
        <v>403</v>
      </c>
      <c r="C31" s="1133"/>
      <c r="D31" s="1133"/>
      <c r="E31" s="1133"/>
      <c r="F31" s="1133"/>
      <c r="G31" s="1133"/>
      <c r="H31" s="1133"/>
      <c r="I31" s="1133"/>
      <c r="J31" s="1133"/>
      <c r="K31" s="1133"/>
      <c r="L31" s="1133"/>
      <c r="M31" s="1133"/>
      <c r="N31" s="1133"/>
      <c r="O31" s="1133"/>
      <c r="P31" s="1134"/>
      <c r="Q31" s="1138">
        <v>0</v>
      </c>
      <c r="R31" s="1139"/>
      <c r="S31" s="1139"/>
      <c r="T31" s="1139"/>
      <c r="U31" s="1139"/>
      <c r="V31" s="1139">
        <v>0</v>
      </c>
      <c r="W31" s="1139"/>
      <c r="X31" s="1139"/>
      <c r="Y31" s="1139"/>
      <c r="Z31" s="1139"/>
      <c r="AA31" s="1139">
        <v>0</v>
      </c>
      <c r="AB31" s="1139"/>
      <c r="AC31" s="1139"/>
      <c r="AD31" s="1139"/>
      <c r="AE31" s="1140"/>
      <c r="AF31" s="1114">
        <v>0</v>
      </c>
      <c r="AG31" s="1115"/>
      <c r="AH31" s="1115"/>
      <c r="AI31" s="1115"/>
      <c r="AJ31" s="1116"/>
      <c r="AK31" s="1075">
        <v>0</v>
      </c>
      <c r="AL31" s="1066"/>
      <c r="AM31" s="1066"/>
      <c r="AN31" s="1066"/>
      <c r="AO31" s="1066"/>
      <c r="AP31" s="1066" t="s">
        <v>597</v>
      </c>
      <c r="AQ31" s="1066"/>
      <c r="AR31" s="1066"/>
      <c r="AS31" s="1066"/>
      <c r="AT31" s="1066"/>
      <c r="AU31" s="1066" t="s">
        <v>597</v>
      </c>
      <c r="AV31" s="1066"/>
      <c r="AW31" s="1066"/>
      <c r="AX31" s="1066"/>
      <c r="AY31" s="1066"/>
      <c r="AZ31" s="1137"/>
      <c r="BA31" s="1137"/>
      <c r="BB31" s="1137"/>
      <c r="BC31" s="1137"/>
      <c r="BD31" s="1137"/>
      <c r="BE31" s="1127"/>
      <c r="BF31" s="1127"/>
      <c r="BG31" s="1127"/>
      <c r="BH31" s="1127"/>
      <c r="BI31" s="1128"/>
      <c r="BJ31" s="231"/>
      <c r="BK31" s="231"/>
      <c r="BL31" s="231"/>
      <c r="BM31" s="231"/>
      <c r="BN31" s="231"/>
      <c r="BO31" s="244"/>
      <c r="BP31" s="244"/>
      <c r="BQ31" s="241">
        <v>25</v>
      </c>
      <c r="BR31" s="242"/>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25"/>
    </row>
    <row r="32" spans="1:131" s="226" customFormat="1" ht="26.25" customHeight="1" x14ac:dyDescent="0.15">
      <c r="A32" s="245">
        <v>5</v>
      </c>
      <c r="B32" s="1132" t="s">
        <v>404</v>
      </c>
      <c r="C32" s="1133"/>
      <c r="D32" s="1133"/>
      <c r="E32" s="1133"/>
      <c r="F32" s="1133"/>
      <c r="G32" s="1133"/>
      <c r="H32" s="1133"/>
      <c r="I32" s="1133"/>
      <c r="J32" s="1133"/>
      <c r="K32" s="1133"/>
      <c r="L32" s="1133"/>
      <c r="M32" s="1133"/>
      <c r="N32" s="1133"/>
      <c r="O32" s="1133"/>
      <c r="P32" s="1134"/>
      <c r="Q32" s="1138">
        <v>35</v>
      </c>
      <c r="R32" s="1139"/>
      <c r="S32" s="1139"/>
      <c r="T32" s="1139"/>
      <c r="U32" s="1139"/>
      <c r="V32" s="1139">
        <v>34</v>
      </c>
      <c r="W32" s="1139"/>
      <c r="X32" s="1139"/>
      <c r="Y32" s="1139"/>
      <c r="Z32" s="1139"/>
      <c r="AA32" s="1139">
        <v>1</v>
      </c>
      <c r="AB32" s="1139"/>
      <c r="AC32" s="1139"/>
      <c r="AD32" s="1139"/>
      <c r="AE32" s="1140"/>
      <c r="AF32" s="1114">
        <v>1</v>
      </c>
      <c r="AG32" s="1115"/>
      <c r="AH32" s="1115"/>
      <c r="AI32" s="1115"/>
      <c r="AJ32" s="1116"/>
      <c r="AK32" s="1075">
        <v>18</v>
      </c>
      <c r="AL32" s="1066"/>
      <c r="AM32" s="1066"/>
      <c r="AN32" s="1066"/>
      <c r="AO32" s="1066"/>
      <c r="AP32" s="1066">
        <v>23</v>
      </c>
      <c r="AQ32" s="1066"/>
      <c r="AR32" s="1066"/>
      <c r="AS32" s="1066"/>
      <c r="AT32" s="1066"/>
      <c r="AU32" s="1066">
        <v>16</v>
      </c>
      <c r="AV32" s="1066"/>
      <c r="AW32" s="1066"/>
      <c r="AX32" s="1066"/>
      <c r="AY32" s="1066"/>
      <c r="AZ32" s="1137"/>
      <c r="BA32" s="1137"/>
      <c r="BB32" s="1137"/>
      <c r="BC32" s="1137"/>
      <c r="BD32" s="1137"/>
      <c r="BE32" s="1127" t="s">
        <v>405</v>
      </c>
      <c r="BF32" s="1127"/>
      <c r="BG32" s="1127"/>
      <c r="BH32" s="1127"/>
      <c r="BI32" s="1128"/>
      <c r="BJ32" s="231"/>
      <c r="BK32" s="231"/>
      <c r="BL32" s="231"/>
      <c r="BM32" s="231"/>
      <c r="BN32" s="231"/>
      <c r="BO32" s="244"/>
      <c r="BP32" s="244"/>
      <c r="BQ32" s="241">
        <v>26</v>
      </c>
      <c r="BR32" s="242"/>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25"/>
    </row>
    <row r="33" spans="1:131" s="226" customFormat="1" ht="26.25" customHeight="1" x14ac:dyDescent="0.15">
      <c r="A33" s="245">
        <v>6</v>
      </c>
      <c r="B33" s="1132" t="s">
        <v>406</v>
      </c>
      <c r="C33" s="1133"/>
      <c r="D33" s="1133"/>
      <c r="E33" s="1133"/>
      <c r="F33" s="1133"/>
      <c r="G33" s="1133"/>
      <c r="H33" s="1133"/>
      <c r="I33" s="1133"/>
      <c r="J33" s="1133"/>
      <c r="K33" s="1133"/>
      <c r="L33" s="1133"/>
      <c r="M33" s="1133"/>
      <c r="N33" s="1133"/>
      <c r="O33" s="1133"/>
      <c r="P33" s="1134"/>
      <c r="Q33" s="1138">
        <v>43</v>
      </c>
      <c r="R33" s="1139"/>
      <c r="S33" s="1139"/>
      <c r="T33" s="1139"/>
      <c r="U33" s="1139"/>
      <c r="V33" s="1139">
        <v>39</v>
      </c>
      <c r="W33" s="1139"/>
      <c r="X33" s="1139"/>
      <c r="Y33" s="1139"/>
      <c r="Z33" s="1139"/>
      <c r="AA33" s="1139">
        <v>4</v>
      </c>
      <c r="AB33" s="1139"/>
      <c r="AC33" s="1139"/>
      <c r="AD33" s="1139"/>
      <c r="AE33" s="1140"/>
      <c r="AF33" s="1114">
        <v>4</v>
      </c>
      <c r="AG33" s="1115"/>
      <c r="AH33" s="1115"/>
      <c r="AI33" s="1115"/>
      <c r="AJ33" s="1116"/>
      <c r="AK33" s="1075">
        <v>9</v>
      </c>
      <c r="AL33" s="1066"/>
      <c r="AM33" s="1066"/>
      <c r="AN33" s="1066"/>
      <c r="AO33" s="1066"/>
      <c r="AP33" s="1066" t="s">
        <v>597</v>
      </c>
      <c r="AQ33" s="1066"/>
      <c r="AR33" s="1066"/>
      <c r="AS33" s="1066"/>
      <c r="AT33" s="1066"/>
      <c r="AU33" s="1066">
        <v>0</v>
      </c>
      <c r="AV33" s="1066"/>
      <c r="AW33" s="1066"/>
      <c r="AX33" s="1066"/>
      <c r="AY33" s="1066"/>
      <c r="AZ33" s="1137"/>
      <c r="BA33" s="1137"/>
      <c r="BB33" s="1137"/>
      <c r="BC33" s="1137"/>
      <c r="BD33" s="1137"/>
      <c r="BE33" s="1127" t="s">
        <v>407</v>
      </c>
      <c r="BF33" s="1127"/>
      <c r="BG33" s="1127"/>
      <c r="BH33" s="1127"/>
      <c r="BI33" s="1128"/>
      <c r="BJ33" s="231"/>
      <c r="BK33" s="231"/>
      <c r="BL33" s="231"/>
      <c r="BM33" s="231"/>
      <c r="BN33" s="231"/>
      <c r="BO33" s="244"/>
      <c r="BP33" s="244"/>
      <c r="BQ33" s="241">
        <v>27</v>
      </c>
      <c r="BR33" s="242"/>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25"/>
    </row>
    <row r="34" spans="1:131" s="226" customFormat="1" ht="26.25" customHeight="1" x14ac:dyDescent="0.15">
      <c r="A34" s="245">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31"/>
      <c r="BK34" s="231"/>
      <c r="BL34" s="231"/>
      <c r="BM34" s="231"/>
      <c r="BN34" s="231"/>
      <c r="BO34" s="244"/>
      <c r="BP34" s="244"/>
      <c r="BQ34" s="241">
        <v>28</v>
      </c>
      <c r="BR34" s="242"/>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25"/>
    </row>
    <row r="35" spans="1:131" s="226" customFormat="1" ht="26.25" customHeight="1" x14ac:dyDescent="0.15">
      <c r="A35" s="245">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31"/>
      <c r="BK35" s="231"/>
      <c r="BL35" s="231"/>
      <c r="BM35" s="231"/>
      <c r="BN35" s="231"/>
      <c r="BO35" s="244"/>
      <c r="BP35" s="244"/>
      <c r="BQ35" s="241">
        <v>29</v>
      </c>
      <c r="BR35" s="242"/>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25"/>
    </row>
    <row r="36" spans="1:131" s="226" customFormat="1" ht="26.25" customHeight="1" x14ac:dyDescent="0.15">
      <c r="A36" s="245">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31"/>
      <c r="BK36" s="231"/>
      <c r="BL36" s="231"/>
      <c r="BM36" s="231"/>
      <c r="BN36" s="231"/>
      <c r="BO36" s="244"/>
      <c r="BP36" s="244"/>
      <c r="BQ36" s="241">
        <v>30</v>
      </c>
      <c r="BR36" s="242"/>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25"/>
    </row>
    <row r="37" spans="1:131" s="226" customFormat="1" ht="26.25" customHeight="1" x14ac:dyDescent="0.15">
      <c r="A37" s="245">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31"/>
      <c r="BK37" s="231"/>
      <c r="BL37" s="231"/>
      <c r="BM37" s="231"/>
      <c r="BN37" s="231"/>
      <c r="BO37" s="244"/>
      <c r="BP37" s="244"/>
      <c r="BQ37" s="241">
        <v>31</v>
      </c>
      <c r="BR37" s="242"/>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25"/>
    </row>
    <row r="38" spans="1:131" s="226" customFormat="1" ht="26.25" customHeight="1" x14ac:dyDescent="0.15">
      <c r="A38" s="245">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31"/>
      <c r="BK38" s="231"/>
      <c r="BL38" s="231"/>
      <c r="BM38" s="231"/>
      <c r="BN38" s="231"/>
      <c r="BO38" s="244"/>
      <c r="BP38" s="244"/>
      <c r="BQ38" s="241">
        <v>32</v>
      </c>
      <c r="BR38" s="242"/>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25"/>
    </row>
    <row r="39" spans="1:131" s="226" customFormat="1" ht="26.25" customHeight="1" x14ac:dyDescent="0.15">
      <c r="A39" s="245">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31"/>
      <c r="BK39" s="231"/>
      <c r="BL39" s="231"/>
      <c r="BM39" s="231"/>
      <c r="BN39" s="231"/>
      <c r="BO39" s="244"/>
      <c r="BP39" s="244"/>
      <c r="BQ39" s="241">
        <v>33</v>
      </c>
      <c r="BR39" s="242"/>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25"/>
    </row>
    <row r="40" spans="1:131" s="226" customFormat="1" ht="26.25" customHeight="1" x14ac:dyDescent="0.15">
      <c r="A40" s="240">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31"/>
      <c r="BK40" s="231"/>
      <c r="BL40" s="231"/>
      <c r="BM40" s="231"/>
      <c r="BN40" s="231"/>
      <c r="BO40" s="244"/>
      <c r="BP40" s="244"/>
      <c r="BQ40" s="241">
        <v>34</v>
      </c>
      <c r="BR40" s="242"/>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25"/>
    </row>
    <row r="41" spans="1:131" s="226" customFormat="1" ht="26.25" customHeight="1" x14ac:dyDescent="0.15">
      <c r="A41" s="240">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31"/>
      <c r="BK41" s="231"/>
      <c r="BL41" s="231"/>
      <c r="BM41" s="231"/>
      <c r="BN41" s="231"/>
      <c r="BO41" s="244"/>
      <c r="BP41" s="244"/>
      <c r="BQ41" s="241">
        <v>35</v>
      </c>
      <c r="BR41" s="242"/>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25"/>
    </row>
    <row r="42" spans="1:131" s="226" customFormat="1" ht="26.25" customHeight="1" x14ac:dyDescent="0.15">
      <c r="A42" s="240">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31"/>
      <c r="BK42" s="231"/>
      <c r="BL42" s="231"/>
      <c r="BM42" s="231"/>
      <c r="BN42" s="231"/>
      <c r="BO42" s="244"/>
      <c r="BP42" s="244"/>
      <c r="BQ42" s="241">
        <v>36</v>
      </c>
      <c r="BR42" s="242"/>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25"/>
    </row>
    <row r="43" spans="1:131" s="226" customFormat="1" ht="26.25" customHeight="1" x14ac:dyDescent="0.15">
      <c r="A43" s="240">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31"/>
      <c r="BK43" s="231"/>
      <c r="BL43" s="231"/>
      <c r="BM43" s="231"/>
      <c r="BN43" s="231"/>
      <c r="BO43" s="244"/>
      <c r="BP43" s="244"/>
      <c r="BQ43" s="241">
        <v>37</v>
      </c>
      <c r="BR43" s="242"/>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25"/>
    </row>
    <row r="44" spans="1:131" s="226" customFormat="1" ht="26.25" customHeight="1" x14ac:dyDescent="0.15">
      <c r="A44" s="240">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31"/>
      <c r="BK44" s="231"/>
      <c r="BL44" s="231"/>
      <c r="BM44" s="231"/>
      <c r="BN44" s="231"/>
      <c r="BO44" s="244"/>
      <c r="BP44" s="244"/>
      <c r="BQ44" s="241">
        <v>38</v>
      </c>
      <c r="BR44" s="242"/>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25"/>
    </row>
    <row r="45" spans="1:131" s="226" customFormat="1" ht="26.25" customHeight="1" x14ac:dyDescent="0.15">
      <c r="A45" s="240">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31"/>
      <c r="BK45" s="231"/>
      <c r="BL45" s="231"/>
      <c r="BM45" s="231"/>
      <c r="BN45" s="231"/>
      <c r="BO45" s="244"/>
      <c r="BP45" s="244"/>
      <c r="BQ45" s="241">
        <v>39</v>
      </c>
      <c r="BR45" s="242"/>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25"/>
    </row>
    <row r="46" spans="1:131" s="226" customFormat="1" ht="26.25" customHeight="1" x14ac:dyDescent="0.15">
      <c r="A46" s="240">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31"/>
      <c r="BK46" s="231"/>
      <c r="BL46" s="231"/>
      <c r="BM46" s="231"/>
      <c r="BN46" s="231"/>
      <c r="BO46" s="244"/>
      <c r="BP46" s="244"/>
      <c r="BQ46" s="241">
        <v>40</v>
      </c>
      <c r="BR46" s="242"/>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25"/>
    </row>
    <row r="47" spans="1:131" s="226" customFormat="1" ht="26.25" customHeight="1" x14ac:dyDescent="0.15">
      <c r="A47" s="240">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31"/>
      <c r="BK47" s="231"/>
      <c r="BL47" s="231"/>
      <c r="BM47" s="231"/>
      <c r="BN47" s="231"/>
      <c r="BO47" s="244"/>
      <c r="BP47" s="244"/>
      <c r="BQ47" s="241">
        <v>41</v>
      </c>
      <c r="BR47" s="242"/>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25"/>
    </row>
    <row r="48" spans="1:131" s="226" customFormat="1" ht="26.25" customHeight="1" x14ac:dyDescent="0.15">
      <c r="A48" s="240">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31"/>
      <c r="BK48" s="231"/>
      <c r="BL48" s="231"/>
      <c r="BM48" s="231"/>
      <c r="BN48" s="231"/>
      <c r="BO48" s="244"/>
      <c r="BP48" s="244"/>
      <c r="BQ48" s="241">
        <v>42</v>
      </c>
      <c r="BR48" s="242"/>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25"/>
    </row>
    <row r="49" spans="1:131" s="226" customFormat="1" ht="26.25" customHeight="1" x14ac:dyDescent="0.15">
      <c r="A49" s="240">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31"/>
      <c r="BK49" s="231"/>
      <c r="BL49" s="231"/>
      <c r="BM49" s="231"/>
      <c r="BN49" s="231"/>
      <c r="BO49" s="244"/>
      <c r="BP49" s="244"/>
      <c r="BQ49" s="241">
        <v>43</v>
      </c>
      <c r="BR49" s="242"/>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25"/>
    </row>
    <row r="50" spans="1:131" s="226" customFormat="1" ht="26.25" customHeight="1" x14ac:dyDescent="0.15">
      <c r="A50" s="240">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31"/>
      <c r="BK50" s="231"/>
      <c r="BL50" s="231"/>
      <c r="BM50" s="231"/>
      <c r="BN50" s="231"/>
      <c r="BO50" s="244"/>
      <c r="BP50" s="244"/>
      <c r="BQ50" s="241">
        <v>44</v>
      </c>
      <c r="BR50" s="242"/>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25"/>
    </row>
    <row r="51" spans="1:131" s="226" customFormat="1" ht="26.25" customHeight="1" x14ac:dyDescent="0.15">
      <c r="A51" s="240">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31"/>
      <c r="BK51" s="231"/>
      <c r="BL51" s="231"/>
      <c r="BM51" s="231"/>
      <c r="BN51" s="231"/>
      <c r="BO51" s="244"/>
      <c r="BP51" s="244"/>
      <c r="BQ51" s="241">
        <v>45</v>
      </c>
      <c r="BR51" s="242"/>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25"/>
    </row>
    <row r="52" spans="1:131" s="226" customFormat="1" ht="26.25" customHeight="1" x14ac:dyDescent="0.15">
      <c r="A52" s="240">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31"/>
      <c r="BK52" s="231"/>
      <c r="BL52" s="231"/>
      <c r="BM52" s="231"/>
      <c r="BN52" s="231"/>
      <c r="BO52" s="244"/>
      <c r="BP52" s="244"/>
      <c r="BQ52" s="241">
        <v>46</v>
      </c>
      <c r="BR52" s="242"/>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25"/>
    </row>
    <row r="53" spans="1:131" s="226" customFormat="1" ht="26.25" customHeight="1" x14ac:dyDescent="0.15">
      <c r="A53" s="240">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31"/>
      <c r="BK53" s="231"/>
      <c r="BL53" s="231"/>
      <c r="BM53" s="231"/>
      <c r="BN53" s="231"/>
      <c r="BO53" s="244"/>
      <c r="BP53" s="244"/>
      <c r="BQ53" s="241">
        <v>47</v>
      </c>
      <c r="BR53" s="242"/>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25"/>
    </row>
    <row r="54" spans="1:131" s="226" customFormat="1" ht="26.25" customHeight="1" x14ac:dyDescent="0.15">
      <c r="A54" s="240">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31"/>
      <c r="BK54" s="231"/>
      <c r="BL54" s="231"/>
      <c r="BM54" s="231"/>
      <c r="BN54" s="231"/>
      <c r="BO54" s="244"/>
      <c r="BP54" s="244"/>
      <c r="BQ54" s="241">
        <v>48</v>
      </c>
      <c r="BR54" s="242"/>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25"/>
    </row>
    <row r="55" spans="1:131" s="226" customFormat="1" ht="26.25" customHeight="1" x14ac:dyDescent="0.15">
      <c r="A55" s="240">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31"/>
      <c r="BK55" s="231"/>
      <c r="BL55" s="231"/>
      <c r="BM55" s="231"/>
      <c r="BN55" s="231"/>
      <c r="BO55" s="244"/>
      <c r="BP55" s="244"/>
      <c r="BQ55" s="241">
        <v>49</v>
      </c>
      <c r="BR55" s="242"/>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25"/>
    </row>
    <row r="56" spans="1:131" s="226" customFormat="1" ht="26.25" customHeight="1" x14ac:dyDescent="0.15">
      <c r="A56" s="240">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31"/>
      <c r="BK56" s="231"/>
      <c r="BL56" s="231"/>
      <c r="BM56" s="231"/>
      <c r="BN56" s="231"/>
      <c r="BO56" s="244"/>
      <c r="BP56" s="244"/>
      <c r="BQ56" s="241">
        <v>50</v>
      </c>
      <c r="BR56" s="242"/>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25"/>
    </row>
    <row r="57" spans="1:131" s="226" customFormat="1" ht="26.25" customHeight="1" x14ac:dyDescent="0.15">
      <c r="A57" s="240">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31"/>
      <c r="BK57" s="231"/>
      <c r="BL57" s="231"/>
      <c r="BM57" s="231"/>
      <c r="BN57" s="231"/>
      <c r="BO57" s="244"/>
      <c r="BP57" s="244"/>
      <c r="BQ57" s="241">
        <v>51</v>
      </c>
      <c r="BR57" s="242"/>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25"/>
    </row>
    <row r="58" spans="1:131" s="226" customFormat="1" ht="26.25" customHeight="1" x14ac:dyDescent="0.15">
      <c r="A58" s="240">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31"/>
      <c r="BK58" s="231"/>
      <c r="BL58" s="231"/>
      <c r="BM58" s="231"/>
      <c r="BN58" s="231"/>
      <c r="BO58" s="244"/>
      <c r="BP58" s="244"/>
      <c r="BQ58" s="241">
        <v>52</v>
      </c>
      <c r="BR58" s="242"/>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25"/>
    </row>
    <row r="59" spans="1:131" s="226" customFormat="1" ht="26.25" customHeight="1" x14ac:dyDescent="0.15">
      <c r="A59" s="240">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31"/>
      <c r="BK59" s="231"/>
      <c r="BL59" s="231"/>
      <c r="BM59" s="231"/>
      <c r="BN59" s="231"/>
      <c r="BO59" s="244"/>
      <c r="BP59" s="244"/>
      <c r="BQ59" s="241">
        <v>53</v>
      </c>
      <c r="BR59" s="242"/>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25"/>
    </row>
    <row r="60" spans="1:131" s="226" customFormat="1" ht="26.25" customHeight="1" x14ac:dyDescent="0.15">
      <c r="A60" s="240">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31"/>
      <c r="BK60" s="231"/>
      <c r="BL60" s="231"/>
      <c r="BM60" s="231"/>
      <c r="BN60" s="231"/>
      <c r="BO60" s="244"/>
      <c r="BP60" s="244"/>
      <c r="BQ60" s="241">
        <v>54</v>
      </c>
      <c r="BR60" s="242"/>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25"/>
    </row>
    <row r="61" spans="1:131" s="226" customFormat="1" ht="26.25" customHeight="1" thickBot="1" x14ac:dyDescent="0.2">
      <c r="A61" s="240">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31"/>
      <c r="BK61" s="231"/>
      <c r="BL61" s="231"/>
      <c r="BM61" s="231"/>
      <c r="BN61" s="231"/>
      <c r="BO61" s="244"/>
      <c r="BP61" s="244"/>
      <c r="BQ61" s="241">
        <v>55</v>
      </c>
      <c r="BR61" s="242"/>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25"/>
    </row>
    <row r="62" spans="1:131" s="226" customFormat="1" ht="26.25" customHeight="1" x14ac:dyDescent="0.15">
      <c r="A62" s="240">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44"/>
      <c r="BP62" s="244"/>
      <c r="BQ62" s="241">
        <v>56</v>
      </c>
      <c r="BR62" s="242"/>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25"/>
    </row>
    <row r="63" spans="1:131" s="226" customFormat="1" ht="26.25" customHeight="1" thickBot="1" x14ac:dyDescent="0.2">
      <c r="A63" s="243" t="s">
        <v>387</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v>
      </c>
      <c r="AG63" s="1054"/>
      <c r="AH63" s="1054"/>
      <c r="AI63" s="1054"/>
      <c r="AJ63" s="1125"/>
      <c r="AK63" s="1126"/>
      <c r="AL63" s="1058"/>
      <c r="AM63" s="1058"/>
      <c r="AN63" s="1058"/>
      <c r="AO63" s="1058"/>
      <c r="AP63" s="1054">
        <v>23</v>
      </c>
      <c r="AQ63" s="1054"/>
      <c r="AR63" s="1054"/>
      <c r="AS63" s="1054"/>
      <c r="AT63" s="1054"/>
      <c r="AU63" s="1054">
        <v>16</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44"/>
      <c r="BP63" s="244"/>
      <c r="BQ63" s="241">
        <v>57</v>
      </c>
      <c r="BR63" s="242"/>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25"/>
    </row>
    <row r="64" spans="1:131" s="226" customFormat="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25"/>
    </row>
    <row r="65" spans="1:131" s="226" customFormat="1" ht="26.25" customHeight="1" thickBot="1" x14ac:dyDescent="0.2">
      <c r="A65" s="231" t="s">
        <v>411</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4"/>
      <c r="BF65" s="244"/>
      <c r="BG65" s="244"/>
      <c r="BH65" s="244"/>
      <c r="BI65" s="244"/>
      <c r="BJ65" s="244"/>
      <c r="BK65" s="244"/>
      <c r="BL65" s="244"/>
      <c r="BM65" s="244"/>
      <c r="BN65" s="244"/>
      <c r="BO65" s="244"/>
      <c r="BP65" s="244"/>
      <c r="BQ65" s="241">
        <v>59</v>
      </c>
      <c r="BR65" s="242"/>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25"/>
    </row>
    <row r="66" spans="1:131" s="226"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373</v>
      </c>
      <c r="BA66" s="1097"/>
      <c r="BB66" s="1097"/>
      <c r="BC66" s="1097"/>
      <c r="BD66" s="1112"/>
      <c r="BE66" s="244"/>
      <c r="BF66" s="244"/>
      <c r="BG66" s="244"/>
      <c r="BH66" s="244"/>
      <c r="BI66" s="244"/>
      <c r="BJ66" s="244"/>
      <c r="BK66" s="244"/>
      <c r="BL66" s="244"/>
      <c r="BM66" s="244"/>
      <c r="BN66" s="244"/>
      <c r="BO66" s="244"/>
      <c r="BP66" s="244"/>
      <c r="BQ66" s="241">
        <v>60</v>
      </c>
      <c r="BR66" s="246"/>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25"/>
    </row>
    <row r="67" spans="1:131" s="226"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44"/>
      <c r="BF67" s="244"/>
      <c r="BG67" s="244"/>
      <c r="BH67" s="244"/>
      <c r="BI67" s="244"/>
      <c r="BJ67" s="244"/>
      <c r="BK67" s="244"/>
      <c r="BL67" s="244"/>
      <c r="BM67" s="244"/>
      <c r="BN67" s="244"/>
      <c r="BO67" s="244"/>
      <c r="BP67" s="244"/>
      <c r="BQ67" s="241">
        <v>61</v>
      </c>
      <c r="BR67" s="246"/>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25"/>
    </row>
    <row r="68" spans="1:131" s="226" customFormat="1" ht="26.25" customHeight="1" thickTop="1" x14ac:dyDescent="0.15">
      <c r="A68" s="237">
        <v>1</v>
      </c>
      <c r="B68" s="1080" t="s">
        <v>583</v>
      </c>
      <c r="C68" s="1081"/>
      <c r="D68" s="1081"/>
      <c r="E68" s="1081"/>
      <c r="F68" s="1081"/>
      <c r="G68" s="1081"/>
      <c r="H68" s="1081"/>
      <c r="I68" s="1081"/>
      <c r="J68" s="1081"/>
      <c r="K68" s="1081"/>
      <c r="L68" s="1081"/>
      <c r="M68" s="1081"/>
      <c r="N68" s="1081"/>
      <c r="O68" s="1081"/>
      <c r="P68" s="1082"/>
      <c r="Q68" s="1083">
        <v>1950</v>
      </c>
      <c r="R68" s="1077"/>
      <c r="S68" s="1077"/>
      <c r="T68" s="1077"/>
      <c r="U68" s="1077"/>
      <c r="V68" s="1077">
        <v>1930</v>
      </c>
      <c r="W68" s="1077"/>
      <c r="X68" s="1077"/>
      <c r="Y68" s="1077"/>
      <c r="Z68" s="1077"/>
      <c r="AA68" s="1077">
        <v>20</v>
      </c>
      <c r="AB68" s="1077"/>
      <c r="AC68" s="1077"/>
      <c r="AD68" s="1077"/>
      <c r="AE68" s="1077"/>
      <c r="AF68" s="1077">
        <v>20</v>
      </c>
      <c r="AG68" s="1077"/>
      <c r="AH68" s="1077"/>
      <c r="AI68" s="1077"/>
      <c r="AJ68" s="1077"/>
      <c r="AK68" s="1077">
        <v>53</v>
      </c>
      <c r="AL68" s="1077"/>
      <c r="AM68" s="1077"/>
      <c r="AN68" s="1077"/>
      <c r="AO68" s="1077"/>
      <c r="AP68" s="1077" t="s">
        <v>597</v>
      </c>
      <c r="AQ68" s="1077"/>
      <c r="AR68" s="1077"/>
      <c r="AS68" s="1077"/>
      <c r="AT68" s="1077"/>
      <c r="AU68" s="1077"/>
      <c r="AV68" s="1077"/>
      <c r="AW68" s="1077"/>
      <c r="AX68" s="1077"/>
      <c r="AY68" s="1077"/>
      <c r="AZ68" s="1078"/>
      <c r="BA68" s="1078"/>
      <c r="BB68" s="1078"/>
      <c r="BC68" s="1078"/>
      <c r="BD68" s="1079"/>
      <c r="BE68" s="244"/>
      <c r="BF68" s="244"/>
      <c r="BG68" s="244"/>
      <c r="BH68" s="244"/>
      <c r="BI68" s="244"/>
      <c r="BJ68" s="244"/>
      <c r="BK68" s="244"/>
      <c r="BL68" s="244"/>
      <c r="BM68" s="244"/>
      <c r="BN68" s="244"/>
      <c r="BO68" s="244"/>
      <c r="BP68" s="244"/>
      <c r="BQ68" s="241">
        <v>62</v>
      </c>
      <c r="BR68" s="246"/>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25"/>
    </row>
    <row r="69" spans="1:131" s="226" customFormat="1" ht="26.25" customHeight="1" x14ac:dyDescent="0.15">
      <c r="A69" s="240">
        <v>2</v>
      </c>
      <c r="B69" s="1069" t="s">
        <v>582</v>
      </c>
      <c r="C69" s="1070"/>
      <c r="D69" s="1070"/>
      <c r="E69" s="1070"/>
      <c r="F69" s="1070"/>
      <c r="G69" s="1070"/>
      <c r="H69" s="1070"/>
      <c r="I69" s="1070"/>
      <c r="J69" s="1070"/>
      <c r="K69" s="1070"/>
      <c r="L69" s="1070"/>
      <c r="M69" s="1070"/>
      <c r="N69" s="1070"/>
      <c r="O69" s="1070"/>
      <c r="P69" s="1071"/>
      <c r="Q69" s="1072">
        <v>312</v>
      </c>
      <c r="R69" s="1066"/>
      <c r="S69" s="1066"/>
      <c r="T69" s="1066"/>
      <c r="U69" s="1066"/>
      <c r="V69" s="1066">
        <v>191</v>
      </c>
      <c r="W69" s="1066"/>
      <c r="X69" s="1066"/>
      <c r="Y69" s="1066"/>
      <c r="Z69" s="1066"/>
      <c r="AA69" s="1066">
        <v>121</v>
      </c>
      <c r="AB69" s="1066"/>
      <c r="AC69" s="1066"/>
      <c r="AD69" s="1066"/>
      <c r="AE69" s="1066"/>
      <c r="AF69" s="1066">
        <v>121</v>
      </c>
      <c r="AG69" s="1066"/>
      <c r="AH69" s="1066"/>
      <c r="AI69" s="1066"/>
      <c r="AJ69" s="1066"/>
      <c r="AK69" s="1066">
        <v>56</v>
      </c>
      <c r="AL69" s="1066"/>
      <c r="AM69" s="1066"/>
      <c r="AN69" s="1066"/>
      <c r="AO69" s="1066"/>
      <c r="AP69" s="1066" t="s">
        <v>597</v>
      </c>
      <c r="AQ69" s="1066"/>
      <c r="AR69" s="1066"/>
      <c r="AS69" s="1066"/>
      <c r="AT69" s="1066"/>
      <c r="AU69" s="1066"/>
      <c r="AV69" s="1066"/>
      <c r="AW69" s="1066"/>
      <c r="AX69" s="1066"/>
      <c r="AY69" s="1066"/>
      <c r="AZ69" s="1067"/>
      <c r="BA69" s="1067"/>
      <c r="BB69" s="1067"/>
      <c r="BC69" s="1067"/>
      <c r="BD69" s="1068"/>
      <c r="BE69" s="244"/>
      <c r="BF69" s="244"/>
      <c r="BG69" s="244"/>
      <c r="BH69" s="244"/>
      <c r="BI69" s="244"/>
      <c r="BJ69" s="244"/>
      <c r="BK69" s="244"/>
      <c r="BL69" s="244"/>
      <c r="BM69" s="244"/>
      <c r="BN69" s="244"/>
      <c r="BO69" s="244"/>
      <c r="BP69" s="244"/>
      <c r="BQ69" s="241">
        <v>63</v>
      </c>
      <c r="BR69" s="246"/>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25"/>
    </row>
    <row r="70" spans="1:131" s="226" customFormat="1" ht="26.25" customHeight="1" x14ac:dyDescent="0.15">
      <c r="A70" s="240">
        <v>3</v>
      </c>
      <c r="B70" s="1069" t="s">
        <v>584</v>
      </c>
      <c r="C70" s="1070"/>
      <c r="D70" s="1070"/>
      <c r="E70" s="1070"/>
      <c r="F70" s="1070"/>
      <c r="G70" s="1070"/>
      <c r="H70" s="1070"/>
      <c r="I70" s="1070"/>
      <c r="J70" s="1070"/>
      <c r="K70" s="1070"/>
      <c r="L70" s="1070"/>
      <c r="M70" s="1070"/>
      <c r="N70" s="1070"/>
      <c r="O70" s="1070"/>
      <c r="P70" s="1071"/>
      <c r="Q70" s="1072">
        <v>6959</v>
      </c>
      <c r="R70" s="1066"/>
      <c r="S70" s="1066"/>
      <c r="T70" s="1066"/>
      <c r="U70" s="1066"/>
      <c r="V70" s="1066">
        <v>6856</v>
      </c>
      <c r="W70" s="1066"/>
      <c r="X70" s="1066"/>
      <c r="Y70" s="1066"/>
      <c r="Z70" s="1066"/>
      <c r="AA70" s="1066">
        <v>103</v>
      </c>
      <c r="AB70" s="1066"/>
      <c r="AC70" s="1066"/>
      <c r="AD70" s="1066"/>
      <c r="AE70" s="1066"/>
      <c r="AF70" s="1066">
        <v>103</v>
      </c>
      <c r="AG70" s="1066"/>
      <c r="AH70" s="1066"/>
      <c r="AI70" s="1066"/>
      <c r="AJ70" s="1066"/>
      <c r="AK70" s="1066">
        <v>2441</v>
      </c>
      <c r="AL70" s="1066"/>
      <c r="AM70" s="1066"/>
      <c r="AN70" s="1066"/>
      <c r="AO70" s="1066"/>
      <c r="AP70" s="1066" t="s">
        <v>588</v>
      </c>
      <c r="AQ70" s="1066"/>
      <c r="AR70" s="1066"/>
      <c r="AS70" s="1066"/>
      <c r="AT70" s="1066"/>
      <c r="AU70" s="1066"/>
      <c r="AV70" s="1066"/>
      <c r="AW70" s="1066"/>
      <c r="AX70" s="1066"/>
      <c r="AY70" s="1066"/>
      <c r="AZ70" s="1067"/>
      <c r="BA70" s="1067"/>
      <c r="BB70" s="1067"/>
      <c r="BC70" s="1067"/>
      <c r="BD70" s="1068"/>
      <c r="BE70" s="244"/>
      <c r="BF70" s="244"/>
      <c r="BG70" s="244"/>
      <c r="BH70" s="244"/>
      <c r="BI70" s="244"/>
      <c r="BJ70" s="244"/>
      <c r="BK70" s="244"/>
      <c r="BL70" s="244"/>
      <c r="BM70" s="244"/>
      <c r="BN70" s="244"/>
      <c r="BO70" s="244"/>
      <c r="BP70" s="244"/>
      <c r="BQ70" s="241">
        <v>64</v>
      </c>
      <c r="BR70" s="246"/>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25"/>
    </row>
    <row r="71" spans="1:131" s="226" customFormat="1" ht="26.25" customHeight="1" x14ac:dyDescent="0.15">
      <c r="A71" s="240">
        <v>4</v>
      </c>
      <c r="B71" s="1069" t="s">
        <v>585</v>
      </c>
      <c r="C71" s="1070"/>
      <c r="D71" s="1070"/>
      <c r="E71" s="1070"/>
      <c r="F71" s="1070"/>
      <c r="G71" s="1070"/>
      <c r="H71" s="1070"/>
      <c r="I71" s="1070"/>
      <c r="J71" s="1070"/>
      <c r="K71" s="1070"/>
      <c r="L71" s="1070"/>
      <c r="M71" s="1070"/>
      <c r="N71" s="1070"/>
      <c r="O71" s="1070"/>
      <c r="P71" s="1071"/>
      <c r="Q71" s="1072">
        <v>1424517</v>
      </c>
      <c r="R71" s="1066"/>
      <c r="S71" s="1066"/>
      <c r="T71" s="1066"/>
      <c r="U71" s="1066"/>
      <c r="V71" s="1066">
        <v>1354325</v>
      </c>
      <c r="W71" s="1066"/>
      <c r="X71" s="1066"/>
      <c r="Y71" s="1066"/>
      <c r="Z71" s="1066"/>
      <c r="AA71" s="1066">
        <v>70191</v>
      </c>
      <c r="AB71" s="1066"/>
      <c r="AC71" s="1066"/>
      <c r="AD71" s="1066"/>
      <c r="AE71" s="1066"/>
      <c r="AF71" s="1066">
        <v>70191</v>
      </c>
      <c r="AG71" s="1066"/>
      <c r="AH71" s="1066"/>
      <c r="AI71" s="1066"/>
      <c r="AJ71" s="1066"/>
      <c r="AK71" s="1066">
        <v>20230</v>
      </c>
      <c r="AL71" s="1066"/>
      <c r="AM71" s="1066"/>
      <c r="AN71" s="1066"/>
      <c r="AO71" s="1066"/>
      <c r="AP71" s="1066" t="s">
        <v>588</v>
      </c>
      <c r="AQ71" s="1066"/>
      <c r="AR71" s="1066"/>
      <c r="AS71" s="1066"/>
      <c r="AT71" s="1066"/>
      <c r="AU71" s="1066"/>
      <c r="AV71" s="1066"/>
      <c r="AW71" s="1066"/>
      <c r="AX71" s="1066"/>
      <c r="AY71" s="1066"/>
      <c r="AZ71" s="1067"/>
      <c r="BA71" s="1067"/>
      <c r="BB71" s="1067"/>
      <c r="BC71" s="1067"/>
      <c r="BD71" s="1068"/>
      <c r="BE71" s="244"/>
      <c r="BF71" s="244"/>
      <c r="BG71" s="244"/>
      <c r="BH71" s="244"/>
      <c r="BI71" s="244"/>
      <c r="BJ71" s="244"/>
      <c r="BK71" s="244"/>
      <c r="BL71" s="244"/>
      <c r="BM71" s="244"/>
      <c r="BN71" s="244"/>
      <c r="BO71" s="244"/>
      <c r="BP71" s="244"/>
      <c r="BQ71" s="241">
        <v>65</v>
      </c>
      <c r="BR71" s="246"/>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25"/>
    </row>
    <row r="72" spans="1:131" s="226" customFormat="1" ht="26.25" customHeight="1" x14ac:dyDescent="0.15">
      <c r="A72" s="240">
        <v>5</v>
      </c>
      <c r="B72" s="1069" t="s">
        <v>598</v>
      </c>
      <c r="C72" s="1070"/>
      <c r="D72" s="1070"/>
      <c r="E72" s="1070"/>
      <c r="F72" s="1070"/>
      <c r="G72" s="1070"/>
      <c r="H72" s="1070"/>
      <c r="I72" s="1070"/>
      <c r="J72" s="1070"/>
      <c r="K72" s="1070"/>
      <c r="L72" s="1070"/>
      <c r="M72" s="1070"/>
      <c r="N72" s="1070"/>
      <c r="O72" s="1070"/>
      <c r="P72" s="1071"/>
      <c r="Q72" s="1072">
        <v>4669</v>
      </c>
      <c r="R72" s="1066"/>
      <c r="S72" s="1066"/>
      <c r="T72" s="1066"/>
      <c r="U72" s="1066"/>
      <c r="V72" s="1066">
        <v>4084</v>
      </c>
      <c r="W72" s="1066"/>
      <c r="X72" s="1066"/>
      <c r="Y72" s="1066"/>
      <c r="Z72" s="1066"/>
      <c r="AA72" s="1066">
        <v>585</v>
      </c>
      <c r="AB72" s="1066"/>
      <c r="AC72" s="1066"/>
      <c r="AD72" s="1066"/>
      <c r="AE72" s="1066"/>
      <c r="AF72" s="1066">
        <v>585</v>
      </c>
      <c r="AG72" s="1066"/>
      <c r="AH72" s="1066"/>
      <c r="AI72" s="1066"/>
      <c r="AJ72" s="1066"/>
      <c r="AK72" s="1066">
        <v>100</v>
      </c>
      <c r="AL72" s="1066"/>
      <c r="AM72" s="1066"/>
      <c r="AN72" s="1066"/>
      <c r="AO72" s="1066"/>
      <c r="AP72" s="1066" t="s">
        <v>597</v>
      </c>
      <c r="AQ72" s="1066"/>
      <c r="AR72" s="1066"/>
      <c r="AS72" s="1066"/>
      <c r="AT72" s="1066"/>
      <c r="AU72" s="1066"/>
      <c r="AV72" s="1066"/>
      <c r="AW72" s="1066"/>
      <c r="AX72" s="1066"/>
      <c r="AY72" s="1066"/>
      <c r="AZ72" s="1067"/>
      <c r="BA72" s="1067"/>
      <c r="BB72" s="1067"/>
      <c r="BC72" s="1067"/>
      <c r="BD72" s="1068"/>
      <c r="BE72" s="244"/>
      <c r="BF72" s="244"/>
      <c r="BG72" s="244"/>
      <c r="BH72" s="244"/>
      <c r="BI72" s="244"/>
      <c r="BJ72" s="244"/>
      <c r="BK72" s="244"/>
      <c r="BL72" s="244"/>
      <c r="BM72" s="244"/>
      <c r="BN72" s="244"/>
      <c r="BO72" s="244"/>
      <c r="BP72" s="244"/>
      <c r="BQ72" s="241">
        <v>66</v>
      </c>
      <c r="BR72" s="246"/>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25"/>
    </row>
    <row r="73" spans="1:131" s="226" customFormat="1" ht="26.25" customHeight="1" x14ac:dyDescent="0.15">
      <c r="A73" s="240">
        <v>6</v>
      </c>
      <c r="B73" s="1069" t="s">
        <v>586</v>
      </c>
      <c r="C73" s="1070"/>
      <c r="D73" s="1070"/>
      <c r="E73" s="1070"/>
      <c r="F73" s="1070"/>
      <c r="G73" s="1070"/>
      <c r="H73" s="1070"/>
      <c r="I73" s="1070"/>
      <c r="J73" s="1070"/>
      <c r="K73" s="1070"/>
      <c r="L73" s="1070"/>
      <c r="M73" s="1070"/>
      <c r="N73" s="1070"/>
      <c r="O73" s="1070"/>
      <c r="P73" s="1071"/>
      <c r="Q73" s="1072">
        <v>561</v>
      </c>
      <c r="R73" s="1066"/>
      <c r="S73" s="1066"/>
      <c r="T73" s="1066"/>
      <c r="U73" s="1066"/>
      <c r="V73" s="1066">
        <v>559</v>
      </c>
      <c r="W73" s="1066"/>
      <c r="X73" s="1066"/>
      <c r="Y73" s="1066"/>
      <c r="Z73" s="1066"/>
      <c r="AA73" s="1066">
        <v>2</v>
      </c>
      <c r="AB73" s="1066"/>
      <c r="AC73" s="1066"/>
      <c r="AD73" s="1066"/>
      <c r="AE73" s="1066"/>
      <c r="AF73" s="1066">
        <v>2</v>
      </c>
      <c r="AG73" s="1066"/>
      <c r="AH73" s="1066"/>
      <c r="AI73" s="1066"/>
      <c r="AJ73" s="1066"/>
      <c r="AK73" s="1066">
        <v>46</v>
      </c>
      <c r="AL73" s="1066"/>
      <c r="AM73" s="1066"/>
      <c r="AN73" s="1066"/>
      <c r="AO73" s="1066"/>
      <c r="AP73" s="1066">
        <v>662</v>
      </c>
      <c r="AQ73" s="1066"/>
      <c r="AR73" s="1066"/>
      <c r="AS73" s="1066"/>
      <c r="AT73" s="1066"/>
      <c r="AU73" s="1066">
        <v>24</v>
      </c>
      <c r="AV73" s="1066"/>
      <c r="AW73" s="1066"/>
      <c r="AX73" s="1066"/>
      <c r="AY73" s="1066"/>
      <c r="AZ73" s="1067"/>
      <c r="BA73" s="1067"/>
      <c r="BB73" s="1067"/>
      <c r="BC73" s="1067"/>
      <c r="BD73" s="1068"/>
      <c r="BE73" s="244"/>
      <c r="BF73" s="244"/>
      <c r="BG73" s="244"/>
      <c r="BH73" s="244"/>
      <c r="BI73" s="244"/>
      <c r="BJ73" s="244"/>
      <c r="BK73" s="244"/>
      <c r="BL73" s="244"/>
      <c r="BM73" s="244"/>
      <c r="BN73" s="244"/>
      <c r="BO73" s="244"/>
      <c r="BP73" s="244"/>
      <c r="BQ73" s="241">
        <v>67</v>
      </c>
      <c r="BR73" s="246"/>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25"/>
    </row>
    <row r="74" spans="1:131" s="226" customFormat="1" ht="26.25" customHeight="1" x14ac:dyDescent="0.15">
      <c r="A74" s="240">
        <v>7</v>
      </c>
      <c r="B74" s="1069" t="s">
        <v>587</v>
      </c>
      <c r="C74" s="1070"/>
      <c r="D74" s="1070"/>
      <c r="E74" s="1070"/>
      <c r="F74" s="1070"/>
      <c r="G74" s="1070"/>
      <c r="H74" s="1070"/>
      <c r="I74" s="1070"/>
      <c r="J74" s="1070"/>
      <c r="K74" s="1070"/>
      <c r="L74" s="1070"/>
      <c r="M74" s="1070"/>
      <c r="N74" s="1070"/>
      <c r="O74" s="1070"/>
      <c r="P74" s="1071"/>
      <c r="Q74" s="1072">
        <v>4</v>
      </c>
      <c r="R74" s="1066"/>
      <c r="S74" s="1066"/>
      <c r="T74" s="1066"/>
      <c r="U74" s="1066"/>
      <c r="V74" s="1066">
        <v>3</v>
      </c>
      <c r="W74" s="1066"/>
      <c r="X74" s="1066"/>
      <c r="Y74" s="1066"/>
      <c r="Z74" s="1066"/>
      <c r="AA74" s="1066">
        <v>1</v>
      </c>
      <c r="AB74" s="1066"/>
      <c r="AC74" s="1066"/>
      <c r="AD74" s="1066"/>
      <c r="AE74" s="1066"/>
      <c r="AF74" s="1066">
        <v>1</v>
      </c>
      <c r="AG74" s="1066"/>
      <c r="AH74" s="1066"/>
      <c r="AI74" s="1066"/>
      <c r="AJ74" s="1066"/>
      <c r="AK74" s="1066" t="s">
        <v>597</v>
      </c>
      <c r="AL74" s="1066"/>
      <c r="AM74" s="1066"/>
      <c r="AN74" s="1066"/>
      <c r="AO74" s="1066"/>
      <c r="AP74" s="1066" t="s">
        <v>597</v>
      </c>
      <c r="AQ74" s="1066"/>
      <c r="AR74" s="1066"/>
      <c r="AS74" s="1066"/>
      <c r="AT74" s="1066"/>
      <c r="AU74" s="1066"/>
      <c r="AV74" s="1066"/>
      <c r="AW74" s="1066"/>
      <c r="AX74" s="1066"/>
      <c r="AY74" s="1066"/>
      <c r="AZ74" s="1067"/>
      <c r="BA74" s="1067"/>
      <c r="BB74" s="1067"/>
      <c r="BC74" s="1067"/>
      <c r="BD74" s="1068"/>
      <c r="BE74" s="244"/>
      <c r="BF74" s="244"/>
      <c r="BG74" s="244"/>
      <c r="BH74" s="244"/>
      <c r="BI74" s="244"/>
      <c r="BJ74" s="244"/>
      <c r="BK74" s="244"/>
      <c r="BL74" s="244"/>
      <c r="BM74" s="244"/>
      <c r="BN74" s="244"/>
      <c r="BO74" s="244"/>
      <c r="BP74" s="244"/>
      <c r="BQ74" s="241">
        <v>68</v>
      </c>
      <c r="BR74" s="246"/>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25"/>
    </row>
    <row r="75" spans="1:131" s="226" customFormat="1" ht="26.25" customHeight="1" x14ac:dyDescent="0.15">
      <c r="A75" s="240">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44"/>
      <c r="BF75" s="244"/>
      <c r="BG75" s="244"/>
      <c r="BH75" s="244"/>
      <c r="BI75" s="244"/>
      <c r="BJ75" s="244"/>
      <c r="BK75" s="244"/>
      <c r="BL75" s="244"/>
      <c r="BM75" s="244"/>
      <c r="BN75" s="244"/>
      <c r="BO75" s="244"/>
      <c r="BP75" s="244"/>
      <c r="BQ75" s="241">
        <v>69</v>
      </c>
      <c r="BR75" s="246"/>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25"/>
    </row>
    <row r="76" spans="1:131" s="226" customFormat="1" ht="26.25" customHeight="1" x14ac:dyDescent="0.15">
      <c r="A76" s="240">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44"/>
      <c r="BF76" s="244"/>
      <c r="BG76" s="244"/>
      <c r="BH76" s="244"/>
      <c r="BI76" s="244"/>
      <c r="BJ76" s="244"/>
      <c r="BK76" s="244"/>
      <c r="BL76" s="244"/>
      <c r="BM76" s="244"/>
      <c r="BN76" s="244"/>
      <c r="BO76" s="244"/>
      <c r="BP76" s="244"/>
      <c r="BQ76" s="241">
        <v>70</v>
      </c>
      <c r="BR76" s="246"/>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25"/>
    </row>
    <row r="77" spans="1:131" s="226" customFormat="1" ht="26.25" customHeight="1" x14ac:dyDescent="0.15">
      <c r="A77" s="240">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44"/>
      <c r="BF77" s="244"/>
      <c r="BG77" s="244"/>
      <c r="BH77" s="244"/>
      <c r="BI77" s="244"/>
      <c r="BJ77" s="244"/>
      <c r="BK77" s="244"/>
      <c r="BL77" s="244"/>
      <c r="BM77" s="244"/>
      <c r="BN77" s="244"/>
      <c r="BO77" s="244"/>
      <c r="BP77" s="244"/>
      <c r="BQ77" s="241">
        <v>71</v>
      </c>
      <c r="BR77" s="246"/>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25"/>
    </row>
    <row r="78" spans="1:131" s="226" customFormat="1" ht="26.25" customHeight="1" x14ac:dyDescent="0.15">
      <c r="A78" s="240">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44"/>
      <c r="BF78" s="244"/>
      <c r="BG78" s="244"/>
      <c r="BH78" s="244"/>
      <c r="BI78" s="244"/>
      <c r="BJ78" s="247"/>
      <c r="BK78" s="247"/>
      <c r="BL78" s="247"/>
      <c r="BM78" s="247"/>
      <c r="BN78" s="247"/>
      <c r="BO78" s="244"/>
      <c r="BP78" s="244"/>
      <c r="BQ78" s="241">
        <v>72</v>
      </c>
      <c r="BR78" s="246"/>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25"/>
    </row>
    <row r="79" spans="1:131" s="226" customFormat="1" ht="26.25" customHeight="1" x14ac:dyDescent="0.15">
      <c r="A79" s="240">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44"/>
      <c r="BF79" s="244"/>
      <c r="BG79" s="244"/>
      <c r="BH79" s="244"/>
      <c r="BI79" s="244"/>
      <c r="BJ79" s="247"/>
      <c r="BK79" s="247"/>
      <c r="BL79" s="247"/>
      <c r="BM79" s="247"/>
      <c r="BN79" s="247"/>
      <c r="BO79" s="244"/>
      <c r="BP79" s="244"/>
      <c r="BQ79" s="241">
        <v>73</v>
      </c>
      <c r="BR79" s="246"/>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25"/>
    </row>
    <row r="80" spans="1:131" s="226" customFormat="1" ht="26.25" customHeight="1" x14ac:dyDescent="0.15">
      <c r="A80" s="240">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44"/>
      <c r="BF80" s="244"/>
      <c r="BG80" s="244"/>
      <c r="BH80" s="244"/>
      <c r="BI80" s="244"/>
      <c r="BJ80" s="244"/>
      <c r="BK80" s="244"/>
      <c r="BL80" s="244"/>
      <c r="BM80" s="244"/>
      <c r="BN80" s="244"/>
      <c r="BO80" s="244"/>
      <c r="BP80" s="244"/>
      <c r="BQ80" s="241">
        <v>74</v>
      </c>
      <c r="BR80" s="246"/>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25"/>
    </row>
    <row r="81" spans="1:131" s="226" customFormat="1" ht="26.25" customHeight="1" x14ac:dyDescent="0.15">
      <c r="A81" s="240">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44"/>
      <c r="BF81" s="244"/>
      <c r="BG81" s="244"/>
      <c r="BH81" s="244"/>
      <c r="BI81" s="244"/>
      <c r="BJ81" s="244"/>
      <c r="BK81" s="244"/>
      <c r="BL81" s="244"/>
      <c r="BM81" s="244"/>
      <c r="BN81" s="244"/>
      <c r="BO81" s="244"/>
      <c r="BP81" s="244"/>
      <c r="BQ81" s="241">
        <v>75</v>
      </c>
      <c r="BR81" s="246"/>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25"/>
    </row>
    <row r="82" spans="1:131" s="226" customFormat="1" ht="26.25" customHeight="1" x14ac:dyDescent="0.15">
      <c r="A82" s="240">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44"/>
      <c r="BF82" s="244"/>
      <c r="BG82" s="244"/>
      <c r="BH82" s="244"/>
      <c r="BI82" s="244"/>
      <c r="BJ82" s="244"/>
      <c r="BK82" s="244"/>
      <c r="BL82" s="244"/>
      <c r="BM82" s="244"/>
      <c r="BN82" s="244"/>
      <c r="BO82" s="244"/>
      <c r="BP82" s="244"/>
      <c r="BQ82" s="241">
        <v>76</v>
      </c>
      <c r="BR82" s="246"/>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25"/>
    </row>
    <row r="83" spans="1:131" s="226" customFormat="1" ht="26.25" customHeight="1" x14ac:dyDescent="0.15">
      <c r="A83" s="240">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44"/>
      <c r="BF83" s="244"/>
      <c r="BG83" s="244"/>
      <c r="BH83" s="244"/>
      <c r="BI83" s="244"/>
      <c r="BJ83" s="244"/>
      <c r="BK83" s="244"/>
      <c r="BL83" s="244"/>
      <c r="BM83" s="244"/>
      <c r="BN83" s="244"/>
      <c r="BO83" s="244"/>
      <c r="BP83" s="244"/>
      <c r="BQ83" s="241">
        <v>77</v>
      </c>
      <c r="BR83" s="246"/>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25"/>
    </row>
    <row r="84" spans="1:131" s="226" customFormat="1" ht="26.25" customHeight="1" x14ac:dyDescent="0.15">
      <c r="A84" s="240">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44"/>
      <c r="BF84" s="244"/>
      <c r="BG84" s="244"/>
      <c r="BH84" s="244"/>
      <c r="BI84" s="244"/>
      <c r="BJ84" s="244"/>
      <c r="BK84" s="244"/>
      <c r="BL84" s="244"/>
      <c r="BM84" s="244"/>
      <c r="BN84" s="244"/>
      <c r="BO84" s="244"/>
      <c r="BP84" s="244"/>
      <c r="BQ84" s="241">
        <v>78</v>
      </c>
      <c r="BR84" s="246"/>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25"/>
    </row>
    <row r="85" spans="1:131" s="226" customFormat="1" ht="26.25" customHeight="1" x14ac:dyDescent="0.15">
      <c r="A85" s="240">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44"/>
      <c r="BF85" s="244"/>
      <c r="BG85" s="244"/>
      <c r="BH85" s="244"/>
      <c r="BI85" s="244"/>
      <c r="BJ85" s="244"/>
      <c r="BK85" s="244"/>
      <c r="BL85" s="244"/>
      <c r="BM85" s="244"/>
      <c r="BN85" s="244"/>
      <c r="BO85" s="244"/>
      <c r="BP85" s="244"/>
      <c r="BQ85" s="241">
        <v>79</v>
      </c>
      <c r="BR85" s="246"/>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25"/>
    </row>
    <row r="86" spans="1:131" s="226" customFormat="1" ht="26.25" customHeight="1" x14ac:dyDescent="0.15">
      <c r="A86" s="240">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44"/>
      <c r="BF86" s="244"/>
      <c r="BG86" s="244"/>
      <c r="BH86" s="244"/>
      <c r="BI86" s="244"/>
      <c r="BJ86" s="244"/>
      <c r="BK86" s="244"/>
      <c r="BL86" s="244"/>
      <c r="BM86" s="244"/>
      <c r="BN86" s="244"/>
      <c r="BO86" s="244"/>
      <c r="BP86" s="244"/>
      <c r="BQ86" s="241">
        <v>80</v>
      </c>
      <c r="BR86" s="246"/>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25"/>
    </row>
    <row r="87" spans="1:131" s="226" customFormat="1" ht="26.25" customHeight="1" x14ac:dyDescent="0.15">
      <c r="A87" s="248">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44"/>
      <c r="BF87" s="244"/>
      <c r="BG87" s="244"/>
      <c r="BH87" s="244"/>
      <c r="BI87" s="244"/>
      <c r="BJ87" s="244"/>
      <c r="BK87" s="244"/>
      <c r="BL87" s="244"/>
      <c r="BM87" s="244"/>
      <c r="BN87" s="244"/>
      <c r="BO87" s="244"/>
      <c r="BP87" s="244"/>
      <c r="BQ87" s="241">
        <v>81</v>
      </c>
      <c r="BR87" s="246"/>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25"/>
    </row>
    <row r="88" spans="1:131" s="226" customFormat="1" ht="26.25" customHeight="1" thickBot="1" x14ac:dyDescent="0.2">
      <c r="A88" s="243" t="s">
        <v>387</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72023</v>
      </c>
      <c r="AG88" s="1054"/>
      <c r="AH88" s="1054"/>
      <c r="AI88" s="1054"/>
      <c r="AJ88" s="1054"/>
      <c r="AK88" s="1058"/>
      <c r="AL88" s="1058"/>
      <c r="AM88" s="1058"/>
      <c r="AN88" s="1058"/>
      <c r="AO88" s="1058"/>
      <c r="AP88" s="1054">
        <v>662</v>
      </c>
      <c r="AQ88" s="1054"/>
      <c r="AR88" s="1054"/>
      <c r="AS88" s="1054"/>
      <c r="AT88" s="1054"/>
      <c r="AU88" s="1054">
        <v>24</v>
      </c>
      <c r="AV88" s="1054"/>
      <c r="AW88" s="1054"/>
      <c r="AX88" s="1054"/>
      <c r="AY88" s="1054"/>
      <c r="AZ88" s="1055"/>
      <c r="BA88" s="1055"/>
      <c r="BB88" s="1055"/>
      <c r="BC88" s="1055"/>
      <c r="BD88" s="1056"/>
      <c r="BE88" s="244"/>
      <c r="BF88" s="244"/>
      <c r="BG88" s="244"/>
      <c r="BH88" s="244"/>
      <c r="BI88" s="244"/>
      <c r="BJ88" s="244"/>
      <c r="BK88" s="244"/>
      <c r="BL88" s="244"/>
      <c r="BM88" s="244"/>
      <c r="BN88" s="244"/>
      <c r="BO88" s="244"/>
      <c r="BP88" s="244"/>
      <c r="BQ88" s="241">
        <v>82</v>
      </c>
      <c r="BR88" s="246"/>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25"/>
    </row>
    <row r="89" spans="1:131" s="226" customFormat="1" ht="26.25" hidden="1" customHeight="1" x14ac:dyDescent="0.15">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25"/>
    </row>
    <row r="90" spans="1:131" s="226" customFormat="1" ht="26.25" hidden="1" customHeight="1" x14ac:dyDescent="0.15">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25"/>
    </row>
    <row r="91" spans="1:131" s="226" customFormat="1" ht="26.25" hidden="1" customHeight="1" x14ac:dyDescent="0.15">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25"/>
    </row>
    <row r="92" spans="1:131" s="226" customFormat="1" ht="26.25" hidden="1" customHeight="1" x14ac:dyDescent="0.15">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25"/>
    </row>
    <row r="93" spans="1:131" s="226" customFormat="1" ht="26.25" hidden="1" customHeight="1" x14ac:dyDescent="0.15">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25"/>
    </row>
    <row r="94" spans="1:131" s="226" customFormat="1" ht="26.25" hidden="1" customHeight="1" x14ac:dyDescent="0.15">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25"/>
    </row>
    <row r="95" spans="1:131" s="226" customFormat="1" ht="26.25" hidden="1" customHeight="1" x14ac:dyDescent="0.15">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25"/>
    </row>
    <row r="96" spans="1:131" s="226" customFormat="1" ht="26.25" hidden="1" customHeight="1" x14ac:dyDescent="0.15">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25"/>
    </row>
    <row r="97" spans="1:131" s="226" customFormat="1" ht="26.25" hidden="1" customHeight="1" x14ac:dyDescent="0.15">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25"/>
    </row>
    <row r="98" spans="1:131" s="226" customFormat="1" ht="26.25" hidden="1" customHeight="1" x14ac:dyDescent="0.15">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25"/>
    </row>
    <row r="99" spans="1:131" s="226" customFormat="1" ht="26.25" hidden="1" customHeight="1" x14ac:dyDescent="0.15">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25"/>
    </row>
    <row r="100" spans="1:131" s="226" customFormat="1" ht="26.25" hidden="1" customHeight="1" x14ac:dyDescent="0.15">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25"/>
    </row>
    <row r="101" spans="1:131" s="226" customFormat="1" ht="26.25" hidden="1" customHeight="1" x14ac:dyDescent="0.15">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25"/>
    </row>
    <row r="102" spans="1:131" s="226" customFormat="1" ht="26.25" customHeight="1" thickBot="1" x14ac:dyDescent="0.2">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387</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25"/>
    </row>
    <row r="103" spans="1:131" s="226" customFormat="1" ht="26.25" customHeight="1" x14ac:dyDescent="0.15">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25"/>
    </row>
    <row r="104" spans="1:131" s="226" customFormat="1" ht="26.25" customHeight="1" x14ac:dyDescent="0.15">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25"/>
    </row>
    <row r="105" spans="1:131" s="226" customFormat="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5"/>
    </row>
    <row r="106" spans="1:131" s="226" customFormat="1" ht="11.25" customHeight="1" x14ac:dyDescent="0.1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5"/>
    </row>
    <row r="107" spans="1:131" s="225" customFormat="1" ht="26.25" customHeight="1" thickBot="1" x14ac:dyDescent="0.2">
      <c r="A107" s="254" t="s">
        <v>424</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425</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5"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25"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301</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301</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301</v>
      </c>
      <c r="DR109" s="989"/>
      <c r="DS109" s="989"/>
      <c r="DT109" s="989"/>
      <c r="DU109" s="990"/>
      <c r="DV109" s="991" t="s">
        <v>431</v>
      </c>
      <c r="DW109" s="989"/>
      <c r="DX109" s="989"/>
      <c r="DY109" s="989"/>
      <c r="DZ109" s="1020"/>
    </row>
    <row r="110" spans="1:131" s="225"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46883</v>
      </c>
      <c r="AB110" s="982"/>
      <c r="AC110" s="982"/>
      <c r="AD110" s="982"/>
      <c r="AE110" s="983"/>
      <c r="AF110" s="984">
        <v>53317</v>
      </c>
      <c r="AG110" s="982"/>
      <c r="AH110" s="982"/>
      <c r="AI110" s="982"/>
      <c r="AJ110" s="983"/>
      <c r="AK110" s="984">
        <v>66388</v>
      </c>
      <c r="AL110" s="982"/>
      <c r="AM110" s="982"/>
      <c r="AN110" s="982"/>
      <c r="AO110" s="983"/>
      <c r="AP110" s="985">
        <v>19.899999999999999</v>
      </c>
      <c r="AQ110" s="986"/>
      <c r="AR110" s="986"/>
      <c r="AS110" s="986"/>
      <c r="AT110" s="987"/>
      <c r="AU110" s="1021" t="s">
        <v>70</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707845</v>
      </c>
      <c r="BR110" s="929"/>
      <c r="BS110" s="929"/>
      <c r="BT110" s="929"/>
      <c r="BU110" s="929"/>
      <c r="BV110" s="929">
        <v>663528</v>
      </c>
      <c r="BW110" s="929"/>
      <c r="BX110" s="929"/>
      <c r="BY110" s="929"/>
      <c r="BZ110" s="929"/>
      <c r="CA110" s="929">
        <v>610001</v>
      </c>
      <c r="CB110" s="929"/>
      <c r="CC110" s="929"/>
      <c r="CD110" s="929"/>
      <c r="CE110" s="929"/>
      <c r="CF110" s="953">
        <v>183</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437</v>
      </c>
      <c r="DR110" s="929"/>
      <c r="DS110" s="929"/>
      <c r="DT110" s="929"/>
      <c r="DU110" s="929"/>
      <c r="DV110" s="930" t="s">
        <v>437</v>
      </c>
      <c r="DW110" s="930"/>
      <c r="DX110" s="930"/>
      <c r="DY110" s="930"/>
      <c r="DZ110" s="931"/>
    </row>
    <row r="111" spans="1:131" s="225"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389</v>
      </c>
      <c r="AB111" s="1010"/>
      <c r="AC111" s="1010"/>
      <c r="AD111" s="1010"/>
      <c r="AE111" s="1011"/>
      <c r="AF111" s="1012" t="s">
        <v>437</v>
      </c>
      <c r="AG111" s="1010"/>
      <c r="AH111" s="1010"/>
      <c r="AI111" s="1010"/>
      <c r="AJ111" s="1011"/>
      <c r="AK111" s="1012" t="s">
        <v>440</v>
      </c>
      <c r="AL111" s="1010"/>
      <c r="AM111" s="1010"/>
      <c r="AN111" s="1010"/>
      <c r="AO111" s="1011"/>
      <c r="AP111" s="1013" t="s">
        <v>389</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t="s">
        <v>389</v>
      </c>
      <c r="BR111" s="901"/>
      <c r="BS111" s="901"/>
      <c r="BT111" s="901"/>
      <c r="BU111" s="901"/>
      <c r="BV111" s="901" t="s">
        <v>437</v>
      </c>
      <c r="BW111" s="901"/>
      <c r="BX111" s="901"/>
      <c r="BY111" s="901"/>
      <c r="BZ111" s="901"/>
      <c r="CA111" s="901" t="s">
        <v>437</v>
      </c>
      <c r="CB111" s="901"/>
      <c r="CC111" s="901"/>
      <c r="CD111" s="901"/>
      <c r="CE111" s="901"/>
      <c r="CF111" s="962" t="s">
        <v>410</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437</v>
      </c>
      <c r="DM111" s="901"/>
      <c r="DN111" s="901"/>
      <c r="DO111" s="901"/>
      <c r="DP111" s="901"/>
      <c r="DQ111" s="901" t="s">
        <v>410</v>
      </c>
      <c r="DR111" s="901"/>
      <c r="DS111" s="901"/>
      <c r="DT111" s="901"/>
      <c r="DU111" s="901"/>
      <c r="DV111" s="878" t="s">
        <v>440</v>
      </c>
      <c r="DW111" s="878"/>
      <c r="DX111" s="878"/>
      <c r="DY111" s="878"/>
      <c r="DZ111" s="879"/>
    </row>
    <row r="112" spans="1:131" s="225"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438</v>
      </c>
      <c r="AG112" s="864"/>
      <c r="AH112" s="864"/>
      <c r="AI112" s="864"/>
      <c r="AJ112" s="865"/>
      <c r="AK112" s="866" t="s">
        <v>410</v>
      </c>
      <c r="AL112" s="864"/>
      <c r="AM112" s="864"/>
      <c r="AN112" s="864"/>
      <c r="AO112" s="865"/>
      <c r="AP112" s="911" t="s">
        <v>410</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22073</v>
      </c>
      <c r="BR112" s="901"/>
      <c r="BS112" s="901"/>
      <c r="BT112" s="901"/>
      <c r="BU112" s="901"/>
      <c r="BV112" s="901">
        <v>19853</v>
      </c>
      <c r="BW112" s="901"/>
      <c r="BX112" s="901"/>
      <c r="BY112" s="901"/>
      <c r="BZ112" s="901"/>
      <c r="CA112" s="901">
        <v>16585</v>
      </c>
      <c r="CB112" s="901"/>
      <c r="CC112" s="901"/>
      <c r="CD112" s="901"/>
      <c r="CE112" s="901"/>
      <c r="CF112" s="962">
        <v>5</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410</v>
      </c>
      <c r="DM112" s="901"/>
      <c r="DN112" s="901"/>
      <c r="DO112" s="901"/>
      <c r="DP112" s="901"/>
      <c r="DQ112" s="901" t="s">
        <v>437</v>
      </c>
      <c r="DR112" s="901"/>
      <c r="DS112" s="901"/>
      <c r="DT112" s="901"/>
      <c r="DU112" s="901"/>
      <c r="DV112" s="878" t="s">
        <v>445</v>
      </c>
      <c r="DW112" s="878"/>
      <c r="DX112" s="878"/>
      <c r="DY112" s="878"/>
      <c r="DZ112" s="879"/>
    </row>
    <row r="113" spans="1:130" s="225"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2524</v>
      </c>
      <c r="AB113" s="1010"/>
      <c r="AC113" s="1010"/>
      <c r="AD113" s="1010"/>
      <c r="AE113" s="1011"/>
      <c r="AF113" s="1012">
        <v>3021</v>
      </c>
      <c r="AG113" s="1010"/>
      <c r="AH113" s="1010"/>
      <c r="AI113" s="1010"/>
      <c r="AJ113" s="1011"/>
      <c r="AK113" s="1012">
        <v>2507</v>
      </c>
      <c r="AL113" s="1010"/>
      <c r="AM113" s="1010"/>
      <c r="AN113" s="1010"/>
      <c r="AO113" s="1011"/>
      <c r="AP113" s="1013">
        <v>0.8</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36526</v>
      </c>
      <c r="BR113" s="901"/>
      <c r="BS113" s="901"/>
      <c r="BT113" s="901"/>
      <c r="BU113" s="901"/>
      <c r="BV113" s="901">
        <v>29885</v>
      </c>
      <c r="BW113" s="901"/>
      <c r="BX113" s="901"/>
      <c r="BY113" s="901"/>
      <c r="BZ113" s="901"/>
      <c r="CA113" s="901">
        <v>23839</v>
      </c>
      <c r="CB113" s="901"/>
      <c r="CC113" s="901"/>
      <c r="CD113" s="901"/>
      <c r="CE113" s="901"/>
      <c r="CF113" s="962">
        <v>7.2</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389</v>
      </c>
      <c r="DH113" s="864"/>
      <c r="DI113" s="864"/>
      <c r="DJ113" s="864"/>
      <c r="DK113" s="865"/>
      <c r="DL113" s="866" t="s">
        <v>445</v>
      </c>
      <c r="DM113" s="864"/>
      <c r="DN113" s="864"/>
      <c r="DO113" s="864"/>
      <c r="DP113" s="865"/>
      <c r="DQ113" s="866" t="s">
        <v>389</v>
      </c>
      <c r="DR113" s="864"/>
      <c r="DS113" s="864"/>
      <c r="DT113" s="864"/>
      <c r="DU113" s="865"/>
      <c r="DV113" s="911" t="s">
        <v>438</v>
      </c>
      <c r="DW113" s="912"/>
      <c r="DX113" s="912"/>
      <c r="DY113" s="912"/>
      <c r="DZ113" s="913"/>
    </row>
    <row r="114" spans="1:130" s="225"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7055</v>
      </c>
      <c r="AB114" s="864"/>
      <c r="AC114" s="864"/>
      <c r="AD114" s="864"/>
      <c r="AE114" s="865"/>
      <c r="AF114" s="866">
        <v>6999</v>
      </c>
      <c r="AG114" s="864"/>
      <c r="AH114" s="864"/>
      <c r="AI114" s="864"/>
      <c r="AJ114" s="865"/>
      <c r="AK114" s="866">
        <v>6322</v>
      </c>
      <c r="AL114" s="864"/>
      <c r="AM114" s="864"/>
      <c r="AN114" s="864"/>
      <c r="AO114" s="865"/>
      <c r="AP114" s="911">
        <v>1.9</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t="s">
        <v>410</v>
      </c>
      <c r="BR114" s="901"/>
      <c r="BS114" s="901"/>
      <c r="BT114" s="901"/>
      <c r="BU114" s="901"/>
      <c r="BV114" s="901" t="s">
        <v>437</v>
      </c>
      <c r="BW114" s="901"/>
      <c r="BX114" s="901"/>
      <c r="BY114" s="901"/>
      <c r="BZ114" s="901"/>
      <c r="CA114" s="901" t="s">
        <v>389</v>
      </c>
      <c r="CB114" s="901"/>
      <c r="CC114" s="901"/>
      <c r="CD114" s="901"/>
      <c r="CE114" s="901"/>
      <c r="CF114" s="962" t="s">
        <v>410</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445</v>
      </c>
      <c r="DM114" s="864"/>
      <c r="DN114" s="864"/>
      <c r="DO114" s="864"/>
      <c r="DP114" s="865"/>
      <c r="DQ114" s="866" t="s">
        <v>438</v>
      </c>
      <c r="DR114" s="864"/>
      <c r="DS114" s="864"/>
      <c r="DT114" s="864"/>
      <c r="DU114" s="865"/>
      <c r="DV114" s="911" t="s">
        <v>389</v>
      </c>
      <c r="DW114" s="912"/>
      <c r="DX114" s="912"/>
      <c r="DY114" s="912"/>
      <c r="DZ114" s="913"/>
    </row>
    <row r="115" spans="1:130" s="225"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445</v>
      </c>
      <c r="AB115" s="1010"/>
      <c r="AC115" s="1010"/>
      <c r="AD115" s="1010"/>
      <c r="AE115" s="1011"/>
      <c r="AF115" s="1012" t="s">
        <v>445</v>
      </c>
      <c r="AG115" s="1010"/>
      <c r="AH115" s="1010"/>
      <c r="AI115" s="1010"/>
      <c r="AJ115" s="1011"/>
      <c r="AK115" s="1012" t="s">
        <v>455</v>
      </c>
      <c r="AL115" s="1010"/>
      <c r="AM115" s="1010"/>
      <c r="AN115" s="1010"/>
      <c r="AO115" s="1011"/>
      <c r="AP115" s="1013" t="s">
        <v>410</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437</v>
      </c>
      <c r="BW115" s="901"/>
      <c r="BX115" s="901"/>
      <c r="BY115" s="901"/>
      <c r="BZ115" s="901"/>
      <c r="CA115" s="901" t="s">
        <v>437</v>
      </c>
      <c r="CB115" s="901"/>
      <c r="CC115" s="901"/>
      <c r="CD115" s="901"/>
      <c r="CE115" s="901"/>
      <c r="CF115" s="962" t="s">
        <v>437</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389</v>
      </c>
      <c r="DH115" s="864"/>
      <c r="DI115" s="864"/>
      <c r="DJ115" s="864"/>
      <c r="DK115" s="865"/>
      <c r="DL115" s="866" t="s">
        <v>445</v>
      </c>
      <c r="DM115" s="864"/>
      <c r="DN115" s="864"/>
      <c r="DO115" s="864"/>
      <c r="DP115" s="865"/>
      <c r="DQ115" s="866" t="s">
        <v>389</v>
      </c>
      <c r="DR115" s="864"/>
      <c r="DS115" s="864"/>
      <c r="DT115" s="864"/>
      <c r="DU115" s="865"/>
      <c r="DV115" s="911" t="s">
        <v>437</v>
      </c>
      <c r="DW115" s="912"/>
      <c r="DX115" s="912"/>
      <c r="DY115" s="912"/>
      <c r="DZ115" s="913"/>
    </row>
    <row r="116" spans="1:130" s="225"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410</v>
      </c>
      <c r="AL116" s="864"/>
      <c r="AM116" s="864"/>
      <c r="AN116" s="864"/>
      <c r="AO116" s="865"/>
      <c r="AP116" s="911" t="s">
        <v>445</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389</v>
      </c>
      <c r="BW116" s="901"/>
      <c r="BX116" s="901"/>
      <c r="BY116" s="901"/>
      <c r="BZ116" s="901"/>
      <c r="CA116" s="901" t="s">
        <v>437</v>
      </c>
      <c r="CB116" s="901"/>
      <c r="CC116" s="901"/>
      <c r="CD116" s="901"/>
      <c r="CE116" s="901"/>
      <c r="CF116" s="962" t="s">
        <v>389</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445</v>
      </c>
      <c r="DH116" s="864"/>
      <c r="DI116" s="864"/>
      <c r="DJ116" s="864"/>
      <c r="DK116" s="865"/>
      <c r="DL116" s="866" t="s">
        <v>437</v>
      </c>
      <c r="DM116" s="864"/>
      <c r="DN116" s="864"/>
      <c r="DO116" s="864"/>
      <c r="DP116" s="865"/>
      <c r="DQ116" s="866" t="s">
        <v>389</v>
      </c>
      <c r="DR116" s="864"/>
      <c r="DS116" s="864"/>
      <c r="DT116" s="864"/>
      <c r="DU116" s="865"/>
      <c r="DV116" s="911" t="s">
        <v>410</v>
      </c>
      <c r="DW116" s="912"/>
      <c r="DX116" s="912"/>
      <c r="DY116" s="912"/>
      <c r="DZ116" s="913"/>
    </row>
    <row r="117" spans="1:130" s="225"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56462</v>
      </c>
      <c r="AB117" s="996"/>
      <c r="AC117" s="996"/>
      <c r="AD117" s="996"/>
      <c r="AE117" s="997"/>
      <c r="AF117" s="998">
        <v>63337</v>
      </c>
      <c r="AG117" s="996"/>
      <c r="AH117" s="996"/>
      <c r="AI117" s="996"/>
      <c r="AJ117" s="997"/>
      <c r="AK117" s="998">
        <v>75217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410</v>
      </c>
      <c r="BR117" s="901"/>
      <c r="BS117" s="901"/>
      <c r="BT117" s="901"/>
      <c r="BU117" s="901"/>
      <c r="BV117" s="901" t="s">
        <v>445</v>
      </c>
      <c r="BW117" s="901"/>
      <c r="BX117" s="901"/>
      <c r="BY117" s="901"/>
      <c r="BZ117" s="901"/>
      <c r="CA117" s="901" t="s">
        <v>389</v>
      </c>
      <c r="CB117" s="901"/>
      <c r="CC117" s="901"/>
      <c r="CD117" s="901"/>
      <c r="CE117" s="901"/>
      <c r="CF117" s="962" t="s">
        <v>410</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389</v>
      </c>
      <c r="DH117" s="864"/>
      <c r="DI117" s="864"/>
      <c r="DJ117" s="864"/>
      <c r="DK117" s="865"/>
      <c r="DL117" s="866" t="s">
        <v>445</v>
      </c>
      <c r="DM117" s="864"/>
      <c r="DN117" s="864"/>
      <c r="DO117" s="864"/>
      <c r="DP117" s="865"/>
      <c r="DQ117" s="866" t="s">
        <v>455</v>
      </c>
      <c r="DR117" s="864"/>
      <c r="DS117" s="864"/>
      <c r="DT117" s="864"/>
      <c r="DU117" s="865"/>
      <c r="DV117" s="911" t="s">
        <v>389</v>
      </c>
      <c r="DW117" s="912"/>
      <c r="DX117" s="912"/>
      <c r="DY117" s="912"/>
      <c r="DZ117" s="913"/>
    </row>
    <row r="118" spans="1:130" s="225"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301</v>
      </c>
      <c r="AL118" s="989"/>
      <c r="AM118" s="989"/>
      <c r="AN118" s="989"/>
      <c r="AO118" s="990"/>
      <c r="AP118" s="992" t="s">
        <v>431</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410</v>
      </c>
      <c r="BR118" s="932"/>
      <c r="BS118" s="932"/>
      <c r="BT118" s="932"/>
      <c r="BU118" s="932"/>
      <c r="BV118" s="932" t="s">
        <v>437</v>
      </c>
      <c r="BW118" s="932"/>
      <c r="BX118" s="932"/>
      <c r="BY118" s="932"/>
      <c r="BZ118" s="932"/>
      <c r="CA118" s="932" t="s">
        <v>410</v>
      </c>
      <c r="CB118" s="932"/>
      <c r="CC118" s="932"/>
      <c r="CD118" s="932"/>
      <c r="CE118" s="932"/>
      <c r="CF118" s="962" t="s">
        <v>389</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437</v>
      </c>
      <c r="DH118" s="864"/>
      <c r="DI118" s="864"/>
      <c r="DJ118" s="864"/>
      <c r="DK118" s="865"/>
      <c r="DL118" s="866" t="s">
        <v>466</v>
      </c>
      <c r="DM118" s="864"/>
      <c r="DN118" s="864"/>
      <c r="DO118" s="864"/>
      <c r="DP118" s="865"/>
      <c r="DQ118" s="866" t="s">
        <v>445</v>
      </c>
      <c r="DR118" s="864"/>
      <c r="DS118" s="864"/>
      <c r="DT118" s="864"/>
      <c r="DU118" s="865"/>
      <c r="DV118" s="911" t="s">
        <v>445</v>
      </c>
      <c r="DW118" s="912"/>
      <c r="DX118" s="912"/>
      <c r="DY118" s="912"/>
      <c r="DZ118" s="913"/>
    </row>
    <row r="119" spans="1:130" s="225"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t="s">
        <v>410</v>
      </c>
      <c r="AG119" s="982"/>
      <c r="AH119" s="982"/>
      <c r="AI119" s="982"/>
      <c r="AJ119" s="983"/>
      <c r="AK119" s="984" t="s">
        <v>445</v>
      </c>
      <c r="AL119" s="982"/>
      <c r="AM119" s="982"/>
      <c r="AN119" s="982"/>
      <c r="AO119" s="983"/>
      <c r="AP119" s="985" t="s">
        <v>389</v>
      </c>
      <c r="AQ119" s="986"/>
      <c r="AR119" s="986"/>
      <c r="AS119" s="986"/>
      <c r="AT119" s="987"/>
      <c r="AU119" s="1025"/>
      <c r="AV119" s="1026"/>
      <c r="AW119" s="1026"/>
      <c r="AX119" s="1026"/>
      <c r="AY119" s="1026"/>
      <c r="AZ119" s="256" t="s">
        <v>183</v>
      </c>
      <c r="BA119" s="256"/>
      <c r="BB119" s="256"/>
      <c r="BC119" s="256"/>
      <c r="BD119" s="256"/>
      <c r="BE119" s="256"/>
      <c r="BF119" s="256"/>
      <c r="BG119" s="256"/>
      <c r="BH119" s="256"/>
      <c r="BI119" s="256"/>
      <c r="BJ119" s="256"/>
      <c r="BK119" s="256"/>
      <c r="BL119" s="256"/>
      <c r="BM119" s="256"/>
      <c r="BN119" s="256"/>
      <c r="BO119" s="964" t="s">
        <v>467</v>
      </c>
      <c r="BP119" s="965"/>
      <c r="BQ119" s="969">
        <v>766444</v>
      </c>
      <c r="BR119" s="932"/>
      <c r="BS119" s="932"/>
      <c r="BT119" s="932"/>
      <c r="BU119" s="932"/>
      <c r="BV119" s="932">
        <v>713266</v>
      </c>
      <c r="BW119" s="932"/>
      <c r="BX119" s="932"/>
      <c r="BY119" s="932"/>
      <c r="BZ119" s="932"/>
      <c r="CA119" s="932">
        <v>650425</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410</v>
      </c>
      <c r="DH119" s="847"/>
      <c r="DI119" s="847"/>
      <c r="DJ119" s="847"/>
      <c r="DK119" s="848"/>
      <c r="DL119" s="849" t="s">
        <v>455</v>
      </c>
      <c r="DM119" s="847"/>
      <c r="DN119" s="847"/>
      <c r="DO119" s="847"/>
      <c r="DP119" s="848"/>
      <c r="DQ119" s="849" t="s">
        <v>455</v>
      </c>
      <c r="DR119" s="847"/>
      <c r="DS119" s="847"/>
      <c r="DT119" s="847"/>
      <c r="DU119" s="848"/>
      <c r="DV119" s="935" t="s">
        <v>389</v>
      </c>
      <c r="DW119" s="936"/>
      <c r="DX119" s="936"/>
      <c r="DY119" s="936"/>
      <c r="DZ119" s="937"/>
    </row>
    <row r="120" spans="1:130" s="225"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410</v>
      </c>
      <c r="AB120" s="864"/>
      <c r="AC120" s="864"/>
      <c r="AD120" s="864"/>
      <c r="AE120" s="865"/>
      <c r="AF120" s="866" t="s">
        <v>455</v>
      </c>
      <c r="AG120" s="864"/>
      <c r="AH120" s="864"/>
      <c r="AI120" s="864"/>
      <c r="AJ120" s="865"/>
      <c r="AK120" s="866" t="s">
        <v>410</v>
      </c>
      <c r="AL120" s="864"/>
      <c r="AM120" s="864"/>
      <c r="AN120" s="864"/>
      <c r="AO120" s="865"/>
      <c r="AP120" s="911" t="s">
        <v>410</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2253048</v>
      </c>
      <c r="BR120" s="929"/>
      <c r="BS120" s="929"/>
      <c r="BT120" s="929"/>
      <c r="BU120" s="929"/>
      <c r="BV120" s="929">
        <v>2529749</v>
      </c>
      <c r="BW120" s="929"/>
      <c r="BX120" s="929"/>
      <c r="BY120" s="929"/>
      <c r="BZ120" s="929"/>
      <c r="CA120" s="929">
        <v>2450197</v>
      </c>
      <c r="CB120" s="929"/>
      <c r="CC120" s="929"/>
      <c r="CD120" s="929"/>
      <c r="CE120" s="929"/>
      <c r="CF120" s="953">
        <v>734.9</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20981</v>
      </c>
      <c r="DH120" s="929"/>
      <c r="DI120" s="929"/>
      <c r="DJ120" s="929"/>
      <c r="DK120" s="929"/>
      <c r="DL120" s="929">
        <v>19346</v>
      </c>
      <c r="DM120" s="929"/>
      <c r="DN120" s="929"/>
      <c r="DO120" s="929"/>
      <c r="DP120" s="929"/>
      <c r="DQ120" s="929">
        <v>16585</v>
      </c>
      <c r="DR120" s="929"/>
      <c r="DS120" s="929"/>
      <c r="DT120" s="929"/>
      <c r="DU120" s="929"/>
      <c r="DV120" s="930">
        <v>5</v>
      </c>
      <c r="DW120" s="930"/>
      <c r="DX120" s="930"/>
      <c r="DY120" s="930"/>
      <c r="DZ120" s="931"/>
    </row>
    <row r="121" spans="1:130" s="225"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410</v>
      </c>
      <c r="AB121" s="864"/>
      <c r="AC121" s="864"/>
      <c r="AD121" s="864"/>
      <c r="AE121" s="865"/>
      <c r="AF121" s="866" t="s">
        <v>410</v>
      </c>
      <c r="AG121" s="864"/>
      <c r="AH121" s="864"/>
      <c r="AI121" s="864"/>
      <c r="AJ121" s="865"/>
      <c r="AK121" s="866" t="s">
        <v>410</v>
      </c>
      <c r="AL121" s="864"/>
      <c r="AM121" s="864"/>
      <c r="AN121" s="864"/>
      <c r="AO121" s="865"/>
      <c r="AP121" s="911" t="s">
        <v>455</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13462</v>
      </c>
      <c r="BR121" s="901"/>
      <c r="BS121" s="901"/>
      <c r="BT121" s="901"/>
      <c r="BU121" s="901"/>
      <c r="BV121" s="901">
        <v>11640</v>
      </c>
      <c r="BW121" s="901"/>
      <c r="BX121" s="901"/>
      <c r="BY121" s="901"/>
      <c r="BZ121" s="901"/>
      <c r="CA121" s="901">
        <v>9786</v>
      </c>
      <c r="CB121" s="901"/>
      <c r="CC121" s="901"/>
      <c r="CD121" s="901"/>
      <c r="CE121" s="901"/>
      <c r="CF121" s="962">
        <v>2.9</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t="s">
        <v>455</v>
      </c>
      <c r="DH121" s="901"/>
      <c r="DI121" s="901"/>
      <c r="DJ121" s="901"/>
      <c r="DK121" s="901"/>
      <c r="DL121" s="901" t="s">
        <v>410</v>
      </c>
      <c r="DM121" s="901"/>
      <c r="DN121" s="901"/>
      <c r="DO121" s="901"/>
      <c r="DP121" s="901"/>
      <c r="DQ121" s="901" t="s">
        <v>455</v>
      </c>
      <c r="DR121" s="901"/>
      <c r="DS121" s="901"/>
      <c r="DT121" s="901"/>
      <c r="DU121" s="901"/>
      <c r="DV121" s="878" t="s">
        <v>410</v>
      </c>
      <c r="DW121" s="878"/>
      <c r="DX121" s="878"/>
      <c r="DY121" s="878"/>
      <c r="DZ121" s="879"/>
    </row>
    <row r="122" spans="1:130" s="225"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410</v>
      </c>
      <c r="AB122" s="864"/>
      <c r="AC122" s="864"/>
      <c r="AD122" s="864"/>
      <c r="AE122" s="865"/>
      <c r="AF122" s="866" t="s">
        <v>389</v>
      </c>
      <c r="AG122" s="864"/>
      <c r="AH122" s="864"/>
      <c r="AI122" s="864"/>
      <c r="AJ122" s="865"/>
      <c r="AK122" s="866" t="s">
        <v>455</v>
      </c>
      <c r="AL122" s="864"/>
      <c r="AM122" s="864"/>
      <c r="AN122" s="864"/>
      <c r="AO122" s="865"/>
      <c r="AP122" s="911" t="s">
        <v>410</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568354</v>
      </c>
      <c r="BR122" s="932"/>
      <c r="BS122" s="932"/>
      <c r="BT122" s="932"/>
      <c r="BU122" s="932"/>
      <c r="BV122" s="932">
        <v>534085</v>
      </c>
      <c r="BW122" s="932"/>
      <c r="BX122" s="932"/>
      <c r="BY122" s="932"/>
      <c r="BZ122" s="932"/>
      <c r="CA122" s="932">
        <v>498592</v>
      </c>
      <c r="CB122" s="932"/>
      <c r="CC122" s="932"/>
      <c r="CD122" s="932"/>
      <c r="CE122" s="932"/>
      <c r="CF122" s="933">
        <v>149.5</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410</v>
      </c>
      <c r="DH122" s="901"/>
      <c r="DI122" s="901"/>
      <c r="DJ122" s="901"/>
      <c r="DK122" s="901"/>
      <c r="DL122" s="901" t="s">
        <v>410</v>
      </c>
      <c r="DM122" s="901"/>
      <c r="DN122" s="901"/>
      <c r="DO122" s="901"/>
      <c r="DP122" s="901"/>
      <c r="DQ122" s="901" t="s">
        <v>410</v>
      </c>
      <c r="DR122" s="901"/>
      <c r="DS122" s="901"/>
      <c r="DT122" s="901"/>
      <c r="DU122" s="901"/>
      <c r="DV122" s="878" t="s">
        <v>410</v>
      </c>
      <c r="DW122" s="878"/>
      <c r="DX122" s="878"/>
      <c r="DY122" s="878"/>
      <c r="DZ122" s="879"/>
    </row>
    <row r="123" spans="1:130" s="225"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410</v>
      </c>
      <c r="AB123" s="864"/>
      <c r="AC123" s="864"/>
      <c r="AD123" s="864"/>
      <c r="AE123" s="865"/>
      <c r="AF123" s="866" t="s">
        <v>410</v>
      </c>
      <c r="AG123" s="864"/>
      <c r="AH123" s="864"/>
      <c r="AI123" s="864"/>
      <c r="AJ123" s="865"/>
      <c r="AK123" s="866" t="s">
        <v>389</v>
      </c>
      <c r="AL123" s="864"/>
      <c r="AM123" s="864"/>
      <c r="AN123" s="864"/>
      <c r="AO123" s="865"/>
      <c r="AP123" s="911" t="s">
        <v>410</v>
      </c>
      <c r="AQ123" s="912"/>
      <c r="AR123" s="912"/>
      <c r="AS123" s="912"/>
      <c r="AT123" s="913"/>
      <c r="AU123" s="976"/>
      <c r="AV123" s="977"/>
      <c r="AW123" s="977"/>
      <c r="AX123" s="977"/>
      <c r="AY123" s="977"/>
      <c r="AZ123" s="256" t="s">
        <v>183</v>
      </c>
      <c r="BA123" s="256"/>
      <c r="BB123" s="256"/>
      <c r="BC123" s="256"/>
      <c r="BD123" s="256"/>
      <c r="BE123" s="256"/>
      <c r="BF123" s="256"/>
      <c r="BG123" s="256"/>
      <c r="BH123" s="256"/>
      <c r="BI123" s="256"/>
      <c r="BJ123" s="256"/>
      <c r="BK123" s="256"/>
      <c r="BL123" s="256"/>
      <c r="BM123" s="256"/>
      <c r="BN123" s="256"/>
      <c r="BO123" s="964" t="s">
        <v>478</v>
      </c>
      <c r="BP123" s="965"/>
      <c r="BQ123" s="919">
        <v>2834864</v>
      </c>
      <c r="BR123" s="920"/>
      <c r="BS123" s="920"/>
      <c r="BT123" s="920"/>
      <c r="BU123" s="920"/>
      <c r="BV123" s="920">
        <v>3075474</v>
      </c>
      <c r="BW123" s="920"/>
      <c r="BX123" s="920"/>
      <c r="BY123" s="920"/>
      <c r="BZ123" s="920"/>
      <c r="CA123" s="920">
        <v>2958575</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v>1092</v>
      </c>
      <c r="DH123" s="864"/>
      <c r="DI123" s="864"/>
      <c r="DJ123" s="864"/>
      <c r="DK123" s="865"/>
      <c r="DL123" s="866">
        <v>507</v>
      </c>
      <c r="DM123" s="864"/>
      <c r="DN123" s="864"/>
      <c r="DO123" s="864"/>
      <c r="DP123" s="865"/>
      <c r="DQ123" s="866" t="s">
        <v>466</v>
      </c>
      <c r="DR123" s="864"/>
      <c r="DS123" s="864"/>
      <c r="DT123" s="864"/>
      <c r="DU123" s="865"/>
      <c r="DV123" s="911" t="s">
        <v>466</v>
      </c>
      <c r="DW123" s="912"/>
      <c r="DX123" s="912"/>
      <c r="DY123" s="912"/>
      <c r="DZ123" s="913"/>
    </row>
    <row r="124" spans="1:130" s="225"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455</v>
      </c>
      <c r="AB124" s="864"/>
      <c r="AC124" s="864"/>
      <c r="AD124" s="864"/>
      <c r="AE124" s="865"/>
      <c r="AF124" s="866" t="s">
        <v>455</v>
      </c>
      <c r="AG124" s="864"/>
      <c r="AH124" s="864"/>
      <c r="AI124" s="864"/>
      <c r="AJ124" s="865"/>
      <c r="AK124" s="866" t="s">
        <v>410</v>
      </c>
      <c r="AL124" s="864"/>
      <c r="AM124" s="864"/>
      <c r="AN124" s="864"/>
      <c r="AO124" s="865"/>
      <c r="AP124" s="911" t="s">
        <v>438</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410</v>
      </c>
      <c r="BR124" s="918"/>
      <c r="BS124" s="918"/>
      <c r="BT124" s="918"/>
      <c r="BU124" s="918"/>
      <c r="BV124" s="918" t="s">
        <v>455</v>
      </c>
      <c r="BW124" s="918"/>
      <c r="BX124" s="918"/>
      <c r="BY124" s="918"/>
      <c r="BZ124" s="918"/>
      <c r="CA124" s="918" t="s">
        <v>389</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389</v>
      </c>
      <c r="DH124" s="847"/>
      <c r="DI124" s="847"/>
      <c r="DJ124" s="847"/>
      <c r="DK124" s="848"/>
      <c r="DL124" s="849" t="s">
        <v>410</v>
      </c>
      <c r="DM124" s="847"/>
      <c r="DN124" s="847"/>
      <c r="DO124" s="847"/>
      <c r="DP124" s="848"/>
      <c r="DQ124" s="849" t="s">
        <v>410</v>
      </c>
      <c r="DR124" s="847"/>
      <c r="DS124" s="847"/>
      <c r="DT124" s="847"/>
      <c r="DU124" s="848"/>
      <c r="DV124" s="935" t="s">
        <v>389</v>
      </c>
      <c r="DW124" s="936"/>
      <c r="DX124" s="936"/>
      <c r="DY124" s="936"/>
      <c r="DZ124" s="937"/>
    </row>
    <row r="125" spans="1:130" s="225"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389</v>
      </c>
      <c r="AB125" s="864"/>
      <c r="AC125" s="864"/>
      <c r="AD125" s="864"/>
      <c r="AE125" s="865"/>
      <c r="AF125" s="866" t="s">
        <v>410</v>
      </c>
      <c r="AG125" s="864"/>
      <c r="AH125" s="864"/>
      <c r="AI125" s="864"/>
      <c r="AJ125" s="865"/>
      <c r="AK125" s="866" t="s">
        <v>389</v>
      </c>
      <c r="AL125" s="864"/>
      <c r="AM125" s="864"/>
      <c r="AN125" s="864"/>
      <c r="AO125" s="865"/>
      <c r="AP125" s="911" t="s">
        <v>410</v>
      </c>
      <c r="AQ125" s="912"/>
      <c r="AR125" s="912"/>
      <c r="AS125" s="912"/>
      <c r="AT125" s="913"/>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438</v>
      </c>
      <c r="DH125" s="929"/>
      <c r="DI125" s="929"/>
      <c r="DJ125" s="929"/>
      <c r="DK125" s="929"/>
      <c r="DL125" s="929" t="s">
        <v>410</v>
      </c>
      <c r="DM125" s="929"/>
      <c r="DN125" s="929"/>
      <c r="DO125" s="929"/>
      <c r="DP125" s="929"/>
      <c r="DQ125" s="929" t="s">
        <v>438</v>
      </c>
      <c r="DR125" s="929"/>
      <c r="DS125" s="929"/>
      <c r="DT125" s="929"/>
      <c r="DU125" s="929"/>
      <c r="DV125" s="930" t="s">
        <v>389</v>
      </c>
      <c r="DW125" s="930"/>
      <c r="DX125" s="930"/>
      <c r="DY125" s="930"/>
      <c r="DZ125" s="931"/>
    </row>
    <row r="126" spans="1:130" s="225"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389</v>
      </c>
      <c r="AB126" s="864"/>
      <c r="AC126" s="864"/>
      <c r="AD126" s="864"/>
      <c r="AE126" s="865"/>
      <c r="AF126" s="866" t="s">
        <v>410</v>
      </c>
      <c r="AG126" s="864"/>
      <c r="AH126" s="864"/>
      <c r="AI126" s="864"/>
      <c r="AJ126" s="865"/>
      <c r="AK126" s="866" t="s">
        <v>410</v>
      </c>
      <c r="AL126" s="864"/>
      <c r="AM126" s="864"/>
      <c r="AN126" s="864"/>
      <c r="AO126" s="865"/>
      <c r="AP126" s="911" t="s">
        <v>389</v>
      </c>
      <c r="AQ126" s="912"/>
      <c r="AR126" s="912"/>
      <c r="AS126" s="912"/>
      <c r="AT126" s="913"/>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410</v>
      </c>
      <c r="DH126" s="901"/>
      <c r="DI126" s="901"/>
      <c r="DJ126" s="901"/>
      <c r="DK126" s="901"/>
      <c r="DL126" s="901" t="s">
        <v>466</v>
      </c>
      <c r="DM126" s="901"/>
      <c r="DN126" s="901"/>
      <c r="DO126" s="901"/>
      <c r="DP126" s="901"/>
      <c r="DQ126" s="901" t="s">
        <v>438</v>
      </c>
      <c r="DR126" s="901"/>
      <c r="DS126" s="901"/>
      <c r="DT126" s="901"/>
      <c r="DU126" s="901"/>
      <c r="DV126" s="878" t="s">
        <v>410</v>
      </c>
      <c r="DW126" s="878"/>
      <c r="DX126" s="878"/>
      <c r="DY126" s="878"/>
      <c r="DZ126" s="879"/>
    </row>
    <row r="127" spans="1:130" s="225"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410</v>
      </c>
      <c r="AB127" s="864"/>
      <c r="AC127" s="864"/>
      <c r="AD127" s="864"/>
      <c r="AE127" s="865"/>
      <c r="AF127" s="866" t="s">
        <v>389</v>
      </c>
      <c r="AG127" s="864"/>
      <c r="AH127" s="864"/>
      <c r="AI127" s="864"/>
      <c r="AJ127" s="865"/>
      <c r="AK127" s="866" t="s">
        <v>438</v>
      </c>
      <c r="AL127" s="864"/>
      <c r="AM127" s="864"/>
      <c r="AN127" s="864"/>
      <c r="AO127" s="865"/>
      <c r="AP127" s="911" t="s">
        <v>410</v>
      </c>
      <c r="AQ127" s="912"/>
      <c r="AR127" s="912"/>
      <c r="AS127" s="912"/>
      <c r="AT127" s="913"/>
      <c r="AU127" s="261"/>
      <c r="AV127" s="261"/>
      <c r="AW127" s="261"/>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61"/>
      <c r="CB127" s="261"/>
      <c r="CC127" s="261"/>
      <c r="CD127" s="262"/>
      <c r="CE127" s="262"/>
      <c r="CF127" s="262"/>
      <c r="CG127" s="259"/>
      <c r="CH127" s="259"/>
      <c r="CI127" s="259"/>
      <c r="CJ127" s="260"/>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410</v>
      </c>
      <c r="DH127" s="901"/>
      <c r="DI127" s="901"/>
      <c r="DJ127" s="901"/>
      <c r="DK127" s="901"/>
      <c r="DL127" s="901" t="s">
        <v>410</v>
      </c>
      <c r="DM127" s="901"/>
      <c r="DN127" s="901"/>
      <c r="DO127" s="901"/>
      <c r="DP127" s="901"/>
      <c r="DQ127" s="901" t="s">
        <v>410</v>
      </c>
      <c r="DR127" s="901"/>
      <c r="DS127" s="901"/>
      <c r="DT127" s="901"/>
      <c r="DU127" s="901"/>
      <c r="DV127" s="878" t="s">
        <v>389</v>
      </c>
      <c r="DW127" s="878"/>
      <c r="DX127" s="878"/>
      <c r="DY127" s="878"/>
      <c r="DZ127" s="879"/>
    </row>
    <row r="128" spans="1:130" s="225"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2064</v>
      </c>
      <c r="AB128" s="885"/>
      <c r="AC128" s="885"/>
      <c r="AD128" s="885"/>
      <c r="AE128" s="886"/>
      <c r="AF128" s="887">
        <v>2064</v>
      </c>
      <c r="AG128" s="885"/>
      <c r="AH128" s="885"/>
      <c r="AI128" s="885"/>
      <c r="AJ128" s="886"/>
      <c r="AK128" s="887">
        <v>2064</v>
      </c>
      <c r="AL128" s="885"/>
      <c r="AM128" s="885"/>
      <c r="AN128" s="885"/>
      <c r="AO128" s="886"/>
      <c r="AP128" s="888"/>
      <c r="AQ128" s="889"/>
      <c r="AR128" s="889"/>
      <c r="AS128" s="889"/>
      <c r="AT128" s="890"/>
      <c r="AU128" s="261"/>
      <c r="AV128" s="261"/>
      <c r="AW128" s="261"/>
      <c r="AX128" s="891" t="s">
        <v>493</v>
      </c>
      <c r="AY128" s="892"/>
      <c r="AZ128" s="892"/>
      <c r="BA128" s="892"/>
      <c r="BB128" s="892"/>
      <c r="BC128" s="892"/>
      <c r="BD128" s="892"/>
      <c r="BE128" s="893"/>
      <c r="BF128" s="870" t="s">
        <v>437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62"/>
      <c r="CB128" s="262"/>
      <c r="CC128" s="262"/>
      <c r="CD128" s="262"/>
      <c r="CE128" s="262"/>
      <c r="CF128" s="262"/>
      <c r="CG128" s="259"/>
      <c r="CH128" s="259"/>
      <c r="CI128" s="259"/>
      <c r="CJ128" s="260"/>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466</v>
      </c>
      <c r="DH128" s="875"/>
      <c r="DI128" s="875"/>
      <c r="DJ128" s="875"/>
      <c r="DK128" s="875"/>
      <c r="DL128" s="875" t="s">
        <v>495</v>
      </c>
      <c r="DM128" s="875"/>
      <c r="DN128" s="875"/>
      <c r="DO128" s="875"/>
      <c r="DP128" s="875"/>
      <c r="DQ128" s="875" t="s">
        <v>389</v>
      </c>
      <c r="DR128" s="875"/>
      <c r="DS128" s="875"/>
      <c r="DT128" s="875"/>
      <c r="DU128" s="875"/>
      <c r="DV128" s="876" t="s">
        <v>389</v>
      </c>
      <c r="DW128" s="876"/>
      <c r="DX128" s="876"/>
      <c r="DY128" s="876"/>
      <c r="DZ128" s="877"/>
    </row>
    <row r="129" spans="1:131" s="225"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360114</v>
      </c>
      <c r="AB129" s="864"/>
      <c r="AC129" s="864"/>
      <c r="AD129" s="864"/>
      <c r="AE129" s="865"/>
      <c r="AF129" s="866">
        <v>361167</v>
      </c>
      <c r="AG129" s="864"/>
      <c r="AH129" s="864"/>
      <c r="AI129" s="864"/>
      <c r="AJ129" s="865"/>
      <c r="AK129" s="866">
        <v>382662</v>
      </c>
      <c r="AL129" s="864"/>
      <c r="AM129" s="864"/>
      <c r="AN129" s="864"/>
      <c r="AO129" s="865"/>
      <c r="AP129" s="867"/>
      <c r="AQ129" s="868"/>
      <c r="AR129" s="868"/>
      <c r="AS129" s="868"/>
      <c r="AT129" s="869"/>
      <c r="AU129" s="263"/>
      <c r="AV129" s="263"/>
      <c r="AW129" s="263"/>
      <c r="AX129" s="833" t="s">
        <v>497</v>
      </c>
      <c r="AY129" s="834"/>
      <c r="AZ129" s="834"/>
      <c r="BA129" s="834"/>
      <c r="BB129" s="834"/>
      <c r="BC129" s="834"/>
      <c r="BD129" s="834"/>
      <c r="BE129" s="835"/>
      <c r="BF129" s="853" t="s">
        <v>389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2"/>
      <c r="DQ129" s="232"/>
      <c r="DR129" s="232"/>
      <c r="DS129" s="232"/>
      <c r="DT129" s="232"/>
      <c r="DU129" s="232"/>
      <c r="DV129" s="232"/>
      <c r="DW129" s="232"/>
      <c r="DX129" s="232"/>
      <c r="DY129" s="232"/>
      <c r="DZ129" s="236"/>
    </row>
    <row r="130" spans="1:131" s="225"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44380</v>
      </c>
      <c r="AB130" s="864"/>
      <c r="AC130" s="864"/>
      <c r="AD130" s="864"/>
      <c r="AE130" s="865"/>
      <c r="AF130" s="866">
        <v>47688</v>
      </c>
      <c r="AG130" s="864"/>
      <c r="AH130" s="864"/>
      <c r="AI130" s="864"/>
      <c r="AJ130" s="865"/>
      <c r="AK130" s="866">
        <v>49254</v>
      </c>
      <c r="AL130" s="864"/>
      <c r="AM130" s="864"/>
      <c r="AN130" s="864"/>
      <c r="AO130" s="865"/>
      <c r="AP130" s="867"/>
      <c r="AQ130" s="868"/>
      <c r="AR130" s="868"/>
      <c r="AS130" s="868"/>
      <c r="AT130" s="869"/>
      <c r="AU130" s="263"/>
      <c r="AV130" s="263"/>
      <c r="AW130" s="263"/>
      <c r="AX130" s="833" t="s">
        <v>500</v>
      </c>
      <c r="AY130" s="834"/>
      <c r="AZ130" s="834"/>
      <c r="BA130" s="834"/>
      <c r="BB130" s="834"/>
      <c r="BC130" s="834"/>
      <c r="BD130" s="834"/>
      <c r="BE130" s="835"/>
      <c r="BF130" s="836">
        <v>4.8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2"/>
      <c r="DQ130" s="232"/>
      <c r="DR130" s="232"/>
      <c r="DS130" s="232"/>
      <c r="DT130" s="232"/>
      <c r="DU130" s="232"/>
      <c r="DV130" s="232"/>
      <c r="DW130" s="232"/>
      <c r="DX130" s="232"/>
      <c r="DY130" s="232"/>
      <c r="DZ130" s="236"/>
    </row>
    <row r="131" spans="1:131" s="225"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315734</v>
      </c>
      <c r="AB131" s="847"/>
      <c r="AC131" s="847"/>
      <c r="AD131" s="847"/>
      <c r="AE131" s="848"/>
      <c r="AF131" s="849">
        <v>313479</v>
      </c>
      <c r="AG131" s="847"/>
      <c r="AH131" s="847"/>
      <c r="AI131" s="847"/>
      <c r="AJ131" s="848"/>
      <c r="AK131" s="849">
        <v>333408</v>
      </c>
      <c r="AL131" s="847"/>
      <c r="AM131" s="847"/>
      <c r="AN131" s="847"/>
      <c r="AO131" s="848"/>
      <c r="AP131" s="850"/>
      <c r="AQ131" s="851"/>
      <c r="AR131" s="851"/>
      <c r="AS131" s="851"/>
      <c r="AT131" s="852"/>
      <c r="AU131" s="263"/>
      <c r="AV131" s="263"/>
      <c r="AW131" s="263"/>
      <c r="AX131" s="811" t="s">
        <v>502</v>
      </c>
      <c r="AY131" s="812"/>
      <c r="AZ131" s="812"/>
      <c r="BA131" s="812"/>
      <c r="BB131" s="812"/>
      <c r="BC131" s="812"/>
      <c r="BD131" s="812"/>
      <c r="BE131" s="813"/>
      <c r="BF131" s="814" t="s">
        <v>437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2"/>
      <c r="DQ131" s="232"/>
      <c r="DR131" s="232"/>
      <c r="DS131" s="232"/>
      <c r="DT131" s="232"/>
      <c r="DU131" s="232"/>
      <c r="DV131" s="232"/>
      <c r="DW131" s="232"/>
      <c r="DX131" s="232"/>
      <c r="DY131" s="232"/>
      <c r="DZ131" s="236"/>
    </row>
    <row r="132" spans="1:131" s="225"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3.1729240440000002</v>
      </c>
      <c r="AB132" s="827"/>
      <c r="AC132" s="827"/>
      <c r="AD132" s="827"/>
      <c r="AE132" s="828"/>
      <c r="AF132" s="829">
        <v>4.3336236240000003</v>
      </c>
      <c r="AG132" s="827"/>
      <c r="AH132" s="827"/>
      <c r="AI132" s="827"/>
      <c r="AJ132" s="828"/>
      <c r="AK132" s="829">
        <v>7.1680943470000003</v>
      </c>
      <c r="AL132" s="827"/>
      <c r="AM132" s="827"/>
      <c r="AN132" s="827"/>
      <c r="AO132" s="828"/>
      <c r="AP132" s="830"/>
      <c r="AQ132" s="831"/>
      <c r="AR132" s="831"/>
      <c r="AS132" s="831"/>
      <c r="AT132" s="832"/>
      <c r="AU132" s="265"/>
      <c r="AV132" s="266"/>
      <c r="AW132" s="266"/>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6"/>
      <c r="DQ132" s="236"/>
      <c r="DR132" s="236"/>
      <c r="DS132" s="236"/>
      <c r="DT132" s="236"/>
      <c r="DU132" s="236"/>
      <c r="DV132" s="236"/>
      <c r="DW132" s="236"/>
      <c r="DX132" s="236"/>
      <c r="DY132" s="236"/>
      <c r="DZ132" s="236"/>
    </row>
    <row r="133" spans="1:131" s="225"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2.4</v>
      </c>
      <c r="AB133" s="806"/>
      <c r="AC133" s="806"/>
      <c r="AD133" s="806"/>
      <c r="AE133" s="807"/>
      <c r="AF133" s="805">
        <v>3.3</v>
      </c>
      <c r="AG133" s="806"/>
      <c r="AH133" s="806"/>
      <c r="AI133" s="806"/>
      <c r="AJ133" s="807"/>
      <c r="AK133" s="805">
        <v>4.8</v>
      </c>
      <c r="AL133" s="806"/>
      <c r="AM133" s="806"/>
      <c r="AN133" s="806"/>
      <c r="AO133" s="807"/>
      <c r="AP133" s="808"/>
      <c r="AQ133" s="809"/>
      <c r="AR133" s="809"/>
      <c r="AS133" s="809"/>
      <c r="AT133" s="810"/>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6"/>
      <c r="DQ133" s="236"/>
      <c r="DR133" s="236"/>
      <c r="DS133" s="236"/>
      <c r="DT133" s="236"/>
      <c r="DU133" s="236"/>
      <c r="DV133" s="236"/>
      <c r="DW133" s="236"/>
      <c r="DX133" s="236"/>
      <c r="DY133" s="236"/>
      <c r="DZ133" s="236"/>
    </row>
    <row r="134" spans="1:131" s="226" customFormat="1" ht="11.25" customHeight="1" x14ac:dyDescent="0.15">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6"/>
      <c r="DQ134" s="236"/>
      <c r="DR134" s="236"/>
      <c r="DS134" s="236"/>
      <c r="DT134" s="236"/>
      <c r="DU134" s="236"/>
      <c r="DV134" s="236"/>
      <c r="DW134" s="236"/>
      <c r="DX134" s="236"/>
      <c r="DY134" s="236"/>
      <c r="DZ134" s="236"/>
      <c r="EA134" s="225"/>
    </row>
    <row r="135" spans="1:131" ht="14.25" hidden="1" x14ac:dyDescent="0.15">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sheetData>
  <sheetProtection algorithmName="SHA-512" hashValue="/wzWNluo+ZixbKCRtvxla3mpz1kEE4z334QB3GW4ZlPCm/y5wcNHayxWqAu4SJcaaa4/PnBmGJPkOb+76gL6aQ==" saltValue="gQfHuBCdFJPI1tA2Z2AP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fitToWidth="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sqref="A1:XFD1048576"/>
    </sheetView>
  </sheetViews>
  <sheetFormatPr defaultColWidth="0" defaultRowHeight="13.5" customHeight="1" zeroHeight="1" x14ac:dyDescent="0.15"/>
  <cols>
    <col min="1" max="120" width="2.75" style="270" customWidth="1"/>
    <col min="121" max="121" width="0" style="269" hidden="1" customWidth="1"/>
    <col min="122" max="16384" width="9" style="269" hidden="1"/>
  </cols>
  <sheetData>
    <row r="1" spans="1:120"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9"/>
    </row>
    <row r="17" spans="119:120" x14ac:dyDescent="0.15">
      <c r="DP17" s="269"/>
    </row>
    <row r="18" spans="119:120" x14ac:dyDescent="0.15"/>
    <row r="19" spans="119:120" x14ac:dyDescent="0.15"/>
    <row r="20" spans="119:120" x14ac:dyDescent="0.15">
      <c r="DO20" s="269"/>
      <c r="DP20" s="269"/>
    </row>
    <row r="21" spans="119:120" x14ac:dyDescent="0.15">
      <c r="DP21" s="269"/>
    </row>
    <row r="22" spans="119:120" x14ac:dyDescent="0.15"/>
    <row r="23" spans="119:120" x14ac:dyDescent="0.15">
      <c r="DO23" s="269"/>
      <c r="DP23" s="269"/>
    </row>
    <row r="24" spans="119:120" x14ac:dyDescent="0.15">
      <c r="DP24" s="269"/>
    </row>
    <row r="25" spans="119:120" x14ac:dyDescent="0.15">
      <c r="DP25" s="269"/>
    </row>
    <row r="26" spans="119:120" x14ac:dyDescent="0.15">
      <c r="DO26" s="269"/>
      <c r="DP26" s="269"/>
    </row>
    <row r="27" spans="119:120" x14ac:dyDescent="0.15"/>
    <row r="28" spans="119:120" x14ac:dyDescent="0.15">
      <c r="DO28" s="269"/>
      <c r="DP28" s="269"/>
    </row>
    <row r="29" spans="119:120" x14ac:dyDescent="0.15">
      <c r="DP29" s="269"/>
    </row>
    <row r="30" spans="119:120" x14ac:dyDescent="0.15"/>
    <row r="31" spans="119:120" x14ac:dyDescent="0.15">
      <c r="DO31" s="269"/>
      <c r="DP31" s="269"/>
    </row>
    <row r="32" spans="119:120" x14ac:dyDescent="0.15"/>
    <row r="33" spans="98:120" x14ac:dyDescent="0.15">
      <c r="DO33" s="269"/>
      <c r="DP33" s="269"/>
    </row>
    <row r="34" spans="98:120" x14ac:dyDescent="0.15">
      <c r="DM34" s="269"/>
    </row>
    <row r="35" spans="98:120" x14ac:dyDescent="0.15">
      <c r="CT35" s="269"/>
      <c r="CU35" s="269"/>
      <c r="CV35" s="269"/>
      <c r="CY35" s="269"/>
      <c r="CZ35" s="269"/>
      <c r="DA35" s="269"/>
      <c r="DD35" s="269"/>
      <c r="DE35" s="269"/>
      <c r="DF35" s="269"/>
      <c r="DI35" s="269"/>
      <c r="DJ35" s="269"/>
      <c r="DK35" s="269"/>
      <c r="DM35" s="269"/>
      <c r="DN35" s="269"/>
      <c r="DO35" s="269"/>
      <c r="DP35" s="269"/>
    </row>
    <row r="36" spans="98:120" x14ac:dyDescent="0.15"/>
    <row r="37" spans="98:120" x14ac:dyDescent="0.15">
      <c r="CW37" s="269"/>
      <c r="DB37" s="269"/>
      <c r="DG37" s="269"/>
      <c r="DL37" s="269"/>
      <c r="DP37" s="269"/>
    </row>
    <row r="38" spans="98:120" x14ac:dyDescent="0.15">
      <c r="CT38" s="269"/>
      <c r="CU38" s="269"/>
      <c r="CV38" s="269"/>
      <c r="CW38" s="269"/>
      <c r="CY38" s="269"/>
      <c r="CZ38" s="269"/>
      <c r="DA38" s="269"/>
      <c r="DB38" s="269"/>
      <c r="DD38" s="269"/>
      <c r="DE38" s="269"/>
      <c r="DF38" s="269"/>
      <c r="DG38" s="269"/>
      <c r="DI38" s="269"/>
      <c r="DJ38" s="269"/>
      <c r="DK38" s="269"/>
      <c r="DL38" s="269"/>
      <c r="DN38" s="269"/>
      <c r="DO38" s="269"/>
      <c r="DP38" s="26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9"/>
      <c r="DO49" s="269"/>
      <c r="DP49" s="26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9"/>
      <c r="CS63" s="269"/>
      <c r="CX63" s="269"/>
      <c r="DC63" s="269"/>
      <c r="DH63" s="269"/>
    </row>
    <row r="64" spans="22:120" x14ac:dyDescent="0.15">
      <c r="V64" s="269"/>
    </row>
    <row r="65" spans="15:120" x14ac:dyDescent="0.15">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x14ac:dyDescent="0.15">
      <c r="Q66" s="269"/>
      <c r="S66" s="269"/>
      <c r="U66" s="269"/>
      <c r="DM66" s="269"/>
    </row>
    <row r="67" spans="15:120" x14ac:dyDescent="0.15">
      <c r="O67" s="269"/>
      <c r="P67" s="269"/>
      <c r="R67" s="269"/>
      <c r="T67" s="269"/>
      <c r="Y67" s="269"/>
      <c r="CT67" s="269"/>
      <c r="CV67" s="269"/>
      <c r="CW67" s="269"/>
      <c r="CY67" s="269"/>
      <c r="DA67" s="269"/>
      <c r="DB67" s="269"/>
      <c r="DD67" s="269"/>
      <c r="DF67" s="269"/>
      <c r="DG67" s="269"/>
      <c r="DI67" s="269"/>
      <c r="DK67" s="269"/>
      <c r="DL67" s="269"/>
      <c r="DN67" s="269"/>
      <c r="DO67" s="269"/>
      <c r="DP67" s="269"/>
    </row>
    <row r="68" spans="15:120" x14ac:dyDescent="0.15"/>
    <row r="69" spans="15:120" x14ac:dyDescent="0.15"/>
    <row r="70" spans="15:120" x14ac:dyDescent="0.15"/>
    <row r="71" spans="15:120" x14ac:dyDescent="0.15"/>
    <row r="72" spans="15:120" x14ac:dyDescent="0.15">
      <c r="DP72" s="269"/>
    </row>
    <row r="73" spans="15:120" x14ac:dyDescent="0.15">
      <c r="DP73" s="26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9"/>
      <c r="CX96" s="269"/>
      <c r="DC96" s="269"/>
      <c r="DH96" s="269"/>
    </row>
    <row r="97" spans="24:120" x14ac:dyDescent="0.15">
      <c r="CS97" s="269"/>
      <c r="CX97" s="269"/>
      <c r="DC97" s="269"/>
      <c r="DH97" s="269"/>
      <c r="DP97" s="270" t="s">
        <v>506</v>
      </c>
    </row>
    <row r="98" spans="24:120" hidden="1" x14ac:dyDescent="0.15">
      <c r="CS98" s="269"/>
      <c r="CX98" s="269"/>
      <c r="DC98" s="269"/>
      <c r="DH98" s="269"/>
    </row>
    <row r="99" spans="24:120" hidden="1" x14ac:dyDescent="0.15">
      <c r="CS99" s="269"/>
      <c r="CX99" s="269"/>
      <c r="DC99" s="269"/>
      <c r="DH99" s="269"/>
    </row>
    <row r="101" spans="24:120" ht="12" hidden="1" customHeight="1" x14ac:dyDescent="0.15">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15">
      <c r="CU102" s="269"/>
      <c r="CZ102" s="269"/>
      <c r="DE102" s="269"/>
      <c r="DJ102" s="269"/>
      <c r="DM102" s="269"/>
    </row>
    <row r="103" spans="24:120" hidden="1" x14ac:dyDescent="0.15">
      <c r="CT103" s="269"/>
      <c r="CV103" s="269"/>
      <c r="CW103" s="269"/>
      <c r="CY103" s="269"/>
      <c r="DA103" s="269"/>
      <c r="DB103" s="269"/>
      <c r="DD103" s="269"/>
      <c r="DF103" s="269"/>
      <c r="DG103" s="269"/>
      <c r="DI103" s="269"/>
      <c r="DK103" s="269"/>
      <c r="DL103" s="269"/>
      <c r="DM103" s="269"/>
      <c r="DN103" s="269"/>
      <c r="DO103" s="269"/>
      <c r="DP103" s="269"/>
    </row>
    <row r="104" spans="24:120" hidden="1" x14ac:dyDescent="0.15">
      <c r="CV104" s="269"/>
      <c r="CW104" s="269"/>
      <c r="DA104" s="269"/>
      <c r="DB104" s="269"/>
      <c r="DF104" s="269"/>
      <c r="DG104" s="269"/>
      <c r="DK104" s="269"/>
      <c r="DL104" s="269"/>
      <c r="DN104" s="269"/>
      <c r="DO104" s="269"/>
      <c r="DP104" s="269"/>
    </row>
    <row r="105" spans="24:120" ht="12.75" hidden="1" customHeight="1" x14ac:dyDescent="0.15"/>
  </sheetData>
  <sheetProtection algorithmName="SHA-512" hashValue="XjPcnmYh+lRgmn8bYQrpiTcvZiqXiMeuWIEo2olEpU48UdPlwwezg2QAjqLRrwxlc8hnysxjT2O3E6gHPrIz1A==" saltValue="lkQ5fIFtJT7PuA3S84nc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048576"/>
    </sheetView>
  </sheetViews>
  <sheetFormatPr defaultColWidth="0" defaultRowHeight="13.5" customHeight="1" zeroHeight="1" x14ac:dyDescent="0.15"/>
  <cols>
    <col min="1" max="116" width="2.625" style="270" customWidth="1"/>
    <col min="117" max="16384" width="9" style="269" hidden="1"/>
  </cols>
  <sheetData>
    <row r="1" spans="2:116"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x14ac:dyDescent="0.15"/>
    <row r="3" spans="2:116" x14ac:dyDescent="0.15"/>
    <row r="4" spans="2:116" x14ac:dyDescent="0.15">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x14ac:dyDescent="0.15">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x14ac:dyDescent="0.15"/>
    <row r="20" spans="9:116" x14ac:dyDescent="0.15"/>
    <row r="21" spans="9:116" x14ac:dyDescent="0.15">
      <c r="DL21" s="269"/>
    </row>
    <row r="22" spans="9:116" x14ac:dyDescent="0.15">
      <c r="DI22" s="269"/>
      <c r="DJ22" s="269"/>
      <c r="DK22" s="269"/>
      <c r="DL22" s="269"/>
    </row>
    <row r="23" spans="9:116" x14ac:dyDescent="0.15">
      <c r="CY23" s="269"/>
      <c r="CZ23" s="269"/>
      <c r="DA23" s="269"/>
      <c r="DB23" s="269"/>
      <c r="DC23" s="269"/>
      <c r="DD23" s="269"/>
      <c r="DE23" s="269"/>
      <c r="DF23" s="269"/>
      <c r="DG23" s="269"/>
      <c r="DH23" s="269"/>
      <c r="DI23" s="269"/>
      <c r="DJ23" s="269"/>
      <c r="DK23" s="269"/>
      <c r="DL23" s="26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9"/>
      <c r="DA35" s="269"/>
      <c r="DB35" s="269"/>
      <c r="DC35" s="269"/>
      <c r="DD35" s="269"/>
      <c r="DE35" s="269"/>
      <c r="DF35" s="269"/>
      <c r="DG35" s="269"/>
      <c r="DH35" s="269"/>
      <c r="DI35" s="269"/>
      <c r="DJ35" s="269"/>
      <c r="DK35" s="269"/>
      <c r="DL35" s="269"/>
    </row>
    <row r="36" spans="15:116" x14ac:dyDescent="0.15"/>
    <row r="37" spans="15:116" x14ac:dyDescent="0.15">
      <c r="DL37" s="269"/>
    </row>
    <row r="38" spans="15:116" x14ac:dyDescent="0.15">
      <c r="DI38" s="269"/>
      <c r="DJ38" s="269"/>
      <c r="DK38" s="269"/>
      <c r="DL38" s="269"/>
    </row>
    <row r="39" spans="15:116" x14ac:dyDescent="0.15"/>
    <row r="40" spans="15:116" x14ac:dyDescent="0.15"/>
    <row r="41" spans="15:116" x14ac:dyDescent="0.15"/>
    <row r="42" spans="15:116" x14ac:dyDescent="0.15"/>
    <row r="43" spans="15:116" x14ac:dyDescent="0.15">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x14ac:dyDescent="0.15">
      <c r="DL44" s="269"/>
    </row>
    <row r="45" spans="15:116" x14ac:dyDescent="0.15"/>
    <row r="46" spans="15:116" x14ac:dyDescent="0.15">
      <c r="DA46" s="269"/>
      <c r="DB46" s="269"/>
      <c r="DC46" s="269"/>
      <c r="DD46" s="269"/>
      <c r="DE46" s="269"/>
      <c r="DF46" s="269"/>
      <c r="DG46" s="269"/>
      <c r="DH46" s="269"/>
      <c r="DI46" s="269"/>
      <c r="DJ46" s="269"/>
      <c r="DK46" s="269"/>
      <c r="DL46" s="269"/>
    </row>
    <row r="47" spans="15:116" x14ac:dyDescent="0.15"/>
    <row r="48" spans="15:116" x14ac:dyDescent="0.15"/>
    <row r="49" spans="104:116" x14ac:dyDescent="0.15"/>
    <row r="50" spans="104:116" x14ac:dyDescent="0.15">
      <c r="CZ50" s="269"/>
      <c r="DA50" s="269"/>
      <c r="DB50" s="269"/>
      <c r="DC50" s="269"/>
      <c r="DD50" s="269"/>
      <c r="DE50" s="269"/>
      <c r="DF50" s="269"/>
      <c r="DG50" s="269"/>
      <c r="DH50" s="269"/>
      <c r="DI50" s="269"/>
      <c r="DJ50" s="269"/>
      <c r="DK50" s="269"/>
      <c r="DL50" s="269"/>
    </row>
    <row r="51" spans="104:116" x14ac:dyDescent="0.15"/>
    <row r="52" spans="104:116" x14ac:dyDescent="0.15"/>
    <row r="53" spans="104:116" x14ac:dyDescent="0.15">
      <c r="DL53" s="26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9"/>
      <c r="DD67" s="269"/>
      <c r="DE67" s="269"/>
      <c r="DF67" s="269"/>
      <c r="DG67" s="269"/>
      <c r="DH67" s="269"/>
      <c r="DI67" s="269"/>
      <c r="DJ67" s="269"/>
      <c r="DK67" s="269"/>
      <c r="DL67" s="26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CqcgA4bBhw6BWTTS4fh3zqEF96+ZB7xR32oU337WfsU4+1aKlMfQzayIGHdU4QVNDmfovJgVopA+reYnve7w==" saltValue="tY3z+KMZf1RCWSMJ+Q2F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sqref="A1:XFD1048576"/>
    </sheetView>
  </sheetViews>
  <sheetFormatPr defaultColWidth="0" defaultRowHeight="13.5" customHeight="1" zeroHeight="1" x14ac:dyDescent="0.15"/>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x14ac:dyDescent="0.15">
      <c r="AS1" s="272"/>
      <c r="AT1" s="272"/>
    </row>
    <row r="2" spans="1:46" x14ac:dyDescent="0.15">
      <c r="AS2" s="272"/>
      <c r="AT2" s="272"/>
    </row>
    <row r="3" spans="1:46" x14ac:dyDescent="0.15">
      <c r="AS3" s="272"/>
      <c r="AT3" s="272"/>
    </row>
    <row r="4" spans="1:46" x14ac:dyDescent="0.15">
      <c r="AS4" s="272"/>
      <c r="AT4" s="272"/>
    </row>
    <row r="5" spans="1:46" ht="17.25" x14ac:dyDescent="0.15">
      <c r="A5" s="273" t="s">
        <v>507</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x14ac:dyDescent="0.15">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508</v>
      </c>
      <c r="AL6" s="277"/>
      <c r="AM6" s="277"/>
      <c r="AN6" s="277"/>
      <c r="AO6" s="272"/>
      <c r="AP6" s="272"/>
      <c r="AQ6" s="272"/>
      <c r="AR6" s="272"/>
    </row>
    <row r="7" spans="1:46" ht="13.5" customHeight="1" x14ac:dyDescent="0.15">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236" t="s">
        <v>509</v>
      </c>
      <c r="AP7" s="282"/>
      <c r="AQ7" s="283" t="s">
        <v>510</v>
      </c>
      <c r="AR7" s="284"/>
    </row>
    <row r="8" spans="1:46" x14ac:dyDescent="0.15">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237"/>
      <c r="AP8" s="288" t="s">
        <v>511</v>
      </c>
      <c r="AQ8" s="289" t="s">
        <v>512</v>
      </c>
      <c r="AR8" s="290" t="s">
        <v>513</v>
      </c>
    </row>
    <row r="9" spans="1:46" x14ac:dyDescent="0.15">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227" t="s">
        <v>514</v>
      </c>
      <c r="AL9" s="1228"/>
      <c r="AM9" s="1228"/>
      <c r="AN9" s="1229"/>
      <c r="AO9" s="291">
        <v>154085</v>
      </c>
      <c r="AP9" s="291">
        <v>501906</v>
      </c>
      <c r="AQ9" s="292">
        <v>239985</v>
      </c>
      <c r="AR9" s="293">
        <v>109.1</v>
      </c>
    </row>
    <row r="10" spans="1:46" ht="13.5" customHeight="1" x14ac:dyDescent="0.15">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227" t="s">
        <v>515</v>
      </c>
      <c r="AL10" s="1228"/>
      <c r="AM10" s="1228"/>
      <c r="AN10" s="1229"/>
      <c r="AO10" s="294">
        <v>1516</v>
      </c>
      <c r="AP10" s="294">
        <v>4938</v>
      </c>
      <c r="AQ10" s="295">
        <v>24622</v>
      </c>
      <c r="AR10" s="296">
        <v>-79.900000000000006</v>
      </c>
    </row>
    <row r="11" spans="1:46" ht="13.5" customHeight="1" x14ac:dyDescent="0.15">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227" t="s">
        <v>516</v>
      </c>
      <c r="AL11" s="1228"/>
      <c r="AM11" s="1228"/>
      <c r="AN11" s="1229"/>
      <c r="AO11" s="294" t="s">
        <v>517</v>
      </c>
      <c r="AP11" s="294" t="s">
        <v>517</v>
      </c>
      <c r="AQ11" s="295">
        <v>3358</v>
      </c>
      <c r="AR11" s="296" t="s">
        <v>517</v>
      </c>
    </row>
    <row r="12" spans="1:46" ht="13.5" customHeight="1" x14ac:dyDescent="0.15">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227" t="s">
        <v>518</v>
      </c>
      <c r="AL12" s="1228"/>
      <c r="AM12" s="1228"/>
      <c r="AN12" s="1229"/>
      <c r="AO12" s="294" t="s">
        <v>517</v>
      </c>
      <c r="AP12" s="294" t="s">
        <v>517</v>
      </c>
      <c r="AQ12" s="295" t="s">
        <v>517</v>
      </c>
      <c r="AR12" s="296" t="s">
        <v>517</v>
      </c>
    </row>
    <row r="13" spans="1:46" ht="13.5" customHeight="1" x14ac:dyDescent="0.15">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227" t="s">
        <v>519</v>
      </c>
      <c r="AL13" s="1228"/>
      <c r="AM13" s="1228"/>
      <c r="AN13" s="1229"/>
      <c r="AO13" s="294">
        <v>6172</v>
      </c>
      <c r="AP13" s="294">
        <v>20104</v>
      </c>
      <c r="AQ13" s="295">
        <v>7864</v>
      </c>
      <c r="AR13" s="296">
        <v>155.6</v>
      </c>
    </row>
    <row r="14" spans="1:46" ht="13.5" customHeight="1" x14ac:dyDescent="0.15">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227" t="s">
        <v>520</v>
      </c>
      <c r="AL14" s="1228"/>
      <c r="AM14" s="1228"/>
      <c r="AN14" s="1229"/>
      <c r="AO14" s="294">
        <v>21053</v>
      </c>
      <c r="AP14" s="294">
        <v>68577</v>
      </c>
      <c r="AQ14" s="295">
        <v>6185</v>
      </c>
      <c r="AR14" s="296">
        <v>1008.8</v>
      </c>
    </row>
    <row r="15" spans="1:46" ht="13.5" customHeight="1" x14ac:dyDescent="0.15">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230" t="s">
        <v>521</v>
      </c>
      <c r="AL15" s="1231"/>
      <c r="AM15" s="1231"/>
      <c r="AN15" s="1232"/>
      <c r="AO15" s="294">
        <v>-10463</v>
      </c>
      <c r="AP15" s="294">
        <v>-34081</v>
      </c>
      <c r="AQ15" s="295">
        <v>-18737</v>
      </c>
      <c r="AR15" s="296">
        <v>81.900000000000006</v>
      </c>
    </row>
    <row r="16" spans="1:46" x14ac:dyDescent="0.15">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230" t="s">
        <v>183</v>
      </c>
      <c r="AL16" s="1231"/>
      <c r="AM16" s="1231"/>
      <c r="AN16" s="1232"/>
      <c r="AO16" s="294">
        <v>172363</v>
      </c>
      <c r="AP16" s="294">
        <v>561443</v>
      </c>
      <c r="AQ16" s="295">
        <v>263276</v>
      </c>
      <c r="AR16" s="296">
        <v>113.3</v>
      </c>
    </row>
    <row r="17" spans="1:46" x14ac:dyDescent="0.15">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97"/>
    </row>
    <row r="18" spans="1:46" x14ac:dyDescent="0.15">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8"/>
      <c r="AR18" s="298"/>
    </row>
    <row r="19" spans="1:46" x14ac:dyDescent="0.15">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522</v>
      </c>
      <c r="AL19" s="272"/>
      <c r="AM19" s="272"/>
      <c r="AN19" s="272"/>
      <c r="AO19" s="272"/>
      <c r="AP19" s="272"/>
      <c r="AQ19" s="272"/>
      <c r="AR19" s="272"/>
    </row>
    <row r="20" spans="1:46" x14ac:dyDescent="0.15">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9"/>
      <c r="AL20" s="300"/>
      <c r="AM20" s="300"/>
      <c r="AN20" s="301"/>
      <c r="AO20" s="302" t="s">
        <v>523</v>
      </c>
      <c r="AP20" s="303" t="s">
        <v>524</v>
      </c>
      <c r="AQ20" s="304" t="s">
        <v>525</v>
      </c>
      <c r="AR20" s="305"/>
    </row>
    <row r="21" spans="1:46" s="311" customFormat="1" x14ac:dyDescent="0.15">
      <c r="A21" s="306"/>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233" t="s">
        <v>526</v>
      </c>
      <c r="AL21" s="1234"/>
      <c r="AM21" s="1234"/>
      <c r="AN21" s="1235"/>
      <c r="AO21" s="307">
        <v>52.12</v>
      </c>
      <c r="AP21" s="308">
        <v>24.56</v>
      </c>
      <c r="AQ21" s="309">
        <v>27.56</v>
      </c>
      <c r="AR21" s="277"/>
      <c r="AS21" s="310"/>
      <c r="AT21" s="306"/>
    </row>
    <row r="22" spans="1:46" s="311" customFormat="1" x14ac:dyDescent="0.15">
      <c r="A22" s="306"/>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233" t="s">
        <v>527</v>
      </c>
      <c r="AL22" s="1234"/>
      <c r="AM22" s="1234"/>
      <c r="AN22" s="1235"/>
      <c r="AO22" s="312">
        <v>79.599999999999994</v>
      </c>
      <c r="AP22" s="313">
        <v>94.3</v>
      </c>
      <c r="AQ22" s="314">
        <v>-14.7</v>
      </c>
      <c r="AR22" s="298"/>
      <c r="AS22" s="310"/>
      <c r="AT22" s="306"/>
    </row>
    <row r="23" spans="1:46" s="311" customFormat="1" x14ac:dyDescent="0.15">
      <c r="A23" s="306"/>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8"/>
      <c r="AQ23" s="298"/>
      <c r="AR23" s="298"/>
      <c r="AS23" s="310"/>
      <c r="AT23" s="306"/>
    </row>
    <row r="24" spans="1:46" s="311" customFormat="1" x14ac:dyDescent="0.15">
      <c r="A24" s="306"/>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7" t="s">
        <v>528</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8"/>
      <c r="AQ26" s="298"/>
      <c r="AR26" s="298"/>
      <c r="AS26" s="277"/>
      <c r="AT26" s="277"/>
    </row>
    <row r="27" spans="1:46" x14ac:dyDescent="0.15">
      <c r="A27" s="319"/>
      <c r="AO27" s="272"/>
      <c r="AP27" s="272"/>
      <c r="AQ27" s="272"/>
      <c r="AR27" s="272"/>
      <c r="AS27" s="272"/>
      <c r="AT27" s="272"/>
    </row>
    <row r="28" spans="1:46" ht="17.25" x14ac:dyDescent="0.15">
      <c r="A28" s="273" t="s">
        <v>529</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20"/>
    </row>
    <row r="29" spans="1:46" x14ac:dyDescent="0.15">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530</v>
      </c>
      <c r="AL29" s="277"/>
      <c r="AM29" s="277"/>
      <c r="AN29" s="277"/>
      <c r="AO29" s="272"/>
      <c r="AP29" s="272"/>
      <c r="AQ29" s="272"/>
      <c r="AR29" s="272"/>
      <c r="AS29" s="321"/>
    </row>
    <row r="30" spans="1:46" ht="13.5" customHeight="1" x14ac:dyDescent="0.15">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236" t="s">
        <v>509</v>
      </c>
      <c r="AP30" s="282"/>
      <c r="AQ30" s="283" t="s">
        <v>510</v>
      </c>
      <c r="AR30" s="284"/>
    </row>
    <row r="31" spans="1:46" x14ac:dyDescent="0.15">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237"/>
      <c r="AP31" s="288" t="s">
        <v>511</v>
      </c>
      <c r="AQ31" s="289" t="s">
        <v>512</v>
      </c>
      <c r="AR31" s="290" t="s">
        <v>513</v>
      </c>
    </row>
    <row r="32" spans="1:46" ht="27" customHeight="1" x14ac:dyDescent="0.15">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216" t="s">
        <v>531</v>
      </c>
      <c r="AL32" s="1217"/>
      <c r="AM32" s="1217"/>
      <c r="AN32" s="1218"/>
      <c r="AO32" s="322">
        <v>66388</v>
      </c>
      <c r="AP32" s="322">
        <v>216248</v>
      </c>
      <c r="AQ32" s="323">
        <v>149198</v>
      </c>
      <c r="AR32" s="324">
        <v>44.9</v>
      </c>
    </row>
    <row r="33" spans="1:46" ht="13.5" customHeight="1" x14ac:dyDescent="0.15">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216" t="s">
        <v>532</v>
      </c>
      <c r="AL33" s="1217"/>
      <c r="AM33" s="1217"/>
      <c r="AN33" s="1218"/>
      <c r="AO33" s="322" t="s">
        <v>517</v>
      </c>
      <c r="AP33" s="322" t="s">
        <v>517</v>
      </c>
      <c r="AQ33" s="323" t="s">
        <v>517</v>
      </c>
      <c r="AR33" s="324" t="s">
        <v>517</v>
      </c>
    </row>
    <row r="34" spans="1:46" ht="27" customHeight="1" x14ac:dyDescent="0.15">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216" t="s">
        <v>533</v>
      </c>
      <c r="AL34" s="1217"/>
      <c r="AM34" s="1217"/>
      <c r="AN34" s="1218"/>
      <c r="AO34" s="322" t="s">
        <v>517</v>
      </c>
      <c r="AP34" s="322" t="s">
        <v>517</v>
      </c>
      <c r="AQ34" s="323" t="s">
        <v>517</v>
      </c>
      <c r="AR34" s="324" t="s">
        <v>517</v>
      </c>
    </row>
    <row r="35" spans="1:46" ht="27" customHeight="1" x14ac:dyDescent="0.15">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216" t="s">
        <v>534</v>
      </c>
      <c r="AL35" s="1217"/>
      <c r="AM35" s="1217"/>
      <c r="AN35" s="1218"/>
      <c r="AO35" s="322">
        <v>2507</v>
      </c>
      <c r="AP35" s="322">
        <v>8166</v>
      </c>
      <c r="AQ35" s="323">
        <v>31871</v>
      </c>
      <c r="AR35" s="324">
        <v>-74.400000000000006</v>
      </c>
    </row>
    <row r="36" spans="1:46" ht="27" customHeight="1" x14ac:dyDescent="0.15">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216" t="s">
        <v>535</v>
      </c>
      <c r="AL36" s="1217"/>
      <c r="AM36" s="1217"/>
      <c r="AN36" s="1218"/>
      <c r="AO36" s="322">
        <v>6322</v>
      </c>
      <c r="AP36" s="322">
        <v>20593</v>
      </c>
      <c r="AQ36" s="323">
        <v>4984</v>
      </c>
      <c r="AR36" s="324">
        <v>313.2</v>
      </c>
    </row>
    <row r="37" spans="1:46" ht="13.5" customHeight="1" x14ac:dyDescent="0.15">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216" t="s">
        <v>536</v>
      </c>
      <c r="AL37" s="1217"/>
      <c r="AM37" s="1217"/>
      <c r="AN37" s="1218"/>
      <c r="AO37" s="322" t="s">
        <v>517</v>
      </c>
      <c r="AP37" s="322" t="s">
        <v>517</v>
      </c>
      <c r="AQ37" s="323">
        <v>1220</v>
      </c>
      <c r="AR37" s="324" t="s">
        <v>517</v>
      </c>
    </row>
    <row r="38" spans="1:46" ht="27" customHeight="1" x14ac:dyDescent="0.15">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213" t="s">
        <v>537</v>
      </c>
      <c r="AL38" s="1214"/>
      <c r="AM38" s="1214"/>
      <c r="AN38" s="1215"/>
      <c r="AO38" s="325" t="s">
        <v>517</v>
      </c>
      <c r="AP38" s="325" t="s">
        <v>517</v>
      </c>
      <c r="AQ38" s="326">
        <v>35</v>
      </c>
      <c r="AR38" s="314" t="s">
        <v>517</v>
      </c>
      <c r="AS38" s="321"/>
    </row>
    <row r="39" spans="1:46" x14ac:dyDescent="0.15">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213" t="s">
        <v>538</v>
      </c>
      <c r="AL39" s="1214"/>
      <c r="AM39" s="1214"/>
      <c r="AN39" s="1215"/>
      <c r="AO39" s="322">
        <v>-2064</v>
      </c>
      <c r="AP39" s="322">
        <v>-6723</v>
      </c>
      <c r="AQ39" s="323">
        <v>-8070</v>
      </c>
      <c r="AR39" s="324">
        <v>-16.7</v>
      </c>
      <c r="AS39" s="321"/>
    </row>
    <row r="40" spans="1:46" ht="27" customHeight="1" x14ac:dyDescent="0.15">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216" t="s">
        <v>539</v>
      </c>
      <c r="AL40" s="1217"/>
      <c r="AM40" s="1217"/>
      <c r="AN40" s="1218"/>
      <c r="AO40" s="322">
        <v>-49254</v>
      </c>
      <c r="AP40" s="322">
        <v>-160436</v>
      </c>
      <c r="AQ40" s="323">
        <v>-130648</v>
      </c>
      <c r="AR40" s="324">
        <v>22.8</v>
      </c>
      <c r="AS40" s="321"/>
    </row>
    <row r="41" spans="1:46" x14ac:dyDescent="0.15">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219" t="s">
        <v>294</v>
      </c>
      <c r="AL41" s="1220"/>
      <c r="AM41" s="1220"/>
      <c r="AN41" s="1221"/>
      <c r="AO41" s="322">
        <v>23899</v>
      </c>
      <c r="AP41" s="322">
        <v>77847</v>
      </c>
      <c r="AQ41" s="323">
        <v>48590</v>
      </c>
      <c r="AR41" s="324">
        <v>60.2</v>
      </c>
      <c r="AS41" s="321"/>
    </row>
    <row r="42" spans="1:46" x14ac:dyDescent="0.15">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7" t="s">
        <v>540</v>
      </c>
      <c r="AL42" s="272"/>
      <c r="AM42" s="272"/>
      <c r="AN42" s="272"/>
      <c r="AO42" s="272"/>
      <c r="AP42" s="272"/>
      <c r="AQ42" s="298"/>
      <c r="AR42" s="298"/>
      <c r="AS42" s="321"/>
    </row>
    <row r="43" spans="1:46" x14ac:dyDescent="0.15">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8"/>
      <c r="AQ43" s="298"/>
      <c r="AR43" s="272"/>
      <c r="AS43" s="321"/>
    </row>
    <row r="44" spans="1:46" x14ac:dyDescent="0.15">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8"/>
      <c r="AR44" s="272"/>
    </row>
    <row r="45" spans="1:46"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9"/>
      <c r="AR45" s="274"/>
      <c r="AS45" s="274"/>
      <c r="AT45" s="272"/>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2"/>
    </row>
    <row r="47" spans="1:46" ht="17.25" customHeight="1" x14ac:dyDescent="0.15">
      <c r="A47" s="331" t="s">
        <v>541</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x14ac:dyDescent="0.15">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2" t="s">
        <v>542</v>
      </c>
      <c r="AL48" s="332"/>
      <c r="AM48" s="332"/>
      <c r="AN48" s="332"/>
      <c r="AO48" s="332"/>
      <c r="AP48" s="332"/>
      <c r="AQ48" s="333"/>
      <c r="AR48" s="332"/>
    </row>
    <row r="49" spans="1:44" ht="13.5" customHeight="1" x14ac:dyDescent="0.15">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4"/>
      <c r="AL49" s="335"/>
      <c r="AM49" s="1222" t="s">
        <v>509</v>
      </c>
      <c r="AN49" s="1224" t="s">
        <v>543</v>
      </c>
      <c r="AO49" s="1225"/>
      <c r="AP49" s="1225"/>
      <c r="AQ49" s="1225"/>
      <c r="AR49" s="1226"/>
    </row>
    <row r="50" spans="1:44" x14ac:dyDescent="0.15">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6"/>
      <c r="AL50" s="337"/>
      <c r="AM50" s="1223"/>
      <c r="AN50" s="338" t="s">
        <v>544</v>
      </c>
      <c r="AO50" s="339" t="s">
        <v>545</v>
      </c>
      <c r="AP50" s="340" t="s">
        <v>546</v>
      </c>
      <c r="AQ50" s="341" t="s">
        <v>547</v>
      </c>
      <c r="AR50" s="342" t="s">
        <v>548</v>
      </c>
    </row>
    <row r="51" spans="1:44" x14ac:dyDescent="0.15">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4" t="s">
        <v>549</v>
      </c>
      <c r="AL51" s="335"/>
      <c r="AM51" s="343">
        <v>890809</v>
      </c>
      <c r="AN51" s="344">
        <v>2939964</v>
      </c>
      <c r="AO51" s="345">
        <v>136.1</v>
      </c>
      <c r="AP51" s="346">
        <v>310300</v>
      </c>
      <c r="AQ51" s="347">
        <v>7.8</v>
      </c>
      <c r="AR51" s="348">
        <v>128.30000000000001</v>
      </c>
    </row>
    <row r="52" spans="1:44" x14ac:dyDescent="0.15">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9"/>
      <c r="AL52" s="350" t="s">
        <v>550</v>
      </c>
      <c r="AM52" s="351">
        <v>172801</v>
      </c>
      <c r="AN52" s="352">
        <v>570300</v>
      </c>
      <c r="AO52" s="353">
        <v>-4.0999999999999996</v>
      </c>
      <c r="AP52" s="354">
        <v>157576</v>
      </c>
      <c r="AQ52" s="355">
        <v>7.5</v>
      </c>
      <c r="AR52" s="356">
        <v>-11.6</v>
      </c>
    </row>
    <row r="53" spans="1:44" x14ac:dyDescent="0.15">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4" t="s">
        <v>551</v>
      </c>
      <c r="AL53" s="335"/>
      <c r="AM53" s="343">
        <v>389346</v>
      </c>
      <c r="AN53" s="344">
        <v>1216706</v>
      </c>
      <c r="AO53" s="345">
        <v>-58.6</v>
      </c>
      <c r="AP53" s="346">
        <v>317319</v>
      </c>
      <c r="AQ53" s="347">
        <v>2.2999999999999998</v>
      </c>
      <c r="AR53" s="348">
        <v>-60.9</v>
      </c>
    </row>
    <row r="54" spans="1:44" x14ac:dyDescent="0.15">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9"/>
      <c r="AL54" s="350" t="s">
        <v>550</v>
      </c>
      <c r="AM54" s="351">
        <v>335022</v>
      </c>
      <c r="AN54" s="352">
        <v>1046944</v>
      </c>
      <c r="AO54" s="353">
        <v>83.6</v>
      </c>
      <c r="AP54" s="354">
        <v>164214</v>
      </c>
      <c r="AQ54" s="355">
        <v>4.2</v>
      </c>
      <c r="AR54" s="356">
        <v>79.400000000000006</v>
      </c>
    </row>
    <row r="55" spans="1:44" x14ac:dyDescent="0.15">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4" t="s">
        <v>552</v>
      </c>
      <c r="AL55" s="335"/>
      <c r="AM55" s="343">
        <v>386322</v>
      </c>
      <c r="AN55" s="344">
        <v>1218681</v>
      </c>
      <c r="AO55" s="345">
        <v>0.2</v>
      </c>
      <c r="AP55" s="346">
        <v>289738</v>
      </c>
      <c r="AQ55" s="347">
        <v>-8.6999999999999993</v>
      </c>
      <c r="AR55" s="348">
        <v>8.9</v>
      </c>
    </row>
    <row r="56" spans="1:44" x14ac:dyDescent="0.15">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9"/>
      <c r="AL56" s="350" t="s">
        <v>550</v>
      </c>
      <c r="AM56" s="351">
        <v>114462</v>
      </c>
      <c r="AN56" s="352">
        <v>361079</v>
      </c>
      <c r="AO56" s="353">
        <v>-65.5</v>
      </c>
      <c r="AP56" s="354">
        <v>156238</v>
      </c>
      <c r="AQ56" s="355">
        <v>-4.9000000000000004</v>
      </c>
      <c r="AR56" s="356">
        <v>-60.6</v>
      </c>
    </row>
    <row r="57" spans="1:44" x14ac:dyDescent="0.15">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4" t="s">
        <v>553</v>
      </c>
      <c r="AL57" s="335"/>
      <c r="AM57" s="343">
        <v>254635</v>
      </c>
      <c r="AN57" s="344">
        <v>800739</v>
      </c>
      <c r="AO57" s="345">
        <v>-34.299999999999997</v>
      </c>
      <c r="AP57" s="346">
        <v>316937</v>
      </c>
      <c r="AQ57" s="347">
        <v>9.4</v>
      </c>
      <c r="AR57" s="348">
        <v>-43.7</v>
      </c>
    </row>
    <row r="58" spans="1:44" x14ac:dyDescent="0.15">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9"/>
      <c r="AL58" s="350" t="s">
        <v>550</v>
      </c>
      <c r="AM58" s="351">
        <v>240885</v>
      </c>
      <c r="AN58" s="352">
        <v>757500</v>
      </c>
      <c r="AO58" s="353">
        <v>109.8</v>
      </c>
      <c r="AP58" s="354">
        <v>199150</v>
      </c>
      <c r="AQ58" s="355">
        <v>27.5</v>
      </c>
      <c r="AR58" s="356">
        <v>82.3</v>
      </c>
    </row>
    <row r="59" spans="1:44" x14ac:dyDescent="0.15">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4" t="s">
        <v>554</v>
      </c>
      <c r="AL59" s="335"/>
      <c r="AM59" s="343">
        <v>509358</v>
      </c>
      <c r="AN59" s="344">
        <v>1659147</v>
      </c>
      <c r="AO59" s="345">
        <v>107.2</v>
      </c>
      <c r="AP59" s="346">
        <v>332350</v>
      </c>
      <c r="AQ59" s="347">
        <v>4.9000000000000004</v>
      </c>
      <c r="AR59" s="348">
        <v>102.3</v>
      </c>
    </row>
    <row r="60" spans="1:44" x14ac:dyDescent="0.15">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9"/>
      <c r="AL60" s="350" t="s">
        <v>550</v>
      </c>
      <c r="AM60" s="351">
        <v>481924</v>
      </c>
      <c r="AN60" s="352">
        <v>1569785</v>
      </c>
      <c r="AO60" s="353">
        <v>107.2</v>
      </c>
      <c r="AP60" s="354">
        <v>200453</v>
      </c>
      <c r="AQ60" s="355">
        <v>0.7</v>
      </c>
      <c r="AR60" s="356">
        <v>106.5</v>
      </c>
    </row>
    <row r="61" spans="1:44" x14ac:dyDescent="0.15">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4" t="s">
        <v>555</v>
      </c>
      <c r="AL61" s="357"/>
      <c r="AM61" s="358">
        <v>486094</v>
      </c>
      <c r="AN61" s="359">
        <v>1567047</v>
      </c>
      <c r="AO61" s="360">
        <v>30.1</v>
      </c>
      <c r="AP61" s="361">
        <v>313329</v>
      </c>
      <c r="AQ61" s="362">
        <v>3.1</v>
      </c>
      <c r="AR61" s="348">
        <v>27</v>
      </c>
    </row>
    <row r="62" spans="1:44" x14ac:dyDescent="0.15">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9"/>
      <c r="AL62" s="350" t="s">
        <v>550</v>
      </c>
      <c r="AM62" s="351">
        <v>269019</v>
      </c>
      <c r="AN62" s="352">
        <v>861122</v>
      </c>
      <c r="AO62" s="353">
        <v>46.2</v>
      </c>
      <c r="AP62" s="354">
        <v>175526</v>
      </c>
      <c r="AQ62" s="355">
        <v>7</v>
      </c>
      <c r="AR62" s="356">
        <v>39.200000000000003</v>
      </c>
    </row>
    <row r="63" spans="1:44" x14ac:dyDescent="0.15">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x14ac:dyDescent="0.15">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x14ac:dyDescent="0.15">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2"/>
      <c r="AL67" s="272"/>
      <c r="AM67" s="272"/>
      <c r="AN67" s="272"/>
      <c r="AO67" s="272"/>
      <c r="AP67" s="272"/>
      <c r="AQ67" s="272"/>
      <c r="AR67" s="272"/>
      <c r="AS67" s="272"/>
      <c r="AT67" s="272"/>
    </row>
    <row r="68" spans="1:46" ht="13.5" hidden="1" customHeight="1" x14ac:dyDescent="0.15">
      <c r="AK68" s="272"/>
      <c r="AL68" s="272"/>
      <c r="AM68" s="272"/>
      <c r="AN68" s="272"/>
      <c r="AO68" s="272"/>
      <c r="AP68" s="272"/>
      <c r="AQ68" s="272"/>
      <c r="AR68" s="272"/>
    </row>
    <row r="69" spans="1:46" ht="13.5" hidden="1" customHeight="1" x14ac:dyDescent="0.15">
      <c r="AK69" s="272"/>
      <c r="AL69" s="272"/>
      <c r="AM69" s="272"/>
      <c r="AN69" s="272"/>
      <c r="AO69" s="272"/>
      <c r="AP69" s="272"/>
      <c r="AQ69" s="272"/>
      <c r="AR69" s="272"/>
    </row>
    <row r="70" spans="1:46" hidden="1" x14ac:dyDescent="0.15">
      <c r="AK70" s="272"/>
      <c r="AL70" s="272"/>
      <c r="AM70" s="272"/>
      <c r="AN70" s="272"/>
      <c r="AO70" s="272"/>
      <c r="AP70" s="272"/>
      <c r="AQ70" s="272"/>
      <c r="AR70" s="272"/>
    </row>
    <row r="71" spans="1:46" hidden="1" x14ac:dyDescent="0.15">
      <c r="AK71" s="272"/>
      <c r="AL71" s="272"/>
      <c r="AM71" s="272"/>
      <c r="AN71" s="272"/>
      <c r="AO71" s="272"/>
      <c r="AP71" s="272"/>
      <c r="AQ71" s="272"/>
      <c r="AR71" s="272"/>
    </row>
    <row r="72" spans="1:46" hidden="1" x14ac:dyDescent="0.15">
      <c r="AK72" s="272"/>
      <c r="AL72" s="272"/>
      <c r="AM72" s="272"/>
      <c r="AN72" s="272"/>
      <c r="AO72" s="272"/>
      <c r="AP72" s="272"/>
      <c r="AQ72" s="272"/>
      <c r="AR72" s="272"/>
    </row>
    <row r="73" spans="1:46" hidden="1" x14ac:dyDescent="0.15">
      <c r="AK73" s="272"/>
      <c r="AL73" s="272"/>
      <c r="AM73" s="272"/>
      <c r="AN73" s="272"/>
      <c r="AO73" s="272"/>
      <c r="AP73" s="272"/>
      <c r="AQ73" s="272"/>
      <c r="AR73" s="272"/>
    </row>
  </sheetData>
  <sheetProtection algorithmName="SHA-512" hashValue="xZ2gDnNzfb77dq6ySwt353IPC8jCo0axAzfPljP2jxFpQHyFIR8jOFvqR2F6ceWl9t0E+GtF9mZjNNw6YTDOgw==" saltValue="Trub9Av659MnhgZRL3Hp1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sqref="A1:XFD1048576"/>
    </sheetView>
  </sheetViews>
  <sheetFormatPr defaultColWidth="0" defaultRowHeight="13.5" customHeight="1" zeroHeight="1" x14ac:dyDescent="0.15"/>
  <cols>
    <col min="1" max="125" width="2.5" style="270" customWidth="1"/>
    <col min="126" max="16384" width="9" style="269" hidden="1"/>
  </cols>
  <sheetData>
    <row r="1" spans="2:125"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x14ac:dyDescent="0.15">
      <c r="B2" s="269"/>
      <c r="DG2" s="269"/>
    </row>
    <row r="3" spans="2:125" x14ac:dyDescent="0.1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x14ac:dyDescent="0.15"/>
    <row r="5" spans="2:125" x14ac:dyDescent="0.15"/>
    <row r="6" spans="2:125" x14ac:dyDescent="0.15"/>
    <row r="7" spans="2:125" x14ac:dyDescent="0.15"/>
    <row r="8" spans="2:125" x14ac:dyDescent="0.15"/>
    <row r="9" spans="2:125" x14ac:dyDescent="0.15">
      <c r="DU9" s="26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9"/>
    </row>
    <row r="18" spans="125:125" x14ac:dyDescent="0.15"/>
    <row r="19" spans="125:125" x14ac:dyDescent="0.15"/>
    <row r="20" spans="125:125" x14ac:dyDescent="0.15">
      <c r="DU20" s="269"/>
    </row>
    <row r="21" spans="125:125" x14ac:dyDescent="0.15">
      <c r="DU21" s="26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9"/>
    </row>
    <row r="29" spans="125:125" x14ac:dyDescent="0.15"/>
    <row r="30" spans="125:125" x14ac:dyDescent="0.15"/>
    <row r="31" spans="125:125" x14ac:dyDescent="0.15"/>
    <row r="32" spans="125:125" x14ac:dyDescent="0.15"/>
    <row r="33" spans="2:125" x14ac:dyDescent="0.15">
      <c r="B33" s="269"/>
      <c r="G33" s="269"/>
      <c r="I33" s="269"/>
    </row>
    <row r="34" spans="2:125" x14ac:dyDescent="0.15">
      <c r="C34" s="269"/>
      <c r="P34" s="269"/>
      <c r="DE34" s="269"/>
      <c r="DH34" s="269"/>
    </row>
    <row r="35" spans="2:125" x14ac:dyDescent="0.15">
      <c r="D35" s="269"/>
      <c r="E35" s="269"/>
      <c r="DG35" s="269"/>
      <c r="DJ35" s="269"/>
      <c r="DP35" s="269"/>
      <c r="DQ35" s="269"/>
      <c r="DR35" s="269"/>
      <c r="DS35" s="269"/>
      <c r="DT35" s="269"/>
      <c r="DU35" s="269"/>
    </row>
    <row r="36" spans="2:125" x14ac:dyDescent="0.1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x14ac:dyDescent="0.15">
      <c r="DU37" s="269"/>
    </row>
    <row r="38" spans="2:125" x14ac:dyDescent="0.15">
      <c r="DT38" s="269"/>
      <c r="DU38" s="269"/>
    </row>
    <row r="39" spans="2:125" x14ac:dyDescent="0.15"/>
    <row r="40" spans="2:125" x14ac:dyDescent="0.15">
      <c r="DH40" s="269"/>
    </row>
    <row r="41" spans="2:125" x14ac:dyDescent="0.15">
      <c r="DE41" s="269"/>
    </row>
    <row r="42" spans="2:125" x14ac:dyDescent="0.15">
      <c r="DG42" s="269"/>
      <c r="DJ42" s="269"/>
    </row>
    <row r="43" spans="2:125" x14ac:dyDescent="0.1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x14ac:dyDescent="0.15">
      <c r="DU44" s="269"/>
    </row>
    <row r="45" spans="2:125" x14ac:dyDescent="0.15"/>
    <row r="46" spans="2:125" x14ac:dyDescent="0.15"/>
    <row r="47" spans="2:125" x14ac:dyDescent="0.15"/>
    <row r="48" spans="2:125" x14ac:dyDescent="0.15">
      <c r="DT48" s="269"/>
      <c r="DU48" s="269"/>
    </row>
    <row r="49" spans="120:125" x14ac:dyDescent="0.15">
      <c r="DU49" s="269"/>
    </row>
    <row r="50" spans="120:125" x14ac:dyDescent="0.15">
      <c r="DU50" s="269"/>
    </row>
    <row r="51" spans="120:125" x14ac:dyDescent="0.15">
      <c r="DP51" s="269"/>
      <c r="DQ51" s="269"/>
      <c r="DR51" s="269"/>
      <c r="DS51" s="269"/>
      <c r="DT51" s="269"/>
      <c r="DU51" s="269"/>
    </row>
    <row r="52" spans="120:125" x14ac:dyDescent="0.15"/>
    <row r="53" spans="120:125" x14ac:dyDescent="0.15"/>
    <row r="54" spans="120:125" x14ac:dyDescent="0.15">
      <c r="DU54" s="269"/>
    </row>
    <row r="55" spans="120:125" x14ac:dyDescent="0.15"/>
    <row r="56" spans="120:125" x14ac:dyDescent="0.15"/>
    <row r="57" spans="120:125" x14ac:dyDescent="0.15"/>
    <row r="58" spans="120:125" x14ac:dyDescent="0.15">
      <c r="DU58" s="269"/>
    </row>
    <row r="59" spans="120:125" x14ac:dyDescent="0.15"/>
    <row r="60" spans="120:125" x14ac:dyDescent="0.15"/>
    <row r="61" spans="120:125" x14ac:dyDescent="0.15"/>
    <row r="62" spans="120:125" x14ac:dyDescent="0.15"/>
    <row r="63" spans="120:125" x14ac:dyDescent="0.15">
      <c r="DU63" s="269"/>
    </row>
    <row r="64" spans="120:125" x14ac:dyDescent="0.15">
      <c r="DT64" s="269"/>
      <c r="DU64" s="269"/>
    </row>
    <row r="65" spans="123:125" x14ac:dyDescent="0.15"/>
    <row r="66" spans="123:125" x14ac:dyDescent="0.15"/>
    <row r="67" spans="123:125" x14ac:dyDescent="0.15"/>
    <row r="68" spans="123:125" x14ac:dyDescent="0.15"/>
    <row r="69" spans="123:125" x14ac:dyDescent="0.15">
      <c r="DS69" s="269"/>
      <c r="DT69" s="269"/>
      <c r="DU69" s="26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9"/>
    </row>
    <row r="83" spans="116:125" x14ac:dyDescent="0.15">
      <c r="DM83" s="269"/>
      <c r="DN83" s="269"/>
      <c r="DO83" s="269"/>
      <c r="DP83" s="269"/>
      <c r="DQ83" s="269"/>
      <c r="DR83" s="269"/>
      <c r="DS83" s="269"/>
      <c r="DT83" s="269"/>
      <c r="DU83" s="269"/>
    </row>
    <row r="84" spans="116:125" x14ac:dyDescent="0.15"/>
    <row r="85" spans="116:125" x14ac:dyDescent="0.15"/>
    <row r="86" spans="116:125" x14ac:dyDescent="0.15"/>
    <row r="87" spans="116:125" x14ac:dyDescent="0.15"/>
    <row r="88" spans="116:125" x14ac:dyDescent="0.15">
      <c r="DU88" s="26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9"/>
      <c r="DT94" s="269"/>
      <c r="DU94" s="269"/>
    </row>
    <row r="95" spans="116:125" ht="13.5" customHeight="1" x14ac:dyDescent="0.15">
      <c r="DU95" s="26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9"/>
    </row>
    <row r="102" spans="124:125" ht="13.5" customHeight="1" x14ac:dyDescent="0.15"/>
    <row r="103" spans="124:125" ht="13.5" customHeight="1" x14ac:dyDescent="0.15"/>
    <row r="104" spans="124:125" ht="13.5" customHeight="1" x14ac:dyDescent="0.15">
      <c r="DT104" s="269"/>
      <c r="DU104" s="26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557</v>
      </c>
    </row>
    <row r="120" spans="125:125" ht="13.5" hidden="1" customHeight="1" x14ac:dyDescent="0.15"/>
    <row r="121" spans="125:125" ht="13.5" hidden="1" customHeight="1" x14ac:dyDescent="0.15">
      <c r="DU121" s="269"/>
    </row>
  </sheetData>
  <sheetProtection algorithmName="SHA-512" hashValue="zqWWkm3aJMxVMlrEk2alRJpojt1VBpCKXWGh4ikSePifJM3uGlS9dXYAyceFsGuNnyI4thyPaowUGF+RJ6Mxnw==" saltValue="GHwCAdAygFdhpP8O8Rft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70" customWidth="1"/>
    <col min="126" max="142" width="0" style="269" hidden="1" customWidth="1"/>
    <col min="143" max="16384" width="9" style="269" hidden="1"/>
  </cols>
  <sheetData>
    <row r="1" spans="1:125"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x14ac:dyDescent="0.15">
      <c r="B2" s="269"/>
      <c r="T2" s="269"/>
    </row>
    <row r="3" spans="1:125"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9"/>
      <c r="G33" s="269"/>
      <c r="I33" s="269"/>
    </row>
    <row r="34" spans="2:125" x14ac:dyDescent="0.15">
      <c r="C34" s="269"/>
      <c r="P34" s="269"/>
      <c r="R34" s="269"/>
      <c r="U34" s="269"/>
    </row>
    <row r="35" spans="2:125" x14ac:dyDescent="0.1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x14ac:dyDescent="0.15">
      <c r="F36" s="269"/>
      <c r="H36" s="269"/>
      <c r="J36" s="269"/>
      <c r="K36" s="269"/>
      <c r="L36" s="269"/>
      <c r="M36" s="269"/>
      <c r="N36" s="269"/>
      <c r="O36" s="269"/>
      <c r="Q36" s="269"/>
      <c r="S36" s="269"/>
      <c r="V36" s="269"/>
    </row>
    <row r="37" spans="2:125" x14ac:dyDescent="0.15"/>
    <row r="38" spans="2:125" x14ac:dyDescent="0.15"/>
    <row r="39" spans="2:125" x14ac:dyDescent="0.15"/>
    <row r="40" spans="2:125" x14ac:dyDescent="0.15">
      <c r="U40" s="269"/>
    </row>
    <row r="41" spans="2:125" x14ac:dyDescent="0.15">
      <c r="R41" s="269"/>
    </row>
    <row r="42" spans="2:125" x14ac:dyDescent="0.1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x14ac:dyDescent="0.15">
      <c r="Q43" s="269"/>
      <c r="S43" s="269"/>
      <c r="V43" s="26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sheetData>
  <sheetProtection algorithmName="SHA-512" hashValue="P1PYvLToacQOoLjXHjjZoDpdVEan7y9gMTy25bZQMb+OXc3iKYnVA3cqFIcuPu3Y7fnK4WR8Qm8LArAeOi0IjQ==" saltValue="Qx/ZlQOursm4IcG6T5V9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XFD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246.82</v>
      </c>
      <c r="G47" s="12">
        <v>263.92</v>
      </c>
      <c r="H47" s="12">
        <v>327.52</v>
      </c>
      <c r="I47" s="12">
        <v>416.45</v>
      </c>
      <c r="J47" s="13">
        <v>309.06</v>
      </c>
    </row>
    <row r="48" spans="2:10" ht="57.75" customHeight="1" x14ac:dyDescent="0.15">
      <c r="B48" s="14"/>
      <c r="C48" s="1240" t="s">
        <v>4</v>
      </c>
      <c r="D48" s="1240"/>
      <c r="E48" s="1241"/>
      <c r="F48" s="15">
        <v>11.02</v>
      </c>
      <c r="G48" s="16">
        <v>9.07</v>
      </c>
      <c r="H48" s="16">
        <v>10.83</v>
      </c>
      <c r="I48" s="16">
        <v>14.82</v>
      </c>
      <c r="J48" s="17">
        <v>5.43</v>
      </c>
    </row>
    <row r="49" spans="2:10" ht="57.75" customHeight="1" thickBot="1" x14ac:dyDescent="0.2">
      <c r="B49" s="18"/>
      <c r="C49" s="1242" t="s">
        <v>5</v>
      </c>
      <c r="D49" s="1242"/>
      <c r="E49" s="1243"/>
      <c r="F49" s="19">
        <v>19.059999999999999</v>
      </c>
      <c r="G49" s="20" t="s">
        <v>564</v>
      </c>
      <c r="H49" s="20">
        <v>44.35</v>
      </c>
      <c r="I49" s="20">
        <v>93.91</v>
      </c>
      <c r="J49" s="21" t="s">
        <v>565</v>
      </c>
    </row>
    <row r="50" spans="2:10" ht="13.5" customHeight="1" x14ac:dyDescent="0.15"/>
  </sheetData>
  <sheetProtection algorithmName="SHA-512" hashValue="u9GaVIgsUWQs34RXZH6Q4LaSKlj4VmtzO7FzzbJwr9KTuJSuKAYwkoHhajl3GaWXIQa23wl4ZH7cKJ9+6v/EkA==" saltValue="LiJ/4HZQYc49KAwipz8r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2022-03-22T08:34:02Z</cp:lastPrinted>
  <dcterms:created xsi:type="dcterms:W3CDTF">2022-02-02T04:37:39Z</dcterms:created>
  <dcterms:modified xsi:type="dcterms:W3CDTF">2022-09-25T23:37:51Z</dcterms:modified>
  <cp:category/>
</cp:coreProperties>
</file>