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４年度　決算統計\38 財政状況資料集の公表\1回目\05 最終版\"/>
    </mc:Choice>
  </mc:AlternateContent>
  <bookViews>
    <workbookView xWindow="-1344" yWindow="-17388" windowWidth="30936" windowHeight="16776" tabRatio="974"/>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E36" i="10"/>
  <c r="AM36" i="10"/>
  <c r="C36" i="10"/>
  <c r="BW35" i="10"/>
  <c r="BW36" i="10" s="1"/>
  <c r="BW37" i="10" s="1"/>
  <c r="BW38" i="10" s="1"/>
  <c r="BW39" i="10" s="1"/>
  <c r="BE35" i="10"/>
  <c r="AM35" i="10"/>
  <c r="C35" i="10"/>
  <c r="CO34" i="10"/>
  <c r="CO35" i="10" s="1"/>
  <c r="CO36" i="10" s="1"/>
  <c r="CO37" i="10" s="1"/>
  <c r="CO38" i="10" s="1"/>
  <c r="CO39" i="10" s="1"/>
  <c r="BW34" i="10"/>
  <c r="BE34" i="10"/>
  <c r="AM34" i="10"/>
  <c r="U34" i="10"/>
  <c r="U35" i="10" s="1"/>
  <c r="U36" i="10" s="1"/>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<sst xmlns="http://schemas.openxmlformats.org/spreadsheetml/2006/main" count="1197" uniqueCount="564">
  <si>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</si>
  <si>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</si>
  <si>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</si>
  <si>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</si>
  <si>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</si>
  <si>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</si>
  <si>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</si>
  <si>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区分</t>
    <rPh sb="0" eb="2">
      <t>クブン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</si>
  <si>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</si>
  <si>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</si>
  <si>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</si>
  <si>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</si>
  <si>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</si>
  <si>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</si>
  <si>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</si>
  <si>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</si>
  <si>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</si>
  <si>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</si>
  <si>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</si>
  <si>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渋谷区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</si>
  <si>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</si>
  <si>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</si>
  <si>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</si>
  <si>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</si>
  <si>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</si>
  <si>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</si>
  <si>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</si>
  <si>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</si>
  <si>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</si>
  <si>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</si>
  <si>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</si>
  <si>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</si>
  <si>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</si>
  <si>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</si>
  <si>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</si>
  <si>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</si>
  <si>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</si>
  <si>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</si>
  <si>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</si>
  <si>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</si>
  <si>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</si>
  <si>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</si>
  <si>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</si>
  <si>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</si>
  <si>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</si>
  <si>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</si>
  <si>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</si>
  <si>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</si>
  <si>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</si>
  <si>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</si>
  <si>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</si>
  <si>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</si>
  <si>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</si>
  <si>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</si>
  <si>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</si>
  <si>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</si>
  <si>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</si>
  <si>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</si>
  <si>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</si>
  <si>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</si>
  <si>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</si>
  <si>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</si>
  <si>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</si>
  <si>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</si>
  <si>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</si>
  <si>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</si>
  <si>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</si>
  <si>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</si>
  <si>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</si>
  <si>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</si>
  <si>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</si>
  <si>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</si>
  <si>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</si>
  <si>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</si>
  <si>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</si>
  <si>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</si>
  <si>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</si>
  <si>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</si>
  <si>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</si>
  <si>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</si>
  <si>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</si>
  <si>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</si>
  <si>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</si>
  <si>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</si>
  <si>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</si>
  <si>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</si>
  <si>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</si>
  <si>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</si>
  <si>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</si>
  <si>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</si>
  <si>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</si>
  <si>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</si>
  <si>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</si>
  <si>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</si>
  <si>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</si>
  <si>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</si>
  <si>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</si>
  <si>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</si>
  <si>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</si>
  <si>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</si>
  <si>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</si>
  <si>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</si>
  <si>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</si>
  <si>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</si>
  <si>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</si>
  <si>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</si>
  <si>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</si>
  <si>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</si>
  <si>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</si>
  <si>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</si>
  <si>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</si>
  <si>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</si>
  <si>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</si>
  <si>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</si>
  <si>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</si>
  <si>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</si>
  <si>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</si>
  <si>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</si>
  <si>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</si>
  <si>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</si>
  <si>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</si>
  <si>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</si>
  <si>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</si>
  <si>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</si>
  <si>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</si>
  <si>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</si>
  <si>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</si>
  <si>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</si>
  <si>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</si>
  <si>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</si>
  <si>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東京都渋谷区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</si>
  <si>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</si>
  <si>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</si>
  <si>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</si>
  <si>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</si>
  <si>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</si>
  <si>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</si>
  <si>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</si>
  <si>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</si>
  <si>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</si>
  <si>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</si>
  <si>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</si>
  <si>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</si>
  <si>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</si>
  <si>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</si>
  <si>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</si>
  <si>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</si>
  <si>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</si>
  <si>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</si>
  <si>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</si>
  <si>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</si>
  <si>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</si>
  <si>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</si>
  <si>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</si>
  <si>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</si>
  <si>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</si>
  <si>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</si>
  <si>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</si>
  <si>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</si>
  <si>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</si>
  <si>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</si>
  <si>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</si>
  <si>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</si>
  <si>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</si>
  <si>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</si>
  <si>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</si>
  <si>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</si>
  <si>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</si>
  <si>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</si>
  <si>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</si>
  <si>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</si>
  <si>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</si>
  <si>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</si>
  <si>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</si>
  <si>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</si>
  <si>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</si>
  <si>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</si>
  <si>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</si>
  <si>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</si>
  <si>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</si>
  <si>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</si>
  <si>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</si>
  <si>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</si>
  <si>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</si>
  <si>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</si>
  <si>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</si>
  <si>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</si>
  <si>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</si>
  <si>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</si>
  <si>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</si>
  <si>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</si>
  <si>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</si>
  <si>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</si>
  <si>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</si>
  <si>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</si>
  <si>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</si>
  <si>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</si>
  <si>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</si>
  <si>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</si>
  <si>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</si>
  <si>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</si>
  <si>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</si>
  <si>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</si>
  <si>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</si>
  <si>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</si>
  <si>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</si>
  <si>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</si>
  <si>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</si>
  <si>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</si>
  <si>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</si>
  <si>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</si>
  <si>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</si>
  <si>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</si>
  <si>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</si>
  <si>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</si>
  <si>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</si>
  <si>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</si>
  <si>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</si>
  <si>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</si>
  <si>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</si>
  <si>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</si>
  <si>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</si>
  <si>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</si>
  <si>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</si>
  <si>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</si>
  <si>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</si>
  <si>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</si>
  <si>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</si>
  <si>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</si>
  <si>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</si>
  <si>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</si>
  <si>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</si>
  <si>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</si>
  <si>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</si>
  <si>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</si>
  <si>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</si>
  <si>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</si>
  <si>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</si>
  <si>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</si>
  <si>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</si>
  <si>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</si>
  <si>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</si>
  <si>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</si>
  <si>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</si>
  <si>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</si>
  <si>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</si>
  <si>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</si>
  <si>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介護サービス</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</si>
  <si>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</si>
  <si>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</si>
  <si>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</si>
  <si>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</si>
  <si>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</si>
  <si>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</si>
  <si>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</si>
  <si>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</si>
  <si>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</si>
  <si>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</si>
  <si>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</si>
  <si>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</si>
  <si>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</si>
  <si>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</si>
  <si>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</si>
  <si>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</si>
  <si>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</si>
  <si>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</si>
  <si>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</si>
  <si>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</si>
  <si>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</si>
  <si>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</si>
  <si>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</si>
  <si>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</si>
  <si>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</si>
  <si>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</si>
  <si>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</si>
  <si>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</si>
  <si>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</si>
  <si>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</si>
  <si>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</si>
  <si>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</si>
  <si>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</si>
  <si>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</si>
  <si>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東京都渋谷区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</si>
  <si>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</si>
  <si>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</si>
  <si>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</si>
  <si>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</si>
  <si>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</si>
  <si>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</si>
  <si>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</si>
  <si>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</si>
  <si>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</si>
  <si>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</si>
  <si>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</si>
  <si>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</si>
  <si>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</si>
  <si>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</si>
  <si>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</si>
  <si>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</si>
  <si>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</si>
  <si>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</si>
  <si>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</si>
  <si>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</si>
  <si>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渋谷都市整備公社</t>
    <phoneticPr fontId="2"/>
  </si>
  <si>
    <t>渋谷区観光協会</t>
    <rPh sb="0" eb="7">
      <t>シブヤクカンコウキョウカイ</t>
    </rPh>
    <phoneticPr fontId="2"/>
  </si>
  <si>
    <t>-</t>
  </si>
  <si>
    <t>渋谷区文化・芸術振興財団</t>
    <rPh sb="0" eb="3">
      <t>シブヤク</t>
    </rPh>
    <rPh sb="3" eb="5">
      <t>ブンカ</t>
    </rPh>
    <rPh sb="6" eb="8">
      <t>ゲイジュツ</t>
    </rPh>
    <rPh sb="8" eb="12">
      <t>シンコウザイダン</t>
    </rPh>
    <phoneticPr fontId="2"/>
  </si>
  <si>
    <t>渋谷サービス公社</t>
    <rPh sb="0" eb="2">
      <t>シブヤ</t>
    </rPh>
    <rPh sb="6" eb="8">
      <t>コウシャ</t>
    </rPh>
    <phoneticPr fontId="2"/>
  </si>
  <si>
    <t>-</t>
    <phoneticPr fontId="2"/>
  </si>
  <si>
    <t>〇</t>
    <phoneticPr fontId="2"/>
  </si>
  <si>
    <t>渋谷区土地開発公社</t>
    <rPh sb="0" eb="3">
      <t>シブヤク</t>
    </rPh>
    <rPh sb="3" eb="9">
      <t>トチカイハツコウシャ</t>
    </rPh>
    <phoneticPr fontId="2"/>
  </si>
  <si>
    <t>渋谷未来デザイン</t>
    <rPh sb="0" eb="2">
      <t>シブヤ</t>
    </rPh>
    <rPh sb="2" eb="4">
      <t>ミライ</t>
    </rPh>
    <phoneticPr fontId="2"/>
  </si>
  <si>
    <t>シブヤスタートアップス</t>
    <phoneticPr fontId="2"/>
  </si>
  <si>
    <t>▲3</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</si>
  <si>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</si>
  <si>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</si>
  <si>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</si>
  <si>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</si>
  <si>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</si>
  <si>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</si>
  <si>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</si>
  <si>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</si>
  <si>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</si>
  <si>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</si>
  <si>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</si>
  <si>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</si>
  <si>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</si>
  <si>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</si>
  <si>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</si>
  <si>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</si>
  <si>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</si>
  <si>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</si>
  <si>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</si>
  <si>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</si>
  <si>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</si>
  <si>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</si>
  <si>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</si>
  <si>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法適用</t>
    <rPh sb="0" eb="1">
      <t>ホウ</t>
    </rPh>
    <rPh sb="1" eb="3">
      <t>テキヨウ</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</si>
  <si>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</si>
  <si>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</si>
  <si>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</si>
  <si>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</si>
  <si>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</si>
  <si>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</si>
  <si>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</si>
  <si>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</si>
  <si>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</si>
  <si>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</si>
  <si>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</si>
  <si>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</si>
  <si>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</si>
  <si>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</si>
  <si>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</si>
  <si>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</si>
  <si>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</si>
  <si>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</si>
  <si>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</si>
  <si>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</si>
  <si>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</si>
  <si>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</si>
  <si>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</si>
  <si>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</si>
  <si>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</si>
  <si>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</si>
  <si>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</si>
  <si>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</si>
  <si>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</si>
  <si>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</si>
  <si>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</si>
  <si>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</si>
  <si>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</si>
  <si>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</si>
  <si>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</si>
  <si>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</si>
  <si>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</si>
  <si>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</si>
  <si>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</si>
  <si>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</si>
  <si>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</si>
  <si>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</si>
  <si>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</si>
  <si>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</si>
  <si>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</si>
  <si>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</si>
  <si>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</si>
  <si>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</si>
  <si>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</si>
  <si>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</si>
  <si>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</si>
  <si>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</si>
  <si>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</si>
  <si>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</si>
  <si>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</si>
  <si>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</si>
  <si>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</si>
  <si>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</si>
  <si>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</si>
  <si>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</si>
  <si>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</si>
  <si>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</si>
  <si>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</si>
  <si>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</si>
  <si>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</si>
  <si>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</si>
  <si>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</si>
  <si>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</si>
  <si>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</si>
  <si>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</si>
  <si>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</si>
  <si>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</si>
  <si>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</si>
  <si>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</si>
  <si>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</si>
  <si>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</si>
  <si>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</si>
  <si>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</si>
  <si>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</si>
  <si>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</si>
  <si>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</si>
  <si>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</si>
  <si>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</si>
  <si>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</si>
  <si>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</si>
  <si>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</si>
  <si>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</si>
  <si>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</si>
  <si>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</si>
  <si>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</si>
  <si>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</si>
  <si>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</si>
  <si>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</si>
  <si>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</si>
  <si>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</si>
  <si>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</si>
  <si>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</si>
  <si>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</si>
  <si>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</si>
  <si>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</si>
  <si>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</si>
  <si>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</si>
  <si>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</si>
  <si>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</si>
  <si>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</si>
  <si>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</si>
  <si>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</si>
  <si>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</si>
  <si>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</si>
  <si>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</si>
  <si>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</si>
  <si>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</si>
  <si>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</si>
  <si>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</si>
  <si>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</si>
  <si>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</si>
  <si>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</si>
  <si>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</si>
  <si>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</si>
  <si>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</si>
  <si>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</si>
  <si>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</si>
  <si>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</si>
  <si>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</si>
  <si>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</si>
  <si>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</si>
  <si>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</si>
  <si>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</si>
  <si>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標準財政規模比（％）</t>
    <phoneticPr fontId="5"/>
  </si>
  <si>
    <t>年度</t>
    <rPh sb="0" eb="2">
      <t>ネンド</t>
    </rPh>
    <phoneticPr fontId="5"/>
  </si>
  <si>
    <t>H30</t>
  </si>
  <si>
    <t>R01</t>
  </si>
  <si>
    <t>R02</t>
  </si>
  <si>
    <t>R03</t>
  </si>
  <si>
    <t>R04</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</si>
  <si>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</si>
  <si>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</si>
  <si>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</si>
  <si>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1.90</t>
  </si>
  <si>
    <t>▲ 2.38</t>
  </si>
  <si>
    <t>会計</t>
    <rPh sb="0" eb="2">
      <t>カイケイ</t>
    </rPh>
    <phoneticPr fontId="5"/>
  </si>
  <si>
    <t>一般会計</t>
  </si>
  <si>
    <t>国民健康保険事業会計</t>
  </si>
  <si>
    <t>介護保険事業会計</t>
  </si>
  <si>
    <t>後期高齢者医療事業会計</t>
  </si>
  <si>
    <t>その他会計（赤字）</t>
  </si>
  <si>
    <t>その他会計（黒字）</t>
  </si>
  <si>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</si>
  <si>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</si>
  <si>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</si>
  <si>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</si>
  <si>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</si>
  <si>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</si>
  <si>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</si>
  <si>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</si>
  <si>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</si>
  <si>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</si>
  <si>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</si>
  <si>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</si>
  <si>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</si>
  <si>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</si>
  <si>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</si>
  <si>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</si>
  <si>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</si>
  <si>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</si>
  <si>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</si>
  <si>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H30</t>
    <phoneticPr fontId="5"/>
  </si>
  <si>
    <t>R01</t>
    <phoneticPr fontId="5"/>
  </si>
  <si>
    <t>R02</t>
    <phoneticPr fontId="5"/>
  </si>
  <si>
    <t>R03</t>
    <phoneticPr fontId="5"/>
  </si>
  <si>
    <t>R04</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</si>
  <si>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</si>
  <si>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</si>
  <si>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</si>
  <si>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</si>
  <si>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</si>
  <si>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</si>
  <si>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</si>
  <si>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</si>
  <si>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</si>
  <si>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</si>
  <si>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</si>
  <si>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</si>
  <si>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</si>
  <si>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</si>
  <si>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</si>
  <si>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</si>
  <si>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</si>
  <si>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</si>
  <si>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</si>
  <si>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</si>
  <si>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</si>
  <si>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</si>
  <si>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</si>
  <si>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</si>
  <si>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渋谷区都市整備基金</t>
    <rPh sb="0" eb="3">
      <t>シブヤク</t>
    </rPh>
    <rPh sb="3" eb="5">
      <t>トシ</t>
    </rPh>
    <rPh sb="5" eb="7">
      <t>セイビ</t>
    </rPh>
    <rPh sb="7" eb="9">
      <t>キキン</t>
    </rPh>
    <phoneticPr fontId="1"/>
  </si>
  <si>
    <t>高村社会福祉基金</t>
    <rPh sb="0" eb="2">
      <t>タカムラ</t>
    </rPh>
    <rPh sb="2" eb="4">
      <t>シャカイ</t>
    </rPh>
    <rPh sb="4" eb="6">
      <t>フクシ</t>
    </rPh>
    <rPh sb="6" eb="8">
      <t>キキン</t>
    </rPh>
    <phoneticPr fontId="1"/>
  </si>
  <si>
    <t>渋谷区新型コロナウイルス感染症対策利子補給基金</t>
    <rPh sb="3" eb="5">
      <t>シンガタ</t>
    </rPh>
    <rPh sb="12" eb="21">
      <t>カンセンショウタイサクリシホキュウ</t>
    </rPh>
    <rPh sb="21" eb="23">
      <t>キキン</t>
    </rPh>
    <phoneticPr fontId="1"/>
  </si>
  <si>
    <t>渋谷区やさしいまちづくり基金</t>
  </si>
  <si>
    <t>安井青少年育成基金</t>
  </si>
  <si>
    <t>基金残高合計</t>
    <rPh sb="0" eb="2">
      <t>キキン</t>
    </rPh>
    <rPh sb="2" eb="4">
      <t>ザンダカ</t>
    </rPh>
    <rPh sb="4" eb="6">
      <t>ゴウケイ</t>
    </rPh>
    <phoneticPr fontId="5"/>
  </si>
  <si>
    <t>当該団体(円)</t>
  </si>
  <si>
    <t>類似団体内平均(円)</t>
    <rPh sb="0" eb="2">
      <t>ルイジ</t>
    </rPh>
    <rPh sb="2" eb="4">
      <t>ダンタイ</t>
    </rPh>
    <phoneticPr fontId="5"/>
  </si>
  <si>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</si>
  <si>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</si>
  <si>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</si>
  <si>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</si>
  <si>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</si>
  <si>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</si>
  <si>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</si>
  <si>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</si>
  <si>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</si>
  <si>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</si>
  <si>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</si>
  <si>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</si>
  <si>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</si>
  <si>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</si>
  <si>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</si>
  <si>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実質公債費比率の分子</t>
  </si>
  <si>
    <t>将来負担比率（分子）の構造</t>
  </si>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</sst>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447E-4D22-922C-34AA9FDF5F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48060</c:v>
                </c:pt>
                <c:pt idx="1">
                  <c:v>40100</c:v>
                </c:pt>
                <c:pt idx="2">
                  <c:v>59213</c:v>
                </c:pt>
                <c:pt idx="3">
                  <c:v>33128</c:v>
                </c:pt>
                <c:pt idx="4">
                  <c:v>51185</c:v>
                </c:pt>
              </c:numCache>
            </c:numRef>
          </c:val>
          <c:smooth val="0"/>
          <c:extLst>
            <c:ext xmlns:c16="http://schemas.microsoft.com/office/drawing/2014/chart" uri="{C3380CC4-5D6E-409C-BE32-E72D297353CC}">
              <c16:uniqueId val="{00000001-447E-4D22-922C-34AA9FDF5F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15.08</c:v>
                </c:pt>
                <c:pt idx="1">
                  <c:v>11.84</c:v>
                </c:pt>
                <c:pt idx="2">
                  <c:v>11.35</c:v>
                </c:pt>
                <c:pt idx="3">
                  <c:v>23.09</c:v>
                </c:pt>
                <c:pt idx="4">
                  <c:v>18.68</c:v>
                </c:pt>
              </c:numCache>
            </c:numRef>
          </c:val>
          <c:extLst>
            <c:ext xmlns:c16="http://schemas.microsoft.com/office/drawing/2014/chart" uri="{C3380CC4-5D6E-409C-BE32-E72D297353CC}">
              <c16:uniqueId val="{00000000-6DE8-4EFA-A395-B4DC3F7517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58.04</c:v>
                </c:pt>
                <c:pt idx="1">
                  <c:v>54.9</c:v>
                </c:pt>
                <c:pt idx="2">
                  <c:v>61.35</c:v>
                </c:pt>
                <c:pt idx="3">
                  <c:v>65.650000000000006</c:v>
                </c:pt>
                <c:pt idx="4">
                  <c:v>78.25</c:v>
                </c:pt>
              </c:numCache>
            </c:numRef>
          </c:val>
          <c:extLst>
            <c:ext xmlns:c16="http://schemas.microsoft.com/office/drawing/2014/chart" uri="{C3380CC4-5D6E-409C-BE32-E72D297353CC}">
              <c16:uniqueId val="{00000001-6DE8-4EFA-A395-B4DC3F7517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-1.9</c:v>
                </c:pt>
                <c:pt idx="1">
                  <c:v>-2.38</c:v>
                </c:pt>
                <c:pt idx="2">
                  <c:v>5.62</c:v>
                </c:pt>
                <c:pt idx="3">
                  <c:v>18.850000000000001</c:v>
                </c:pt>
                <c:pt idx="4">
                  <c:v>8.9700000000000006</c:v>
                </c:pt>
              </c:numCache>
            </c:numRef>
          </c:val>
          <c:smooth val="0"/>
          <c:extLst>
            <c:ext xmlns:c16="http://schemas.microsoft.com/office/drawing/2014/chart" uri="{C3380CC4-5D6E-409C-BE32-E72D297353CC}">
              <c16:uniqueId val="{00000002-6DE8-4EFA-A395-B4DC3F7517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EA8-467D-B6EA-BEF18CC4C0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A8-467D-B6EA-BEF18CC4C0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EA8-467D-B6EA-BEF18CC4C02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EA8-467D-B6EA-BEF18CC4C02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EA8-467D-B6EA-BEF18CC4C02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4EA8-467D-B6EA-BEF18CC4C02A}"/>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0.06</c:v>
                </c:pt>
                <c:pt idx="2">
                  <c:v>#N/A</c:v>
                </c:pt>
                <c:pt idx="3">
                  <c:v>0.04</c:v>
                </c:pt>
                <c:pt idx="4">
                  <c:v>#N/A</c:v>
                </c:pt>
                <c:pt idx="5">
                  <c:v>7.0000000000000007E-2</c:v>
                </c:pt>
                <c:pt idx="6">
                  <c:v>#N/A</c:v>
                </c:pt>
                <c:pt idx="7">
                  <c:v>7.0000000000000007E-2</c:v>
                </c:pt>
                <c:pt idx="8">
                  <c:v>#N/A</c:v>
                </c:pt>
                <c:pt idx="9">
                  <c:v>0.02</c:v>
                </c:pt>
              </c:numCache>
            </c:numRef>
          </c:val>
          <c:extLst>
            <c:ext xmlns:c16="http://schemas.microsoft.com/office/drawing/2014/chart" uri="{C3380CC4-5D6E-409C-BE32-E72D297353CC}">
              <c16:uniqueId val="{00000006-4EA8-467D-B6EA-BEF18CC4C02A}"/>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1.67</c:v>
                </c:pt>
                <c:pt idx="2">
                  <c:v>#N/A</c:v>
                </c:pt>
                <c:pt idx="3">
                  <c:v>0.93</c:v>
                </c:pt>
                <c:pt idx="4">
                  <c:v>#N/A</c:v>
                </c:pt>
                <c:pt idx="5">
                  <c:v>1.29</c:v>
                </c:pt>
                <c:pt idx="6">
                  <c:v>#N/A</c:v>
                </c:pt>
                <c:pt idx="7">
                  <c:v>1.58</c:v>
                </c:pt>
                <c:pt idx="8">
                  <c:v>#N/A</c:v>
                </c:pt>
                <c:pt idx="9">
                  <c:v>0.4</c:v>
                </c:pt>
              </c:numCache>
            </c:numRef>
          </c:val>
          <c:extLst>
            <c:ext xmlns:c16="http://schemas.microsoft.com/office/drawing/2014/chart" uri="{C3380CC4-5D6E-409C-BE32-E72D297353CC}">
              <c16:uniqueId val="{00000007-4EA8-467D-B6EA-BEF18CC4C02A}"/>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0.8</c:v>
                </c:pt>
                <c:pt idx="2">
                  <c:v>#N/A</c:v>
                </c:pt>
                <c:pt idx="3">
                  <c:v>0.48</c:v>
                </c:pt>
                <c:pt idx="4">
                  <c:v>#N/A</c:v>
                </c:pt>
                <c:pt idx="5">
                  <c:v>0.91</c:v>
                </c:pt>
                <c:pt idx="6">
                  <c:v>#N/A</c:v>
                </c:pt>
                <c:pt idx="7">
                  <c:v>0.88</c:v>
                </c:pt>
                <c:pt idx="8">
                  <c:v>#N/A</c:v>
                </c:pt>
                <c:pt idx="9">
                  <c:v>0.72</c:v>
                </c:pt>
              </c:numCache>
            </c:numRef>
          </c:val>
          <c:extLst>
            <c:ext xmlns:c16="http://schemas.microsoft.com/office/drawing/2014/chart" uri="{C3380CC4-5D6E-409C-BE32-E72D297353CC}">
              <c16:uniqueId val="{00000008-4EA8-467D-B6EA-BEF18CC4C02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15.08</c:v>
                </c:pt>
                <c:pt idx="2">
                  <c:v>#N/A</c:v>
                </c:pt>
                <c:pt idx="3">
                  <c:v>11.82</c:v>
                </c:pt>
                <c:pt idx="4">
                  <c:v>#N/A</c:v>
                </c:pt>
                <c:pt idx="5">
                  <c:v>11.35</c:v>
                </c:pt>
                <c:pt idx="6">
                  <c:v>#N/A</c:v>
                </c:pt>
                <c:pt idx="7">
                  <c:v>23.08</c:v>
                </c:pt>
                <c:pt idx="8">
                  <c:v>#N/A</c:v>
                </c:pt>
                <c:pt idx="9">
                  <c:v>18.68</c:v>
                </c:pt>
              </c:numCache>
            </c:numRef>
          </c:val>
          <c:extLst>
            <c:ext xmlns:c16="http://schemas.microsoft.com/office/drawing/2014/chart" uri="{C3380CC4-5D6E-409C-BE32-E72D297353CC}">
              <c16:uniqueId val="{00000009-4EA8-467D-B6EA-BEF18CC4C0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4230</c:v>
                </c:pt>
                <c:pt idx="5">
                  <c:v>4155</c:v>
                </c:pt>
                <c:pt idx="8">
                  <c:v>4039</c:v>
                </c:pt>
                <c:pt idx="11">
                  <c:v>3850</c:v>
                </c:pt>
                <c:pt idx="14">
                  <c:v>3486</c:v>
                </c:pt>
              </c:numCache>
            </c:numRef>
          </c:val>
          <c:extLst>
            <c:ext xmlns:c16="http://schemas.microsoft.com/office/drawing/2014/chart" uri="{C3380CC4-5D6E-409C-BE32-E72D297353CC}">
              <c16:uniqueId val="{00000000-5E2E-4551-A582-50A7CABDC0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2E-4551-A582-50A7CABDC0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2-5E2E-4551-A582-50A7CABDC0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89</c:v>
                </c:pt>
                <c:pt idx="3">
                  <c:v>93</c:v>
                </c:pt>
                <c:pt idx="6">
                  <c:v>105</c:v>
                </c:pt>
                <c:pt idx="9">
                  <c:v>109</c:v>
                </c:pt>
                <c:pt idx="12">
                  <c:v>91</c:v>
                </c:pt>
              </c:numCache>
            </c:numRef>
          </c:val>
          <c:extLst>
            <c:ext xmlns:c16="http://schemas.microsoft.com/office/drawing/2014/chart" uri="{C3380CC4-5D6E-409C-BE32-E72D297353CC}">
              <c16:uniqueId val="{00000003-5E2E-4551-A582-50A7CABDC0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2E-4551-A582-50A7CABDC0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2E-4551-A582-50A7CABDC0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2E-4551-A582-50A7CABDC0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1882</c:v>
                </c:pt>
                <c:pt idx="3">
                  <c:v>1775</c:v>
                </c:pt>
                <c:pt idx="6">
                  <c:v>1434</c:v>
                </c:pt>
                <c:pt idx="9">
                  <c:v>1327</c:v>
                </c:pt>
                <c:pt idx="12">
                  <c:v>1065</c:v>
                </c:pt>
              </c:numCache>
            </c:numRef>
          </c:val>
          <c:extLst>
            <c:ext xmlns:c16="http://schemas.microsoft.com/office/drawing/2014/chart" uri="{C3380CC4-5D6E-409C-BE32-E72D297353CC}">
              <c16:uniqueId val="{00000007-5E2E-4551-A582-50A7CABDC0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-2253</c:v>
                </c:pt>
                <c:pt idx="2">
                  <c:v>#N/A</c:v>
                </c:pt>
                <c:pt idx="3">
                  <c:v>#N/A</c:v>
                </c:pt>
                <c:pt idx="4">
                  <c:v>-2287</c:v>
                </c:pt>
                <c:pt idx="5">
                  <c:v>#N/A</c:v>
                </c:pt>
                <c:pt idx="6">
                  <c:v>#N/A</c:v>
                </c:pt>
                <c:pt idx="7">
                  <c:v>-2500</c:v>
                </c:pt>
                <c:pt idx="8">
                  <c:v>#N/A</c:v>
                </c:pt>
                <c:pt idx="9">
                  <c:v>#N/A</c:v>
                </c:pt>
                <c:pt idx="10">
                  <c:v>-2414</c:v>
                </c:pt>
                <c:pt idx="11">
                  <c:v>#N/A</c:v>
                </c:pt>
                <c:pt idx="12">
                  <c:v>#N/A</c:v>
                </c:pt>
                <c:pt idx="13">
                  <c:v>-2330</c:v>
                </c:pt>
                <c:pt idx="14">
                  <c:v>#N/A</c:v>
                </c:pt>
              </c:numCache>
            </c:numRef>
          </c:val>
          <c:smooth val="0"/>
          <c:extLst>
            <c:ext xmlns:c16="http://schemas.microsoft.com/office/drawing/2014/chart" uri="{C3380CC4-5D6E-409C-BE32-E72D297353CC}">
              <c16:uniqueId val="{00000008-5E2E-4551-A582-50A7CABDC0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35526</c:v>
                </c:pt>
                <c:pt idx="5">
                  <c:v>31805</c:v>
                </c:pt>
                <c:pt idx="8">
                  <c:v>28583</c:v>
                </c:pt>
                <c:pt idx="11">
                  <c:v>26732</c:v>
                </c:pt>
                <c:pt idx="14">
                  <c:v>23492</c:v>
                </c:pt>
              </c:numCache>
            </c:numRef>
          </c:val>
          <c:extLst>
            <c:ext xmlns:c16="http://schemas.microsoft.com/office/drawing/2014/chart" uri="{C3380CC4-5D6E-409C-BE32-E72D297353CC}">
              <c16:uniqueId val="{00000000-7902-4E5D-9D4C-A4D0849DF9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902-4E5D-9D4C-A4D0849DF9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96828</c:v>
                </c:pt>
                <c:pt idx="5">
                  <c:v>110602</c:v>
                </c:pt>
                <c:pt idx="8">
                  <c:v>112714</c:v>
                </c:pt>
                <c:pt idx="11">
                  <c:v>123831</c:v>
                </c:pt>
                <c:pt idx="14">
                  <c:v>140799</c:v>
                </c:pt>
              </c:numCache>
            </c:numRef>
          </c:val>
          <c:extLst>
            <c:ext xmlns:c16="http://schemas.microsoft.com/office/drawing/2014/chart" uri="{C3380CC4-5D6E-409C-BE32-E72D297353CC}">
              <c16:uniqueId val="{00000002-7902-4E5D-9D4C-A4D0849DF9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02-4E5D-9D4C-A4D0849DF9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02-4E5D-9D4C-A4D0849DF9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53</c:v>
                </c:pt>
                <c:pt idx="3">
                  <c:v>0</c:v>
                </c:pt>
                <c:pt idx="6">
                  <c:v>0</c:v>
                </c:pt>
                <c:pt idx="9">
                  <c:v>0</c:v>
                </c:pt>
                <c:pt idx="12">
                  <c:v>0</c:v>
                </c:pt>
              </c:numCache>
            </c:numRef>
          </c:val>
          <c:extLst>
            <c:ext xmlns:c16="http://schemas.microsoft.com/office/drawing/2014/chart" uri="{C3380CC4-5D6E-409C-BE32-E72D297353CC}">
              <c16:uniqueId val="{00000005-7902-4E5D-9D4C-A4D0849DF9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13143</c:v>
                </c:pt>
                <c:pt idx="3">
                  <c:v>12938</c:v>
                </c:pt>
                <c:pt idx="6">
                  <c:v>12554</c:v>
                </c:pt>
                <c:pt idx="9">
                  <c:v>12320</c:v>
                </c:pt>
                <c:pt idx="12">
                  <c:v>10649</c:v>
                </c:pt>
              </c:numCache>
            </c:numRef>
          </c:val>
          <c:extLst>
            <c:ext xmlns:c16="http://schemas.microsoft.com/office/drawing/2014/chart" uri="{C3380CC4-5D6E-409C-BE32-E72D297353CC}">
              <c16:uniqueId val="{00000006-7902-4E5D-9D4C-A4D0849DF9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1123</c:v>
                </c:pt>
                <c:pt idx="3">
                  <c:v>1155</c:v>
                </c:pt>
                <c:pt idx="6">
                  <c:v>1344</c:v>
                </c:pt>
                <c:pt idx="9">
                  <c:v>1569</c:v>
                </c:pt>
                <c:pt idx="12">
                  <c:v>1778</c:v>
                </c:pt>
              </c:numCache>
            </c:numRef>
          </c:val>
          <c:extLst>
            <c:ext xmlns:c16="http://schemas.microsoft.com/office/drawing/2014/chart" uri="{C3380CC4-5D6E-409C-BE32-E72D297353CC}">
              <c16:uniqueId val="{00000007-7902-4E5D-9D4C-A4D0849DF9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7902-4E5D-9D4C-A4D0849DF9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423</c:v>
                </c:pt>
                <c:pt idx="9">
                  <c:v>1172</c:v>
                </c:pt>
                <c:pt idx="12">
                  <c:v>1189</c:v>
                </c:pt>
              </c:numCache>
            </c:numRef>
          </c:val>
          <c:extLst>
            <c:ext xmlns:c16="http://schemas.microsoft.com/office/drawing/2014/chart" uri="{C3380CC4-5D6E-409C-BE32-E72D297353CC}">
              <c16:uniqueId val="{00000009-7902-4E5D-9D4C-A4D0849DF9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10463</c:v>
                </c:pt>
                <c:pt idx="3">
                  <c:v>8800</c:v>
                </c:pt>
                <c:pt idx="6">
                  <c:v>7459</c:v>
                </c:pt>
                <c:pt idx="9">
                  <c:v>6211</c:v>
                </c:pt>
                <c:pt idx="12">
                  <c:v>5214</c:v>
                </c:pt>
              </c:numCache>
            </c:numRef>
          </c:val>
          <c:extLst>
            <c:ext xmlns:c16="http://schemas.microsoft.com/office/drawing/2014/chart" uri="{C3380CC4-5D6E-409C-BE32-E72D297353CC}">
              <c16:uniqueId val="{0000000A-7902-4E5D-9D4C-A4D0849DF9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902-4E5D-9D4C-A4D0849DF9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40090</c:v>
                </c:pt>
                <c:pt idx="1">
                  <c:v>44627</c:v>
                </c:pt>
                <c:pt idx="2">
                  <c:v>53663</c:v>
                </c:pt>
              </c:numCache>
            </c:numRef>
          </c:val>
          <c:extLst>
            <c:ext xmlns:c16="http://schemas.microsoft.com/office/drawing/2014/chart" uri="{C3380CC4-5D6E-409C-BE32-E72D297353CC}">
              <c16:uniqueId val="{00000000-2A98-4BE8-B20C-85A334A748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A98-4BE8-B20C-85A334A748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71615</c:v>
                </c:pt>
                <c:pt idx="1">
                  <c:v>77994</c:v>
                </c:pt>
                <c:pt idx="2">
                  <c:v>84962</c:v>
                </c:pt>
              </c:numCache>
            </c:numRef>
          </c:val>
          <c:extLst>
            <c:ext xmlns:c16="http://schemas.microsoft.com/office/drawing/2014/chart" uri="{C3380CC4-5D6E-409C-BE32-E72D297353CC}">
              <c16:uniqueId val="{00000002-2A98-4BE8-B20C-85A334A748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地方債の償還が進むとともに、平成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年度から起債を行っていないことにより、元利償還金は年々減少している。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その結果、実質公債費比率の分子は引き続き負の値となっており、実質公債費比率も国が定める基準（早期健全化基準及び財政再生基準）を大きく下回っている状況が継続している。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年度から新規発行を行っていないため、現在高は減少してきている。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また、退職手当負担見込額も人員の適正配置に努めてきた結果徐々に減少しており、これらにより将来負担額全体も減少している。</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「将来負担比率」は将来負担額より基金など負担額に充当できる財源が上回っているため、算定されていない。</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これらは、区財政の健全化を示すものであり、今後も継続していけるよう健全な財政運営に努める。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東京都渋谷区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特別区税や都税連動交付金の増収などにより令和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億円の新たな積み立てを行ったため、基金全体の残高が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堅調に推移している税収等を財源的な裏付けとして、将来負担を見据えた新規の積み立てを行ってきたが、今後は景気の動向により基金の取り崩しが必要となってくると想定している。また「公共施設等総合管理計画」に基づき、公共施設等の老朽化対策に要する経費の増加が見込まれるため、中長期的には減少していくことが想定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渋谷区都市整備基金は条例により、渋谷区基本構想の実現を図るための用地取得及び都市施設建設の資金に充てることと規定しているため、主に区施設の建設用地の取得、区施設の建設や改修、及び道路橋梁等の基礎的インフラの整備を使途としている。また、高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社会福祉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基金、渋谷区やさしいまちづくり基金、安井青少年育成基金については基金の運用益を目的事業に充当し元金の取崩しは行っていない。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緊急経営支援特別資金融資あっせん事業における利子補給事業に充てるため、あらたに令和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年度までの時限的な基金として、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億円の渋谷区新型コロナウイルス感染症対策利子補給基金を設置した。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渋谷区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都市整備基金は、令和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年度に福祉施設等の建設費に充当するため、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億円の取崩しをおこなった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が、特別区税や都税連動交付金の増収により、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億円の積立を行なった。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新型コロナウイルス感染症対策利子補給基金については、利子補給事業に充てるため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億円の取崩しを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年度も同様に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億円の取り崩しを行なった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それ以外のその他特定目的金は基金設立以降新たな積み立てを行っていない。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渋谷区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都市整備基金について、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まで堅調に推移している税収等を財源的な裏付けとして、将来負担を見据えた新規の積み立てを行ってきたが、今後は「公共施設等総合管理計画」に基づ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公共施設の老朽化対策等に要する経費に充当することが見込まれるため、中長期的には減少していくことが想定される。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渋谷区新型コロナウイルス感染症対策利子補給基金については、令和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まで事業に充当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し、廃止を予定している。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効率的な事業執行により、経費縮減・適正化に努め、発生した剰余金を積み立てている。また、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運用益については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確実かつ有利な運用により確保している。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区は、他の地方自治体と比較して歳入の特別区税による割合が高く、景気変動による影響を大きく受けるという特徴がある。世界的な金融資本市場の変動・物価高騰などにより、景気の先行きが不透明な中においても、行財政運営の持続可能性を確保する観点から、過剰に依存することとならないよう留意しつつ、効果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利用していない、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利用予定はない。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229,412
218,565
15.11
134,925,585
121,400,300
12,812,318
68,581,248
4,050,346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分子となる基準財政収入額は、特別区税等の増により約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千万円の増となった。</a:t>
          </a:r>
        </a:p>
        <a:p>
          <a:r>
            <a:rPr kumimoji="1" lang="ja-JP" altLang="en-US" sz="1300">
              <a:latin typeface="ＭＳ Ｐゴシック" panose="020B0600070205080204" pitchFamily="50" charset="-128"/>
              <a:ea typeface="ＭＳ Ｐゴシック" panose="020B0600070205080204" pitchFamily="50" charset="-128"/>
            </a:rPr>
            <a:t>　分母となる基準財政需要額は、経常的経費においては、経済労働費の減、</a:t>
          </a:r>
        </a:p>
        <a:p>
          <a:r>
            <a:rPr kumimoji="1" lang="ja-JP" altLang="en-US" sz="1300">
              <a:latin typeface="ＭＳ Ｐゴシック" panose="020B0600070205080204" pitchFamily="50" charset="-128"/>
              <a:ea typeface="ＭＳ Ｐゴシック" panose="020B0600070205080204" pitchFamily="50" charset="-128"/>
            </a:rPr>
            <a:t>投資的経費においては、教育費の増はあるものの、他の費目が減となっており、令和３年度に比べて全体で約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千万円減となった。</a:t>
          </a:r>
        </a:p>
        <a:p>
          <a:r>
            <a:rPr kumimoji="1" lang="ja-JP" altLang="en-US" sz="1300">
              <a:latin typeface="ＭＳ Ｐゴシック" panose="020B0600070205080204" pitchFamily="50" charset="-128"/>
              <a:ea typeface="ＭＳ Ｐゴシック" panose="020B0600070205080204" pitchFamily="50" charset="-128"/>
            </a:rPr>
            <a:t>　その結果、財政力指数は前年度に比べ、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4535</xdr:rowOff>
    </xdr:from>
    <xdr:to>
      <xdr:col>23</xdr:col>
      <xdr:colOff>133350</xdr:colOff>
      <xdr:row>38</xdr:row>
      <xdr:rowOff>21772</xdr:rowOff>
    </xdr:to>
    <xdr:cxnSp macro="">
      <xdr:nvCxnSpPr>
        <xdr:cNvPr id="71" name="直線コネクタ 70"/>
        <xdr:cNvCxnSpPr/>
      </xdr:nvCxnSpPr>
      <xdr:spPr>
        <a:xfrm flipV="1">
          <a:off x="3752850" y="6374855"/>
          <a:ext cx="762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21772</xdr:rowOff>
    </xdr:from>
    <xdr:to>
      <xdr:col>19</xdr:col>
      <xdr:colOff>133350</xdr:colOff>
      <xdr:row>38</xdr:row>
      <xdr:rowOff>21772</xdr:rowOff>
    </xdr:to>
    <xdr:cxnSp macro="">
      <xdr:nvCxnSpPr>
        <xdr:cNvPr id="74" name="直線コネクタ 73"/>
        <xdr:cNvCxnSpPr/>
      </xdr:nvCxnSpPr>
      <xdr:spPr>
        <a:xfrm>
          <a:off x="2940050" y="639209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409950" y="708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21772</xdr:rowOff>
    </xdr:from>
    <xdr:to>
      <xdr:col>15</xdr:col>
      <xdr:colOff>82550</xdr:colOff>
      <xdr:row>38</xdr:row>
      <xdr:rowOff>21772</xdr:rowOff>
    </xdr:to>
    <xdr:cxnSp macro="">
      <xdr:nvCxnSpPr>
        <xdr:cNvPr id="77" name="直線コネクタ 76"/>
        <xdr:cNvCxnSpPr/>
      </xdr:nvCxnSpPr>
      <xdr:spPr>
        <a:xfrm>
          <a:off x="2127250" y="639209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79" name="テキスト ボックス 78"/>
        <xdr:cNvSpPr txBox="1"/>
      </xdr:nvSpPr>
      <xdr:spPr>
        <a:xfrm>
          <a:off x="2597150" y="708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4535</xdr:rowOff>
    </xdr:from>
    <xdr:to>
      <xdr:col>11</xdr:col>
      <xdr:colOff>31750</xdr:colOff>
      <xdr:row>38</xdr:row>
      <xdr:rowOff>21772</xdr:rowOff>
    </xdr:to>
    <xdr:cxnSp macro="">
      <xdr:nvCxnSpPr>
        <xdr:cNvPr id="80" name="直線コネクタ 79"/>
        <xdr:cNvCxnSpPr/>
      </xdr:nvCxnSpPr>
      <xdr:spPr>
        <a:xfrm>
          <a:off x="1333500" y="6374855"/>
          <a:ext cx="79375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xdr:cNvSpPr txBox="1"/>
      </xdr:nvSpPr>
      <xdr:spPr>
        <a:xfrm>
          <a:off x="1784350" y="70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9715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125186</xdr:rowOff>
    </xdr:from>
    <xdr:to>
      <xdr:col>23</xdr:col>
      <xdr:colOff>184150</xdr:colOff>
      <xdr:row>38</xdr:row>
      <xdr:rowOff>55336</xdr:rowOff>
    </xdr:to>
    <xdr:sp macro="" textlink="">
      <xdr:nvSpPr>
        <xdr:cNvPr id="90" name="楕円 89"/>
        <xdr:cNvSpPr/>
      </xdr:nvSpPr>
      <xdr:spPr>
        <a:xfrm>
          <a:off x="4464050" y="6327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141713</xdr:rowOff>
    </xdr:from>
    <xdr:ext cx="762000" cy="259045"/>
    <xdr:sp macro="" textlink="">
      <xdr:nvSpPr>
        <xdr:cNvPr id="91" name="財政力該当値テキスト"/>
        <xdr:cNvSpPr txBox="1"/>
      </xdr:nvSpPr>
      <xdr:spPr>
        <a:xfrm>
          <a:off x="4584700" y="617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142422</xdr:rowOff>
    </xdr:from>
    <xdr:to>
      <xdr:col>19</xdr:col>
      <xdr:colOff>184150</xdr:colOff>
      <xdr:row>38</xdr:row>
      <xdr:rowOff>72572</xdr:rowOff>
    </xdr:to>
    <xdr:sp macro="" textlink="">
      <xdr:nvSpPr>
        <xdr:cNvPr id="92" name="楕円 91"/>
        <xdr:cNvSpPr/>
      </xdr:nvSpPr>
      <xdr:spPr>
        <a:xfrm>
          <a:off x="3702050" y="63451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82749</xdr:rowOff>
    </xdr:from>
    <xdr:ext cx="736600" cy="259045"/>
    <xdr:sp macro="" textlink="">
      <xdr:nvSpPr>
        <xdr:cNvPr id="93" name="テキスト ボックス 92"/>
        <xdr:cNvSpPr txBox="1"/>
      </xdr:nvSpPr>
      <xdr:spPr>
        <a:xfrm>
          <a:off x="3409950" y="6117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142422</xdr:rowOff>
    </xdr:from>
    <xdr:to>
      <xdr:col>15</xdr:col>
      <xdr:colOff>133350</xdr:colOff>
      <xdr:row>38</xdr:row>
      <xdr:rowOff>72572</xdr:rowOff>
    </xdr:to>
    <xdr:sp macro="" textlink="">
      <xdr:nvSpPr>
        <xdr:cNvPr id="94" name="楕円 93"/>
        <xdr:cNvSpPr/>
      </xdr:nvSpPr>
      <xdr:spPr>
        <a:xfrm>
          <a:off x="2889250" y="63451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82749</xdr:rowOff>
    </xdr:from>
    <xdr:ext cx="762000" cy="259045"/>
    <xdr:sp macro="" textlink="">
      <xdr:nvSpPr>
        <xdr:cNvPr id="95" name="テキスト ボックス 94"/>
        <xdr:cNvSpPr txBox="1"/>
      </xdr:nvSpPr>
      <xdr:spPr>
        <a:xfrm>
          <a:off x="2597150" y="611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142422</xdr:rowOff>
    </xdr:from>
    <xdr:to>
      <xdr:col>11</xdr:col>
      <xdr:colOff>82550</xdr:colOff>
      <xdr:row>38</xdr:row>
      <xdr:rowOff>72572</xdr:rowOff>
    </xdr:to>
    <xdr:sp macro="" textlink="">
      <xdr:nvSpPr>
        <xdr:cNvPr id="96" name="楕円 95"/>
        <xdr:cNvSpPr/>
      </xdr:nvSpPr>
      <xdr:spPr>
        <a:xfrm>
          <a:off x="2095500" y="634510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82749</xdr:rowOff>
    </xdr:from>
    <xdr:ext cx="762000" cy="259045"/>
    <xdr:sp macro="" textlink="">
      <xdr:nvSpPr>
        <xdr:cNvPr id="97" name="テキスト ボックス 96"/>
        <xdr:cNvSpPr txBox="1"/>
      </xdr:nvSpPr>
      <xdr:spPr>
        <a:xfrm>
          <a:off x="1784350" y="611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125186</xdr:rowOff>
    </xdr:from>
    <xdr:to>
      <xdr:col>7</xdr:col>
      <xdr:colOff>31750</xdr:colOff>
      <xdr:row>38</xdr:row>
      <xdr:rowOff>55336</xdr:rowOff>
    </xdr:to>
    <xdr:sp macro="" textlink="">
      <xdr:nvSpPr>
        <xdr:cNvPr id="98" name="楕円 97"/>
        <xdr:cNvSpPr/>
      </xdr:nvSpPr>
      <xdr:spPr>
        <a:xfrm>
          <a:off x="1282700" y="632786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65513</xdr:rowOff>
    </xdr:from>
    <xdr:ext cx="762000" cy="259045"/>
    <xdr:sp macro="" textlink="">
      <xdr:nvSpPr>
        <xdr:cNvPr id="99" name="テキスト ボックス 98"/>
        <xdr:cNvSpPr txBox="1"/>
      </xdr:nvSpPr>
      <xdr:spPr>
        <a:xfrm>
          <a:off x="971550" y="610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特別区税、地方消費税交付金等の増により分母となる経常的一般財源等総額は約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千万円の増となった。一方、物件費、扶助費の増等により分子となる経常的経費充当一般財源等も約</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千万円の増となり前年度比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67</xdr:row>
      <xdr:rowOff>7620</xdr:rowOff>
    </xdr:to>
    <xdr:cxnSp macro="">
      <xdr:nvCxnSpPr>
        <xdr:cNvPr id="129" name="直線コネクタ 128"/>
        <xdr:cNvCxnSpPr/>
      </xdr:nvCxnSpPr>
      <xdr:spPr>
        <a:xfrm flipV="1">
          <a:off x="4514850" y="9737514"/>
          <a:ext cx="0" cy="1501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30" name="財政構造の弾力性最小値テキスト"/>
        <xdr:cNvSpPr txBox="1"/>
      </xdr:nvSpPr>
      <xdr:spPr>
        <a:xfrm>
          <a:off x="4584700" y="1121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31" name="直線コネクタ 130"/>
        <xdr:cNvCxnSpPr/>
      </xdr:nvCxnSpPr>
      <xdr:spPr>
        <a:xfrm>
          <a:off x="4425950" y="1123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4584700" y="948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425950" y="9737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60</xdr:row>
      <xdr:rowOff>146050</xdr:rowOff>
    </xdr:to>
    <xdr:cxnSp macro="">
      <xdr:nvCxnSpPr>
        <xdr:cNvPr id="134" name="直線コネクタ 133"/>
        <xdr:cNvCxnSpPr/>
      </xdr:nvCxnSpPr>
      <xdr:spPr>
        <a:xfrm>
          <a:off x="3752850" y="10107930"/>
          <a:ext cx="762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5" name="財政構造の弾力性平均値テキスト"/>
        <xdr:cNvSpPr txBox="1"/>
      </xdr:nvSpPr>
      <xdr:spPr>
        <a:xfrm>
          <a:off x="4584700" y="10612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6" name="フローチャート: 判断 135"/>
        <xdr:cNvSpPr/>
      </xdr:nvSpPr>
      <xdr:spPr>
        <a:xfrm>
          <a:off x="4464050" y="10640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62</xdr:row>
      <xdr:rowOff>157056</xdr:rowOff>
    </xdr:to>
    <xdr:cxnSp macro="">
      <xdr:nvCxnSpPr>
        <xdr:cNvPr id="137" name="直線コネクタ 136"/>
        <xdr:cNvCxnSpPr/>
      </xdr:nvCxnSpPr>
      <xdr:spPr>
        <a:xfrm flipV="1">
          <a:off x="2940050" y="10107930"/>
          <a:ext cx="812800" cy="4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77046</xdr:rowOff>
    </xdr:from>
    <xdr:to>
      <xdr:col>19</xdr:col>
      <xdr:colOff>184150</xdr:colOff>
      <xdr:row>65</xdr:row>
      <xdr:rowOff>7196</xdr:rowOff>
    </xdr:to>
    <xdr:sp macro="" textlink="">
      <xdr:nvSpPr>
        <xdr:cNvPr id="138" name="フローチャート: 判断 137"/>
        <xdr:cNvSpPr/>
      </xdr:nvSpPr>
      <xdr:spPr>
        <a:xfrm>
          <a:off x="3702050" y="10806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39" name="テキスト ボックス 138"/>
        <xdr:cNvSpPr txBox="1"/>
      </xdr:nvSpPr>
      <xdr:spPr>
        <a:xfrm>
          <a:off x="3409950" y="1089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157056</xdr:rowOff>
    </xdr:to>
    <xdr:cxnSp macro="">
      <xdr:nvCxnSpPr>
        <xdr:cNvPr id="140" name="直線コネクタ 139"/>
        <xdr:cNvCxnSpPr/>
      </xdr:nvCxnSpPr>
      <xdr:spPr>
        <a:xfrm>
          <a:off x="2127250" y="10393680"/>
          <a:ext cx="812800" cy="15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171027</xdr:rowOff>
    </xdr:from>
    <xdr:to>
      <xdr:col>15</xdr:col>
      <xdr:colOff>133350</xdr:colOff>
      <xdr:row>66</xdr:row>
      <xdr:rowOff>101177</xdr:rowOff>
    </xdr:to>
    <xdr:sp macro="" textlink="">
      <xdr:nvSpPr>
        <xdr:cNvPr id="141" name="フローチャート: 判断 140"/>
        <xdr:cNvSpPr/>
      </xdr:nvSpPr>
      <xdr:spPr>
        <a:xfrm>
          <a:off x="2889250" y="11067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85954</xdr:rowOff>
    </xdr:from>
    <xdr:ext cx="762000" cy="259045"/>
    <xdr:sp macro="" textlink="">
      <xdr:nvSpPr>
        <xdr:cNvPr id="142" name="テキスト ボックス 141"/>
        <xdr:cNvSpPr txBox="1"/>
      </xdr:nvSpPr>
      <xdr:spPr>
        <a:xfrm>
          <a:off x="2597150" y="1115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28363</xdr:rowOff>
    </xdr:to>
    <xdr:cxnSp macro="">
      <xdr:nvCxnSpPr>
        <xdr:cNvPr id="143" name="直線コネクタ 142"/>
        <xdr:cNvCxnSpPr/>
      </xdr:nvCxnSpPr>
      <xdr:spPr>
        <a:xfrm flipV="1">
          <a:off x="1333500" y="10393680"/>
          <a:ext cx="79375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101177</xdr:rowOff>
    </xdr:from>
    <xdr:to>
      <xdr:col>11</xdr:col>
      <xdr:colOff>82550</xdr:colOff>
      <xdr:row>65</xdr:row>
      <xdr:rowOff>31327</xdr:rowOff>
    </xdr:to>
    <xdr:sp macro="" textlink="">
      <xdr:nvSpPr>
        <xdr:cNvPr id="144" name="フローチャート: 判断 143"/>
        <xdr:cNvSpPr/>
      </xdr:nvSpPr>
      <xdr:spPr>
        <a:xfrm>
          <a:off x="2095500" y="108301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45" name="テキスト ボックス 144"/>
        <xdr:cNvSpPr txBox="1"/>
      </xdr:nvSpPr>
      <xdr:spPr>
        <a:xfrm>
          <a:off x="1784350" y="1091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6" name="フローチャート: 判断 145"/>
        <xdr:cNvSpPr/>
      </xdr:nvSpPr>
      <xdr:spPr>
        <a:xfrm>
          <a:off x="12827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47" name="テキスト ボックス 146"/>
        <xdr:cNvSpPr txBox="1"/>
      </xdr:nvSpPr>
      <xdr:spPr>
        <a:xfrm>
          <a:off x="9715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3" name="楕円 152"/>
        <xdr:cNvSpPr/>
      </xdr:nvSpPr>
      <xdr:spPr>
        <a:xfrm>
          <a:off x="4464050" y="10153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4" name="財政構造の弾力性該当値テキスト"/>
        <xdr:cNvSpPr txBox="1"/>
      </xdr:nvSpPr>
      <xdr:spPr>
        <a:xfrm>
          <a:off x="4584700" y="100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55" name="楕円 154"/>
        <xdr:cNvSpPr/>
      </xdr:nvSpPr>
      <xdr:spPr>
        <a:xfrm>
          <a:off x="370205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6" name="テキスト ボックス 155"/>
        <xdr:cNvSpPr txBox="1"/>
      </xdr:nvSpPr>
      <xdr:spPr>
        <a:xfrm>
          <a:off x="3409950" y="9833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7" name="楕円 156"/>
        <xdr:cNvSpPr/>
      </xdr:nvSpPr>
      <xdr:spPr>
        <a:xfrm>
          <a:off x="2889250" y="10499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46583</xdr:rowOff>
    </xdr:from>
    <xdr:ext cx="762000" cy="259045"/>
    <xdr:sp macro="" textlink="">
      <xdr:nvSpPr>
        <xdr:cNvPr id="158" name="テキスト ボックス 157"/>
        <xdr:cNvSpPr txBox="1"/>
      </xdr:nvSpPr>
      <xdr:spPr>
        <a:xfrm>
          <a:off x="2597150" y="1027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9" name="楕円 158"/>
        <xdr:cNvSpPr/>
      </xdr:nvSpPr>
      <xdr:spPr>
        <a:xfrm>
          <a:off x="2095500" y="103428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60" name="テキスト ボックス 159"/>
        <xdr:cNvSpPr txBox="1"/>
      </xdr:nvSpPr>
      <xdr:spPr>
        <a:xfrm>
          <a:off x="1784350" y="1011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61" name="楕円 160"/>
        <xdr:cNvSpPr/>
      </xdr:nvSpPr>
      <xdr:spPr>
        <a:xfrm>
          <a:off x="1282700" y="1037505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62" name="テキスト ボックス 161"/>
        <xdr:cNvSpPr txBox="1"/>
      </xdr:nvSpPr>
      <xdr:spPr>
        <a:xfrm>
          <a:off x="971550" y="1014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減少したものの、地域経済活性化事業、ごみ収集・資源回収事業費により、物件費が増となり、また、小学校施設維持、公園維持管理費により、維持補修費も増となったため、全体として前年度を上回った。</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2" name="直線コネクタ 191"/>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3" name="人件費・物件費等の状況最小値テキスト"/>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4" name="直線コネクタ 193"/>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5" name="人件費・物件費等の状況最大値テキスト"/>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6" name="直線コネクタ 195"/>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159790</xdr:rowOff>
    </xdr:from>
    <xdr:to>
      <xdr:col>23</xdr:col>
      <xdr:colOff>133350</xdr:colOff>
      <xdr:row>82</xdr:row>
      <xdr:rowOff>170174</xdr:rowOff>
    </xdr:to>
    <xdr:cxnSp macro="">
      <xdr:nvCxnSpPr>
        <xdr:cNvPr id="197" name="直線コネクタ 196"/>
        <xdr:cNvCxnSpPr/>
      </xdr:nvCxnSpPr>
      <xdr:spPr>
        <a:xfrm>
          <a:off x="3752850" y="13906270"/>
          <a:ext cx="7620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122882</xdr:rowOff>
    </xdr:from>
    <xdr:ext cx="762000" cy="259045"/>
    <xdr:sp macro="" textlink="">
      <xdr:nvSpPr>
        <xdr:cNvPr id="198" name="人件費・物件費等の状況平均値テキスト"/>
        <xdr:cNvSpPr txBox="1"/>
      </xdr:nvSpPr>
      <xdr:spPr>
        <a:xfrm>
          <a:off x="4584700" y="13534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9" name="フローチャート: 判断 198"/>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41534</xdr:rowOff>
    </xdr:from>
    <xdr:to>
      <xdr:col>19</xdr:col>
      <xdr:colOff>133350</xdr:colOff>
      <xdr:row>82</xdr:row>
      <xdr:rowOff>159790</xdr:rowOff>
    </xdr:to>
    <xdr:cxnSp macro="">
      <xdr:nvCxnSpPr>
        <xdr:cNvPr id="200" name="直線コネクタ 199"/>
        <xdr:cNvCxnSpPr/>
      </xdr:nvCxnSpPr>
      <xdr:spPr>
        <a:xfrm>
          <a:off x="2940050" y="13788014"/>
          <a:ext cx="812800" cy="1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201" name="フローチャート: 判断 200"/>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22624</xdr:rowOff>
    </xdr:from>
    <xdr:ext cx="736600" cy="259045"/>
    <xdr:sp macro="" textlink="">
      <xdr:nvSpPr>
        <xdr:cNvPr id="202" name="テキスト ボックス 201"/>
        <xdr:cNvSpPr txBox="1"/>
      </xdr:nvSpPr>
      <xdr:spPr>
        <a:xfrm>
          <a:off x="3409950" y="1343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27964</xdr:rowOff>
    </xdr:from>
    <xdr:to>
      <xdr:col>15</xdr:col>
      <xdr:colOff>82550</xdr:colOff>
      <xdr:row>82</xdr:row>
      <xdr:rowOff>41534</xdr:rowOff>
    </xdr:to>
    <xdr:cxnSp macro="">
      <xdr:nvCxnSpPr>
        <xdr:cNvPr id="203" name="直線コネクタ 202"/>
        <xdr:cNvCxnSpPr/>
      </xdr:nvCxnSpPr>
      <xdr:spPr>
        <a:xfrm>
          <a:off x="2127250" y="13774444"/>
          <a:ext cx="812800" cy="1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4" name="フローチャート: 判断 203"/>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132872</xdr:rowOff>
    </xdr:from>
    <xdr:ext cx="762000" cy="259045"/>
    <xdr:sp macro="" textlink="">
      <xdr:nvSpPr>
        <xdr:cNvPr id="205" name="テキスト ボックス 204"/>
        <xdr:cNvSpPr txBox="1"/>
      </xdr:nvSpPr>
      <xdr:spPr>
        <a:xfrm>
          <a:off x="2597150" y="1337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2294</xdr:rowOff>
    </xdr:from>
    <xdr:to>
      <xdr:col>11</xdr:col>
      <xdr:colOff>31750</xdr:colOff>
      <xdr:row>82</xdr:row>
      <xdr:rowOff>27964</xdr:rowOff>
    </xdr:to>
    <xdr:cxnSp macro="">
      <xdr:nvCxnSpPr>
        <xdr:cNvPr id="206" name="直線コネクタ 205"/>
        <xdr:cNvCxnSpPr/>
      </xdr:nvCxnSpPr>
      <xdr:spPr>
        <a:xfrm>
          <a:off x="1333500" y="13748774"/>
          <a:ext cx="793750" cy="2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7" name="フローチャート: 判断 206"/>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110484</xdr:rowOff>
    </xdr:from>
    <xdr:ext cx="762000" cy="259045"/>
    <xdr:sp macro="" textlink="">
      <xdr:nvSpPr>
        <xdr:cNvPr id="208" name="テキスト ボックス 207"/>
        <xdr:cNvSpPr txBox="1"/>
      </xdr:nvSpPr>
      <xdr:spPr>
        <a:xfrm>
          <a:off x="1784350" y="133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9" name="フローチャート: 判断 208"/>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79726</xdr:rowOff>
    </xdr:from>
    <xdr:ext cx="762000" cy="259045"/>
    <xdr:sp macro="" textlink="">
      <xdr:nvSpPr>
        <xdr:cNvPr id="210" name="テキスト ボックス 209"/>
        <xdr:cNvSpPr txBox="1"/>
      </xdr:nvSpPr>
      <xdr:spPr>
        <a:xfrm>
          <a:off x="971550" y="1332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119374</xdr:rowOff>
    </xdr:from>
    <xdr:to>
      <xdr:col>23</xdr:col>
      <xdr:colOff>184150</xdr:colOff>
      <xdr:row>83</xdr:row>
      <xdr:rowOff>49524</xdr:rowOff>
    </xdr:to>
    <xdr:sp macro="" textlink="">
      <xdr:nvSpPr>
        <xdr:cNvPr id="216" name="楕円 215"/>
        <xdr:cNvSpPr/>
      </xdr:nvSpPr>
      <xdr:spPr>
        <a:xfrm>
          <a:off x="4464050" y="138658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91451</xdr:rowOff>
    </xdr:from>
    <xdr:ext cx="762000" cy="259045"/>
    <xdr:sp macro="" textlink="">
      <xdr:nvSpPr>
        <xdr:cNvPr id="217" name="人件費・物件費等の状況該当値テキスト"/>
        <xdr:cNvSpPr txBox="1"/>
      </xdr:nvSpPr>
      <xdr:spPr>
        <a:xfrm>
          <a:off x="4584700" y="1383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108990</xdr:rowOff>
    </xdr:from>
    <xdr:to>
      <xdr:col>19</xdr:col>
      <xdr:colOff>184150</xdr:colOff>
      <xdr:row>83</xdr:row>
      <xdr:rowOff>39140</xdr:rowOff>
    </xdr:to>
    <xdr:sp macro="" textlink="">
      <xdr:nvSpPr>
        <xdr:cNvPr id="218" name="楕円 217"/>
        <xdr:cNvSpPr/>
      </xdr:nvSpPr>
      <xdr:spPr>
        <a:xfrm>
          <a:off x="3702050" y="13855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23917</xdr:rowOff>
    </xdr:from>
    <xdr:ext cx="736600" cy="259045"/>
    <xdr:sp macro="" textlink="">
      <xdr:nvSpPr>
        <xdr:cNvPr id="219" name="テキスト ボックス 218"/>
        <xdr:cNvSpPr txBox="1"/>
      </xdr:nvSpPr>
      <xdr:spPr>
        <a:xfrm>
          <a:off x="3409950" y="1393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162184</xdr:rowOff>
    </xdr:from>
    <xdr:to>
      <xdr:col>15</xdr:col>
      <xdr:colOff>133350</xdr:colOff>
      <xdr:row>82</xdr:row>
      <xdr:rowOff>92334</xdr:rowOff>
    </xdr:to>
    <xdr:sp macro="" textlink="">
      <xdr:nvSpPr>
        <xdr:cNvPr id="220" name="楕円 219"/>
        <xdr:cNvSpPr/>
      </xdr:nvSpPr>
      <xdr:spPr>
        <a:xfrm>
          <a:off x="2889250" y="13741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77111</xdr:rowOff>
    </xdr:from>
    <xdr:ext cx="762000" cy="259045"/>
    <xdr:sp macro="" textlink="">
      <xdr:nvSpPr>
        <xdr:cNvPr id="221" name="テキスト ボックス 220"/>
        <xdr:cNvSpPr txBox="1"/>
      </xdr:nvSpPr>
      <xdr:spPr>
        <a:xfrm>
          <a:off x="2597150" y="1382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148614</xdr:rowOff>
    </xdr:from>
    <xdr:to>
      <xdr:col>11</xdr:col>
      <xdr:colOff>82550</xdr:colOff>
      <xdr:row>82</xdr:row>
      <xdr:rowOff>78764</xdr:rowOff>
    </xdr:to>
    <xdr:sp macro="" textlink="">
      <xdr:nvSpPr>
        <xdr:cNvPr id="222" name="楕円 221"/>
        <xdr:cNvSpPr/>
      </xdr:nvSpPr>
      <xdr:spPr>
        <a:xfrm>
          <a:off x="2095500" y="137274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63541</xdr:rowOff>
    </xdr:from>
    <xdr:ext cx="762000" cy="259045"/>
    <xdr:sp macro="" textlink="">
      <xdr:nvSpPr>
        <xdr:cNvPr id="223" name="テキスト ボックス 222"/>
        <xdr:cNvSpPr txBox="1"/>
      </xdr:nvSpPr>
      <xdr:spPr>
        <a:xfrm>
          <a:off x="1784350" y="1381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122944</xdr:rowOff>
    </xdr:from>
    <xdr:to>
      <xdr:col>7</xdr:col>
      <xdr:colOff>31750</xdr:colOff>
      <xdr:row>82</xdr:row>
      <xdr:rowOff>53094</xdr:rowOff>
    </xdr:to>
    <xdr:sp macro="" textlink="">
      <xdr:nvSpPr>
        <xdr:cNvPr id="224" name="楕円 223"/>
        <xdr:cNvSpPr/>
      </xdr:nvSpPr>
      <xdr:spPr>
        <a:xfrm>
          <a:off x="1282700" y="1370178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37871</xdr:rowOff>
    </xdr:from>
    <xdr:ext cx="762000" cy="259045"/>
    <xdr:sp macro="" textlink="">
      <xdr:nvSpPr>
        <xdr:cNvPr id="225" name="テキスト ボックス 224"/>
        <xdr:cNvSpPr txBox="1"/>
      </xdr:nvSpPr>
      <xdr:spPr>
        <a:xfrm>
          <a:off x="971550" y="1378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職員の給与水準は、特別区人事委員会勧告に基づき、</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区内の民間従業員の給与水準と均衡させている。</a:t>
          </a:r>
        </a:p>
        <a:p>
          <a:r>
            <a:rPr kumimoji="1" lang="ja-JP" altLang="en-US" sz="1300">
              <a:latin typeface="ＭＳ Ｐゴシック" panose="020B0600070205080204" pitchFamily="50" charset="-128"/>
              <a:ea typeface="ＭＳ Ｐゴシック" panose="020B0600070205080204" pitchFamily="50" charset="-128"/>
            </a:rPr>
            <a:t>　 国を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ポイント下回るとともに、類似団体内平均値を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ポイント下回っており、類似団体内順位は６位となっている。今後も職務・職責を的確に反映した給与制度の推進により引き続き、給与の適正化に努めていく。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2" name="直線コネクタ 251"/>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3" name="給与水準   （国との比較）最小値テキスト"/>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4" name="直線コネクタ 253"/>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157480</xdr:rowOff>
    </xdr:from>
    <xdr:to>
      <xdr:col>81</xdr:col>
      <xdr:colOff>44450</xdr:colOff>
      <xdr:row>84</xdr:row>
      <xdr:rowOff>34289</xdr:rowOff>
    </xdr:to>
    <xdr:cxnSp macro="">
      <xdr:nvCxnSpPr>
        <xdr:cNvPr id="257" name="直線コネクタ 256"/>
        <xdr:cNvCxnSpPr/>
      </xdr:nvCxnSpPr>
      <xdr:spPr>
        <a:xfrm>
          <a:off x="14712950" y="14071600"/>
          <a:ext cx="762000" cy="4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8" name="給与水準   （国との比較）平均値テキスト"/>
        <xdr:cNvSpPr txBox="1"/>
      </xdr:nvSpPr>
      <xdr:spPr>
        <a:xfrm>
          <a:off x="15563850" y="1415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9" name="フローチャート: 判断 258"/>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157480</xdr:rowOff>
    </xdr:from>
    <xdr:to>
      <xdr:col>77</xdr:col>
      <xdr:colOff>44450</xdr:colOff>
      <xdr:row>83</xdr:row>
      <xdr:rowOff>157480</xdr:rowOff>
    </xdr:to>
    <xdr:cxnSp macro="">
      <xdr:nvCxnSpPr>
        <xdr:cNvPr id="260" name="直線コネクタ 259"/>
        <xdr:cNvCxnSpPr/>
      </xdr:nvCxnSpPr>
      <xdr:spPr>
        <a:xfrm>
          <a:off x="13903960" y="14071600"/>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61" name="フローチャート: 判断 260"/>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43197</xdr:rowOff>
    </xdr:from>
    <xdr:ext cx="736600" cy="259045"/>
    <xdr:sp macro="" textlink="">
      <xdr:nvSpPr>
        <xdr:cNvPr id="262" name="テキスト ボックス 261"/>
        <xdr:cNvSpPr txBox="1"/>
      </xdr:nvSpPr>
      <xdr:spPr>
        <a:xfrm>
          <a:off x="14370050" y="14292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157480</xdr:rowOff>
    </xdr:from>
    <xdr:to>
      <xdr:col>72</xdr:col>
      <xdr:colOff>203200</xdr:colOff>
      <xdr:row>84</xdr:row>
      <xdr:rowOff>154939</xdr:rowOff>
    </xdr:to>
    <xdr:cxnSp macro="">
      <xdr:nvCxnSpPr>
        <xdr:cNvPr id="263" name="直線コネクタ 262"/>
        <xdr:cNvCxnSpPr/>
      </xdr:nvCxnSpPr>
      <xdr:spPr>
        <a:xfrm flipV="1">
          <a:off x="13106400" y="14071600"/>
          <a:ext cx="797560" cy="16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4" name="フローチャート: 判断 263"/>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91457</xdr:rowOff>
    </xdr:from>
    <xdr:ext cx="762000" cy="259045"/>
    <xdr:sp macro="" textlink="">
      <xdr:nvSpPr>
        <xdr:cNvPr id="265" name="テキスト ボックス 264"/>
        <xdr:cNvSpPr txBox="1"/>
      </xdr:nvSpPr>
      <xdr:spPr>
        <a:xfrm>
          <a:off x="13557250" y="1434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85</xdr:row>
      <xdr:rowOff>7620</xdr:rowOff>
    </xdr:to>
    <xdr:cxnSp macro="">
      <xdr:nvCxnSpPr>
        <xdr:cNvPr id="266" name="直線コネクタ 265"/>
        <xdr:cNvCxnSpPr/>
      </xdr:nvCxnSpPr>
      <xdr:spPr>
        <a:xfrm flipV="1">
          <a:off x="12293600" y="14236699"/>
          <a:ext cx="812800" cy="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68" name="テキスト ボックス 267"/>
        <xdr:cNvSpPr txBox="1"/>
      </xdr:nvSpPr>
      <xdr:spPr>
        <a:xfrm>
          <a:off x="12763500" y="1450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9" name="フローチャート: 判断 268"/>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70" name="テキスト ボックス 269"/>
        <xdr:cNvSpPr txBox="1"/>
      </xdr:nvSpPr>
      <xdr:spPr>
        <a:xfrm>
          <a:off x="11950700" y="1457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154939</xdr:rowOff>
    </xdr:from>
    <xdr:to>
      <xdr:col>81</xdr:col>
      <xdr:colOff>95250</xdr:colOff>
      <xdr:row>84</xdr:row>
      <xdr:rowOff>85089</xdr:rowOff>
    </xdr:to>
    <xdr:sp macro="" textlink="">
      <xdr:nvSpPr>
        <xdr:cNvPr id="276" name="楕円 275"/>
        <xdr:cNvSpPr/>
      </xdr:nvSpPr>
      <xdr:spPr>
        <a:xfrm>
          <a:off x="15427960" y="1406905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xdr:rowOff>
    </xdr:from>
    <xdr:ext cx="762000" cy="259045"/>
    <xdr:sp macro="" textlink="">
      <xdr:nvSpPr>
        <xdr:cNvPr id="277" name="給与水準   （国との比較）該当値テキスト"/>
        <xdr:cNvSpPr txBox="1"/>
      </xdr:nvSpPr>
      <xdr:spPr>
        <a:xfrm>
          <a:off x="15563850" y="1391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106680</xdr:rowOff>
    </xdr:from>
    <xdr:to>
      <xdr:col>77</xdr:col>
      <xdr:colOff>95250</xdr:colOff>
      <xdr:row>84</xdr:row>
      <xdr:rowOff>36830</xdr:rowOff>
    </xdr:to>
    <xdr:sp macro="" textlink="">
      <xdr:nvSpPr>
        <xdr:cNvPr id="278" name="楕円 277"/>
        <xdr:cNvSpPr/>
      </xdr:nvSpPr>
      <xdr:spPr>
        <a:xfrm>
          <a:off x="14665960" y="140208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47007</xdr:rowOff>
    </xdr:from>
    <xdr:ext cx="736600" cy="259045"/>
    <xdr:sp macro="" textlink="">
      <xdr:nvSpPr>
        <xdr:cNvPr id="279" name="テキスト ボックス 278"/>
        <xdr:cNvSpPr txBox="1"/>
      </xdr:nvSpPr>
      <xdr:spPr>
        <a:xfrm>
          <a:off x="14370050" y="13793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106680</xdr:rowOff>
    </xdr:from>
    <xdr:to>
      <xdr:col>73</xdr:col>
      <xdr:colOff>44450</xdr:colOff>
      <xdr:row>84</xdr:row>
      <xdr:rowOff>36830</xdr:rowOff>
    </xdr:to>
    <xdr:sp macro="" textlink="">
      <xdr:nvSpPr>
        <xdr:cNvPr id="280" name="楕円 279"/>
        <xdr:cNvSpPr/>
      </xdr:nvSpPr>
      <xdr:spPr>
        <a:xfrm>
          <a:off x="13868400" y="140208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47007</xdr:rowOff>
    </xdr:from>
    <xdr:ext cx="762000" cy="259045"/>
    <xdr:sp macro="" textlink="">
      <xdr:nvSpPr>
        <xdr:cNvPr id="281" name="テキスト ボックス 280"/>
        <xdr:cNvSpPr txBox="1"/>
      </xdr:nvSpPr>
      <xdr:spPr>
        <a:xfrm>
          <a:off x="13557250" y="1379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2" name="楕円 281"/>
        <xdr:cNvSpPr/>
      </xdr:nvSpPr>
      <xdr:spPr>
        <a:xfrm>
          <a:off x="13055600" y="1418589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3" name="テキスト ボックス 282"/>
        <xdr:cNvSpPr txBox="1"/>
      </xdr:nvSpPr>
      <xdr:spPr>
        <a:xfrm>
          <a:off x="12763500" y="1395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128270</xdr:rowOff>
    </xdr:from>
    <xdr:to>
      <xdr:col>64</xdr:col>
      <xdr:colOff>152400</xdr:colOff>
      <xdr:row>85</xdr:row>
      <xdr:rowOff>58420</xdr:rowOff>
    </xdr:to>
    <xdr:sp macro="" textlink="">
      <xdr:nvSpPr>
        <xdr:cNvPr id="284" name="楕円 283"/>
        <xdr:cNvSpPr/>
      </xdr:nvSpPr>
      <xdr:spPr>
        <a:xfrm>
          <a:off x="12242800" y="14210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68597</xdr:rowOff>
    </xdr:from>
    <xdr:ext cx="762000" cy="259045"/>
    <xdr:sp macro="" textlink="">
      <xdr:nvSpPr>
        <xdr:cNvPr id="285" name="テキスト ボックス 284"/>
        <xdr:cNvSpPr txBox="1"/>
      </xdr:nvSpPr>
      <xdr:spPr>
        <a:xfrm>
          <a:off x="11950700" y="1398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多様化・高度化する行政課題へ対応するため事務事業の見直し、組織改編、業務委託等をさらに進めているが、類似団体内平均値と比較すると、</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ポイントの差がある。昨年度と同じであるものの、今後も職員数の適正化に向けて、一層の取り組みを図っていく。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7" name="直線コネクタ 316"/>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0" name="定員管理の状況最大値テキスト"/>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1" name="直線コネクタ 320"/>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96399</xdr:rowOff>
    </xdr:from>
    <xdr:to>
      <xdr:col>81</xdr:col>
      <xdr:colOff>44450</xdr:colOff>
      <xdr:row>61</xdr:row>
      <xdr:rowOff>102144</xdr:rowOff>
    </xdr:to>
    <xdr:cxnSp macro="">
      <xdr:nvCxnSpPr>
        <xdr:cNvPr id="322" name="直線コネクタ 321"/>
        <xdr:cNvCxnSpPr/>
      </xdr:nvCxnSpPr>
      <xdr:spPr>
        <a:xfrm>
          <a:off x="14712950" y="10322439"/>
          <a:ext cx="762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168322</xdr:rowOff>
    </xdr:from>
    <xdr:ext cx="762000" cy="259045"/>
    <xdr:sp macro="" textlink="">
      <xdr:nvSpPr>
        <xdr:cNvPr id="323" name="定員管理の状況平均値テキスト"/>
        <xdr:cNvSpPr txBox="1"/>
      </xdr:nvSpPr>
      <xdr:spPr>
        <a:xfrm>
          <a:off x="15563850" y="9891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4" name="フローチャート: 判断 323"/>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89505</xdr:rowOff>
    </xdr:from>
    <xdr:to>
      <xdr:col>77</xdr:col>
      <xdr:colOff>44450</xdr:colOff>
      <xdr:row>61</xdr:row>
      <xdr:rowOff>96399</xdr:rowOff>
    </xdr:to>
    <xdr:cxnSp macro="">
      <xdr:nvCxnSpPr>
        <xdr:cNvPr id="325" name="直線コネクタ 324"/>
        <xdr:cNvCxnSpPr/>
      </xdr:nvCxnSpPr>
      <xdr:spPr>
        <a:xfrm>
          <a:off x="13903960" y="10315545"/>
          <a:ext cx="80899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7" name="テキスト ボックス 326"/>
        <xdr:cNvSpPr txBox="1"/>
      </xdr:nvSpPr>
      <xdr:spPr>
        <a:xfrm>
          <a:off x="1437005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82610</xdr:rowOff>
    </xdr:from>
    <xdr:to>
      <xdr:col>72</xdr:col>
      <xdr:colOff>203200</xdr:colOff>
      <xdr:row>61</xdr:row>
      <xdr:rowOff>89505</xdr:rowOff>
    </xdr:to>
    <xdr:cxnSp macro="">
      <xdr:nvCxnSpPr>
        <xdr:cNvPr id="328" name="直線コネクタ 327"/>
        <xdr:cNvCxnSpPr/>
      </xdr:nvCxnSpPr>
      <xdr:spPr>
        <a:xfrm>
          <a:off x="13106400" y="10308650"/>
          <a:ext cx="79756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9" name="フローチャート: 判断 328"/>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82930</xdr:rowOff>
    </xdr:from>
    <xdr:ext cx="762000" cy="259045"/>
    <xdr:sp macro="" textlink="">
      <xdr:nvSpPr>
        <xdr:cNvPr id="330" name="テキスト ボックス 329"/>
        <xdr:cNvSpPr txBox="1"/>
      </xdr:nvSpPr>
      <xdr:spPr>
        <a:xfrm>
          <a:off x="13557250" y="980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82610</xdr:rowOff>
    </xdr:from>
    <xdr:to>
      <xdr:col>68</xdr:col>
      <xdr:colOff>152400</xdr:colOff>
      <xdr:row>61</xdr:row>
      <xdr:rowOff>83759</xdr:rowOff>
    </xdr:to>
    <xdr:cxnSp macro="">
      <xdr:nvCxnSpPr>
        <xdr:cNvPr id="331" name="直線コネクタ 330"/>
        <xdr:cNvCxnSpPr/>
      </xdr:nvCxnSpPr>
      <xdr:spPr>
        <a:xfrm flipV="1">
          <a:off x="12293600" y="10308650"/>
          <a:ext cx="8128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2" name="フローチャート: 判断 331"/>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33" name="テキスト ボックス 332"/>
        <xdr:cNvSpPr txBox="1"/>
      </xdr:nvSpPr>
      <xdr:spPr>
        <a:xfrm>
          <a:off x="127635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4" name="フローチャート: 判断 333"/>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35" name="テキスト ボックス 334"/>
        <xdr:cNvSpPr txBox="1"/>
      </xdr:nvSpPr>
      <xdr:spPr>
        <a:xfrm>
          <a:off x="11950700" y="98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41" name="楕円 340"/>
        <xdr:cNvSpPr/>
      </xdr:nvSpPr>
      <xdr:spPr>
        <a:xfrm>
          <a:off x="15427960" y="1027738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23421</xdr:rowOff>
    </xdr:from>
    <xdr:ext cx="762000" cy="259045"/>
    <xdr:sp macro="" textlink="">
      <xdr:nvSpPr>
        <xdr:cNvPr id="342" name="定員管理の状況該当値テキスト"/>
        <xdr:cNvSpPr txBox="1"/>
      </xdr:nvSpPr>
      <xdr:spPr>
        <a:xfrm>
          <a:off x="15563850" y="1024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45599</xdr:rowOff>
    </xdr:from>
    <xdr:to>
      <xdr:col>77</xdr:col>
      <xdr:colOff>95250</xdr:colOff>
      <xdr:row>61</xdr:row>
      <xdr:rowOff>147199</xdr:rowOff>
    </xdr:to>
    <xdr:sp macro="" textlink="">
      <xdr:nvSpPr>
        <xdr:cNvPr id="343" name="楕円 342"/>
        <xdr:cNvSpPr/>
      </xdr:nvSpPr>
      <xdr:spPr>
        <a:xfrm>
          <a:off x="14665960" y="1027163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131976</xdr:rowOff>
    </xdr:from>
    <xdr:ext cx="736600" cy="259045"/>
    <xdr:sp macro="" textlink="">
      <xdr:nvSpPr>
        <xdr:cNvPr id="344" name="テキスト ボックス 343"/>
        <xdr:cNvSpPr txBox="1"/>
      </xdr:nvSpPr>
      <xdr:spPr>
        <a:xfrm>
          <a:off x="14370050" y="1035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38705</xdr:rowOff>
    </xdr:from>
    <xdr:to>
      <xdr:col>73</xdr:col>
      <xdr:colOff>44450</xdr:colOff>
      <xdr:row>61</xdr:row>
      <xdr:rowOff>140305</xdr:rowOff>
    </xdr:to>
    <xdr:sp macro="" textlink="">
      <xdr:nvSpPr>
        <xdr:cNvPr id="345" name="楕円 344"/>
        <xdr:cNvSpPr/>
      </xdr:nvSpPr>
      <xdr:spPr>
        <a:xfrm>
          <a:off x="13868400" y="102647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125082</xdr:rowOff>
    </xdr:from>
    <xdr:ext cx="762000" cy="259045"/>
    <xdr:sp macro="" textlink="">
      <xdr:nvSpPr>
        <xdr:cNvPr id="346" name="テキスト ボックス 345"/>
        <xdr:cNvSpPr txBox="1"/>
      </xdr:nvSpPr>
      <xdr:spPr>
        <a:xfrm>
          <a:off x="13557250" y="1035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31810</xdr:rowOff>
    </xdr:from>
    <xdr:to>
      <xdr:col>68</xdr:col>
      <xdr:colOff>203200</xdr:colOff>
      <xdr:row>61</xdr:row>
      <xdr:rowOff>133410</xdr:rowOff>
    </xdr:to>
    <xdr:sp macro="" textlink="">
      <xdr:nvSpPr>
        <xdr:cNvPr id="347" name="楕円 346"/>
        <xdr:cNvSpPr/>
      </xdr:nvSpPr>
      <xdr:spPr>
        <a:xfrm>
          <a:off x="13055600" y="1025785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118187</xdr:rowOff>
    </xdr:from>
    <xdr:ext cx="762000" cy="259045"/>
    <xdr:sp macro="" textlink="">
      <xdr:nvSpPr>
        <xdr:cNvPr id="348" name="テキスト ボックス 347"/>
        <xdr:cNvSpPr txBox="1"/>
      </xdr:nvSpPr>
      <xdr:spPr>
        <a:xfrm>
          <a:off x="12763500" y="1034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32959</xdr:rowOff>
    </xdr:from>
    <xdr:to>
      <xdr:col>64</xdr:col>
      <xdr:colOff>152400</xdr:colOff>
      <xdr:row>61</xdr:row>
      <xdr:rowOff>134559</xdr:rowOff>
    </xdr:to>
    <xdr:sp macro="" textlink="">
      <xdr:nvSpPr>
        <xdr:cNvPr id="349" name="楕円 348"/>
        <xdr:cNvSpPr/>
      </xdr:nvSpPr>
      <xdr:spPr>
        <a:xfrm>
          <a:off x="12242800" y="1025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119336</xdr:rowOff>
    </xdr:from>
    <xdr:ext cx="762000" cy="259045"/>
    <xdr:sp macro="" textlink="">
      <xdr:nvSpPr>
        <xdr:cNvPr id="350" name="テキスト ボックス 349"/>
        <xdr:cNvSpPr txBox="1"/>
      </xdr:nvSpPr>
      <xdr:spPr>
        <a:xfrm>
          <a:off x="11950700" y="103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従前より地方債発行を必要最低限に抑えることにより、類似団体内平均値と比較しても下回る状況が続いている。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6" name="直線コネクタ 375"/>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9" name="公債費負担の状況最大値テキスト"/>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0" name="直線コネクタ 379"/>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107950</xdr:rowOff>
    </xdr:to>
    <xdr:cxnSp macro="">
      <xdr:nvCxnSpPr>
        <xdr:cNvPr id="381" name="直線コネクタ 380"/>
        <xdr:cNvCxnSpPr/>
      </xdr:nvCxnSpPr>
      <xdr:spPr>
        <a:xfrm>
          <a:off x="14712950" y="647827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169985</xdr:rowOff>
    </xdr:from>
    <xdr:ext cx="762000" cy="259045"/>
    <xdr:sp macro="" textlink="">
      <xdr:nvSpPr>
        <xdr:cNvPr id="382" name="公債費負担の状況平均値テキスト"/>
        <xdr:cNvSpPr txBox="1"/>
      </xdr:nvSpPr>
      <xdr:spPr>
        <a:xfrm>
          <a:off x="15563850" y="6540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3" name="フローチャート: 判断 382"/>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107950</xdr:rowOff>
    </xdr:to>
    <xdr:cxnSp macro="">
      <xdr:nvCxnSpPr>
        <xdr:cNvPr id="384" name="直線コネクタ 383"/>
        <xdr:cNvCxnSpPr/>
      </xdr:nvCxnSpPr>
      <xdr:spPr>
        <a:xfrm>
          <a:off x="13903960" y="6478270"/>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437005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107950</xdr:rowOff>
    </xdr:to>
    <xdr:cxnSp macro="">
      <xdr:nvCxnSpPr>
        <xdr:cNvPr id="387" name="直線コネクタ 386"/>
        <xdr:cNvCxnSpPr/>
      </xdr:nvCxnSpPr>
      <xdr:spPr>
        <a:xfrm>
          <a:off x="13106400" y="647827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8" name="フローチャート: 判断 387"/>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52510</xdr:rowOff>
    </xdr:from>
    <xdr:ext cx="762000" cy="259045"/>
    <xdr:sp macro="" textlink="">
      <xdr:nvSpPr>
        <xdr:cNvPr id="389" name="テキスト ボックス 388"/>
        <xdr:cNvSpPr txBox="1"/>
      </xdr:nvSpPr>
      <xdr:spPr>
        <a:xfrm>
          <a:off x="1355725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128058</xdr:rowOff>
    </xdr:to>
    <xdr:cxnSp macro="">
      <xdr:nvCxnSpPr>
        <xdr:cNvPr id="390" name="直線コネクタ 389"/>
        <xdr:cNvCxnSpPr/>
      </xdr:nvCxnSpPr>
      <xdr:spPr>
        <a:xfrm flipV="1">
          <a:off x="12293600" y="6478270"/>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91" name="フローチャート: 判断 390"/>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32402</xdr:rowOff>
    </xdr:from>
    <xdr:ext cx="762000" cy="259045"/>
    <xdr:sp macro="" textlink="">
      <xdr:nvSpPr>
        <xdr:cNvPr id="392" name="テキスト ボックス 391"/>
        <xdr:cNvSpPr txBox="1"/>
      </xdr:nvSpPr>
      <xdr:spPr>
        <a:xfrm>
          <a:off x="127635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3" name="フローチャート: 判断 392"/>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52510</xdr:rowOff>
    </xdr:from>
    <xdr:ext cx="762000" cy="259045"/>
    <xdr:sp macro="" textlink="">
      <xdr:nvSpPr>
        <xdr:cNvPr id="394" name="テキスト ボックス 393"/>
        <xdr:cNvSpPr txBox="1"/>
      </xdr:nvSpPr>
      <xdr:spPr>
        <a:xfrm>
          <a:off x="1195070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0" name="楕円 399"/>
        <xdr:cNvSpPr/>
      </xdr:nvSpPr>
      <xdr:spPr>
        <a:xfrm>
          <a:off x="15427960" y="64274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1" name="公債費負担の状況該当値テキスト"/>
        <xdr:cNvSpPr txBox="1"/>
      </xdr:nvSpPr>
      <xdr:spPr>
        <a:xfrm>
          <a:off x="1556385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2" name="楕円 401"/>
        <xdr:cNvSpPr/>
      </xdr:nvSpPr>
      <xdr:spPr>
        <a:xfrm>
          <a:off x="14665960" y="64274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3" name="テキスト ボックス 402"/>
        <xdr:cNvSpPr txBox="1"/>
      </xdr:nvSpPr>
      <xdr:spPr>
        <a:xfrm>
          <a:off x="14370050" y="6203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4" name="楕円 403"/>
        <xdr:cNvSpPr/>
      </xdr:nvSpPr>
      <xdr:spPr>
        <a:xfrm>
          <a:off x="13868400" y="6427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5" name="テキスト ボックス 404"/>
        <xdr:cNvSpPr txBox="1"/>
      </xdr:nvSpPr>
      <xdr:spPr>
        <a:xfrm>
          <a:off x="1355725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06" name="楕円 405"/>
        <xdr:cNvSpPr/>
      </xdr:nvSpPr>
      <xdr:spPr>
        <a:xfrm>
          <a:off x="13055600" y="642747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07" name="テキスト ボックス 406"/>
        <xdr:cNvSpPr txBox="1"/>
      </xdr:nvSpPr>
      <xdr:spPr>
        <a:xfrm>
          <a:off x="127635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77258</xdr:rowOff>
    </xdr:from>
    <xdr:to>
      <xdr:col>64</xdr:col>
      <xdr:colOff>152400</xdr:colOff>
      <xdr:row>39</xdr:row>
      <xdr:rowOff>7408</xdr:rowOff>
    </xdr:to>
    <xdr:sp macro="" textlink="">
      <xdr:nvSpPr>
        <xdr:cNvPr id="408" name="楕円 407"/>
        <xdr:cNvSpPr/>
      </xdr:nvSpPr>
      <xdr:spPr>
        <a:xfrm>
          <a:off x="12242800" y="6447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17585</xdr:rowOff>
    </xdr:from>
    <xdr:ext cx="762000" cy="259045"/>
    <xdr:sp macro="" textlink="">
      <xdr:nvSpPr>
        <xdr:cNvPr id="409" name="テキスト ボックス 408"/>
        <xdr:cNvSpPr txBox="1"/>
      </xdr:nvSpPr>
      <xdr:spPr>
        <a:xfrm>
          <a:off x="11950700" y="622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前年度までと同様、地方債の現在高や退職手当などの区が将来負担すべき負担額より、基金など負担額に充当できる財源が上回っているため、「将来負担比率」は算定されない状況が続いている。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229,412
218,565
15.11
134,925,585
121,400,300
12,812,318
68,581,248
4,050,346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千万円の減となったものの、類似団体内平均値と比べると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ポイント上回っている状態であり、引き続き定員の適正化に取り組む。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88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57150</xdr:rowOff>
    </xdr:from>
    <xdr:to>
      <xdr:col>24</xdr:col>
      <xdr:colOff>25400</xdr:colOff>
      <xdr:row>37</xdr:row>
      <xdr:rowOff>158750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00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158750</xdr:rowOff>
    </xdr:from>
    <xdr:to>
      <xdr:col>19</xdr:col>
      <xdr:colOff>187325</xdr:colOff>
      <xdr:row>39</xdr:row>
      <xdr:rowOff>133350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024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120650</xdr:rowOff>
    </xdr:from>
    <xdr:to>
      <xdr:col>20</xdr:col>
      <xdr:colOff>38100</xdr:colOff>
      <xdr:row>38</xdr:row>
      <xdr:rowOff>50800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35577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39</xdr:row>
      <xdr:rowOff>133350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18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120650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18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6350</xdr:rowOff>
    </xdr:from>
    <xdr:to>
      <xdr:col>24</xdr:col>
      <xdr:colOff>76200</xdr:colOff>
      <xdr:row>37</xdr:row>
      <xdr:rowOff>107950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149877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107950</xdr:rowOff>
    </xdr:from>
    <xdr:to>
      <xdr:col>20</xdr:col>
      <xdr:colOff>38100</xdr:colOff>
      <xdr:row>38</xdr:row>
      <xdr:rowOff>38100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82550</xdr:rowOff>
    </xdr:from>
    <xdr:to>
      <xdr:col>15</xdr:col>
      <xdr:colOff>149225</xdr:colOff>
      <xdr:row>40</xdr:row>
      <xdr:rowOff>12700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69850</xdr:rowOff>
    </xdr:from>
    <xdr:to>
      <xdr:col>6</xdr:col>
      <xdr:colOff>171450</xdr:colOff>
      <xdr:row>40</xdr:row>
      <xdr:rowOff>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地域経済活性化事業費やごみ収集・回収事業費の増により、約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千万円の増となったため、</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152400</xdr:rowOff>
    </xdr:from>
    <xdr:to>
      <xdr:col>82</xdr:col>
      <xdr:colOff>107950</xdr:colOff>
      <xdr:row>18</xdr:row>
      <xdr:rowOff>25400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956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152400</xdr:rowOff>
    </xdr:from>
    <xdr:to>
      <xdr:col>78</xdr:col>
      <xdr:colOff>69850</xdr:colOff>
      <xdr:row>16</xdr:row>
      <xdr:rowOff>152400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9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143527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63500</xdr:rowOff>
    </xdr:from>
    <xdr:to>
      <xdr:col>73</xdr:col>
      <xdr:colOff>180975</xdr:colOff>
      <xdr:row>16</xdr:row>
      <xdr:rowOff>152400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0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120650</xdr:rowOff>
    </xdr:from>
    <xdr:to>
      <xdr:col>69</xdr:col>
      <xdr:colOff>92075</xdr:colOff>
      <xdr:row>16</xdr:row>
      <xdr:rowOff>63500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9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118127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146050</xdr:rowOff>
    </xdr:from>
    <xdr:to>
      <xdr:col>82</xdr:col>
      <xdr:colOff>158750</xdr:colOff>
      <xdr:row>18</xdr:row>
      <xdr:rowOff>76200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118127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101600</xdr:rowOff>
    </xdr:from>
    <xdr:to>
      <xdr:col>78</xdr:col>
      <xdr:colOff>120650</xdr:colOff>
      <xdr:row>17</xdr:row>
      <xdr:rowOff>31750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101600</xdr:rowOff>
    </xdr:from>
    <xdr:to>
      <xdr:col>74</xdr:col>
      <xdr:colOff>31750</xdr:colOff>
      <xdr:row>17</xdr:row>
      <xdr:rowOff>31750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xdr:rowOff>
    </xdr:from>
    <xdr:to>
      <xdr:col>69</xdr:col>
      <xdr:colOff>142875</xdr:colOff>
      <xdr:row>16</xdr:row>
      <xdr:rowOff>114300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生活保護法扶助費や児童保育委託経費の増などにより、扶助費は約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千万円の増となったため、扶助費に係る経常収支比率は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20320</xdr:rowOff>
    </xdr:from>
    <xdr:to>
      <xdr:col>24</xdr:col>
      <xdr:colOff>25400</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21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20320</xdr:rowOff>
    </xdr:from>
    <xdr:to>
      <xdr:col>19</xdr:col>
      <xdr:colOff>187325</xdr:colOff>
      <xdr:row>56</xdr:row>
      <xdr:rowOff>81280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21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82567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56</xdr:row>
      <xdr:rowOff>111760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8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111760</xdr:rowOff>
    </xdr:from>
    <xdr:to>
      <xdr:col>11</xdr:col>
      <xdr:colOff>9525</xdr:colOff>
      <xdr:row>56</xdr:row>
      <xdr:rowOff>111760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1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97807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113047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140970</xdr:rowOff>
    </xdr:from>
    <xdr:to>
      <xdr:col>20</xdr:col>
      <xdr:colOff>38100</xdr:colOff>
      <xdr:row>56</xdr:row>
      <xdr:rowOff>71120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81297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30480</xdr:rowOff>
    </xdr:from>
    <xdr:to>
      <xdr:col>15</xdr:col>
      <xdr:colOff>149225</xdr:colOff>
      <xdr:row>56</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142257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60960</xdr:rowOff>
    </xdr:from>
    <xdr:to>
      <xdr:col>11</xdr:col>
      <xdr:colOff>60325</xdr:colOff>
      <xdr:row>56</xdr:row>
      <xdr:rowOff>162560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60960</xdr:rowOff>
    </xdr:from>
    <xdr:to>
      <xdr:col>6</xdr:col>
      <xdr:colOff>171450</xdr:colOff>
      <xdr:row>56</xdr:row>
      <xdr:rowOff>162560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各特別会計への繰出金の増により、分子である経常的経費が約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千万円増となっため、その他に係る経常収支比率は前年度より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88900</xdr:rowOff>
    </xdr:from>
    <xdr:to>
      <xdr:col>82</xdr:col>
      <xdr:colOff>107950</xdr:colOff>
      <xdr:row>55</xdr:row>
      <xdr:rowOff>146050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18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105427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1004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88900</xdr:rowOff>
    </xdr:from>
    <xdr:to>
      <xdr:col>78</xdr:col>
      <xdr:colOff>69850</xdr:colOff>
      <xdr:row>56</xdr:row>
      <xdr:rowOff>165100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186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86377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69850</xdr:rowOff>
    </xdr:from>
    <xdr:to>
      <xdr:col>73</xdr:col>
      <xdr:colOff>180975</xdr:colOff>
      <xdr:row>56</xdr:row>
      <xdr:rowOff>165100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71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88900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38100</xdr:rowOff>
    </xdr:from>
    <xdr:to>
      <xdr:col>78</xdr:col>
      <xdr:colOff>120650</xdr:colOff>
      <xdr:row>55</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149877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補助費については、歳出は約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百万円の増となったが、特別区民税等の経常的一般財源が増となったことにより、補助費等に係る経常経費収支比率は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今後も引き続き、補助金規模が過大となっていないか、補助金の交付が適正な事業であるか等を常に検証し、適切な補助事業となるよう取り組んでいく。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35</xdr:row>
      <xdr:rowOff>165100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146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165100</xdr:rowOff>
    </xdr:from>
    <xdr:to>
      <xdr:col>78</xdr:col>
      <xdr:colOff>69850</xdr:colOff>
      <xdr:row>36</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165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165100</xdr:rowOff>
    </xdr:from>
    <xdr:to>
      <xdr:col>73</xdr:col>
      <xdr:colOff>180975</xdr:colOff>
      <xdr:row>36</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165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165100</xdr:rowOff>
    </xdr:from>
    <xdr:to>
      <xdr:col>69</xdr:col>
      <xdr:colOff>92075</xdr:colOff>
      <xdr:row>36</xdr:row>
      <xdr:rowOff>31750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16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67327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29227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20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114300</xdr:rowOff>
    </xdr:from>
    <xdr:to>
      <xdr:col>69</xdr:col>
      <xdr:colOff>142875</xdr:colOff>
      <xdr:row>36</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地方債の償還が進むとともに、従前より新規発行を必要最低限に抑えていることで、元利償還金は年々減少しており、公債費に係る経常収支比率は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75</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791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82566</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860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138430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928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93997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35561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997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93997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物件費や扶助費が増となったため、公債費以外に係る経常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収支比率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80</xdr:row>
      <xdr:rowOff>136798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51015"/>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108875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136798</xdr:rowOff>
    </xdr:from>
    <xdr:to>
      <xdr:col>82</xdr:col>
      <xdr:colOff>196850</xdr:colOff>
      <xdr:row>80</xdr:row>
      <xdr:rowOff>136798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5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125367</xdr:rowOff>
    </xdr:from>
    <xdr:to>
      <xdr:col>82</xdr:col>
      <xdr:colOff>107950</xdr:colOff>
      <xdr:row>76</xdr:row>
      <xdr:rowOff>51888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98411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141350</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4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125367</xdr:rowOff>
    </xdr:from>
    <xdr:to>
      <xdr:col>78</xdr:col>
      <xdr:colOff>69850</xdr:colOff>
      <xdr:row>77</xdr:row>
      <xdr:rowOff>128632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984117"/>
          <a:ext cx="8890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102326</xdr:rowOff>
    </xdr:from>
    <xdr:to>
      <xdr:col>78</xdr:col>
      <xdr:colOff>120650</xdr:colOff>
      <xdr:row>79</xdr:row>
      <xdr:rowOff>32476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47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17253</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56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128632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180061"/>
          <a:ext cx="889000" cy="1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159476</xdr:rowOff>
    </xdr:from>
    <xdr:to>
      <xdr:col>74</xdr:col>
      <xdr:colOff>31750</xdr:colOff>
      <xdr:row>80</xdr:row>
      <xdr:rowOff>89626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74403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7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76</xdr:row>
      <xdr:rowOff>156392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1800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134982</xdr:rowOff>
    </xdr:from>
    <xdr:to>
      <xdr:col>69</xdr:col>
      <xdr:colOff>142875</xdr:colOff>
      <xdr:row>79</xdr:row>
      <xdr:rowOff>65132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49909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49909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xdr:rowOff>
    </xdr:from>
    <xdr:to>
      <xdr:col>82</xdr:col>
      <xdr:colOff>158750</xdr:colOff>
      <xdr:row>76</xdr:row>
      <xdr:rowOff>102688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17615</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7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74567</xdr:rowOff>
    </xdr:from>
    <xdr:to>
      <xdr:col>78</xdr:col>
      <xdr:colOff>120650</xdr:colOff>
      <xdr:row>76</xdr:row>
      <xdr:rowOff>4716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77832</xdr:rowOff>
    </xdr:from>
    <xdr:to>
      <xdr:col>74</xdr:col>
      <xdr:colOff>31750</xdr:colOff>
      <xdr:row>78</xdr:row>
      <xdr:rowOff>7982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105592</xdr:rowOff>
    </xdr:from>
    <xdr:to>
      <xdr:col>65</xdr:col>
      <xdr:colOff>53975</xdr:colOff>
      <xdr:row>77</xdr:row>
      <xdr:rowOff>35742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45918</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117649</xdr:rowOff>
    </xdr:from>
    <xdr:to>
      <xdr:col>29</xdr:col>
      <xdr:colOff>127000</xdr:colOff>
      <xdr:row>17</xdr:row>
      <xdr:rowOff>121895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79924"/>
          <a:ext cx="647700" cy="4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16828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50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117649</xdr:rowOff>
    </xdr:from>
    <xdr:to>
      <xdr:col>26</xdr:col>
      <xdr:colOff>50800</xdr:colOff>
      <xdr:row>17</xdr:row>
      <xdr:rowOff>120381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79924"/>
          <a:ext cx="698500" cy="2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133675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7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113491</xdr:rowOff>
    </xdr:from>
    <xdr:to>
      <xdr:col>22</xdr:col>
      <xdr:colOff>114300</xdr:colOff>
      <xdr:row>17</xdr:row>
      <xdr:rowOff>120381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75766"/>
          <a:ext cx="698500" cy="6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134612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6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109812</xdr:rowOff>
    </xdr:from>
    <xdr:to>
      <xdr:col>18</xdr:col>
      <xdr:colOff>177800</xdr:colOff>
      <xdr:row>17</xdr:row>
      <xdr:rowOff>113491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72087"/>
          <a:ext cx="698500" cy="3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150886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156329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71095</xdr:rowOff>
    </xdr:from>
    <xdr:to>
      <xdr:col>29</xdr:col>
      <xdr:colOff>177800</xdr:colOff>
      <xdr:row>18</xdr:row>
      <xdr:rowOff>1245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33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87622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7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66849</xdr:rowOff>
    </xdr:from>
    <xdr:to>
      <xdr:col>26</xdr:col>
      <xdr:colOff>101600</xdr:colOff>
      <xdr:row>17</xdr:row>
      <xdr:rowOff>168449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9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7176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98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69581</xdr:rowOff>
    </xdr:from>
    <xdr:to>
      <xdr:col>22</xdr:col>
      <xdr:colOff>165100</xdr:colOff>
      <xdr:row>17</xdr:row>
      <xdr:rowOff>171181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3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62691</xdr:rowOff>
    </xdr:from>
    <xdr:to>
      <xdr:col>19</xdr:col>
      <xdr:colOff>38100</xdr:colOff>
      <xdr:row>17</xdr:row>
      <xdr:rowOff>164291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3018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59012</xdr:rowOff>
    </xdr:from>
    <xdr:to>
      <xdr:col>15</xdr:col>
      <xdr:colOff>101600</xdr:colOff>
      <xdr:row>17</xdr:row>
      <xdr:rowOff>160612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1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170789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9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62687</xdr:rowOff>
    </xdr:from>
    <xdr:to>
      <xdr:col>29</xdr:col>
      <xdr:colOff>127000</xdr:colOff>
      <xdr:row>37</xdr:row>
      <xdr:rowOff>92177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87387"/>
          <a:ext cx="647700" cy="29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142029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52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92177</xdr:rowOff>
    </xdr:from>
    <xdr:to>
      <xdr:col>26</xdr:col>
      <xdr:colOff>50800</xdr:colOff>
      <xdr:row>37</xdr:row>
      <xdr:rowOff>114960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216877"/>
          <a:ext cx="698500" cy="22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90898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0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47523</xdr:rowOff>
    </xdr:from>
    <xdr:to>
      <xdr:col>22</xdr:col>
      <xdr:colOff>114300</xdr:colOff>
      <xdr:row>37</xdr:row>
      <xdr:rowOff>114960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172223"/>
          <a:ext cx="6985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104157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1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46304</xdr:rowOff>
    </xdr:from>
    <xdr:to>
      <xdr:col>18</xdr:col>
      <xdr:colOff>177800</xdr:colOff>
      <xdr:row>37</xdr:row>
      <xdr:rowOff>47523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71004"/>
          <a:ext cx="6985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151172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11887</xdr:rowOff>
    </xdr:from>
    <xdr:to>
      <xdr:col>29</xdr:col>
      <xdr:colOff>177800</xdr:colOff>
      <xdr:row>37</xdr:row>
      <xdr:rowOff>113487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36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155414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0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41377</xdr:rowOff>
    </xdr:from>
    <xdr:to>
      <xdr:col>26</xdr:col>
      <xdr:colOff>101600</xdr:colOff>
      <xdr:row>37</xdr:row>
      <xdr:rowOff>142977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66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127754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5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64160</xdr:rowOff>
    </xdr:from>
    <xdr:to>
      <xdr:col>22</xdr:col>
      <xdr:colOff>165100</xdr:colOff>
      <xdr:row>37</xdr:row>
      <xdr:rowOff>165760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88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150537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7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168173</xdr:rowOff>
    </xdr:from>
    <xdr:to>
      <xdr:col>19</xdr:col>
      <xdr:colOff>38100</xdr:colOff>
      <xdr:row>37</xdr:row>
      <xdr:rowOff>98323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21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83100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0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166954</xdr:rowOff>
    </xdr:from>
    <xdr:to>
      <xdr:col>15</xdr:col>
      <xdr:colOff>101600</xdr:colOff>
      <xdr:row>37</xdr:row>
      <xdr:rowOff>97104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20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81881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0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229,412
218,565
15.11
134,925,585
121,400,300
12,812,318
68,581,248
4,050,346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58024</xdr:rowOff>
    </xdr:from>
    <xdr:to>
      <xdr:col>24</xdr:col>
      <xdr:colOff>63500</xdr:colOff>
      <xdr:row>36</xdr:row>
      <xdr:rowOff>72078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30224"/>
          <a:ext cx="838200" cy="1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159311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1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57894</xdr:rowOff>
    </xdr:from>
    <xdr:to>
      <xdr:col>19</xdr:col>
      <xdr:colOff>177800</xdr:colOff>
      <xdr:row>36</xdr:row>
      <xdr:rowOff>58024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30094"/>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106189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57894</xdr:rowOff>
    </xdr:from>
    <xdr:to>
      <xdr:col>15</xdr:col>
      <xdr:colOff>50800</xdr:colOff>
      <xdr:row>36</xdr:row>
      <xdr:rowOff>72807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30094"/>
          <a:ext cx="889000" cy="1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103337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72807</xdr:rowOff>
    </xdr:from>
    <xdr:to>
      <xdr:col>10</xdr:col>
      <xdr:colOff>114300</xdr:colOff>
      <xdr:row>36</xdr:row>
      <xdr:rowOff>93022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45007"/>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128516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135385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21278</xdr:rowOff>
    </xdr:from>
    <xdr:to>
      <xdr:col>24</xdr:col>
      <xdr:colOff>114300</xdr:colOff>
      <xdr:row>36</xdr:row>
      <xdr:rowOff>122878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9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44155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7224</xdr:rowOff>
    </xdr:from>
    <xdr:to>
      <xdr:col>20</xdr:col>
      <xdr:colOff>38100</xdr:colOff>
      <xdr:row>36</xdr:row>
      <xdr:rowOff>108824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125351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5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7094</xdr:rowOff>
    </xdr:from>
    <xdr:to>
      <xdr:col>15</xdr:col>
      <xdr:colOff>101600</xdr:colOff>
      <xdr:row>36</xdr:row>
      <xdr:rowOff>108694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125221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5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22007</xdr:rowOff>
    </xdr:from>
    <xdr:to>
      <xdr:col>10</xdr:col>
      <xdr:colOff>165100</xdr:colOff>
      <xdr:row>36</xdr:row>
      <xdr:rowOff>123607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140134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42222</xdr:rowOff>
    </xdr:from>
    <xdr:to>
      <xdr:col>6</xdr:col>
      <xdr:colOff>38100</xdr:colOff>
      <xdr:row>36</xdr:row>
      <xdr:rowOff>143822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1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160349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8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59269</xdr:rowOff>
    </xdr:from>
    <xdr:to>
      <xdr:col>24</xdr:col>
      <xdr:colOff>63500</xdr:colOff>
      <xdr:row>55</xdr:row>
      <xdr:rowOff>69679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489019"/>
          <a:ext cx="838200" cy="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147145</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76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69679</xdr:rowOff>
    </xdr:from>
    <xdr:to>
      <xdr:col>19</xdr:col>
      <xdr:colOff>177800</xdr:colOff>
      <xdr:row>56</xdr:row>
      <xdr:rowOff>35619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499429"/>
          <a:ext cx="889000" cy="13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115557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35619</xdr:rowOff>
    </xdr:from>
    <xdr:to>
      <xdr:col>15</xdr:col>
      <xdr:colOff>50800</xdr:colOff>
      <xdr:row>56</xdr:row>
      <xdr:rowOff>50546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36819"/>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14374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50546</xdr:rowOff>
    </xdr:from>
    <xdr:to>
      <xdr:col>10</xdr:col>
      <xdr:colOff>114300</xdr:colOff>
      <xdr:row>56</xdr:row>
      <xdr:rowOff>78339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51746"/>
          <a:ext cx="889000" cy="2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29992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61205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8469</xdr:rowOff>
    </xdr:from>
    <xdr:to>
      <xdr:col>24</xdr:col>
      <xdr:colOff>114300</xdr:colOff>
      <xdr:row>55</xdr:row>
      <xdr:rowOff>110069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31346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28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18879</xdr:rowOff>
    </xdr:from>
    <xdr:to>
      <xdr:col>20</xdr:col>
      <xdr:colOff>38100</xdr:colOff>
      <xdr:row>55</xdr:row>
      <xdr:rowOff>120479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137006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2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156269</xdr:rowOff>
    </xdr:from>
    <xdr:to>
      <xdr:col>15</xdr:col>
      <xdr:colOff>101600</xdr:colOff>
      <xdr:row>56</xdr:row>
      <xdr:rowOff>86419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102946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3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171196</xdr:rowOff>
    </xdr:from>
    <xdr:to>
      <xdr:col>10</xdr:col>
      <xdr:colOff>165100</xdr:colOff>
      <xdr:row>56</xdr:row>
      <xdr:rowOff>101346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117873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37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27539</xdr:rowOff>
    </xdr:from>
    <xdr:to>
      <xdr:col>6</xdr:col>
      <xdr:colOff>38100</xdr:colOff>
      <xdr:row>56</xdr:row>
      <xdr:rowOff>129139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2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145666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36373</xdr:rowOff>
    </xdr:from>
    <xdr:to>
      <xdr:col>24</xdr:col>
      <xdr:colOff>63500</xdr:colOff>
      <xdr:row>78</xdr:row>
      <xdr:rowOff>75997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09473"/>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70477</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0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6807</xdr:rowOff>
    </xdr:from>
    <xdr:to>
      <xdr:col>19</xdr:col>
      <xdr:colOff>177800</xdr:colOff>
      <xdr:row>78</xdr:row>
      <xdr:rowOff>75997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379907"/>
          <a:ext cx="8890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6926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152425</xdr:rowOff>
    </xdr:from>
    <xdr:to>
      <xdr:col>15</xdr:col>
      <xdr:colOff>50800</xdr:colOff>
      <xdr:row>78</xdr:row>
      <xdr:rowOff>6807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54075"/>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156660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152425</xdr:rowOff>
    </xdr:from>
    <xdr:to>
      <xdr:col>10</xdr:col>
      <xdr:colOff>114300</xdr:colOff>
      <xdr:row>78</xdr:row>
      <xdr:rowOff>35916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54075"/>
          <a:ext cx="889000" cy="5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137837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9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162755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157023</xdr:rowOff>
    </xdr:from>
    <xdr:to>
      <xdr:col>24</xdr:col>
      <xdr:colOff>114300</xdr:colOff>
      <xdr:row>78</xdr:row>
      <xdr:rowOff>87173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135450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25197</xdr:rowOff>
    </xdr:from>
    <xdr:to>
      <xdr:col>20</xdr:col>
      <xdr:colOff>38100</xdr:colOff>
      <xdr:row>78</xdr:row>
      <xdr:rowOff>126797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117924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9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127457</xdr:rowOff>
    </xdr:from>
    <xdr:to>
      <xdr:col>15</xdr:col>
      <xdr:colOff>101600</xdr:colOff>
      <xdr:row>78</xdr:row>
      <xdr:rowOff>57607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48734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2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101625</xdr:rowOff>
    </xdr:from>
    <xdr:to>
      <xdr:col>10</xdr:col>
      <xdr:colOff>165100</xdr:colOff>
      <xdr:row>78</xdr:row>
      <xdr:rowOff>31775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22902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9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156566</xdr:rowOff>
    </xdr:from>
    <xdr:to>
      <xdr:col>6</xdr:col>
      <xdr:colOff>38100</xdr:colOff>
      <xdr:row>78</xdr:row>
      <xdr:rowOff>86716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77843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5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82632</xdr:rowOff>
    </xdr:from>
    <xdr:to>
      <xdr:col>24</xdr:col>
      <xdr:colOff>62865</xdr:colOff>
      <xdr:row>96</xdr:row>
      <xdr:rowOff>33776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1682"/>
          <a:ext cx="1270" cy="1151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37603</xdr:rowOff>
    </xdr:from>
    <xdr:ext cx="599010"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49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33776</xdr:rowOff>
    </xdr:from>
    <xdr:to>
      <xdr:col>24</xdr:col>
      <xdr:colOff>152400</xdr:colOff>
      <xdr:row>96</xdr:row>
      <xdr:rowOff>33776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492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29309</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1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82632</xdr:rowOff>
    </xdr:from>
    <xdr:to>
      <xdr:col>24</xdr:col>
      <xdr:colOff>152400</xdr:colOff>
      <xdr:row>89</xdr:row>
      <xdr:rowOff>82632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147293</xdr:rowOff>
    </xdr:from>
    <xdr:to>
      <xdr:col>24</xdr:col>
      <xdr:colOff>63500</xdr:colOff>
      <xdr:row>96</xdr:row>
      <xdr:rowOff>33776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35043"/>
          <a:ext cx="838200" cy="5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150116</xdr:rowOff>
    </xdr:from>
    <xdr:ext cx="599010"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57520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127239</xdr:rowOff>
    </xdr:from>
    <xdr:to>
      <xdr:col>24</xdr:col>
      <xdr:colOff>114300</xdr:colOff>
      <xdr:row>93</xdr:row>
      <xdr:rowOff>57389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59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147293</xdr:rowOff>
    </xdr:from>
    <xdr:to>
      <xdr:col>19</xdr:col>
      <xdr:colOff>177800</xdr:colOff>
      <xdr:row>97</xdr:row>
      <xdr:rowOff>90567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35043"/>
          <a:ext cx="889000" cy="28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164452</xdr:rowOff>
    </xdr:from>
    <xdr:to>
      <xdr:col>20</xdr:col>
      <xdr:colOff>38100</xdr:colOff>
      <xdr:row>92</xdr:row>
      <xdr:rowOff>94602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576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111129</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554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90567</xdr:rowOff>
    </xdr:from>
    <xdr:to>
      <xdr:col>15</xdr:col>
      <xdr:colOff>50800</xdr:colOff>
      <xdr:row>98</xdr:row>
      <xdr:rowOff>3439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21217"/>
          <a:ext cx="889000" cy="8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2800</xdr:rowOff>
    </xdr:from>
    <xdr:to>
      <xdr:col>15</xdr:col>
      <xdr:colOff>101600</xdr:colOff>
      <xdr:row>94</xdr:row>
      <xdr:rowOff>104400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120927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08795" y="15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3439</xdr:rowOff>
    </xdr:from>
    <xdr:to>
      <xdr:col>10</xdr:col>
      <xdr:colOff>114300</xdr:colOff>
      <xdr:row>98</xdr:row>
      <xdr:rowOff>61633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05539"/>
          <a:ext cx="889000" cy="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120479</xdr:rowOff>
    </xdr:from>
    <xdr:to>
      <xdr:col>10</xdr:col>
      <xdr:colOff>165100</xdr:colOff>
      <xdr:row>95</xdr:row>
      <xdr:rowOff>50629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67156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19795" y="160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18867</xdr:rowOff>
    </xdr:from>
    <xdr:to>
      <xdr:col>6</xdr:col>
      <xdr:colOff>38100</xdr:colOff>
      <xdr:row>95</xdr:row>
      <xdr:rowOff>120467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136994</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30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154426</xdr:rowOff>
    </xdr:from>
    <xdr:to>
      <xdr:col>24</xdr:col>
      <xdr:colOff>114300</xdr:colOff>
      <xdr:row>96</xdr:row>
      <xdr:rowOff>84576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69353</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35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96493</xdr:rowOff>
    </xdr:from>
    <xdr:to>
      <xdr:col>20</xdr:col>
      <xdr:colOff>38100</xdr:colOff>
      <xdr:row>96</xdr:row>
      <xdr:rowOff>26643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8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17770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647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39767</xdr:rowOff>
    </xdr:from>
    <xdr:to>
      <xdr:col>15</xdr:col>
      <xdr:colOff>101600</xdr:colOff>
      <xdr:row>97</xdr:row>
      <xdr:rowOff>141367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132494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676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124089</xdr:rowOff>
    </xdr:from>
    <xdr:to>
      <xdr:col>10</xdr:col>
      <xdr:colOff>165100</xdr:colOff>
      <xdr:row>98</xdr:row>
      <xdr:rowOff>54239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45366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4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10833</xdr:rowOff>
    </xdr:from>
    <xdr:to>
      <xdr:col>6</xdr:col>
      <xdr:colOff>38100</xdr:colOff>
      <xdr:row>98</xdr:row>
      <xdr:rowOff>112433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103560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137577</xdr:rowOff>
    </xdr:from>
    <xdr:to>
      <xdr:col>54</xdr:col>
      <xdr:colOff>189865</xdr:colOff>
      <xdr:row>38</xdr:row>
      <xdr:rowOff>5969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795427"/>
          <a:ext cx="1270" cy="72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9796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5969</xdr:rowOff>
    </xdr:from>
    <xdr:to>
      <xdr:col>55</xdr:col>
      <xdr:colOff>88900</xdr:colOff>
      <xdr:row>38</xdr:row>
      <xdr:rowOff>5969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84254</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137577</xdr:rowOff>
    </xdr:from>
    <xdr:to>
      <xdr:col>55</xdr:col>
      <xdr:colOff>88900</xdr:colOff>
      <xdr:row>33</xdr:row>
      <xdr:rowOff>137577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79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165260</xdr:rowOff>
    </xdr:from>
    <xdr:to>
      <xdr:col>55</xdr:col>
      <xdr:colOff>0</xdr:colOff>
      <xdr:row>37</xdr:row>
      <xdr:rowOff>71283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37460"/>
          <a:ext cx="838200" cy="7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157722</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29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7845</xdr:rowOff>
    </xdr:from>
    <xdr:to>
      <xdr:col>55</xdr:col>
      <xdr:colOff>50800</xdr:colOff>
      <xdr:row>37</xdr:row>
      <xdr:rowOff>109445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35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14786</xdr:rowOff>
    </xdr:from>
    <xdr:to>
      <xdr:col>50</xdr:col>
      <xdr:colOff>114300</xdr:colOff>
      <xdr:row>37</xdr:row>
      <xdr:rowOff>71283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29736"/>
          <a:ext cx="889000" cy="108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79604</xdr:rowOff>
    </xdr:from>
    <xdr:to>
      <xdr:col>50</xdr:col>
      <xdr:colOff>165100</xdr:colOff>
      <xdr:row>38</xdr:row>
      <xdr:rowOff>9754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14786</xdr:rowOff>
    </xdr:from>
    <xdr:to>
      <xdr:col>45</xdr:col>
      <xdr:colOff>177800</xdr:colOff>
      <xdr:row>37</xdr:row>
      <xdr:rowOff>145426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29736"/>
          <a:ext cx="889000" cy="115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41896</xdr:rowOff>
    </xdr:from>
    <xdr:to>
      <xdr:col>46</xdr:col>
      <xdr:colOff>38100</xdr:colOff>
      <xdr:row>31</xdr:row>
      <xdr:rowOff>143496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35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134623</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145426</xdr:rowOff>
    </xdr:from>
    <xdr:to>
      <xdr:col>41</xdr:col>
      <xdr:colOff>50800</xdr:colOff>
      <xdr:row>37</xdr:row>
      <xdr:rowOff>145480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89076"/>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143133</xdr:rowOff>
    </xdr:from>
    <xdr:to>
      <xdr:col>41</xdr:col>
      <xdr:colOff>101600</xdr:colOff>
      <xdr:row>38</xdr:row>
      <xdr:rowOff>73282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86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64409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5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164904</xdr:rowOff>
    </xdr:from>
    <xdr:to>
      <xdr:col>36</xdr:col>
      <xdr:colOff>165100</xdr:colOff>
      <xdr:row>38</xdr:row>
      <xdr:rowOff>95054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0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86181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6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114460</xdr:rowOff>
    </xdr:from>
    <xdr:to>
      <xdr:col>55</xdr:col>
      <xdr:colOff>50800</xdr:colOff>
      <xdr:row>37</xdr:row>
      <xdr:rowOff>44610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8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137337</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20483</xdr:rowOff>
    </xdr:from>
    <xdr:to>
      <xdr:col>50</xdr:col>
      <xdr:colOff>165100</xdr:colOff>
      <xdr:row>37</xdr:row>
      <xdr:rowOff>122083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138610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1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135436</xdr:rowOff>
    </xdr:from>
    <xdr:to>
      <xdr:col>46</xdr:col>
      <xdr:colOff>38100</xdr:colOff>
      <xdr:row>31</xdr:row>
      <xdr:rowOff>65586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27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82113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05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94626</xdr:rowOff>
    </xdr:from>
    <xdr:to>
      <xdr:col>41</xdr:col>
      <xdr:colOff>101600</xdr:colOff>
      <xdr:row>38</xdr:row>
      <xdr:rowOff>24776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3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41303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21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94680</xdr:rowOff>
    </xdr:from>
    <xdr:to>
      <xdr:col>36</xdr:col>
      <xdr:colOff>165100</xdr:colOff>
      <xdr:row>38</xdr:row>
      <xdr:rowOff>24830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3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41357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21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77133</xdr:rowOff>
    </xdr:from>
    <xdr:to>
      <xdr:col>55</xdr:col>
      <xdr:colOff>0</xdr:colOff>
      <xdr:row>57</xdr:row>
      <xdr:rowOff>159689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49783"/>
          <a:ext cx="838200" cy="8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11709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84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40429</xdr:rowOff>
    </xdr:from>
    <xdr:to>
      <xdr:col>50</xdr:col>
      <xdr:colOff>114300</xdr:colOff>
      <xdr:row>57</xdr:row>
      <xdr:rowOff>159689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13079"/>
          <a:ext cx="889000" cy="11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142201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40429</xdr:rowOff>
    </xdr:from>
    <xdr:to>
      <xdr:col>45</xdr:col>
      <xdr:colOff>177800</xdr:colOff>
      <xdr:row>57</xdr:row>
      <xdr:rowOff>127813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13079"/>
          <a:ext cx="889000" cy="8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122351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8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91420</xdr:rowOff>
    </xdr:from>
    <xdr:to>
      <xdr:col>41</xdr:col>
      <xdr:colOff>50800</xdr:colOff>
      <xdr:row>57</xdr:row>
      <xdr:rowOff>127813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64070"/>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142191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150810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26333</xdr:rowOff>
    </xdr:from>
    <xdr:to>
      <xdr:col>55</xdr:col>
      <xdr:colOff>50800</xdr:colOff>
      <xdr:row>57</xdr:row>
      <xdr:rowOff>127933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157160</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8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108889</xdr:rowOff>
    </xdr:from>
    <xdr:to>
      <xdr:col>50</xdr:col>
      <xdr:colOff>165100</xdr:colOff>
      <xdr:row>58</xdr:row>
      <xdr:rowOff>39039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30166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7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161079</xdr:rowOff>
    </xdr:from>
    <xdr:to>
      <xdr:col>46</xdr:col>
      <xdr:colOff>38100</xdr:colOff>
      <xdr:row>57</xdr:row>
      <xdr:rowOff>91229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6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107756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53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77013</xdr:rowOff>
    </xdr:from>
    <xdr:to>
      <xdr:col>41</xdr:col>
      <xdr:colOff>101600</xdr:colOff>
      <xdr:row>58</xdr:row>
      <xdr:rowOff>7163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169740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4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40620</xdr:rowOff>
    </xdr:from>
    <xdr:to>
      <xdr:col>36</xdr:col>
      <xdr:colOff>165100</xdr:colOff>
      <xdr:row>57</xdr:row>
      <xdr:rowOff>142220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133347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0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144405</xdr:rowOff>
    </xdr:from>
    <xdr:to>
      <xdr:col>55</xdr:col>
      <xdr:colOff>0</xdr:colOff>
      <xdr:row>78</xdr:row>
      <xdr:rowOff>159665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17505"/>
          <a:ext cx="8382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46989</xdr:rowOff>
    </xdr:from>
    <xdr:ext cx="469744"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48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25267</xdr:rowOff>
    </xdr:from>
    <xdr:to>
      <xdr:col>50</xdr:col>
      <xdr:colOff>114300</xdr:colOff>
      <xdr:row>78</xdr:row>
      <xdr:rowOff>144405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226917"/>
          <a:ext cx="889000" cy="29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94308</xdr:rowOff>
    </xdr:from>
    <xdr:ext cx="469744"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04428" y="131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25267</xdr:rowOff>
    </xdr:from>
    <xdr:to>
      <xdr:col>45</xdr:col>
      <xdr:colOff>177800</xdr:colOff>
      <xdr:row>78</xdr:row>
      <xdr:rowOff>34258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226917"/>
          <a:ext cx="889000" cy="18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110952</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15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21019</xdr:rowOff>
    </xdr:from>
    <xdr:to>
      <xdr:col>41</xdr:col>
      <xdr:colOff>50800</xdr:colOff>
      <xdr:row>78</xdr:row>
      <xdr:rowOff>34258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22669"/>
          <a:ext cx="889000" cy="18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118763</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26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145432</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37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108865</xdr:rowOff>
    </xdr:from>
    <xdr:to>
      <xdr:col>55</xdr:col>
      <xdr:colOff>50800</xdr:colOff>
      <xdr:row>79</xdr:row>
      <xdr:rowOff>39015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23792</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93605</xdr:rowOff>
    </xdr:from>
    <xdr:to>
      <xdr:col>50</xdr:col>
      <xdr:colOff>165100</xdr:colOff>
      <xdr:row>79</xdr:row>
      <xdr:rowOff>23755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14882</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5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145917</xdr:rowOff>
    </xdr:from>
    <xdr:to>
      <xdr:col>46</xdr:col>
      <xdr:colOff>38100</xdr:colOff>
      <xdr:row>77</xdr:row>
      <xdr:rowOff>76067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1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92594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95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154908</xdr:rowOff>
    </xdr:from>
    <xdr:to>
      <xdr:col>41</xdr:col>
      <xdr:colOff>101600</xdr:colOff>
      <xdr:row>78</xdr:row>
      <xdr:rowOff>85058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5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101585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13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141669</xdr:rowOff>
    </xdr:from>
    <xdr:to>
      <xdr:col>36</xdr:col>
      <xdr:colOff>165100</xdr:colOff>
      <xdr:row>77</xdr:row>
      <xdr:rowOff>71819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88346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9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98699</xdr:rowOff>
    </xdr:from>
    <xdr:to>
      <xdr:col>55</xdr:col>
      <xdr:colOff>0</xdr:colOff>
      <xdr:row>97</xdr:row>
      <xdr:rowOff>117591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557899"/>
          <a:ext cx="838200" cy="19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95852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55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155522</xdr:rowOff>
    </xdr:from>
    <xdr:to>
      <xdr:col>50</xdr:col>
      <xdr:colOff>114300</xdr:colOff>
      <xdr:row>97</xdr:row>
      <xdr:rowOff>117591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614722"/>
          <a:ext cx="889000" cy="1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103030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155522</xdr:rowOff>
    </xdr:from>
    <xdr:to>
      <xdr:col>45</xdr:col>
      <xdr:colOff>177800</xdr:colOff>
      <xdr:row>97</xdr:row>
      <xdr:rowOff>125233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14722"/>
          <a:ext cx="889000" cy="14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66690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125233</xdr:rowOff>
    </xdr:from>
    <xdr:to>
      <xdr:col>41</xdr:col>
      <xdr:colOff>50800</xdr:colOff>
      <xdr:row>97</xdr:row>
      <xdr:rowOff>140974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55883"/>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51774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63385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47899</xdr:rowOff>
    </xdr:from>
    <xdr:to>
      <xdr:col>55</xdr:col>
      <xdr:colOff>50800</xdr:colOff>
      <xdr:row>96</xdr:row>
      <xdr:rowOff>149499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70776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5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66791</xdr:rowOff>
    </xdr:from>
    <xdr:to>
      <xdr:col>50</xdr:col>
      <xdr:colOff>165100</xdr:colOff>
      <xdr:row>97</xdr:row>
      <xdr:rowOff>168391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159518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104722</xdr:rowOff>
    </xdr:from>
    <xdr:to>
      <xdr:col>46</xdr:col>
      <xdr:colOff>38100</xdr:colOff>
      <xdr:row>97</xdr:row>
      <xdr:rowOff>34872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51399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33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74433</xdr:rowOff>
    </xdr:from>
    <xdr:to>
      <xdr:col>41</xdr:col>
      <xdr:colOff>101600</xdr:colOff>
      <xdr:row>98</xdr:row>
      <xdr:rowOff>4583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167160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9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90174</xdr:rowOff>
    </xdr:from>
    <xdr:to>
      <xdr:col>36</xdr:col>
      <xdr:colOff>165100</xdr:colOff>
      <xdr:row>98</xdr:row>
      <xdr:rowOff>20324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11451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1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35</xdr:row>
      <xdr:rowOff>54627</xdr:rowOff>
    </xdr:from>
    <xdr:ext cx="31290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33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32</xdr:row>
      <xdr:rowOff>111777</xdr:rowOff>
    </xdr:from>
    <xdr:ext cx="31290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33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29</xdr:row>
      <xdr:rowOff>168927</xdr:rowOff>
    </xdr:from>
    <xdr:ext cx="31290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33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27</xdr:row>
      <xdr:rowOff>54627</xdr:rowOff>
    </xdr:from>
    <xdr:ext cx="31290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33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139700</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317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249299"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67327</xdr:rowOff>
    </xdr:from>
    <xdr:ext cx="249299"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88900</xdr:rowOff>
    </xdr:from>
    <xdr:to>
      <xdr:col>81</xdr:col>
      <xdr:colOff>101600</xdr:colOff>
      <xdr:row>37</xdr:row>
      <xdr:rowOff>19050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35577</xdr:rowOff>
    </xdr:from>
    <xdr:ext cx="313932"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324333" y="6036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29</xdr:row>
      <xdr:rowOff>146050</xdr:rowOff>
    </xdr:from>
    <xdr:to>
      <xdr:col>76</xdr:col>
      <xdr:colOff>165100</xdr:colOff>
      <xdr:row>30</xdr:row>
      <xdr:rowOff>76200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51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28</xdr:row>
      <xdr:rowOff>92727</xdr:rowOff>
    </xdr:from>
    <xdr:ext cx="313932"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35333" y="489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30</xdr:row>
      <xdr:rowOff>157480</xdr:rowOff>
    </xdr:from>
    <xdr:to>
      <xdr:col>72</xdr:col>
      <xdr:colOff>38100</xdr:colOff>
      <xdr:row>31</xdr:row>
      <xdr:rowOff>87630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53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29</xdr:row>
      <xdr:rowOff>104157</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46333" y="5076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168910</xdr:rowOff>
    </xdr:from>
    <xdr:to>
      <xdr:col>67</xdr:col>
      <xdr:colOff>101600</xdr:colOff>
      <xdr:row>38</xdr:row>
      <xdr:rowOff>99060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36</xdr:row>
      <xdr:rowOff>115587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89650" y="6287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124477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1651</xdr:rowOff>
    </xdr:from>
    <xdr:to>
      <xdr:col>85</xdr:col>
      <xdr:colOff>126364</xdr:colOff>
      <xdr:row>79</xdr:row>
      <xdr:rowOff>43053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03151"/>
          <a:ext cx="1269" cy="158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46880</xdr:rowOff>
    </xdr:from>
    <xdr:ext cx="313932"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9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43053</xdr:rowOff>
    </xdr:from>
    <xdr:to>
      <xdr:col>86</xdr:col>
      <xdr:colOff>25400</xdr:colOff>
      <xdr:row>79</xdr:row>
      <xdr:rowOff>43053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8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119778</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7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1651</xdr:rowOff>
    </xdr:from>
    <xdr:to>
      <xdr:col>86</xdr:col>
      <xdr:colOff>25400</xdr:colOff>
      <xdr:row>70</xdr:row>
      <xdr:rowOff>1651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0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29338</xdr:rowOff>
    </xdr:from>
    <xdr:to>
      <xdr:col>85</xdr:col>
      <xdr:colOff>127000</xdr:colOff>
      <xdr:row>76</xdr:row>
      <xdr:rowOff>162813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059538"/>
          <a:ext cx="838200" cy="13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170705</xdr:rowOff>
    </xdr:from>
    <xdr:ext cx="469744"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86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147828</xdr:rowOff>
    </xdr:from>
    <xdr:to>
      <xdr:col>85</xdr:col>
      <xdr:colOff>177800</xdr:colOff>
      <xdr:row>75</xdr:row>
      <xdr:rowOff>77978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151003</xdr:rowOff>
    </xdr:from>
    <xdr:to>
      <xdr:col>81</xdr:col>
      <xdr:colOff>50800</xdr:colOff>
      <xdr:row>76</xdr:row>
      <xdr:rowOff>29338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009753"/>
          <a:ext cx="889000" cy="4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25781</xdr:rowOff>
    </xdr:from>
    <xdr:to>
      <xdr:col>81</xdr:col>
      <xdr:colOff>101600</xdr:colOff>
      <xdr:row>74</xdr:row>
      <xdr:rowOff>127381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71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143908</xdr:rowOff>
    </xdr:from>
    <xdr:ext cx="469744"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46428" y="1248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3175</xdr:rowOff>
    </xdr:from>
    <xdr:to>
      <xdr:col>76</xdr:col>
      <xdr:colOff>114300</xdr:colOff>
      <xdr:row>75</xdr:row>
      <xdr:rowOff>151003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861925"/>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77089</xdr:rowOff>
    </xdr:from>
    <xdr:to>
      <xdr:col>76</xdr:col>
      <xdr:colOff>165100</xdr:colOff>
      <xdr:row>75</xdr:row>
      <xdr:rowOff>7239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23766</xdr:rowOff>
    </xdr:from>
    <xdr:ext cx="469744"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57428" y="1253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112776</xdr:rowOff>
    </xdr:from>
    <xdr:to>
      <xdr:col>71</xdr:col>
      <xdr:colOff>177800</xdr:colOff>
      <xdr:row>75</xdr:row>
      <xdr:rowOff>3175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800076"/>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106807</xdr:rowOff>
    </xdr:from>
    <xdr:to>
      <xdr:col>72</xdr:col>
      <xdr:colOff>38100</xdr:colOff>
      <xdr:row>74</xdr:row>
      <xdr:rowOff>36957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53484</xdr:rowOff>
    </xdr:from>
    <xdr:ext cx="469744"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68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73787</xdr:rowOff>
    </xdr:from>
    <xdr:to>
      <xdr:col>67</xdr:col>
      <xdr:colOff>101600</xdr:colOff>
      <xdr:row>75</xdr:row>
      <xdr:rowOff>3937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166514</xdr:rowOff>
    </xdr:from>
    <xdr:ext cx="469744"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79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112013</xdr:rowOff>
    </xdr:from>
    <xdr:to>
      <xdr:col>85</xdr:col>
      <xdr:colOff>177800</xdr:colOff>
      <xdr:row>77</xdr:row>
      <xdr:rowOff>42163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90440</xdr:rowOff>
    </xdr:from>
    <xdr:ext cx="469744"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2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149988</xdr:rowOff>
    </xdr:from>
    <xdr:to>
      <xdr:col>81</xdr:col>
      <xdr:colOff>101600</xdr:colOff>
      <xdr:row>76</xdr:row>
      <xdr:rowOff>80138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0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71265</xdr:rowOff>
    </xdr:from>
    <xdr:ext cx="469744"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46428" y="1310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100203</xdr:rowOff>
    </xdr:from>
    <xdr:to>
      <xdr:col>76</xdr:col>
      <xdr:colOff>165100</xdr:colOff>
      <xdr:row>76</xdr:row>
      <xdr:rowOff>30353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9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21480</xdr:rowOff>
    </xdr:from>
    <xdr:ext cx="469744"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57428"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123825</xdr:rowOff>
    </xdr:from>
    <xdr:to>
      <xdr:col>72</xdr:col>
      <xdr:colOff>38100</xdr:colOff>
      <xdr:row>75</xdr:row>
      <xdr:rowOff>53975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45102</xdr:rowOff>
    </xdr:from>
    <xdr:ext cx="469744"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68428" y="1290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61976</xdr:rowOff>
    </xdr:from>
    <xdr:to>
      <xdr:col>67</xdr:col>
      <xdr:colOff>101600</xdr:colOff>
      <xdr:row>74</xdr:row>
      <xdr:rowOff>163576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74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8653</xdr:rowOff>
    </xdr:from>
    <xdr:ext cx="469744"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79428" y="1252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168636</xdr:rowOff>
    </xdr:from>
    <xdr:to>
      <xdr:col>85</xdr:col>
      <xdr:colOff>126364</xdr:colOff>
      <xdr:row>98</xdr:row>
      <xdr:rowOff>86379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27686"/>
          <a:ext cx="1269" cy="146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90206</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8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86379</xdr:rowOff>
    </xdr:from>
    <xdr:to>
      <xdr:col>86</xdr:col>
      <xdr:colOff>25400</xdr:colOff>
      <xdr:row>98</xdr:row>
      <xdr:rowOff>86379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88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115313</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168636</xdr:rowOff>
    </xdr:from>
    <xdr:to>
      <xdr:col>86</xdr:col>
      <xdr:colOff>25400</xdr:colOff>
      <xdr:row>89</xdr:row>
      <xdr:rowOff>168636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2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74625</xdr:rowOff>
    </xdr:from>
    <xdr:to>
      <xdr:col>85</xdr:col>
      <xdr:colOff>127000</xdr:colOff>
      <xdr:row>93</xdr:row>
      <xdr:rowOff>23648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5676575"/>
          <a:ext cx="838200" cy="2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20465</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23648</xdr:rowOff>
    </xdr:from>
    <xdr:to>
      <xdr:col>81</xdr:col>
      <xdr:colOff>50800</xdr:colOff>
      <xdr:row>97</xdr:row>
      <xdr:rowOff>6274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5968498"/>
          <a:ext cx="889000" cy="66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107187</xdr:rowOff>
    </xdr:from>
    <xdr:to>
      <xdr:col>81</xdr:col>
      <xdr:colOff>101600</xdr:colOff>
      <xdr:row>96</xdr:row>
      <xdr:rowOff>37337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28464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159855</xdr:rowOff>
    </xdr:from>
    <xdr:to>
      <xdr:col>76</xdr:col>
      <xdr:colOff>114300</xdr:colOff>
      <xdr:row>97</xdr:row>
      <xdr:rowOff>6274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5933255"/>
          <a:ext cx="889000" cy="70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299</xdr:rowOff>
    </xdr:from>
    <xdr:to>
      <xdr:col>76</xdr:col>
      <xdr:colOff>165100</xdr:colOff>
      <xdr:row>97</xdr:row>
      <xdr:rowOff>101899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3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93026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7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159855</xdr:rowOff>
    </xdr:from>
    <xdr:to>
      <xdr:col>71</xdr:col>
      <xdr:colOff>177800</xdr:colOff>
      <xdr:row>95</xdr:row>
      <xdr:rowOff>8979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5933255"/>
          <a:ext cx="8890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55924</xdr:rowOff>
    </xdr:from>
    <xdr:to>
      <xdr:col>72</xdr:col>
      <xdr:colOff>38100</xdr:colOff>
      <xdr:row>96</xdr:row>
      <xdr:rowOff>157524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148651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0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64458</xdr:rowOff>
    </xdr:from>
    <xdr:to>
      <xdr:col>67</xdr:col>
      <xdr:colOff>101600</xdr:colOff>
      <xdr:row>96</xdr:row>
      <xdr:rowOff>166058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157185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23825</xdr:rowOff>
    </xdr:from>
    <xdr:to>
      <xdr:col>85</xdr:col>
      <xdr:colOff>177800</xdr:colOff>
      <xdr:row>91</xdr:row>
      <xdr:rowOff>125425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562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46702</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547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144298</xdr:rowOff>
    </xdr:from>
    <xdr:to>
      <xdr:col>81</xdr:col>
      <xdr:colOff>101600</xdr:colOff>
      <xdr:row>93</xdr:row>
      <xdr:rowOff>74448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591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90975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569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126924</xdr:rowOff>
    </xdr:from>
    <xdr:to>
      <xdr:col>76</xdr:col>
      <xdr:colOff>165100</xdr:colOff>
      <xdr:row>97</xdr:row>
      <xdr:rowOff>57074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5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73601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36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109055</xdr:rowOff>
    </xdr:from>
    <xdr:to>
      <xdr:col>72</xdr:col>
      <xdr:colOff>38100</xdr:colOff>
      <xdr:row>93</xdr:row>
      <xdr:rowOff>39205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588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55732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565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129629</xdr:rowOff>
    </xdr:from>
    <xdr:to>
      <xdr:col>67</xdr:col>
      <xdr:colOff>101600</xdr:colOff>
      <xdr:row>95</xdr:row>
      <xdr:rowOff>59779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24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76306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02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109764</xdr:rowOff>
    </xdr:from>
    <xdr:to>
      <xdr:col>116</xdr:col>
      <xdr:colOff>63500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453414"/>
          <a:ext cx="838200" cy="33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157678</xdr:rowOff>
    </xdr:from>
    <xdr:ext cx="313932"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672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105410</xdr:rowOff>
    </xdr:from>
    <xdr:to>
      <xdr:col>102</xdr:col>
      <xdr:colOff>114300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449060"/>
          <a:ext cx="889000" cy="3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119034</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99333" y="6805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58964</xdr:rowOff>
    </xdr:from>
    <xdr:to>
      <xdr:col>116</xdr:col>
      <xdr:colOff>114300</xdr:colOff>
      <xdr:row>37</xdr:row>
      <xdr:rowOff>160564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4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81841</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254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88319</xdr:rowOff>
    </xdr:from>
    <xdr:to>
      <xdr:col>116</xdr:col>
      <xdr:colOff>63500</xdr:colOff>
      <xdr:row>59</xdr:row>
      <xdr:rowOff>92347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203869"/>
          <a:ext cx="8382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137358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3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92347</xdr:rowOff>
    </xdr:from>
    <xdr:to>
      <xdr:col>111</xdr:col>
      <xdr:colOff>177800</xdr:colOff>
      <xdr:row>59</xdr:row>
      <xdr:rowOff>94633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20789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102306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92891</xdr:rowOff>
    </xdr:from>
    <xdr:to>
      <xdr:col>107</xdr:col>
      <xdr:colOff>50800</xdr:colOff>
      <xdr:row>59</xdr:row>
      <xdr:rowOff>94633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208441"/>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84998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89408</xdr:rowOff>
    </xdr:from>
    <xdr:to>
      <xdr:col>102</xdr:col>
      <xdr:colOff>114300</xdr:colOff>
      <xdr:row>59</xdr:row>
      <xdr:rowOff>92891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204958"/>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46462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39061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37519</xdr:rowOff>
    </xdr:from>
    <xdr:to>
      <xdr:col>116</xdr:col>
      <xdr:colOff>114300</xdr:colOff>
      <xdr:row>59</xdr:row>
      <xdr:rowOff>139119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123896</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679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41547</xdr:rowOff>
    </xdr:from>
    <xdr:to>
      <xdr:col>112</xdr:col>
      <xdr:colOff>38100</xdr:colOff>
      <xdr:row>59</xdr:row>
      <xdr:rowOff>143147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5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134274</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249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43833</xdr:rowOff>
    </xdr:from>
    <xdr:to>
      <xdr:col>107</xdr:col>
      <xdr:colOff>101600</xdr:colOff>
      <xdr:row>59</xdr:row>
      <xdr:rowOff>145433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136560</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52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42091</xdr:rowOff>
    </xdr:from>
    <xdr:to>
      <xdr:col>102</xdr:col>
      <xdr:colOff>165100</xdr:colOff>
      <xdr:row>59</xdr:row>
      <xdr:rowOff>143691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134818</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2503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38608</xdr:rowOff>
    </xdr:from>
    <xdr:to>
      <xdr:col>98</xdr:col>
      <xdr:colOff>38100</xdr:colOff>
      <xdr:row>59</xdr:row>
      <xdr:rowOff>140208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131335</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246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127767</xdr:rowOff>
    </xdr:from>
    <xdr:to>
      <xdr:col>116</xdr:col>
      <xdr:colOff>63500</xdr:colOff>
      <xdr:row>75</xdr:row>
      <xdr:rowOff>87305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815067"/>
          <a:ext cx="8382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96176</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83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31847</xdr:rowOff>
    </xdr:from>
    <xdr:to>
      <xdr:col>111</xdr:col>
      <xdr:colOff>177800</xdr:colOff>
      <xdr:row>75</xdr:row>
      <xdr:rowOff>87305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2376247"/>
          <a:ext cx="889000" cy="56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133895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31847</xdr:rowOff>
    </xdr:from>
    <xdr:to>
      <xdr:col>107</xdr:col>
      <xdr:colOff>50800</xdr:colOff>
      <xdr:row>74</xdr:row>
      <xdr:rowOff>130053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376247"/>
          <a:ext cx="889000" cy="44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108200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6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37881</xdr:rowOff>
    </xdr:from>
    <xdr:to>
      <xdr:col>102</xdr:col>
      <xdr:colOff>114300</xdr:colOff>
      <xdr:row>74</xdr:row>
      <xdr:rowOff>130053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2725181"/>
          <a:ext cx="889000" cy="9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101709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6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115333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76967</xdr:rowOff>
    </xdr:from>
    <xdr:to>
      <xdr:col>116</xdr:col>
      <xdr:colOff>114300</xdr:colOff>
      <xdr:row>75</xdr:row>
      <xdr:rowOff>7117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76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99844</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61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36505</xdr:rowOff>
    </xdr:from>
    <xdr:to>
      <xdr:col>112</xdr:col>
      <xdr:colOff>38100</xdr:colOff>
      <xdr:row>75</xdr:row>
      <xdr:rowOff>138105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8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154632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67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152497</xdr:rowOff>
    </xdr:from>
    <xdr:to>
      <xdr:col>107</xdr:col>
      <xdr:colOff>101600</xdr:colOff>
      <xdr:row>72</xdr:row>
      <xdr:rowOff>82647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3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99174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10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79253</xdr:rowOff>
    </xdr:from>
    <xdr:to>
      <xdr:col>102</xdr:col>
      <xdr:colOff>165100</xdr:colOff>
      <xdr:row>75</xdr:row>
      <xdr:rowOff>9403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7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25930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54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158531</xdr:rowOff>
    </xdr:from>
    <xdr:to>
      <xdr:col>98</xdr:col>
      <xdr:colOff>38100</xdr:colOff>
      <xdr:row>74</xdr:row>
      <xdr:rowOff>88681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67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105208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4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529,180</a:t>
          </a:r>
          <a:r>
            <a:rPr kumimoji="1" lang="ja-JP" altLang="en-US" sz="1300">
              <a:latin typeface="ＭＳ Ｐゴシック" panose="020B0600070205080204" pitchFamily="50" charset="-128"/>
              <a:ea typeface="ＭＳ Ｐゴシック" panose="020B0600070205080204" pitchFamily="50" charset="-128"/>
            </a:rPr>
            <a:t>円となっている。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79,712</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1,291</a:t>
          </a:r>
          <a:r>
            <a:rPr kumimoji="1" lang="ja-JP" altLang="en-US" sz="1300">
              <a:latin typeface="ＭＳ Ｐゴシック" panose="020B0600070205080204" pitchFamily="50" charset="-128"/>
              <a:ea typeface="ＭＳ Ｐゴシック" panose="020B0600070205080204" pitchFamily="50" charset="-128"/>
            </a:rPr>
            <a:t>円の減となったものの類似団体内平均値を上回っており、より一層定員の適正化を推進していく。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増加している主な項目のうち、物件費は住民一人当たり</a:t>
          </a:r>
          <a:r>
            <a:rPr kumimoji="1" lang="en-US" altLang="ja-JP" sz="1300">
              <a:latin typeface="ＭＳ Ｐゴシック" panose="020B0600070205080204" pitchFamily="50" charset="-128"/>
              <a:ea typeface="ＭＳ Ｐゴシック" panose="020B0600070205080204" pitchFamily="50" charset="-128"/>
            </a:rPr>
            <a:t>130,092</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2,277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％の増と類似団体内平均値と比べても大きくなっている。主な増加要因は、地域経済活性化事業費及びごみ収集・資源回収事業費等の増によるものである。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70,416</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15,324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27.8%</a:t>
          </a:r>
          <a:r>
            <a:rPr kumimoji="1" lang="ja-JP" altLang="en-US" sz="1300">
              <a:latin typeface="ＭＳ Ｐゴシック" panose="020B0600070205080204" pitchFamily="50" charset="-128"/>
              <a:ea typeface="ＭＳ Ｐゴシック" panose="020B0600070205080204" pitchFamily="50" charset="-128"/>
            </a:rPr>
            <a:t>の増となっている。財政調整基金への約</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億円の積立及び区民生活に直結する公共施設・インフラの老朽化対応等の将来負担に備えるために都市整備基金を約７０億円積み立てたこと等によるものである。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東京都渋谷区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229,412
218,565
15.11
134,925,585
121,400,300
12,812,318
68,581,248
4,050,346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118173</xdr:rowOff>
    </xdr:from>
    <xdr:to>
      <xdr:col>24</xdr:col>
      <xdr:colOff>63500</xdr:colOff>
      <xdr:row>35</xdr:row>
      <xdr:rowOff>126174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18923"/>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107124</xdr:rowOff>
    </xdr:from>
    <xdr:to>
      <xdr:col>19</xdr:col>
      <xdr:colOff>177800</xdr:colOff>
      <xdr:row>35</xdr:row>
      <xdr:rowOff>118173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10787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89806</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4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104648</xdr:rowOff>
    </xdr:from>
    <xdr:to>
      <xdr:col>15</xdr:col>
      <xdr:colOff>50800</xdr:colOff>
      <xdr:row>35</xdr:row>
      <xdr:rowOff>107124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05398"/>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83138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28258</xdr:rowOff>
    </xdr:from>
    <xdr:to>
      <xdr:col>10</xdr:col>
      <xdr:colOff>114300</xdr:colOff>
      <xdr:row>35</xdr:row>
      <xdr:rowOff>104648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857558"/>
          <a:ext cx="889000" cy="24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72280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69804</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75374</xdr:rowOff>
    </xdr:from>
    <xdr:to>
      <xdr:col>24</xdr:col>
      <xdr:colOff>114300</xdr:colOff>
      <xdr:row>36</xdr:row>
      <xdr:rowOff>5524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98251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2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67373</xdr:rowOff>
    </xdr:from>
    <xdr:to>
      <xdr:col>20</xdr:col>
      <xdr:colOff>38100</xdr:colOff>
      <xdr:row>35</xdr:row>
      <xdr:rowOff>168973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6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14050</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584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56324</xdr:rowOff>
    </xdr:from>
    <xdr:to>
      <xdr:col>15</xdr:col>
      <xdr:colOff>101600</xdr:colOff>
      <xdr:row>35</xdr:row>
      <xdr:rowOff>157924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3001</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583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53848</xdr:rowOff>
    </xdr:from>
    <xdr:to>
      <xdr:col>10</xdr:col>
      <xdr:colOff>165100</xdr:colOff>
      <xdr:row>35</xdr:row>
      <xdr:rowOff>155448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525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148908</xdr:rowOff>
    </xdr:from>
    <xdr:to>
      <xdr:col>6</xdr:col>
      <xdr:colOff>38100</xdr:colOff>
      <xdr:row>34</xdr:row>
      <xdr:rowOff>79058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80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95585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558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51346</xdr:rowOff>
    </xdr:from>
    <xdr:to>
      <xdr:col>24</xdr:col>
      <xdr:colOff>63500</xdr:colOff>
      <xdr:row>54</xdr:row>
      <xdr:rowOff>55682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138196"/>
          <a:ext cx="838200" cy="17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33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82938</xdr:rowOff>
    </xdr:from>
    <xdr:to>
      <xdr:col>19</xdr:col>
      <xdr:colOff>177800</xdr:colOff>
      <xdr:row>54</xdr:row>
      <xdr:rowOff>55682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26888"/>
          <a:ext cx="889000" cy="48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154774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82938</xdr:rowOff>
    </xdr:from>
    <xdr:to>
      <xdr:col>15</xdr:col>
      <xdr:colOff>50800</xdr:colOff>
      <xdr:row>54</xdr:row>
      <xdr:rowOff>71288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26888"/>
          <a:ext cx="889000" cy="50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144830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06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71288</xdr:rowOff>
    </xdr:from>
    <xdr:to>
      <xdr:col>10</xdr:col>
      <xdr:colOff>114300</xdr:colOff>
      <xdr:row>54</xdr:row>
      <xdr:rowOff>125184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329588"/>
          <a:ext cx="889000" cy="5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54388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2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61094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83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546</xdr:rowOff>
    </xdr:from>
    <xdr:to>
      <xdr:col>24</xdr:col>
      <xdr:colOff>114300</xdr:colOff>
      <xdr:row>53</xdr:row>
      <xdr:rowOff>102146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0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23423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93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4882</xdr:rowOff>
    </xdr:from>
    <xdr:to>
      <xdr:col>20</xdr:col>
      <xdr:colOff>38100</xdr:colOff>
      <xdr:row>54</xdr:row>
      <xdr:rowOff>106482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2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123009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0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32138</xdr:rowOff>
    </xdr:from>
    <xdr:to>
      <xdr:col>15</xdr:col>
      <xdr:colOff>101600</xdr:colOff>
      <xdr:row>51</xdr:row>
      <xdr:rowOff>133738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7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150265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55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20488</xdr:rowOff>
    </xdr:from>
    <xdr:to>
      <xdr:col>10</xdr:col>
      <xdr:colOff>165100</xdr:colOff>
      <xdr:row>54</xdr:row>
      <xdr:rowOff>122088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27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138615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05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74384</xdr:rowOff>
    </xdr:from>
    <xdr:to>
      <xdr:col>6</xdr:col>
      <xdr:colOff>38100</xdr:colOff>
      <xdr:row>55</xdr:row>
      <xdr:rowOff>4534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3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21061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10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65295</xdr:rowOff>
    </xdr:from>
    <xdr:to>
      <xdr:col>24</xdr:col>
      <xdr:colOff>62865</xdr:colOff>
      <xdr:row>79</xdr:row>
      <xdr:rowOff>22475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38245"/>
          <a:ext cx="1270" cy="132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26302</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57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22475</xdr:rowOff>
    </xdr:from>
    <xdr:to>
      <xdr:col>24</xdr:col>
      <xdr:colOff>152400</xdr:colOff>
      <xdr:row>79</xdr:row>
      <xdr:rowOff>22475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56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11972</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201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65295</xdr:rowOff>
    </xdr:from>
    <xdr:to>
      <xdr:col>24</xdr:col>
      <xdr:colOff>152400</xdr:colOff>
      <xdr:row>71</xdr:row>
      <xdr:rowOff>65295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3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9536</xdr:rowOff>
    </xdr:from>
    <xdr:to>
      <xdr:col>24</xdr:col>
      <xdr:colOff>63500</xdr:colOff>
      <xdr:row>78</xdr:row>
      <xdr:rowOff>46596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382636"/>
          <a:ext cx="838200" cy="3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103502</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9622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80625</xdr:rowOff>
    </xdr:from>
    <xdr:to>
      <xdr:col>24</xdr:col>
      <xdr:colOff>114300</xdr:colOff>
      <xdr:row>77</xdr:row>
      <xdr:rowOff>10775</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1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28766</xdr:rowOff>
    </xdr:from>
    <xdr:to>
      <xdr:col>19</xdr:col>
      <xdr:colOff>177800</xdr:colOff>
      <xdr:row>78</xdr:row>
      <xdr:rowOff>46596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401866"/>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79015</xdr:rowOff>
    </xdr:from>
    <xdr:to>
      <xdr:col>20</xdr:col>
      <xdr:colOff>38100</xdr:colOff>
      <xdr:row>77</xdr:row>
      <xdr:rowOff>9165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10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25692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88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28766</xdr:rowOff>
    </xdr:from>
    <xdr:to>
      <xdr:col>15</xdr:col>
      <xdr:colOff>50800</xdr:colOff>
      <xdr:row>79</xdr:row>
      <xdr:rowOff>23123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401866"/>
          <a:ext cx="889000" cy="16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107883</xdr:rowOff>
    </xdr:from>
    <xdr:to>
      <xdr:col>15</xdr:col>
      <xdr:colOff>101600</xdr:colOff>
      <xdr:row>78</xdr:row>
      <xdr:rowOff>38033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30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54560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08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23123</xdr:rowOff>
    </xdr:from>
    <xdr:to>
      <xdr:col>10</xdr:col>
      <xdr:colOff>114300</xdr:colOff>
      <xdr:row>79</xdr:row>
      <xdr:rowOff>78079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567673"/>
          <a:ext cx="8890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150265</xdr:rowOff>
    </xdr:from>
    <xdr:to>
      <xdr:col>10</xdr:col>
      <xdr:colOff>165100</xdr:colOff>
      <xdr:row>78</xdr:row>
      <xdr:rowOff>80415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3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96942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12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54902</xdr:rowOff>
    </xdr:from>
    <xdr:to>
      <xdr:col>6</xdr:col>
      <xdr:colOff>38100</xdr:colOff>
      <xdr:row>78</xdr:row>
      <xdr:rowOff>156502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42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0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130186</xdr:rowOff>
    </xdr:from>
    <xdr:to>
      <xdr:col>24</xdr:col>
      <xdr:colOff>114300</xdr:colOff>
      <xdr:row>78</xdr:row>
      <xdr:rowOff>60336</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3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108613</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31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167246</xdr:rowOff>
    </xdr:from>
    <xdr:to>
      <xdr:col>20</xdr:col>
      <xdr:colOff>38100</xdr:colOff>
      <xdr:row>78</xdr:row>
      <xdr:rowOff>97396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3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88523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46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149416</xdr:rowOff>
    </xdr:from>
    <xdr:to>
      <xdr:col>15</xdr:col>
      <xdr:colOff>101600</xdr:colOff>
      <xdr:row>78</xdr:row>
      <xdr:rowOff>79566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3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70693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44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143773</xdr:rowOff>
    </xdr:from>
    <xdr:to>
      <xdr:col>10</xdr:col>
      <xdr:colOff>165100</xdr:colOff>
      <xdr:row>79</xdr:row>
      <xdr:rowOff>73923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1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65050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0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27279</xdr:rowOff>
    </xdr:from>
    <xdr:to>
      <xdr:col>6</xdr:col>
      <xdr:colOff>38100</xdr:colOff>
      <xdr:row>79</xdr:row>
      <xdr:rowOff>128879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7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120006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6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74206</xdr:rowOff>
    </xdr:from>
    <xdr:to>
      <xdr:col>24</xdr:col>
      <xdr:colOff>63500</xdr:colOff>
      <xdr:row>94</xdr:row>
      <xdr:rowOff>112744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190506"/>
          <a:ext cx="838200" cy="3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121638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74206</xdr:rowOff>
    </xdr:from>
    <xdr:to>
      <xdr:col>19</xdr:col>
      <xdr:colOff>177800</xdr:colOff>
      <xdr:row>96</xdr:row>
      <xdr:rowOff>112288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190506"/>
          <a:ext cx="889000" cy="38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81672</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112288</xdr:rowOff>
    </xdr:from>
    <xdr:to>
      <xdr:col>15</xdr:col>
      <xdr:colOff>50800</xdr:colOff>
      <xdr:row>97</xdr:row>
      <xdr:rowOff>69596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71488"/>
          <a:ext cx="889000" cy="1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35247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83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69596</xdr:rowOff>
    </xdr:from>
    <xdr:to>
      <xdr:col>10</xdr:col>
      <xdr:colOff>114300</xdr:colOff>
      <xdr:row>97</xdr:row>
      <xdr:rowOff>110192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00246"/>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97369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113256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61944</xdr:rowOff>
    </xdr:from>
    <xdr:to>
      <xdr:col>24</xdr:col>
      <xdr:colOff>114300</xdr:colOff>
      <xdr:row>94</xdr:row>
      <xdr:rowOff>163544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1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84821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23406</xdr:rowOff>
    </xdr:from>
    <xdr:to>
      <xdr:col>20</xdr:col>
      <xdr:colOff>38100</xdr:colOff>
      <xdr:row>94</xdr:row>
      <xdr:rowOff>125006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13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141533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591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61488</xdr:rowOff>
    </xdr:from>
    <xdr:to>
      <xdr:col>15</xdr:col>
      <xdr:colOff>101600</xdr:colOff>
      <xdr:row>96</xdr:row>
      <xdr:rowOff>163088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8165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9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18796</xdr:rowOff>
    </xdr:from>
    <xdr:to>
      <xdr:col>10</xdr:col>
      <xdr:colOff>165100</xdr:colOff>
      <xdr:row>97</xdr:row>
      <xdr:rowOff>120396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136923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42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59392</xdr:rowOff>
    </xdr:from>
    <xdr:to>
      <xdr:col>6</xdr:col>
      <xdr:colOff>38100</xdr:colOff>
      <xdr:row>97</xdr:row>
      <xdr:rowOff>160992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6069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4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126441</xdr:rowOff>
    </xdr:from>
    <xdr:to>
      <xdr:col>55</xdr:col>
      <xdr:colOff>0</xdr:colOff>
      <xdr:row>36</xdr:row>
      <xdr:rowOff>139243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298641"/>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93845</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6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139243</xdr:rowOff>
    </xdr:from>
    <xdr:to>
      <xdr:col>50</xdr:col>
      <xdr:colOff>114300</xdr:colOff>
      <xdr:row>36</xdr:row>
      <xdr:rowOff>147015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311443"/>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65955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147015</xdr:rowOff>
    </xdr:from>
    <xdr:to>
      <xdr:col>45</xdr:col>
      <xdr:colOff>177800</xdr:colOff>
      <xdr:row>36</xdr:row>
      <xdr:rowOff>152502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31921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43552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152044</xdr:rowOff>
    </xdr:from>
    <xdr:to>
      <xdr:col>41</xdr:col>
      <xdr:colOff>50800</xdr:colOff>
      <xdr:row>36</xdr:row>
      <xdr:rowOff>152502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2424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29837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24808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75641</xdr:rowOff>
    </xdr:from>
    <xdr:to>
      <xdr:col>55</xdr:col>
      <xdr:colOff>50800</xdr:colOff>
      <xdr:row>37</xdr:row>
      <xdr:rowOff>5791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2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98518</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099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88443</xdr:rowOff>
    </xdr:from>
    <xdr:to>
      <xdr:col>50</xdr:col>
      <xdr:colOff>165100</xdr:colOff>
      <xdr:row>37</xdr:row>
      <xdr:rowOff>18593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2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35120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96215</xdr:rowOff>
    </xdr:from>
    <xdr:to>
      <xdr:col>46</xdr:col>
      <xdr:colOff>38100</xdr:colOff>
      <xdr:row>37</xdr:row>
      <xdr:rowOff>26365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2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42892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043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101702</xdr:rowOff>
    </xdr:from>
    <xdr:to>
      <xdr:col>41</xdr:col>
      <xdr:colOff>101600</xdr:colOff>
      <xdr:row>37</xdr:row>
      <xdr:rowOff>31852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2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48379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049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101244</xdr:rowOff>
    </xdr:from>
    <xdr:to>
      <xdr:col>36</xdr:col>
      <xdr:colOff>165100</xdr:colOff>
      <xdr:row>37</xdr:row>
      <xdr:rowOff>31394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47921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048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105376</xdr:rowOff>
    </xdr:from>
    <xdr:ext cx="378565"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06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98213</xdr:rowOff>
    </xdr:from>
    <xdr:ext cx="378565"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450017" y="9699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95470</xdr:rowOff>
    </xdr:from>
    <xdr:ext cx="378565"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561017" y="9696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109643</xdr:rowOff>
    </xdr:from>
    <xdr:ext cx="378565"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672017" y="97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68039</xdr:rowOff>
    </xdr:from>
    <xdr:ext cx="378565"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3017" y="966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60742</xdr:rowOff>
    </xdr:from>
    <xdr:to>
      <xdr:col>55</xdr:col>
      <xdr:colOff>0</xdr:colOff>
      <xdr:row>76</xdr:row>
      <xdr:rowOff>161142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090942"/>
          <a:ext cx="838200" cy="10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33129</xdr:rowOff>
    </xdr:from>
    <xdr:ext cx="469744"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6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161142</xdr:rowOff>
    </xdr:from>
    <xdr:to>
      <xdr:col>50</xdr:col>
      <xdr:colOff>114300</xdr:colOff>
      <xdr:row>76</xdr:row>
      <xdr:rowOff>171292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191342"/>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49202</xdr:rowOff>
    </xdr:from>
    <xdr:ext cx="469744"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404428" y="1290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171292</xdr:rowOff>
    </xdr:from>
    <xdr:to>
      <xdr:col>45</xdr:col>
      <xdr:colOff>177800</xdr:colOff>
      <xdr:row>77</xdr:row>
      <xdr:rowOff>108108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201492"/>
          <a:ext cx="889000" cy="10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65295</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515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108108</xdr:rowOff>
    </xdr:from>
    <xdr:to>
      <xdr:col>41</xdr:col>
      <xdr:colOff>50800</xdr:colOff>
      <xdr:row>78</xdr:row>
      <xdr:rowOff>7386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309758"/>
          <a:ext cx="889000" cy="7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116501</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626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91356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37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9942</xdr:rowOff>
    </xdr:from>
    <xdr:to>
      <xdr:col>55</xdr:col>
      <xdr:colOff>50800</xdr:colOff>
      <xdr:row>76</xdr:row>
      <xdr:rowOff>111542</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0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32818</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89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110342</xdr:rowOff>
    </xdr:from>
    <xdr:to>
      <xdr:col>50</xdr:col>
      <xdr:colOff>165100</xdr:colOff>
      <xdr:row>77</xdr:row>
      <xdr:rowOff>40492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14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31619</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23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120492</xdr:rowOff>
    </xdr:from>
    <xdr:to>
      <xdr:col>46</xdr:col>
      <xdr:colOff>38100</xdr:colOff>
      <xdr:row>77</xdr:row>
      <xdr:rowOff>50642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1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41769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24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57308</xdr:rowOff>
    </xdr:from>
    <xdr:to>
      <xdr:col>41</xdr:col>
      <xdr:colOff>101600</xdr:colOff>
      <xdr:row>77</xdr:row>
      <xdr:rowOff>158908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25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150035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5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128036</xdr:rowOff>
    </xdr:from>
    <xdr:to>
      <xdr:col>36</xdr:col>
      <xdr:colOff>165100</xdr:colOff>
      <xdr:row>78</xdr:row>
      <xdr:rowOff>58186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49313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2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34133</xdr:rowOff>
    </xdr:from>
    <xdr:to>
      <xdr:col>55</xdr:col>
      <xdr:colOff>0</xdr:colOff>
      <xdr:row>97</xdr:row>
      <xdr:rowOff>127767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664783"/>
          <a:ext cx="838200" cy="9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18132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8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87153</xdr:rowOff>
    </xdr:from>
    <xdr:to>
      <xdr:col>50</xdr:col>
      <xdr:colOff>114300</xdr:colOff>
      <xdr:row>97</xdr:row>
      <xdr:rowOff>127767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17803"/>
          <a:ext cx="889000" cy="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4343</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87153</xdr:rowOff>
    </xdr:from>
    <xdr:to>
      <xdr:col>45</xdr:col>
      <xdr:colOff>177800</xdr:colOff>
      <xdr:row>97</xdr:row>
      <xdr:rowOff>140302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17803"/>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135740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6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140302</xdr:rowOff>
    </xdr:from>
    <xdr:to>
      <xdr:col>41</xdr:col>
      <xdr:colOff>50800</xdr:colOff>
      <xdr:row>97</xdr:row>
      <xdr:rowOff>158795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70952"/>
          <a:ext cx="889000" cy="1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167098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23537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154783</xdr:rowOff>
    </xdr:from>
    <xdr:to>
      <xdr:col>55</xdr:col>
      <xdr:colOff>50800</xdr:colOff>
      <xdr:row>97</xdr:row>
      <xdr:rowOff>84933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6210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76967</xdr:rowOff>
    </xdr:from>
    <xdr:to>
      <xdr:col>50</xdr:col>
      <xdr:colOff>165100</xdr:colOff>
      <xdr:row>98</xdr:row>
      <xdr:rowOff>7117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0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169694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36353</xdr:rowOff>
    </xdr:from>
    <xdr:to>
      <xdr:col>46</xdr:col>
      <xdr:colOff>38100</xdr:colOff>
      <xdr:row>97</xdr:row>
      <xdr:rowOff>137953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6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154480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89502</xdr:rowOff>
    </xdr:from>
    <xdr:to>
      <xdr:col>41</xdr:col>
      <xdr:colOff>101600</xdr:colOff>
      <xdr:row>98</xdr:row>
      <xdr:rowOff>19652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2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10779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1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107995</xdr:rowOff>
    </xdr:from>
    <xdr:to>
      <xdr:col>36</xdr:col>
      <xdr:colOff>165100</xdr:colOff>
      <xdr:row>98</xdr:row>
      <xdr:rowOff>38145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29272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3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73635</xdr:rowOff>
    </xdr:from>
    <xdr:to>
      <xdr:col>85</xdr:col>
      <xdr:colOff>127000</xdr:colOff>
      <xdr:row>37</xdr:row>
      <xdr:rowOff>168229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417285"/>
          <a:ext cx="838200" cy="9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110040</xdr:rowOff>
    </xdr:from>
    <xdr:ext cx="469744"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28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43459</xdr:rowOff>
    </xdr:from>
    <xdr:to>
      <xdr:col>81</xdr:col>
      <xdr:colOff>50800</xdr:colOff>
      <xdr:row>37</xdr:row>
      <xdr:rowOff>73635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387109"/>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40718</xdr:rowOff>
    </xdr:from>
    <xdr:ext cx="469744"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46428" y="655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43459</xdr:rowOff>
    </xdr:from>
    <xdr:to>
      <xdr:col>76</xdr:col>
      <xdr:colOff>114300</xdr:colOff>
      <xdr:row>37</xdr:row>
      <xdr:rowOff>170104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387109"/>
          <a:ext cx="889000" cy="12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22384</xdr:rowOff>
    </xdr:from>
    <xdr:ext cx="469744"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57428" y="653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87945</xdr:rowOff>
    </xdr:from>
    <xdr:to>
      <xdr:col>71</xdr:col>
      <xdr:colOff>177800</xdr:colOff>
      <xdr:row>37</xdr:row>
      <xdr:rowOff>170104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431595"/>
          <a:ext cx="8890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142836</xdr:rowOff>
    </xdr:from>
    <xdr:ext cx="469744"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68428" y="61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52926</xdr:rowOff>
    </xdr:from>
    <xdr:ext cx="469744"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79428" y="656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117429</xdr:rowOff>
    </xdr:from>
    <xdr:to>
      <xdr:col>85</xdr:col>
      <xdr:colOff>177800</xdr:colOff>
      <xdr:row>38</xdr:row>
      <xdr:rowOff>47579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65589</xdr:rowOff>
    </xdr:from>
    <xdr:ext cx="469744"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40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22835</xdr:rowOff>
    </xdr:from>
    <xdr:to>
      <xdr:col>81</xdr:col>
      <xdr:colOff>101600</xdr:colOff>
      <xdr:row>37</xdr:row>
      <xdr:rowOff>124435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140962</xdr:rowOff>
    </xdr:from>
    <xdr:ext cx="469744"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46428" y="614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164109</xdr:rowOff>
    </xdr:from>
    <xdr:to>
      <xdr:col>76</xdr:col>
      <xdr:colOff>165100</xdr:colOff>
      <xdr:row>37</xdr:row>
      <xdr:rowOff>94259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110786</xdr:rowOff>
    </xdr:from>
    <xdr:ext cx="469744"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57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119304</xdr:rowOff>
    </xdr:from>
    <xdr:to>
      <xdr:col>72</xdr:col>
      <xdr:colOff>38100</xdr:colOff>
      <xdr:row>38</xdr:row>
      <xdr:rowOff>49454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40581</xdr:rowOff>
    </xdr:from>
    <xdr:ext cx="469744"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68428" y="655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37145</xdr:rowOff>
    </xdr:from>
    <xdr:to>
      <xdr:col>67</xdr:col>
      <xdr:colOff>101600</xdr:colOff>
      <xdr:row>37</xdr:row>
      <xdr:rowOff>138745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155272</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79428" y="615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12762</xdr:rowOff>
    </xdr:from>
    <xdr:to>
      <xdr:col>85</xdr:col>
      <xdr:colOff>127000</xdr:colOff>
      <xdr:row>58</xdr:row>
      <xdr:rowOff>58079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956862"/>
          <a:ext cx="838200" cy="4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2757</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60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5958</xdr:rowOff>
    </xdr:from>
    <xdr:to>
      <xdr:col>81</xdr:col>
      <xdr:colOff>50800</xdr:colOff>
      <xdr:row>58</xdr:row>
      <xdr:rowOff>58079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592300" y="9950058"/>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123044</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55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5958</xdr:rowOff>
    </xdr:from>
    <xdr:to>
      <xdr:col>76</xdr:col>
      <xdr:colOff>114300</xdr:colOff>
      <xdr:row>58</xdr:row>
      <xdr:rowOff>58123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950058"/>
          <a:ext cx="889000" cy="5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29786</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58123</xdr:rowOff>
    </xdr:from>
    <xdr:to>
      <xdr:col>71</xdr:col>
      <xdr:colOff>177800</xdr:colOff>
      <xdr:row>58</xdr:row>
      <xdr:rowOff>111473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10002223"/>
          <a:ext cx="889000" cy="5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30428</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43894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133412</xdr:rowOff>
    </xdr:from>
    <xdr:to>
      <xdr:col>85</xdr:col>
      <xdr:colOff>177800</xdr:colOff>
      <xdr:row>58</xdr:row>
      <xdr:rowOff>63562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90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48339</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82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7279</xdr:rowOff>
    </xdr:from>
    <xdr:to>
      <xdr:col>81</xdr:col>
      <xdr:colOff>101600</xdr:colOff>
      <xdr:row>58</xdr:row>
      <xdr:rowOff>108879</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95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100006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1004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126608</xdr:rowOff>
    </xdr:from>
    <xdr:to>
      <xdr:col>76</xdr:col>
      <xdr:colOff>165100</xdr:colOff>
      <xdr:row>58</xdr:row>
      <xdr:rowOff>56758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89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47885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7323</xdr:rowOff>
    </xdr:from>
    <xdr:to>
      <xdr:col>72</xdr:col>
      <xdr:colOff>38100</xdr:colOff>
      <xdr:row>58</xdr:row>
      <xdr:rowOff>108923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9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100050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1004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60673</xdr:rowOff>
    </xdr:from>
    <xdr:to>
      <xdr:col>67</xdr:col>
      <xdr:colOff>101600</xdr:colOff>
      <xdr:row>58</xdr:row>
      <xdr:rowOff>162273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1000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153400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1009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75</xdr:row>
      <xdr:rowOff>54627</xdr:rowOff>
    </xdr:from>
    <xdr:ext cx="31290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33094" y="12913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72</xdr:row>
      <xdr:rowOff>111777</xdr:rowOff>
    </xdr:from>
    <xdr:ext cx="31290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33094" y="12456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69</xdr:row>
      <xdr:rowOff>168927</xdr:rowOff>
    </xdr:from>
    <xdr:ext cx="31290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33094" y="11998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67</xdr:row>
      <xdr:rowOff>54627</xdr:rowOff>
    </xdr:from>
    <xdr:ext cx="31290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33094" y="1154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139700</xdr:rowOff>
    </xdr:from>
    <xdr:to>
      <xdr:col>85</xdr:col>
      <xdr:colOff>126364</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317595" y="13512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10177</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10177</xdr:rowOff>
    </xdr:from>
    <xdr:ext cx="249299"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321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67327</xdr:rowOff>
    </xdr:from>
    <xdr:ext cx="249299"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440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88900</xdr:rowOff>
    </xdr:from>
    <xdr:to>
      <xdr:col>81</xdr:col>
      <xdr:colOff>101600</xdr:colOff>
      <xdr:row>77</xdr:row>
      <xdr:rowOff>19050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35577</xdr:rowOff>
    </xdr:from>
    <xdr:ext cx="31393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324333" y="1289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69</xdr:row>
      <xdr:rowOff>146050</xdr:rowOff>
    </xdr:from>
    <xdr:to>
      <xdr:col>76</xdr:col>
      <xdr:colOff>165100</xdr:colOff>
      <xdr:row>70</xdr:row>
      <xdr:rowOff>76200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197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68</xdr:row>
      <xdr:rowOff>92727</xdr:rowOff>
    </xdr:from>
    <xdr:ext cx="313932"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435333" y="1175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70</xdr:row>
      <xdr:rowOff>157480</xdr:rowOff>
    </xdr:from>
    <xdr:to>
      <xdr:col>72</xdr:col>
      <xdr:colOff>38100</xdr:colOff>
      <xdr:row>71</xdr:row>
      <xdr:rowOff>87630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215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69</xdr:row>
      <xdr:rowOff>104157</xdr:rowOff>
    </xdr:from>
    <xdr:ext cx="313932"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546333" y="1193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168911</xdr:rowOff>
    </xdr:from>
    <xdr:to>
      <xdr:col>67</xdr:col>
      <xdr:colOff>101600</xdr:colOff>
      <xdr:row>78</xdr:row>
      <xdr:rowOff>99061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37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76</xdr:row>
      <xdr:rowOff>115588</xdr:rowOff>
    </xdr:from>
    <xdr:ext cx="249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689650" y="13145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124477</xdr:rowOff>
    </xdr:from>
    <xdr:ext cx="249299"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32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1524</xdr:rowOff>
    </xdr:from>
    <xdr:to>
      <xdr:col>85</xdr:col>
      <xdr:colOff>126364</xdr:colOff>
      <xdr:row>99</xdr:row>
      <xdr:rowOff>43053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432024"/>
          <a:ext cx="1269" cy="158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46880</xdr:rowOff>
    </xdr:from>
    <xdr:ext cx="313932"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7020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43053</xdr:rowOff>
    </xdr:from>
    <xdr:to>
      <xdr:col>86</xdr:col>
      <xdr:colOff>25400</xdr:colOff>
      <xdr:row>99</xdr:row>
      <xdr:rowOff>43053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7016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119651</xdr:rowOff>
    </xdr:from>
    <xdr:ext cx="534377"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2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1524</xdr:rowOff>
    </xdr:from>
    <xdr:to>
      <xdr:col>86</xdr:col>
      <xdr:colOff>25400</xdr:colOff>
      <xdr:row>90</xdr:row>
      <xdr:rowOff>1524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43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29338</xdr:rowOff>
    </xdr:from>
    <xdr:to>
      <xdr:col>85</xdr:col>
      <xdr:colOff>127000</xdr:colOff>
      <xdr:row>96</xdr:row>
      <xdr:rowOff>162813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488538"/>
          <a:ext cx="838200" cy="13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170324</xdr:rowOff>
    </xdr:from>
    <xdr:ext cx="469744"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115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147447</xdr:rowOff>
    </xdr:from>
    <xdr:to>
      <xdr:col>85</xdr:col>
      <xdr:colOff>177800</xdr:colOff>
      <xdr:row>95</xdr:row>
      <xdr:rowOff>77597</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26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151003</xdr:rowOff>
    </xdr:from>
    <xdr:to>
      <xdr:col>81</xdr:col>
      <xdr:colOff>50800</xdr:colOff>
      <xdr:row>96</xdr:row>
      <xdr:rowOff>29338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438753"/>
          <a:ext cx="889000" cy="4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25400</xdr:rowOff>
    </xdr:from>
    <xdr:to>
      <xdr:col>81</xdr:col>
      <xdr:colOff>101600</xdr:colOff>
      <xdr:row>94</xdr:row>
      <xdr:rowOff>127000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143527</xdr:rowOff>
    </xdr:from>
    <xdr:ext cx="469744"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46428" y="1591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3175</xdr:rowOff>
    </xdr:from>
    <xdr:to>
      <xdr:col>76</xdr:col>
      <xdr:colOff>114300</xdr:colOff>
      <xdr:row>95</xdr:row>
      <xdr:rowOff>151003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290925"/>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76327</xdr:rowOff>
    </xdr:from>
    <xdr:to>
      <xdr:col>76</xdr:col>
      <xdr:colOff>165100</xdr:colOff>
      <xdr:row>95</xdr:row>
      <xdr:rowOff>6477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23004</xdr:rowOff>
    </xdr:from>
    <xdr:ext cx="469744"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57428" y="1596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112776</xdr:rowOff>
    </xdr:from>
    <xdr:to>
      <xdr:col>71</xdr:col>
      <xdr:colOff>177800</xdr:colOff>
      <xdr:row>95</xdr:row>
      <xdr:rowOff>3175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229076"/>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98933</xdr:rowOff>
    </xdr:from>
    <xdr:to>
      <xdr:col>72</xdr:col>
      <xdr:colOff>38100</xdr:colOff>
      <xdr:row>94</xdr:row>
      <xdr:rowOff>29083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45610</xdr:rowOff>
    </xdr:from>
    <xdr:ext cx="469744"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68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72898</xdr:rowOff>
    </xdr:from>
    <xdr:to>
      <xdr:col>67</xdr:col>
      <xdr:colOff>101600</xdr:colOff>
      <xdr:row>95</xdr:row>
      <xdr:rowOff>3048</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165625</xdr:rowOff>
    </xdr:from>
    <xdr:ext cx="469744"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79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112013</xdr:rowOff>
    </xdr:from>
    <xdr:to>
      <xdr:col>85</xdr:col>
      <xdr:colOff>177800</xdr:colOff>
      <xdr:row>97</xdr:row>
      <xdr:rowOff>42163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5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90440</xdr:rowOff>
    </xdr:from>
    <xdr:ext cx="469744"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5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149988</xdr:rowOff>
    </xdr:from>
    <xdr:to>
      <xdr:col>81</xdr:col>
      <xdr:colOff>101600</xdr:colOff>
      <xdr:row>96</xdr:row>
      <xdr:rowOff>80138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43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71265</xdr:rowOff>
    </xdr:from>
    <xdr:ext cx="469744"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46428" y="1653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100203</xdr:rowOff>
    </xdr:from>
    <xdr:to>
      <xdr:col>76</xdr:col>
      <xdr:colOff>165100</xdr:colOff>
      <xdr:row>96</xdr:row>
      <xdr:rowOff>30353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38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21480</xdr:rowOff>
    </xdr:from>
    <xdr:ext cx="469744"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57428" y="1648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123825</xdr:rowOff>
    </xdr:from>
    <xdr:to>
      <xdr:col>72</xdr:col>
      <xdr:colOff>38100</xdr:colOff>
      <xdr:row>95</xdr:row>
      <xdr:rowOff>53975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2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45102</xdr:rowOff>
    </xdr:from>
    <xdr:ext cx="469744"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68428" y="1633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61976</xdr:rowOff>
    </xdr:from>
    <xdr:to>
      <xdr:col>67</xdr:col>
      <xdr:colOff>101600</xdr:colOff>
      <xdr:row>94</xdr:row>
      <xdr:rowOff>163576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17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8653</xdr:rowOff>
    </xdr:from>
    <xdr:ext cx="469744"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79428" y="1595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134,095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23,069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円増となり、類似団体内平均値を上回っている。財政調整基金の積立及び区民生活に直結する公共施設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・インフラ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の老朽化対応等の将来負担に備えるために都市整備基金の積立をしたことが主な要因である。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商工費は、住民一人当たり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円増となり、類似団体内平均値を上回るが、地域経済活性化事業費の増が主な要因である。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46,354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円増となり、類似団体内平均値を上回ることになったが、市街地再開発事業・補助金の増が主な要因である。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分母の標準財政規模は、特別区民税の増等により約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億円の増となった。分子の実質収支は事業進捗等による不用額が発生したものの、補正予算により基金積立てを行ったことなどで</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千万円の減となり、前年度比</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ポイント減となった。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東京都渋谷区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すべての会計で実質赤字額がないため、「連結実質赤字比率」は算定されていない。</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区財政の健全性を示すものであり、引き続き継続していけるよう、健全な財政運営に努める。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2" width="2.109375" style="174" customWidth="1"/>
    <col min="13" max="17" width="2.33203125" style="174" customWidth="1"/>
    <col min="18" max="119" width="2.109375" style="174" customWidth="1"/>
    <col min="120" max="16384" width="0" style="174" hidden="1"/>
  </cols>
  <sheetData>
    <row r="1" spans="1:119" ht="33" customHeight="1" x14ac:dyDescent="0.2">
      <c r="B1" s="578" t="s">
        <v>0</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1</v>
      </c>
      <c r="C2" s="176"/>
      <c r="D2" s="177"/>
    </row>
    <row r="3" spans="1:119" ht="18.75" customHeight="1" thickBot="1" x14ac:dyDescent="0.25">
      <c r="A3" s="175"/>
      <c r="B3" s="579" t="s">
        <v>2</v>
      </c>
      <c r="C3" s="580"/>
      <c r="D3" s="580"/>
      <c r="E3" s="581"/>
      <c r="F3" s="581"/>
      <c r="G3" s="581"/>
      <c r="H3" s="581"/>
      <c r="I3" s="581"/>
      <c r="J3" s="581"/>
      <c r="K3" s="581"/>
      <c r="L3" s="581" t="s">
        <v>3</v>
      </c>
      <c r="M3" s="581"/>
      <c r="N3" s="581"/>
      <c r="O3" s="581"/>
      <c r="P3" s="581"/>
      <c r="Q3" s="581"/>
      <c r="R3" s="584"/>
      <c r="S3" s="584"/>
      <c r="T3" s="584"/>
      <c r="U3" s="584"/>
      <c r="V3" s="585"/>
      <c r="W3" s="475" t="s">
        <v>4</v>
      </c>
      <c r="X3" s="476"/>
      <c r="Y3" s="476"/>
      <c r="Z3" s="476"/>
      <c r="AA3" s="476"/>
      <c r="AB3" s="580"/>
      <c r="AC3" s="584" t="s">
        <v>5</v>
      </c>
      <c r="AD3" s="476"/>
      <c r="AE3" s="476"/>
      <c r="AF3" s="476"/>
      <c r="AG3" s="476"/>
      <c r="AH3" s="476"/>
      <c r="AI3" s="476"/>
      <c r="AJ3" s="476"/>
      <c r="AK3" s="476"/>
      <c r="AL3" s="546"/>
      <c r="AM3" s="475" t="s">
        <v>6</v>
      </c>
      <c r="AN3" s="476"/>
      <c r="AO3" s="476"/>
      <c r="AP3" s="476"/>
      <c r="AQ3" s="476"/>
      <c r="AR3" s="476"/>
      <c r="AS3" s="476"/>
      <c r="AT3" s="476"/>
      <c r="AU3" s="476"/>
      <c r="AV3" s="476"/>
      <c r="AW3" s="476"/>
      <c r="AX3" s="546"/>
      <c r="AY3" s="538" t="s">
        <v>7</v>
      </c>
      <c r="AZ3" s="539"/>
      <c r="BA3" s="539"/>
      <c r="BB3" s="539"/>
      <c r="BC3" s="539"/>
      <c r="BD3" s="539"/>
      <c r="BE3" s="539"/>
      <c r="BF3" s="539"/>
      <c r="BG3" s="539"/>
      <c r="BH3" s="539"/>
      <c r="BI3" s="539"/>
      <c r="BJ3" s="539"/>
      <c r="BK3" s="539"/>
      <c r="BL3" s="539"/>
      <c r="BM3" s="588"/>
      <c r="BN3" s="475" t="s">
        <v>8</v>
      </c>
      <c r="BO3" s="476"/>
      <c r="BP3" s="476"/>
      <c r="BQ3" s="476"/>
      <c r="BR3" s="476"/>
      <c r="BS3" s="476"/>
      <c r="BT3" s="476"/>
      <c r="BU3" s="546"/>
      <c r="BV3" s="475" t="s">
        <v>9</v>
      </c>
      <c r="BW3" s="476"/>
      <c r="BX3" s="476"/>
      <c r="BY3" s="476"/>
      <c r="BZ3" s="476"/>
      <c r="CA3" s="476"/>
      <c r="CB3" s="476"/>
      <c r="CC3" s="546"/>
      <c r="CD3" s="538" t="s">
        <v>7</v>
      </c>
      <c r="CE3" s="539"/>
      <c r="CF3" s="539"/>
      <c r="CG3" s="539"/>
      <c r="CH3" s="539"/>
      <c r="CI3" s="539"/>
      <c r="CJ3" s="539"/>
      <c r="CK3" s="539"/>
      <c r="CL3" s="539"/>
      <c r="CM3" s="539"/>
      <c r="CN3" s="539"/>
      <c r="CO3" s="539"/>
      <c r="CP3" s="539"/>
      <c r="CQ3" s="539"/>
      <c r="CR3" s="539"/>
      <c r="CS3" s="588"/>
      <c r="CT3" s="475" t="s">
        <v>10</v>
      </c>
      <c r="CU3" s="476"/>
      <c r="CV3" s="476"/>
      <c r="CW3" s="476"/>
      <c r="CX3" s="476"/>
      <c r="CY3" s="476"/>
      <c r="CZ3" s="476"/>
      <c r="DA3" s="546"/>
      <c r="DB3" s="475" t="s">
        <v>11</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12</v>
      </c>
      <c r="AZ4" s="433"/>
      <c r="BA4" s="433"/>
      <c r="BB4" s="433"/>
      <c r="BC4" s="433"/>
      <c r="BD4" s="433"/>
      <c r="BE4" s="433"/>
      <c r="BF4" s="433"/>
      <c r="BG4" s="433"/>
      <c r="BH4" s="433"/>
      <c r="BI4" s="433"/>
      <c r="BJ4" s="433"/>
      <c r="BK4" s="433"/>
      <c r="BL4" s="433"/>
      <c r="BM4" s="434"/>
      <c r="BN4" s="435">
        <v>134925585</v>
      </c>
      <c r="BO4" s="436"/>
      <c r="BP4" s="436"/>
      <c r="BQ4" s="436"/>
      <c r="BR4" s="436"/>
      <c r="BS4" s="436"/>
      <c r="BT4" s="436"/>
      <c r="BU4" s="437"/>
      <c r="BV4" s="435">
        <v>128300159</v>
      </c>
      <c r="BW4" s="436"/>
      <c r="BX4" s="436"/>
      <c r="BY4" s="436"/>
      <c r="BZ4" s="436"/>
      <c r="CA4" s="436"/>
      <c r="CB4" s="436"/>
      <c r="CC4" s="437"/>
      <c r="CD4" s="572" t="s">
        <v>13</v>
      </c>
      <c r="CE4" s="573"/>
      <c r="CF4" s="573"/>
      <c r="CG4" s="573"/>
      <c r="CH4" s="573"/>
      <c r="CI4" s="573"/>
      <c r="CJ4" s="573"/>
      <c r="CK4" s="573"/>
      <c r="CL4" s="573"/>
      <c r="CM4" s="573"/>
      <c r="CN4" s="573"/>
      <c r="CO4" s="573"/>
      <c r="CP4" s="573"/>
      <c r="CQ4" s="573"/>
      <c r="CR4" s="573"/>
      <c r="CS4" s="574"/>
      <c r="CT4" s="575">
        <v>18.7</v>
      </c>
      <c r="CU4" s="576"/>
      <c r="CV4" s="576"/>
      <c r="CW4" s="576"/>
      <c r="CX4" s="576"/>
      <c r="CY4" s="576"/>
      <c r="CZ4" s="576"/>
      <c r="DA4" s="577"/>
      <c r="DB4" s="575">
        <v>23.1</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14</v>
      </c>
      <c r="AN5" s="363"/>
      <c r="AO5" s="363"/>
      <c r="AP5" s="363"/>
      <c r="AQ5" s="363"/>
      <c r="AR5" s="363"/>
      <c r="AS5" s="363"/>
      <c r="AT5" s="364"/>
      <c r="AU5" s="464" t="s">
        <v>15</v>
      </c>
      <c r="AV5" s="465"/>
      <c r="AW5" s="465"/>
      <c r="AX5" s="465"/>
      <c r="AY5" s="420" t="s">
        <v>16</v>
      </c>
      <c r="AZ5" s="421"/>
      <c r="BA5" s="421"/>
      <c r="BB5" s="421"/>
      <c r="BC5" s="421"/>
      <c r="BD5" s="421"/>
      <c r="BE5" s="421"/>
      <c r="BF5" s="421"/>
      <c r="BG5" s="421"/>
      <c r="BH5" s="421"/>
      <c r="BI5" s="421"/>
      <c r="BJ5" s="421"/>
      <c r="BK5" s="421"/>
      <c r="BL5" s="421"/>
      <c r="BM5" s="422"/>
      <c r="BN5" s="406">
        <v>121400300</v>
      </c>
      <c r="BO5" s="407"/>
      <c r="BP5" s="407"/>
      <c r="BQ5" s="407"/>
      <c r="BR5" s="407"/>
      <c r="BS5" s="407"/>
      <c r="BT5" s="407"/>
      <c r="BU5" s="408"/>
      <c r="BV5" s="406">
        <v>111888354</v>
      </c>
      <c r="BW5" s="407"/>
      <c r="BX5" s="407"/>
      <c r="BY5" s="407"/>
      <c r="BZ5" s="407"/>
      <c r="CA5" s="407"/>
      <c r="CB5" s="407"/>
      <c r="CC5" s="408"/>
      <c r="CD5" s="446" t="s">
        <v>17</v>
      </c>
      <c r="CE5" s="366"/>
      <c r="CF5" s="366"/>
      <c r="CG5" s="366"/>
      <c r="CH5" s="366"/>
      <c r="CI5" s="366"/>
      <c r="CJ5" s="366"/>
      <c r="CK5" s="366"/>
      <c r="CL5" s="366"/>
      <c r="CM5" s="366"/>
      <c r="CN5" s="366"/>
      <c r="CO5" s="366"/>
      <c r="CP5" s="366"/>
      <c r="CQ5" s="366"/>
      <c r="CR5" s="366"/>
      <c r="CS5" s="447"/>
      <c r="CT5" s="403">
        <v>70.5</v>
      </c>
      <c r="CU5" s="404"/>
      <c r="CV5" s="404"/>
      <c r="CW5" s="404"/>
      <c r="CX5" s="404"/>
      <c r="CY5" s="404"/>
      <c r="CZ5" s="404"/>
      <c r="DA5" s="405"/>
      <c r="DB5" s="403">
        <v>69.3</v>
      </c>
      <c r="DC5" s="404"/>
      <c r="DD5" s="404"/>
      <c r="DE5" s="404"/>
      <c r="DF5" s="404"/>
      <c r="DG5" s="404"/>
      <c r="DH5" s="404"/>
      <c r="DI5" s="405"/>
    </row>
    <row r="6" spans="1:119" ht="18.75" customHeight="1" x14ac:dyDescent="0.2">
      <c r="A6" s="175"/>
      <c r="B6" s="552" t="s">
        <v>18</v>
      </c>
      <c r="C6" s="393"/>
      <c r="D6" s="393"/>
      <c r="E6" s="553"/>
      <c r="F6" s="553"/>
      <c r="G6" s="553"/>
      <c r="H6" s="553"/>
      <c r="I6" s="553"/>
      <c r="J6" s="553"/>
      <c r="K6" s="553"/>
      <c r="L6" s="553" t="s">
        <v>19</v>
      </c>
      <c r="M6" s="553"/>
      <c r="N6" s="553"/>
      <c r="O6" s="553"/>
      <c r="P6" s="553"/>
      <c r="Q6" s="553"/>
      <c r="R6" s="391"/>
      <c r="S6" s="391"/>
      <c r="T6" s="391"/>
      <c r="U6" s="391"/>
      <c r="V6" s="559"/>
      <c r="W6" s="496" t="s">
        <v>20</v>
      </c>
      <c r="X6" s="392"/>
      <c r="Y6" s="392"/>
      <c r="Z6" s="392"/>
      <c r="AA6" s="392"/>
      <c r="AB6" s="393"/>
      <c r="AC6" s="564" t="s">
        <v>21</v>
      </c>
      <c r="AD6" s="565"/>
      <c r="AE6" s="565"/>
      <c r="AF6" s="565"/>
      <c r="AG6" s="565"/>
      <c r="AH6" s="565"/>
      <c r="AI6" s="565"/>
      <c r="AJ6" s="565"/>
      <c r="AK6" s="565"/>
      <c r="AL6" s="566"/>
      <c r="AM6" s="463" t="s">
        <v>22</v>
      </c>
      <c r="AN6" s="363"/>
      <c r="AO6" s="363"/>
      <c r="AP6" s="363"/>
      <c r="AQ6" s="363"/>
      <c r="AR6" s="363"/>
      <c r="AS6" s="363"/>
      <c r="AT6" s="364"/>
      <c r="AU6" s="464" t="s">
        <v>23</v>
      </c>
      <c r="AV6" s="465"/>
      <c r="AW6" s="465"/>
      <c r="AX6" s="465"/>
      <c r="AY6" s="420" t="s">
        <v>24</v>
      </c>
      <c r="AZ6" s="421"/>
      <c r="BA6" s="421"/>
      <c r="BB6" s="421"/>
      <c r="BC6" s="421"/>
      <c r="BD6" s="421"/>
      <c r="BE6" s="421"/>
      <c r="BF6" s="421"/>
      <c r="BG6" s="421"/>
      <c r="BH6" s="421"/>
      <c r="BI6" s="421"/>
      <c r="BJ6" s="421"/>
      <c r="BK6" s="421"/>
      <c r="BL6" s="421"/>
      <c r="BM6" s="422"/>
      <c r="BN6" s="406">
        <v>13525285</v>
      </c>
      <c r="BO6" s="407"/>
      <c r="BP6" s="407"/>
      <c r="BQ6" s="407"/>
      <c r="BR6" s="407"/>
      <c r="BS6" s="407"/>
      <c r="BT6" s="407"/>
      <c r="BU6" s="408"/>
      <c r="BV6" s="406">
        <v>16411805</v>
      </c>
      <c r="BW6" s="407"/>
      <c r="BX6" s="407"/>
      <c r="BY6" s="407"/>
      <c r="BZ6" s="407"/>
      <c r="CA6" s="407"/>
      <c r="CB6" s="407"/>
      <c r="CC6" s="408"/>
      <c r="CD6" s="446" t="s">
        <v>25</v>
      </c>
      <c r="CE6" s="366"/>
      <c r="CF6" s="366"/>
      <c r="CG6" s="366"/>
      <c r="CH6" s="366"/>
      <c r="CI6" s="366"/>
      <c r="CJ6" s="366"/>
      <c r="CK6" s="366"/>
      <c r="CL6" s="366"/>
      <c r="CM6" s="366"/>
      <c r="CN6" s="366"/>
      <c r="CO6" s="366"/>
      <c r="CP6" s="366"/>
      <c r="CQ6" s="366"/>
      <c r="CR6" s="366"/>
      <c r="CS6" s="447"/>
      <c r="CT6" s="549">
        <v>70.5</v>
      </c>
      <c r="CU6" s="550"/>
      <c r="CV6" s="550"/>
      <c r="CW6" s="550"/>
      <c r="CX6" s="550"/>
      <c r="CY6" s="550"/>
      <c r="CZ6" s="550"/>
      <c r="DA6" s="551"/>
      <c r="DB6" s="549">
        <v>69.3</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26</v>
      </c>
      <c r="AN7" s="363"/>
      <c r="AO7" s="363"/>
      <c r="AP7" s="363"/>
      <c r="AQ7" s="363"/>
      <c r="AR7" s="363"/>
      <c r="AS7" s="363"/>
      <c r="AT7" s="364"/>
      <c r="AU7" s="464" t="s">
        <v>23</v>
      </c>
      <c r="AV7" s="465"/>
      <c r="AW7" s="465"/>
      <c r="AX7" s="465"/>
      <c r="AY7" s="420" t="s">
        <v>27</v>
      </c>
      <c r="AZ7" s="421"/>
      <c r="BA7" s="421"/>
      <c r="BB7" s="421"/>
      <c r="BC7" s="421"/>
      <c r="BD7" s="421"/>
      <c r="BE7" s="421"/>
      <c r="BF7" s="421"/>
      <c r="BG7" s="421"/>
      <c r="BH7" s="421"/>
      <c r="BI7" s="421"/>
      <c r="BJ7" s="421"/>
      <c r="BK7" s="421"/>
      <c r="BL7" s="421"/>
      <c r="BM7" s="422"/>
      <c r="BN7" s="406">
        <v>712967</v>
      </c>
      <c r="BO7" s="407"/>
      <c r="BP7" s="407"/>
      <c r="BQ7" s="407"/>
      <c r="BR7" s="407"/>
      <c r="BS7" s="407"/>
      <c r="BT7" s="407"/>
      <c r="BU7" s="408"/>
      <c r="BV7" s="406">
        <v>717250</v>
      </c>
      <c r="BW7" s="407"/>
      <c r="BX7" s="407"/>
      <c r="BY7" s="407"/>
      <c r="BZ7" s="407"/>
      <c r="CA7" s="407"/>
      <c r="CB7" s="407"/>
      <c r="CC7" s="408"/>
      <c r="CD7" s="446" t="s">
        <v>28</v>
      </c>
      <c r="CE7" s="366"/>
      <c r="CF7" s="366"/>
      <c r="CG7" s="366"/>
      <c r="CH7" s="366"/>
      <c r="CI7" s="366"/>
      <c r="CJ7" s="366"/>
      <c r="CK7" s="366"/>
      <c r="CL7" s="366"/>
      <c r="CM7" s="366"/>
      <c r="CN7" s="366"/>
      <c r="CO7" s="366"/>
      <c r="CP7" s="366"/>
      <c r="CQ7" s="366"/>
      <c r="CR7" s="366"/>
      <c r="CS7" s="447"/>
      <c r="CT7" s="406">
        <v>68581248</v>
      </c>
      <c r="CU7" s="407"/>
      <c r="CV7" s="407"/>
      <c r="CW7" s="407"/>
      <c r="CX7" s="407"/>
      <c r="CY7" s="407"/>
      <c r="CZ7" s="407"/>
      <c r="DA7" s="408"/>
      <c r="DB7" s="406">
        <v>67982236</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29</v>
      </c>
      <c r="AN8" s="363"/>
      <c r="AO8" s="363"/>
      <c r="AP8" s="363"/>
      <c r="AQ8" s="363"/>
      <c r="AR8" s="363"/>
      <c r="AS8" s="363"/>
      <c r="AT8" s="364"/>
      <c r="AU8" s="464" t="s">
        <v>15</v>
      </c>
      <c r="AV8" s="465"/>
      <c r="AW8" s="465"/>
      <c r="AX8" s="465"/>
      <c r="AY8" s="420" t="s">
        <v>30</v>
      </c>
      <c r="AZ8" s="421"/>
      <c r="BA8" s="421"/>
      <c r="BB8" s="421"/>
      <c r="BC8" s="421"/>
      <c r="BD8" s="421"/>
      <c r="BE8" s="421"/>
      <c r="BF8" s="421"/>
      <c r="BG8" s="421"/>
      <c r="BH8" s="421"/>
      <c r="BI8" s="421"/>
      <c r="BJ8" s="421"/>
      <c r="BK8" s="421"/>
      <c r="BL8" s="421"/>
      <c r="BM8" s="422"/>
      <c r="BN8" s="406">
        <v>12812318</v>
      </c>
      <c r="BO8" s="407"/>
      <c r="BP8" s="407"/>
      <c r="BQ8" s="407"/>
      <c r="BR8" s="407"/>
      <c r="BS8" s="407"/>
      <c r="BT8" s="407"/>
      <c r="BU8" s="408"/>
      <c r="BV8" s="406">
        <v>15694555</v>
      </c>
      <c r="BW8" s="407"/>
      <c r="BX8" s="407"/>
      <c r="BY8" s="407"/>
      <c r="BZ8" s="407"/>
      <c r="CA8" s="407"/>
      <c r="CB8" s="407"/>
      <c r="CC8" s="408"/>
      <c r="CD8" s="446" t="s">
        <v>31</v>
      </c>
      <c r="CE8" s="366"/>
      <c r="CF8" s="366"/>
      <c r="CG8" s="366"/>
      <c r="CH8" s="366"/>
      <c r="CI8" s="366"/>
      <c r="CJ8" s="366"/>
      <c r="CK8" s="366"/>
      <c r="CL8" s="366"/>
      <c r="CM8" s="366"/>
      <c r="CN8" s="366"/>
      <c r="CO8" s="366"/>
      <c r="CP8" s="366"/>
      <c r="CQ8" s="366"/>
      <c r="CR8" s="366"/>
      <c r="CS8" s="447"/>
      <c r="CT8" s="509">
        <v>0.97</v>
      </c>
      <c r="CU8" s="510"/>
      <c r="CV8" s="510"/>
      <c r="CW8" s="510"/>
      <c r="CX8" s="510"/>
      <c r="CY8" s="510"/>
      <c r="CZ8" s="510"/>
      <c r="DA8" s="511"/>
      <c r="DB8" s="509">
        <v>0.96</v>
      </c>
      <c r="DC8" s="510"/>
      <c r="DD8" s="510"/>
      <c r="DE8" s="510"/>
      <c r="DF8" s="510"/>
      <c r="DG8" s="510"/>
      <c r="DH8" s="510"/>
      <c r="DI8" s="511"/>
    </row>
    <row r="9" spans="1:119" ht="18.75" customHeight="1" thickBot="1" x14ac:dyDescent="0.25">
      <c r="A9" s="175"/>
      <c r="B9" s="538" t="s">
        <v>32</v>
      </c>
      <c r="C9" s="539"/>
      <c r="D9" s="539"/>
      <c r="E9" s="539"/>
      <c r="F9" s="539"/>
      <c r="G9" s="539"/>
      <c r="H9" s="539"/>
      <c r="I9" s="539"/>
      <c r="J9" s="539"/>
      <c r="K9" s="457"/>
      <c r="L9" s="540" t="s">
        <v>33</v>
      </c>
      <c r="M9" s="541"/>
      <c r="N9" s="541"/>
      <c r="O9" s="541"/>
      <c r="P9" s="541"/>
      <c r="Q9" s="542"/>
      <c r="R9" s="543">
        <v>243883</v>
      </c>
      <c r="S9" s="544"/>
      <c r="T9" s="544"/>
      <c r="U9" s="544"/>
      <c r="V9" s="545"/>
      <c r="W9" s="475" t="s">
        <v>34</v>
      </c>
      <c r="X9" s="476"/>
      <c r="Y9" s="476"/>
      <c r="Z9" s="476"/>
      <c r="AA9" s="476"/>
      <c r="AB9" s="476"/>
      <c r="AC9" s="476"/>
      <c r="AD9" s="476"/>
      <c r="AE9" s="476"/>
      <c r="AF9" s="476"/>
      <c r="AG9" s="476"/>
      <c r="AH9" s="476"/>
      <c r="AI9" s="476"/>
      <c r="AJ9" s="476"/>
      <c r="AK9" s="476"/>
      <c r="AL9" s="546"/>
      <c r="AM9" s="463" t="s">
        <v>35</v>
      </c>
      <c r="AN9" s="363"/>
      <c r="AO9" s="363"/>
      <c r="AP9" s="363"/>
      <c r="AQ9" s="363"/>
      <c r="AR9" s="363"/>
      <c r="AS9" s="363"/>
      <c r="AT9" s="364"/>
      <c r="AU9" s="464" t="s">
        <v>15</v>
      </c>
      <c r="AV9" s="465"/>
      <c r="AW9" s="465"/>
      <c r="AX9" s="465"/>
      <c r="AY9" s="420" t="s">
        <v>36</v>
      </c>
      <c r="AZ9" s="421"/>
      <c r="BA9" s="421"/>
      <c r="BB9" s="421"/>
      <c r="BC9" s="421"/>
      <c r="BD9" s="421"/>
      <c r="BE9" s="421"/>
      <c r="BF9" s="421"/>
      <c r="BG9" s="421"/>
      <c r="BH9" s="421"/>
      <c r="BI9" s="421"/>
      <c r="BJ9" s="421"/>
      <c r="BK9" s="421"/>
      <c r="BL9" s="421"/>
      <c r="BM9" s="422"/>
      <c r="BN9" s="406">
        <v>-2882237</v>
      </c>
      <c r="BO9" s="407"/>
      <c r="BP9" s="407"/>
      <c r="BQ9" s="407"/>
      <c r="BR9" s="407"/>
      <c r="BS9" s="407"/>
      <c r="BT9" s="407"/>
      <c r="BU9" s="408"/>
      <c r="BV9" s="406">
        <v>8275289</v>
      </c>
      <c r="BW9" s="407"/>
      <c r="BX9" s="407"/>
      <c r="BY9" s="407"/>
      <c r="BZ9" s="407"/>
      <c r="CA9" s="407"/>
      <c r="CB9" s="407"/>
      <c r="CC9" s="408"/>
      <c r="CD9" s="446" t="s">
        <v>37</v>
      </c>
      <c r="CE9" s="366"/>
      <c r="CF9" s="366"/>
      <c r="CG9" s="366"/>
      <c r="CH9" s="366"/>
      <c r="CI9" s="366"/>
      <c r="CJ9" s="366"/>
      <c r="CK9" s="366"/>
      <c r="CL9" s="366"/>
      <c r="CM9" s="366"/>
      <c r="CN9" s="366"/>
      <c r="CO9" s="366"/>
      <c r="CP9" s="366"/>
      <c r="CQ9" s="366"/>
      <c r="CR9" s="366"/>
      <c r="CS9" s="447"/>
      <c r="CT9" s="403">
        <v>0.7</v>
      </c>
      <c r="CU9" s="404"/>
      <c r="CV9" s="404"/>
      <c r="CW9" s="404"/>
      <c r="CX9" s="404"/>
      <c r="CY9" s="404"/>
      <c r="CZ9" s="404"/>
      <c r="DA9" s="405"/>
      <c r="DB9" s="403">
        <v>1</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38</v>
      </c>
      <c r="M10" s="363"/>
      <c r="N10" s="363"/>
      <c r="O10" s="363"/>
      <c r="P10" s="363"/>
      <c r="Q10" s="364"/>
      <c r="R10" s="359">
        <v>224533</v>
      </c>
      <c r="S10" s="360"/>
      <c r="T10" s="360"/>
      <c r="U10" s="360"/>
      <c r="V10" s="419"/>
      <c r="W10" s="547"/>
      <c r="X10" s="357"/>
      <c r="Y10" s="357"/>
      <c r="Z10" s="357"/>
      <c r="AA10" s="357"/>
      <c r="AB10" s="357"/>
      <c r="AC10" s="357"/>
      <c r="AD10" s="357"/>
      <c r="AE10" s="357"/>
      <c r="AF10" s="357"/>
      <c r="AG10" s="357"/>
      <c r="AH10" s="357"/>
      <c r="AI10" s="357"/>
      <c r="AJ10" s="357"/>
      <c r="AK10" s="357"/>
      <c r="AL10" s="548"/>
      <c r="AM10" s="463" t="s">
        <v>39</v>
      </c>
      <c r="AN10" s="363"/>
      <c r="AO10" s="363"/>
      <c r="AP10" s="363"/>
      <c r="AQ10" s="363"/>
      <c r="AR10" s="363"/>
      <c r="AS10" s="363"/>
      <c r="AT10" s="364"/>
      <c r="AU10" s="464" t="s">
        <v>15</v>
      </c>
      <c r="AV10" s="465"/>
      <c r="AW10" s="465"/>
      <c r="AX10" s="465"/>
      <c r="AY10" s="420" t="s">
        <v>40</v>
      </c>
      <c r="AZ10" s="421"/>
      <c r="BA10" s="421"/>
      <c r="BB10" s="421"/>
      <c r="BC10" s="421"/>
      <c r="BD10" s="421"/>
      <c r="BE10" s="421"/>
      <c r="BF10" s="421"/>
      <c r="BG10" s="421"/>
      <c r="BH10" s="421"/>
      <c r="BI10" s="421"/>
      <c r="BJ10" s="421"/>
      <c r="BK10" s="421"/>
      <c r="BL10" s="421"/>
      <c r="BM10" s="422"/>
      <c r="BN10" s="406">
        <v>9036006</v>
      </c>
      <c r="BO10" s="407"/>
      <c r="BP10" s="407"/>
      <c r="BQ10" s="407"/>
      <c r="BR10" s="407"/>
      <c r="BS10" s="407"/>
      <c r="BT10" s="407"/>
      <c r="BU10" s="408"/>
      <c r="BV10" s="406">
        <v>6037368</v>
      </c>
      <c r="BW10" s="407"/>
      <c r="BX10" s="407"/>
      <c r="BY10" s="407"/>
      <c r="BZ10" s="407"/>
      <c r="CA10" s="407"/>
      <c r="CB10" s="407"/>
      <c r="CC10" s="408"/>
      <c r="CD10" s="181" t="s">
        <v>41</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42</v>
      </c>
      <c r="M11" s="368"/>
      <c r="N11" s="368"/>
      <c r="O11" s="368"/>
      <c r="P11" s="368"/>
      <c r="Q11" s="369"/>
      <c r="R11" s="535" t="s">
        <v>43</v>
      </c>
      <c r="S11" s="536"/>
      <c r="T11" s="536"/>
      <c r="U11" s="536"/>
      <c r="V11" s="537"/>
      <c r="W11" s="547"/>
      <c r="X11" s="357"/>
      <c r="Y11" s="357"/>
      <c r="Z11" s="357"/>
      <c r="AA11" s="357"/>
      <c r="AB11" s="357"/>
      <c r="AC11" s="357"/>
      <c r="AD11" s="357"/>
      <c r="AE11" s="357"/>
      <c r="AF11" s="357"/>
      <c r="AG11" s="357"/>
      <c r="AH11" s="357"/>
      <c r="AI11" s="357"/>
      <c r="AJ11" s="357"/>
      <c r="AK11" s="357"/>
      <c r="AL11" s="548"/>
      <c r="AM11" s="463" t="s">
        <v>44</v>
      </c>
      <c r="AN11" s="363"/>
      <c r="AO11" s="363"/>
      <c r="AP11" s="363"/>
      <c r="AQ11" s="363"/>
      <c r="AR11" s="363"/>
      <c r="AS11" s="363"/>
      <c r="AT11" s="364"/>
      <c r="AU11" s="464" t="s">
        <v>15</v>
      </c>
      <c r="AV11" s="465"/>
      <c r="AW11" s="465"/>
      <c r="AX11" s="465"/>
      <c r="AY11" s="420" t="s">
        <v>45</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46</v>
      </c>
      <c r="CE11" s="366"/>
      <c r="CF11" s="366"/>
      <c r="CG11" s="366"/>
      <c r="CH11" s="366"/>
      <c r="CI11" s="366"/>
      <c r="CJ11" s="366"/>
      <c r="CK11" s="366"/>
      <c r="CL11" s="366"/>
      <c r="CM11" s="366"/>
      <c r="CN11" s="366"/>
      <c r="CO11" s="366"/>
      <c r="CP11" s="366"/>
      <c r="CQ11" s="366"/>
      <c r="CR11" s="366"/>
      <c r="CS11" s="447"/>
      <c r="CT11" s="509" t="s">
        <v>47</v>
      </c>
      <c r="CU11" s="510"/>
      <c r="CV11" s="510"/>
      <c r="CW11" s="510"/>
      <c r="CX11" s="510"/>
      <c r="CY11" s="510"/>
      <c r="CZ11" s="510"/>
      <c r="DA11" s="511"/>
      <c r="DB11" s="509" t="s">
        <v>47</v>
      </c>
      <c r="DC11" s="510"/>
      <c r="DD11" s="510"/>
      <c r="DE11" s="510"/>
      <c r="DF11" s="510"/>
      <c r="DG11" s="510"/>
      <c r="DH11" s="510"/>
      <c r="DI11" s="511"/>
    </row>
    <row r="12" spans="1:119" ht="18.75" customHeight="1" x14ac:dyDescent="0.2">
      <c r="A12" s="175"/>
      <c r="B12" s="512" t="s">
        <v>48</v>
      </c>
      <c r="C12" s="513"/>
      <c r="D12" s="513"/>
      <c r="E12" s="513"/>
      <c r="F12" s="513"/>
      <c r="G12" s="513"/>
      <c r="H12" s="513"/>
      <c r="I12" s="513"/>
      <c r="J12" s="513"/>
      <c r="K12" s="514"/>
      <c r="L12" s="521" t="s">
        <v>49</v>
      </c>
      <c r="M12" s="522"/>
      <c r="N12" s="522"/>
      <c r="O12" s="522"/>
      <c r="P12" s="522"/>
      <c r="Q12" s="523"/>
      <c r="R12" s="524">
        <v>229412</v>
      </c>
      <c r="S12" s="525"/>
      <c r="T12" s="525"/>
      <c r="U12" s="525"/>
      <c r="V12" s="526"/>
      <c r="W12" s="527" t="s">
        <v>7</v>
      </c>
      <c r="X12" s="465"/>
      <c r="Y12" s="465"/>
      <c r="Z12" s="465"/>
      <c r="AA12" s="465"/>
      <c r="AB12" s="528"/>
      <c r="AC12" s="529" t="s">
        <v>50</v>
      </c>
      <c r="AD12" s="530"/>
      <c r="AE12" s="530"/>
      <c r="AF12" s="530"/>
      <c r="AG12" s="531"/>
      <c r="AH12" s="529" t="s">
        <v>51</v>
      </c>
      <c r="AI12" s="530"/>
      <c r="AJ12" s="530"/>
      <c r="AK12" s="530"/>
      <c r="AL12" s="532"/>
      <c r="AM12" s="463" t="s">
        <v>52</v>
      </c>
      <c r="AN12" s="363"/>
      <c r="AO12" s="363"/>
      <c r="AP12" s="363"/>
      <c r="AQ12" s="363"/>
      <c r="AR12" s="363"/>
      <c r="AS12" s="363"/>
      <c r="AT12" s="364"/>
      <c r="AU12" s="464" t="s">
        <v>15</v>
      </c>
      <c r="AV12" s="465"/>
      <c r="AW12" s="465"/>
      <c r="AX12" s="465"/>
      <c r="AY12" s="420" t="s">
        <v>53</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1500000</v>
      </c>
      <c r="BW12" s="407"/>
      <c r="BX12" s="407"/>
      <c r="BY12" s="407"/>
      <c r="BZ12" s="407"/>
      <c r="CA12" s="407"/>
      <c r="CB12" s="407"/>
      <c r="CC12" s="408"/>
      <c r="CD12" s="446" t="s">
        <v>54</v>
      </c>
      <c r="CE12" s="366"/>
      <c r="CF12" s="366"/>
      <c r="CG12" s="366"/>
      <c r="CH12" s="366"/>
      <c r="CI12" s="366"/>
      <c r="CJ12" s="366"/>
      <c r="CK12" s="366"/>
      <c r="CL12" s="366"/>
      <c r="CM12" s="366"/>
      <c r="CN12" s="366"/>
      <c r="CO12" s="366"/>
      <c r="CP12" s="366"/>
      <c r="CQ12" s="366"/>
      <c r="CR12" s="366"/>
      <c r="CS12" s="447"/>
      <c r="CT12" s="509" t="s">
        <v>47</v>
      </c>
      <c r="CU12" s="510"/>
      <c r="CV12" s="510"/>
      <c r="CW12" s="510"/>
      <c r="CX12" s="510"/>
      <c r="CY12" s="510"/>
      <c r="CZ12" s="510"/>
      <c r="DA12" s="511"/>
      <c r="DB12" s="509" t="s">
        <v>47</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55</v>
      </c>
      <c r="N13" s="491"/>
      <c r="O13" s="491"/>
      <c r="P13" s="491"/>
      <c r="Q13" s="492"/>
      <c r="R13" s="493">
        <v>218565</v>
      </c>
      <c r="S13" s="494"/>
      <c r="T13" s="494"/>
      <c r="U13" s="494"/>
      <c r="V13" s="495"/>
      <c r="W13" s="496" t="s">
        <v>56</v>
      </c>
      <c r="X13" s="392"/>
      <c r="Y13" s="392"/>
      <c r="Z13" s="392"/>
      <c r="AA13" s="392"/>
      <c r="AB13" s="393"/>
      <c r="AC13" s="359">
        <v>70</v>
      </c>
      <c r="AD13" s="360"/>
      <c r="AE13" s="360"/>
      <c r="AF13" s="360"/>
      <c r="AG13" s="361"/>
      <c r="AH13" s="359">
        <v>71</v>
      </c>
      <c r="AI13" s="360"/>
      <c r="AJ13" s="360"/>
      <c r="AK13" s="360"/>
      <c r="AL13" s="419"/>
      <c r="AM13" s="463" t="s">
        <v>57</v>
      </c>
      <c r="AN13" s="363"/>
      <c r="AO13" s="363"/>
      <c r="AP13" s="363"/>
      <c r="AQ13" s="363"/>
      <c r="AR13" s="363"/>
      <c r="AS13" s="363"/>
      <c r="AT13" s="364"/>
      <c r="AU13" s="464" t="s">
        <v>23</v>
      </c>
      <c r="AV13" s="465"/>
      <c r="AW13" s="465"/>
      <c r="AX13" s="465"/>
      <c r="AY13" s="420" t="s">
        <v>58</v>
      </c>
      <c r="AZ13" s="421"/>
      <c r="BA13" s="421"/>
      <c r="BB13" s="421"/>
      <c r="BC13" s="421"/>
      <c r="BD13" s="421"/>
      <c r="BE13" s="421"/>
      <c r="BF13" s="421"/>
      <c r="BG13" s="421"/>
      <c r="BH13" s="421"/>
      <c r="BI13" s="421"/>
      <c r="BJ13" s="421"/>
      <c r="BK13" s="421"/>
      <c r="BL13" s="421"/>
      <c r="BM13" s="422"/>
      <c r="BN13" s="406">
        <v>6153769</v>
      </c>
      <c r="BO13" s="407"/>
      <c r="BP13" s="407"/>
      <c r="BQ13" s="407"/>
      <c r="BR13" s="407"/>
      <c r="BS13" s="407"/>
      <c r="BT13" s="407"/>
      <c r="BU13" s="408"/>
      <c r="BV13" s="406">
        <v>12812657</v>
      </c>
      <c r="BW13" s="407"/>
      <c r="BX13" s="407"/>
      <c r="BY13" s="407"/>
      <c r="BZ13" s="407"/>
      <c r="CA13" s="407"/>
      <c r="CB13" s="407"/>
      <c r="CC13" s="408"/>
      <c r="CD13" s="446" t="s">
        <v>59</v>
      </c>
      <c r="CE13" s="366"/>
      <c r="CF13" s="366"/>
      <c r="CG13" s="366"/>
      <c r="CH13" s="366"/>
      <c r="CI13" s="366"/>
      <c r="CJ13" s="366"/>
      <c r="CK13" s="366"/>
      <c r="CL13" s="366"/>
      <c r="CM13" s="366"/>
      <c r="CN13" s="366"/>
      <c r="CO13" s="366"/>
      <c r="CP13" s="366"/>
      <c r="CQ13" s="366"/>
      <c r="CR13" s="366"/>
      <c r="CS13" s="447"/>
      <c r="CT13" s="403">
        <v>-3.8</v>
      </c>
      <c r="CU13" s="404"/>
      <c r="CV13" s="404"/>
      <c r="CW13" s="404"/>
      <c r="CX13" s="404"/>
      <c r="CY13" s="404"/>
      <c r="CZ13" s="404"/>
      <c r="DA13" s="405"/>
      <c r="DB13" s="403">
        <v>-3.8</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60</v>
      </c>
      <c r="M14" s="533"/>
      <c r="N14" s="533"/>
      <c r="O14" s="533"/>
      <c r="P14" s="533"/>
      <c r="Q14" s="534"/>
      <c r="R14" s="493">
        <v>229013</v>
      </c>
      <c r="S14" s="494"/>
      <c r="T14" s="494"/>
      <c r="U14" s="494"/>
      <c r="V14" s="495"/>
      <c r="W14" s="497"/>
      <c r="X14" s="395"/>
      <c r="Y14" s="395"/>
      <c r="Z14" s="395"/>
      <c r="AA14" s="395"/>
      <c r="AB14" s="396"/>
      <c r="AC14" s="486">
        <v>0.1</v>
      </c>
      <c r="AD14" s="487"/>
      <c r="AE14" s="487"/>
      <c r="AF14" s="487"/>
      <c r="AG14" s="488"/>
      <c r="AH14" s="486">
        <v>0.1</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61</v>
      </c>
      <c r="CE14" s="444"/>
      <c r="CF14" s="444"/>
      <c r="CG14" s="444"/>
      <c r="CH14" s="444"/>
      <c r="CI14" s="444"/>
      <c r="CJ14" s="444"/>
      <c r="CK14" s="444"/>
      <c r="CL14" s="444"/>
      <c r="CM14" s="444"/>
      <c r="CN14" s="444"/>
      <c r="CO14" s="444"/>
      <c r="CP14" s="444"/>
      <c r="CQ14" s="444"/>
      <c r="CR14" s="444"/>
      <c r="CS14" s="445"/>
      <c r="CT14" s="503" t="s">
        <v>47</v>
      </c>
      <c r="CU14" s="504"/>
      <c r="CV14" s="504"/>
      <c r="CW14" s="504"/>
      <c r="CX14" s="504"/>
      <c r="CY14" s="504"/>
      <c r="CZ14" s="504"/>
      <c r="DA14" s="505"/>
      <c r="DB14" s="503" t="s">
        <v>47</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55</v>
      </c>
      <c r="N15" s="491"/>
      <c r="O15" s="491"/>
      <c r="P15" s="491"/>
      <c r="Q15" s="492"/>
      <c r="R15" s="493">
        <v>219234</v>
      </c>
      <c r="S15" s="494"/>
      <c r="T15" s="494"/>
      <c r="U15" s="494"/>
      <c r="V15" s="495"/>
      <c r="W15" s="496" t="s">
        <v>62</v>
      </c>
      <c r="X15" s="392"/>
      <c r="Y15" s="392"/>
      <c r="Z15" s="392"/>
      <c r="AA15" s="392"/>
      <c r="AB15" s="393"/>
      <c r="AC15" s="359">
        <v>8101</v>
      </c>
      <c r="AD15" s="360"/>
      <c r="AE15" s="360"/>
      <c r="AF15" s="360"/>
      <c r="AG15" s="361"/>
      <c r="AH15" s="359">
        <v>8229</v>
      </c>
      <c r="AI15" s="360"/>
      <c r="AJ15" s="360"/>
      <c r="AK15" s="360"/>
      <c r="AL15" s="419"/>
      <c r="AM15" s="463"/>
      <c r="AN15" s="363"/>
      <c r="AO15" s="363"/>
      <c r="AP15" s="363"/>
      <c r="AQ15" s="363"/>
      <c r="AR15" s="363"/>
      <c r="AS15" s="363"/>
      <c r="AT15" s="364"/>
      <c r="AU15" s="464"/>
      <c r="AV15" s="465"/>
      <c r="AW15" s="465"/>
      <c r="AX15" s="465"/>
      <c r="AY15" s="432" t="s">
        <v>63</v>
      </c>
      <c r="AZ15" s="433"/>
      <c r="BA15" s="433"/>
      <c r="BB15" s="433"/>
      <c r="BC15" s="433"/>
      <c r="BD15" s="433"/>
      <c r="BE15" s="433"/>
      <c r="BF15" s="433"/>
      <c r="BG15" s="433"/>
      <c r="BH15" s="433"/>
      <c r="BI15" s="433"/>
      <c r="BJ15" s="433"/>
      <c r="BK15" s="433"/>
      <c r="BL15" s="433"/>
      <c r="BM15" s="434"/>
      <c r="BN15" s="435">
        <v>54950909</v>
      </c>
      <c r="BO15" s="436"/>
      <c r="BP15" s="436"/>
      <c r="BQ15" s="436"/>
      <c r="BR15" s="436"/>
      <c r="BS15" s="436"/>
      <c r="BT15" s="436"/>
      <c r="BU15" s="437"/>
      <c r="BV15" s="435">
        <v>53440280</v>
      </c>
      <c r="BW15" s="436"/>
      <c r="BX15" s="436"/>
      <c r="BY15" s="436"/>
      <c r="BZ15" s="436"/>
      <c r="CA15" s="436"/>
      <c r="CB15" s="436"/>
      <c r="CC15" s="437"/>
      <c r="CD15" s="506" t="s">
        <v>64</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65</v>
      </c>
      <c r="M16" s="481"/>
      <c r="N16" s="481"/>
      <c r="O16" s="481"/>
      <c r="P16" s="481"/>
      <c r="Q16" s="482"/>
      <c r="R16" s="483" t="s">
        <v>66</v>
      </c>
      <c r="S16" s="484"/>
      <c r="T16" s="484"/>
      <c r="U16" s="484"/>
      <c r="V16" s="485"/>
      <c r="W16" s="497"/>
      <c r="X16" s="395"/>
      <c r="Y16" s="395"/>
      <c r="Z16" s="395"/>
      <c r="AA16" s="395"/>
      <c r="AB16" s="396"/>
      <c r="AC16" s="486">
        <v>9.1</v>
      </c>
      <c r="AD16" s="487"/>
      <c r="AE16" s="487"/>
      <c r="AF16" s="487"/>
      <c r="AG16" s="488"/>
      <c r="AH16" s="486">
        <v>10.6</v>
      </c>
      <c r="AI16" s="487"/>
      <c r="AJ16" s="487"/>
      <c r="AK16" s="487"/>
      <c r="AL16" s="489"/>
      <c r="AM16" s="463"/>
      <c r="AN16" s="363"/>
      <c r="AO16" s="363"/>
      <c r="AP16" s="363"/>
      <c r="AQ16" s="363"/>
      <c r="AR16" s="363"/>
      <c r="AS16" s="363"/>
      <c r="AT16" s="364"/>
      <c r="AU16" s="464"/>
      <c r="AV16" s="465"/>
      <c r="AW16" s="465"/>
      <c r="AX16" s="465"/>
      <c r="AY16" s="420" t="s">
        <v>67</v>
      </c>
      <c r="AZ16" s="421"/>
      <c r="BA16" s="421"/>
      <c r="BB16" s="421"/>
      <c r="BC16" s="421"/>
      <c r="BD16" s="421"/>
      <c r="BE16" s="421"/>
      <c r="BF16" s="421"/>
      <c r="BG16" s="421"/>
      <c r="BH16" s="421"/>
      <c r="BI16" s="421"/>
      <c r="BJ16" s="421"/>
      <c r="BK16" s="421"/>
      <c r="BL16" s="421"/>
      <c r="BM16" s="422"/>
      <c r="BN16" s="406">
        <v>56917879</v>
      </c>
      <c r="BO16" s="407"/>
      <c r="BP16" s="407"/>
      <c r="BQ16" s="407"/>
      <c r="BR16" s="407"/>
      <c r="BS16" s="407"/>
      <c r="BT16" s="407"/>
      <c r="BU16" s="408"/>
      <c r="BV16" s="406">
        <v>57107357</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68</v>
      </c>
      <c r="N17" s="500"/>
      <c r="O17" s="500"/>
      <c r="P17" s="500"/>
      <c r="Q17" s="501"/>
      <c r="R17" s="483" t="s">
        <v>69</v>
      </c>
      <c r="S17" s="484"/>
      <c r="T17" s="484"/>
      <c r="U17" s="484"/>
      <c r="V17" s="485"/>
      <c r="W17" s="496" t="s">
        <v>70</v>
      </c>
      <c r="X17" s="392"/>
      <c r="Y17" s="392"/>
      <c r="Z17" s="392"/>
      <c r="AA17" s="392"/>
      <c r="AB17" s="393"/>
      <c r="AC17" s="359">
        <v>81314</v>
      </c>
      <c r="AD17" s="360"/>
      <c r="AE17" s="360"/>
      <c r="AF17" s="360"/>
      <c r="AG17" s="361"/>
      <c r="AH17" s="359">
        <v>69211</v>
      </c>
      <c r="AI17" s="360"/>
      <c r="AJ17" s="360"/>
      <c r="AK17" s="360"/>
      <c r="AL17" s="419"/>
      <c r="AM17" s="463"/>
      <c r="AN17" s="363"/>
      <c r="AO17" s="363"/>
      <c r="AP17" s="363"/>
      <c r="AQ17" s="363"/>
      <c r="AR17" s="363"/>
      <c r="AS17" s="363"/>
      <c r="AT17" s="364"/>
      <c r="AU17" s="464"/>
      <c r="AV17" s="465"/>
      <c r="AW17" s="465"/>
      <c r="AX17" s="465"/>
      <c r="AY17" s="420" t="s">
        <v>71</v>
      </c>
      <c r="AZ17" s="421"/>
      <c r="BA17" s="421"/>
      <c r="BB17" s="421"/>
      <c r="BC17" s="421"/>
      <c r="BD17" s="421"/>
      <c r="BE17" s="421"/>
      <c r="BF17" s="421"/>
      <c r="BG17" s="421"/>
      <c r="BH17" s="421"/>
      <c r="BI17" s="421"/>
      <c r="BJ17" s="421"/>
      <c r="BK17" s="421"/>
      <c r="BL17" s="421"/>
      <c r="BM17" s="422"/>
      <c r="BN17" s="406">
        <v>68581248</v>
      </c>
      <c r="BO17" s="407"/>
      <c r="BP17" s="407"/>
      <c r="BQ17" s="407"/>
      <c r="BR17" s="407"/>
      <c r="BS17" s="407"/>
      <c r="BT17" s="407"/>
      <c r="BU17" s="408"/>
      <c r="BV17" s="406">
        <v>67982236</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72</v>
      </c>
      <c r="C18" s="457"/>
      <c r="D18" s="457"/>
      <c r="E18" s="458"/>
      <c r="F18" s="458"/>
      <c r="G18" s="458"/>
      <c r="H18" s="458"/>
      <c r="I18" s="458"/>
      <c r="J18" s="458"/>
      <c r="K18" s="458"/>
      <c r="L18" s="459">
        <v>15.11</v>
      </c>
      <c r="M18" s="459"/>
      <c r="N18" s="459"/>
      <c r="O18" s="459"/>
      <c r="P18" s="459"/>
      <c r="Q18" s="459"/>
      <c r="R18" s="460"/>
      <c r="S18" s="460"/>
      <c r="T18" s="460"/>
      <c r="U18" s="460"/>
      <c r="V18" s="461"/>
      <c r="W18" s="477"/>
      <c r="X18" s="478"/>
      <c r="Y18" s="478"/>
      <c r="Z18" s="478"/>
      <c r="AA18" s="478"/>
      <c r="AB18" s="502"/>
      <c r="AC18" s="376">
        <v>90.9</v>
      </c>
      <c r="AD18" s="377"/>
      <c r="AE18" s="377"/>
      <c r="AF18" s="377"/>
      <c r="AG18" s="462"/>
      <c r="AH18" s="376">
        <v>89.3</v>
      </c>
      <c r="AI18" s="377"/>
      <c r="AJ18" s="377"/>
      <c r="AK18" s="377"/>
      <c r="AL18" s="378"/>
      <c r="AM18" s="463"/>
      <c r="AN18" s="363"/>
      <c r="AO18" s="363"/>
      <c r="AP18" s="363"/>
      <c r="AQ18" s="363"/>
      <c r="AR18" s="363"/>
      <c r="AS18" s="363"/>
      <c r="AT18" s="364"/>
      <c r="AU18" s="464"/>
      <c r="AV18" s="465"/>
      <c r="AW18" s="465"/>
      <c r="AX18" s="465"/>
      <c r="AY18" s="420" t="s">
        <v>73</v>
      </c>
      <c r="AZ18" s="421"/>
      <c r="BA18" s="421"/>
      <c r="BB18" s="421"/>
      <c r="BC18" s="421"/>
      <c r="BD18" s="421"/>
      <c r="BE18" s="421"/>
      <c r="BF18" s="421"/>
      <c r="BG18" s="421"/>
      <c r="BH18" s="421"/>
      <c r="BI18" s="421"/>
      <c r="BJ18" s="421"/>
      <c r="BK18" s="421"/>
      <c r="BL18" s="421"/>
      <c r="BM18" s="422"/>
      <c r="BN18" s="406">
        <v>56394713</v>
      </c>
      <c r="BO18" s="407"/>
      <c r="BP18" s="407"/>
      <c r="BQ18" s="407"/>
      <c r="BR18" s="407"/>
      <c r="BS18" s="407"/>
      <c r="BT18" s="407"/>
      <c r="BU18" s="408"/>
      <c r="BV18" s="406">
        <v>53702331</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74</v>
      </c>
      <c r="C19" s="457"/>
      <c r="D19" s="457"/>
      <c r="E19" s="458"/>
      <c r="F19" s="458"/>
      <c r="G19" s="458"/>
      <c r="H19" s="458"/>
      <c r="I19" s="458"/>
      <c r="J19" s="458"/>
      <c r="K19" s="458"/>
      <c r="L19" s="466">
        <v>16141</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75</v>
      </c>
      <c r="AZ19" s="421"/>
      <c r="BA19" s="421"/>
      <c r="BB19" s="421"/>
      <c r="BC19" s="421"/>
      <c r="BD19" s="421"/>
      <c r="BE19" s="421"/>
      <c r="BF19" s="421"/>
      <c r="BG19" s="421"/>
      <c r="BH19" s="421"/>
      <c r="BI19" s="421"/>
      <c r="BJ19" s="421"/>
      <c r="BK19" s="421"/>
      <c r="BL19" s="421"/>
      <c r="BM19" s="422"/>
      <c r="BN19" s="406">
        <v>103293316</v>
      </c>
      <c r="BO19" s="407"/>
      <c r="BP19" s="407"/>
      <c r="BQ19" s="407"/>
      <c r="BR19" s="407"/>
      <c r="BS19" s="407"/>
      <c r="BT19" s="407"/>
      <c r="BU19" s="408"/>
      <c r="BV19" s="406">
        <v>95560753</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76</v>
      </c>
      <c r="C20" s="457"/>
      <c r="D20" s="457"/>
      <c r="E20" s="458"/>
      <c r="F20" s="458"/>
      <c r="G20" s="458"/>
      <c r="H20" s="458"/>
      <c r="I20" s="458"/>
      <c r="J20" s="458"/>
      <c r="K20" s="458"/>
      <c r="L20" s="466">
        <v>149967</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77</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78</v>
      </c>
      <c r="C22" s="383"/>
      <c r="D22" s="384"/>
      <c r="E22" s="391" t="s">
        <v>7</v>
      </c>
      <c r="F22" s="392"/>
      <c r="G22" s="392"/>
      <c r="H22" s="392"/>
      <c r="I22" s="392"/>
      <c r="J22" s="392"/>
      <c r="K22" s="393"/>
      <c r="L22" s="391" t="s">
        <v>79</v>
      </c>
      <c r="M22" s="392"/>
      <c r="N22" s="392"/>
      <c r="O22" s="392"/>
      <c r="P22" s="393"/>
      <c r="Q22" s="397" t="s">
        <v>80</v>
      </c>
      <c r="R22" s="398"/>
      <c r="S22" s="398"/>
      <c r="T22" s="398"/>
      <c r="U22" s="398"/>
      <c r="V22" s="399"/>
      <c r="W22" s="448" t="s">
        <v>81</v>
      </c>
      <c r="X22" s="383"/>
      <c r="Y22" s="384"/>
      <c r="Z22" s="391" t="s">
        <v>7</v>
      </c>
      <c r="AA22" s="392"/>
      <c r="AB22" s="392"/>
      <c r="AC22" s="392"/>
      <c r="AD22" s="392"/>
      <c r="AE22" s="392"/>
      <c r="AF22" s="392"/>
      <c r="AG22" s="393"/>
      <c r="AH22" s="409" t="s">
        <v>82</v>
      </c>
      <c r="AI22" s="392"/>
      <c r="AJ22" s="392"/>
      <c r="AK22" s="392"/>
      <c r="AL22" s="393"/>
      <c r="AM22" s="409" t="s">
        <v>83</v>
      </c>
      <c r="AN22" s="410"/>
      <c r="AO22" s="410"/>
      <c r="AP22" s="410"/>
      <c r="AQ22" s="410"/>
      <c r="AR22" s="411"/>
      <c r="AS22" s="397" t="s">
        <v>80</v>
      </c>
      <c r="AT22" s="398"/>
      <c r="AU22" s="398"/>
      <c r="AV22" s="398"/>
      <c r="AW22" s="398"/>
      <c r="AX22" s="415"/>
      <c r="AY22" s="432" t="s">
        <v>84</v>
      </c>
      <c r="AZ22" s="433"/>
      <c r="BA22" s="433"/>
      <c r="BB22" s="433"/>
      <c r="BC22" s="433"/>
      <c r="BD22" s="433"/>
      <c r="BE22" s="433"/>
      <c r="BF22" s="433"/>
      <c r="BG22" s="433"/>
      <c r="BH22" s="433"/>
      <c r="BI22" s="433"/>
      <c r="BJ22" s="433"/>
      <c r="BK22" s="433"/>
      <c r="BL22" s="433"/>
      <c r="BM22" s="434"/>
      <c r="BN22" s="435">
        <v>4050346</v>
      </c>
      <c r="BO22" s="436"/>
      <c r="BP22" s="436"/>
      <c r="BQ22" s="436"/>
      <c r="BR22" s="436"/>
      <c r="BS22" s="436"/>
      <c r="BT22" s="436"/>
      <c r="BU22" s="437"/>
      <c r="BV22" s="435">
        <v>4717123</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85</v>
      </c>
      <c r="AZ23" s="421"/>
      <c r="BA23" s="421"/>
      <c r="BB23" s="421"/>
      <c r="BC23" s="421"/>
      <c r="BD23" s="421"/>
      <c r="BE23" s="421"/>
      <c r="BF23" s="421"/>
      <c r="BG23" s="421"/>
      <c r="BH23" s="421"/>
      <c r="BI23" s="421"/>
      <c r="BJ23" s="421"/>
      <c r="BK23" s="421"/>
      <c r="BL23" s="421"/>
      <c r="BM23" s="422"/>
      <c r="BN23" s="406">
        <v>3994758</v>
      </c>
      <c r="BO23" s="407"/>
      <c r="BP23" s="407"/>
      <c r="BQ23" s="407"/>
      <c r="BR23" s="407"/>
      <c r="BS23" s="407"/>
      <c r="BT23" s="407"/>
      <c r="BU23" s="408"/>
      <c r="BV23" s="406">
        <v>4650417</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86</v>
      </c>
      <c r="F24" s="363"/>
      <c r="G24" s="363"/>
      <c r="H24" s="363"/>
      <c r="I24" s="363"/>
      <c r="J24" s="363"/>
      <c r="K24" s="364"/>
      <c r="L24" s="359">
        <v>1</v>
      </c>
      <c r="M24" s="360"/>
      <c r="N24" s="360"/>
      <c r="O24" s="360"/>
      <c r="P24" s="361"/>
      <c r="Q24" s="359">
        <v>11111</v>
      </c>
      <c r="R24" s="360"/>
      <c r="S24" s="360"/>
      <c r="T24" s="360"/>
      <c r="U24" s="360"/>
      <c r="V24" s="361"/>
      <c r="W24" s="449"/>
      <c r="X24" s="386"/>
      <c r="Y24" s="387"/>
      <c r="Z24" s="362" t="s">
        <v>87</v>
      </c>
      <c r="AA24" s="363"/>
      <c r="AB24" s="363"/>
      <c r="AC24" s="363"/>
      <c r="AD24" s="363"/>
      <c r="AE24" s="363"/>
      <c r="AF24" s="363"/>
      <c r="AG24" s="364"/>
      <c r="AH24" s="359">
        <v>1918</v>
      </c>
      <c r="AI24" s="360"/>
      <c r="AJ24" s="360"/>
      <c r="AK24" s="360"/>
      <c r="AL24" s="361"/>
      <c r="AM24" s="359">
        <v>5562200</v>
      </c>
      <c r="AN24" s="360"/>
      <c r="AO24" s="360"/>
      <c r="AP24" s="360"/>
      <c r="AQ24" s="360"/>
      <c r="AR24" s="361"/>
      <c r="AS24" s="359">
        <v>2900</v>
      </c>
      <c r="AT24" s="360"/>
      <c r="AU24" s="360"/>
      <c r="AV24" s="360"/>
      <c r="AW24" s="360"/>
      <c r="AX24" s="419"/>
      <c r="AY24" s="379" t="s">
        <v>88</v>
      </c>
      <c r="AZ24" s="380"/>
      <c r="BA24" s="380"/>
      <c r="BB24" s="380"/>
      <c r="BC24" s="380"/>
      <c r="BD24" s="380"/>
      <c r="BE24" s="380"/>
      <c r="BF24" s="380"/>
      <c r="BG24" s="380"/>
      <c r="BH24" s="380"/>
      <c r="BI24" s="380"/>
      <c r="BJ24" s="380"/>
      <c r="BK24" s="380"/>
      <c r="BL24" s="380"/>
      <c r="BM24" s="381"/>
      <c r="BN24" s="406">
        <v>4050346</v>
      </c>
      <c r="BO24" s="407"/>
      <c r="BP24" s="407"/>
      <c r="BQ24" s="407"/>
      <c r="BR24" s="407"/>
      <c r="BS24" s="407"/>
      <c r="BT24" s="407"/>
      <c r="BU24" s="408"/>
      <c r="BV24" s="406">
        <v>4717123</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89</v>
      </c>
      <c r="F25" s="363"/>
      <c r="G25" s="363"/>
      <c r="H25" s="363"/>
      <c r="I25" s="363"/>
      <c r="J25" s="363"/>
      <c r="K25" s="364"/>
      <c r="L25" s="359">
        <v>2</v>
      </c>
      <c r="M25" s="360"/>
      <c r="N25" s="360"/>
      <c r="O25" s="360"/>
      <c r="P25" s="361"/>
      <c r="Q25" s="359">
        <v>9081</v>
      </c>
      <c r="R25" s="360"/>
      <c r="S25" s="360"/>
      <c r="T25" s="360"/>
      <c r="U25" s="360"/>
      <c r="V25" s="361"/>
      <c r="W25" s="449"/>
      <c r="X25" s="386"/>
      <c r="Y25" s="387"/>
      <c r="Z25" s="362" t="s">
        <v>90</v>
      </c>
      <c r="AA25" s="363"/>
      <c r="AB25" s="363"/>
      <c r="AC25" s="363"/>
      <c r="AD25" s="363"/>
      <c r="AE25" s="363"/>
      <c r="AF25" s="363"/>
      <c r="AG25" s="364"/>
      <c r="AH25" s="359" t="s">
        <v>47</v>
      </c>
      <c r="AI25" s="360"/>
      <c r="AJ25" s="360"/>
      <c r="AK25" s="360"/>
      <c r="AL25" s="361"/>
      <c r="AM25" s="359" t="s">
        <v>47</v>
      </c>
      <c r="AN25" s="360"/>
      <c r="AO25" s="360"/>
      <c r="AP25" s="360"/>
      <c r="AQ25" s="360"/>
      <c r="AR25" s="361"/>
      <c r="AS25" s="359" t="s">
        <v>47</v>
      </c>
      <c r="AT25" s="360"/>
      <c r="AU25" s="360"/>
      <c r="AV25" s="360"/>
      <c r="AW25" s="360"/>
      <c r="AX25" s="419"/>
      <c r="AY25" s="432" t="s">
        <v>91</v>
      </c>
      <c r="AZ25" s="433"/>
      <c r="BA25" s="433"/>
      <c r="BB25" s="433"/>
      <c r="BC25" s="433"/>
      <c r="BD25" s="433"/>
      <c r="BE25" s="433"/>
      <c r="BF25" s="433"/>
      <c r="BG25" s="433"/>
      <c r="BH25" s="433"/>
      <c r="BI25" s="433"/>
      <c r="BJ25" s="433"/>
      <c r="BK25" s="433"/>
      <c r="BL25" s="433"/>
      <c r="BM25" s="434"/>
      <c r="BN25" s="435">
        <v>16836845</v>
      </c>
      <c r="BO25" s="436"/>
      <c r="BP25" s="436"/>
      <c r="BQ25" s="436"/>
      <c r="BR25" s="436"/>
      <c r="BS25" s="436"/>
      <c r="BT25" s="436"/>
      <c r="BU25" s="437"/>
      <c r="BV25" s="435">
        <v>13972391</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92</v>
      </c>
      <c r="F26" s="363"/>
      <c r="G26" s="363"/>
      <c r="H26" s="363"/>
      <c r="I26" s="363"/>
      <c r="J26" s="363"/>
      <c r="K26" s="364"/>
      <c r="L26" s="359">
        <v>1</v>
      </c>
      <c r="M26" s="360"/>
      <c r="N26" s="360"/>
      <c r="O26" s="360"/>
      <c r="P26" s="361"/>
      <c r="Q26" s="359">
        <v>8153</v>
      </c>
      <c r="R26" s="360"/>
      <c r="S26" s="360"/>
      <c r="T26" s="360"/>
      <c r="U26" s="360"/>
      <c r="V26" s="361"/>
      <c r="W26" s="449"/>
      <c r="X26" s="386"/>
      <c r="Y26" s="387"/>
      <c r="Z26" s="362" t="s">
        <v>93</v>
      </c>
      <c r="AA26" s="417"/>
      <c r="AB26" s="417"/>
      <c r="AC26" s="417"/>
      <c r="AD26" s="417"/>
      <c r="AE26" s="417"/>
      <c r="AF26" s="417"/>
      <c r="AG26" s="418"/>
      <c r="AH26" s="359">
        <v>278</v>
      </c>
      <c r="AI26" s="360"/>
      <c r="AJ26" s="360"/>
      <c r="AK26" s="360"/>
      <c r="AL26" s="361"/>
      <c r="AM26" s="359">
        <v>812316</v>
      </c>
      <c r="AN26" s="360"/>
      <c r="AO26" s="360"/>
      <c r="AP26" s="360"/>
      <c r="AQ26" s="360"/>
      <c r="AR26" s="361"/>
      <c r="AS26" s="359">
        <v>2922</v>
      </c>
      <c r="AT26" s="360"/>
      <c r="AU26" s="360"/>
      <c r="AV26" s="360"/>
      <c r="AW26" s="360"/>
      <c r="AX26" s="419"/>
      <c r="AY26" s="446" t="s">
        <v>94</v>
      </c>
      <c r="AZ26" s="366"/>
      <c r="BA26" s="366"/>
      <c r="BB26" s="366"/>
      <c r="BC26" s="366"/>
      <c r="BD26" s="366"/>
      <c r="BE26" s="366"/>
      <c r="BF26" s="366"/>
      <c r="BG26" s="366"/>
      <c r="BH26" s="366"/>
      <c r="BI26" s="366"/>
      <c r="BJ26" s="366"/>
      <c r="BK26" s="366"/>
      <c r="BL26" s="366"/>
      <c r="BM26" s="447"/>
      <c r="BN26" s="406">
        <v>500000</v>
      </c>
      <c r="BO26" s="407"/>
      <c r="BP26" s="407"/>
      <c r="BQ26" s="407"/>
      <c r="BR26" s="407"/>
      <c r="BS26" s="407"/>
      <c r="BT26" s="407"/>
      <c r="BU26" s="408"/>
      <c r="BV26" s="406">
        <v>300000</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95</v>
      </c>
      <c r="F27" s="363"/>
      <c r="G27" s="363"/>
      <c r="H27" s="363"/>
      <c r="I27" s="363"/>
      <c r="J27" s="363"/>
      <c r="K27" s="364"/>
      <c r="L27" s="359">
        <v>1</v>
      </c>
      <c r="M27" s="360"/>
      <c r="N27" s="360"/>
      <c r="O27" s="360"/>
      <c r="P27" s="361"/>
      <c r="Q27" s="359">
        <v>9203</v>
      </c>
      <c r="R27" s="360"/>
      <c r="S27" s="360"/>
      <c r="T27" s="360"/>
      <c r="U27" s="360"/>
      <c r="V27" s="361"/>
      <c r="W27" s="449"/>
      <c r="X27" s="386"/>
      <c r="Y27" s="387"/>
      <c r="Z27" s="362" t="s">
        <v>96</v>
      </c>
      <c r="AA27" s="363"/>
      <c r="AB27" s="363"/>
      <c r="AC27" s="363"/>
      <c r="AD27" s="363"/>
      <c r="AE27" s="363"/>
      <c r="AF27" s="363"/>
      <c r="AG27" s="364"/>
      <c r="AH27" s="359">
        <v>23</v>
      </c>
      <c r="AI27" s="360"/>
      <c r="AJ27" s="360"/>
      <c r="AK27" s="360"/>
      <c r="AL27" s="361"/>
      <c r="AM27" s="359">
        <v>78603</v>
      </c>
      <c r="AN27" s="360"/>
      <c r="AO27" s="360"/>
      <c r="AP27" s="360"/>
      <c r="AQ27" s="360"/>
      <c r="AR27" s="361"/>
      <c r="AS27" s="359">
        <v>3418</v>
      </c>
      <c r="AT27" s="360"/>
      <c r="AU27" s="360"/>
      <c r="AV27" s="360"/>
      <c r="AW27" s="360"/>
      <c r="AX27" s="419"/>
      <c r="AY27" s="443" t="s">
        <v>97</v>
      </c>
      <c r="AZ27" s="444"/>
      <c r="BA27" s="444"/>
      <c r="BB27" s="444"/>
      <c r="BC27" s="444"/>
      <c r="BD27" s="444"/>
      <c r="BE27" s="444"/>
      <c r="BF27" s="444"/>
      <c r="BG27" s="444"/>
      <c r="BH27" s="444"/>
      <c r="BI27" s="444"/>
      <c r="BJ27" s="444"/>
      <c r="BK27" s="444"/>
      <c r="BL27" s="444"/>
      <c r="BM27" s="445"/>
      <c r="BN27" s="440" t="s">
        <v>47</v>
      </c>
      <c r="BO27" s="441"/>
      <c r="BP27" s="441"/>
      <c r="BQ27" s="441"/>
      <c r="BR27" s="441"/>
      <c r="BS27" s="441"/>
      <c r="BT27" s="441"/>
      <c r="BU27" s="442"/>
      <c r="BV27" s="440" t="s">
        <v>47</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98</v>
      </c>
      <c r="F28" s="363"/>
      <c r="G28" s="363"/>
      <c r="H28" s="363"/>
      <c r="I28" s="363"/>
      <c r="J28" s="363"/>
      <c r="K28" s="364"/>
      <c r="L28" s="359">
        <v>1</v>
      </c>
      <c r="M28" s="360"/>
      <c r="N28" s="360"/>
      <c r="O28" s="360"/>
      <c r="P28" s="361"/>
      <c r="Q28" s="359">
        <v>7678</v>
      </c>
      <c r="R28" s="360"/>
      <c r="S28" s="360"/>
      <c r="T28" s="360"/>
      <c r="U28" s="360"/>
      <c r="V28" s="361"/>
      <c r="W28" s="449"/>
      <c r="X28" s="386"/>
      <c r="Y28" s="387"/>
      <c r="Z28" s="362" t="s">
        <v>99</v>
      </c>
      <c r="AA28" s="363"/>
      <c r="AB28" s="363"/>
      <c r="AC28" s="363"/>
      <c r="AD28" s="363"/>
      <c r="AE28" s="363"/>
      <c r="AF28" s="363"/>
      <c r="AG28" s="364"/>
      <c r="AH28" s="359" t="s">
        <v>47</v>
      </c>
      <c r="AI28" s="360"/>
      <c r="AJ28" s="360"/>
      <c r="AK28" s="360"/>
      <c r="AL28" s="361"/>
      <c r="AM28" s="359" t="s">
        <v>47</v>
      </c>
      <c r="AN28" s="360"/>
      <c r="AO28" s="360"/>
      <c r="AP28" s="360"/>
      <c r="AQ28" s="360"/>
      <c r="AR28" s="361"/>
      <c r="AS28" s="359" t="s">
        <v>47</v>
      </c>
      <c r="AT28" s="360"/>
      <c r="AU28" s="360"/>
      <c r="AV28" s="360"/>
      <c r="AW28" s="360"/>
      <c r="AX28" s="419"/>
      <c r="AY28" s="423" t="s">
        <v>100</v>
      </c>
      <c r="AZ28" s="424"/>
      <c r="BA28" s="424"/>
      <c r="BB28" s="425"/>
      <c r="BC28" s="432" t="s">
        <v>101</v>
      </c>
      <c r="BD28" s="433"/>
      <c r="BE28" s="433"/>
      <c r="BF28" s="433"/>
      <c r="BG28" s="433"/>
      <c r="BH28" s="433"/>
      <c r="BI28" s="433"/>
      <c r="BJ28" s="433"/>
      <c r="BK28" s="433"/>
      <c r="BL28" s="433"/>
      <c r="BM28" s="434"/>
      <c r="BN28" s="435">
        <v>53663292</v>
      </c>
      <c r="BO28" s="436"/>
      <c r="BP28" s="436"/>
      <c r="BQ28" s="436"/>
      <c r="BR28" s="436"/>
      <c r="BS28" s="436"/>
      <c r="BT28" s="436"/>
      <c r="BU28" s="437"/>
      <c r="BV28" s="435">
        <v>44627276</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102</v>
      </c>
      <c r="F29" s="363"/>
      <c r="G29" s="363"/>
      <c r="H29" s="363"/>
      <c r="I29" s="363"/>
      <c r="J29" s="363"/>
      <c r="K29" s="364"/>
      <c r="L29" s="359">
        <v>32</v>
      </c>
      <c r="M29" s="360"/>
      <c r="N29" s="360"/>
      <c r="O29" s="360"/>
      <c r="P29" s="361"/>
      <c r="Q29" s="359">
        <v>6111</v>
      </c>
      <c r="R29" s="360"/>
      <c r="S29" s="360"/>
      <c r="T29" s="360"/>
      <c r="U29" s="360"/>
      <c r="V29" s="361"/>
      <c r="W29" s="450"/>
      <c r="X29" s="451"/>
      <c r="Y29" s="452"/>
      <c r="Z29" s="362" t="s">
        <v>103</v>
      </c>
      <c r="AA29" s="363"/>
      <c r="AB29" s="363"/>
      <c r="AC29" s="363"/>
      <c r="AD29" s="363"/>
      <c r="AE29" s="363"/>
      <c r="AF29" s="363"/>
      <c r="AG29" s="364"/>
      <c r="AH29" s="359">
        <v>1941</v>
      </c>
      <c r="AI29" s="360"/>
      <c r="AJ29" s="360"/>
      <c r="AK29" s="360"/>
      <c r="AL29" s="361"/>
      <c r="AM29" s="359">
        <v>5640803</v>
      </c>
      <c r="AN29" s="360"/>
      <c r="AO29" s="360"/>
      <c r="AP29" s="360"/>
      <c r="AQ29" s="360"/>
      <c r="AR29" s="361"/>
      <c r="AS29" s="359">
        <v>2906</v>
      </c>
      <c r="AT29" s="360"/>
      <c r="AU29" s="360"/>
      <c r="AV29" s="360"/>
      <c r="AW29" s="360"/>
      <c r="AX29" s="419"/>
      <c r="AY29" s="426"/>
      <c r="AZ29" s="427"/>
      <c r="BA29" s="427"/>
      <c r="BB29" s="428"/>
      <c r="BC29" s="420" t="s">
        <v>104</v>
      </c>
      <c r="BD29" s="421"/>
      <c r="BE29" s="421"/>
      <c r="BF29" s="421"/>
      <c r="BG29" s="421"/>
      <c r="BH29" s="421"/>
      <c r="BI29" s="421"/>
      <c r="BJ29" s="421"/>
      <c r="BK29" s="421"/>
      <c r="BL29" s="421"/>
      <c r="BM29" s="422"/>
      <c r="BN29" s="406" t="s">
        <v>47</v>
      </c>
      <c r="BO29" s="407"/>
      <c r="BP29" s="407"/>
      <c r="BQ29" s="407"/>
      <c r="BR29" s="407"/>
      <c r="BS29" s="407"/>
      <c r="BT29" s="407"/>
      <c r="BU29" s="408"/>
      <c r="BV29" s="406" t="s">
        <v>47</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105</v>
      </c>
      <c r="X30" s="374"/>
      <c r="Y30" s="374"/>
      <c r="Z30" s="374"/>
      <c r="AA30" s="374"/>
      <c r="AB30" s="374"/>
      <c r="AC30" s="374"/>
      <c r="AD30" s="374"/>
      <c r="AE30" s="374"/>
      <c r="AF30" s="374"/>
      <c r="AG30" s="375"/>
      <c r="AH30" s="376">
        <v>98.3</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106</v>
      </c>
      <c r="BD30" s="380"/>
      <c r="BE30" s="380"/>
      <c r="BF30" s="380"/>
      <c r="BG30" s="380"/>
      <c r="BH30" s="380"/>
      <c r="BI30" s="380"/>
      <c r="BJ30" s="380"/>
      <c r="BK30" s="380"/>
      <c r="BL30" s="380"/>
      <c r="BM30" s="381"/>
      <c r="BN30" s="440">
        <v>84962301</v>
      </c>
      <c r="BO30" s="441"/>
      <c r="BP30" s="441"/>
      <c r="BQ30" s="441"/>
      <c r="BR30" s="441"/>
      <c r="BS30" s="441"/>
      <c r="BT30" s="441"/>
      <c r="BU30" s="442"/>
      <c r="BV30" s="440">
        <v>77994100</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107</v>
      </c>
      <c r="D32" s="365"/>
      <c r="E32" s="365"/>
      <c r="F32" s="365"/>
      <c r="G32" s="365"/>
      <c r="H32" s="365"/>
      <c r="I32" s="365"/>
      <c r="J32" s="365"/>
      <c r="K32" s="365"/>
      <c r="L32" s="365"/>
      <c r="M32" s="365"/>
      <c r="N32" s="365"/>
      <c r="O32" s="365"/>
      <c r="P32" s="365"/>
      <c r="Q32" s="365"/>
      <c r="R32" s="365"/>
      <c r="S32" s="365"/>
      <c r="U32" s="366" t="s">
        <v>108</v>
      </c>
      <c r="V32" s="366"/>
      <c r="W32" s="366"/>
      <c r="X32" s="366"/>
      <c r="Y32" s="366"/>
      <c r="Z32" s="366"/>
      <c r="AA32" s="366"/>
      <c r="AB32" s="366"/>
      <c r="AC32" s="366"/>
      <c r="AD32" s="366"/>
      <c r="AE32" s="366"/>
      <c r="AF32" s="366"/>
      <c r="AG32" s="366"/>
      <c r="AH32" s="366"/>
      <c r="AI32" s="366"/>
      <c r="AJ32" s="366"/>
      <c r="AK32" s="366"/>
      <c r="AM32" s="366" t="s">
        <v>109</v>
      </c>
      <c r="AN32" s="366"/>
      <c r="AO32" s="366"/>
      <c r="AP32" s="366"/>
      <c r="AQ32" s="366"/>
      <c r="AR32" s="366"/>
      <c r="AS32" s="366"/>
      <c r="AT32" s="366"/>
      <c r="AU32" s="366"/>
      <c r="AV32" s="366"/>
      <c r="AW32" s="366"/>
      <c r="AX32" s="366"/>
      <c r="AY32" s="366"/>
      <c r="AZ32" s="366"/>
      <c r="BA32" s="366"/>
      <c r="BB32" s="366"/>
      <c r="BC32" s="366"/>
      <c r="BE32" s="366" t="s">
        <v>110</v>
      </c>
      <c r="BF32" s="366"/>
      <c r="BG32" s="366"/>
      <c r="BH32" s="366"/>
      <c r="BI32" s="366"/>
      <c r="BJ32" s="366"/>
      <c r="BK32" s="366"/>
      <c r="BL32" s="366"/>
      <c r="BM32" s="366"/>
      <c r="BN32" s="366"/>
      <c r="BO32" s="366"/>
      <c r="BP32" s="366"/>
      <c r="BQ32" s="366"/>
      <c r="BR32" s="366"/>
      <c r="BS32" s="366"/>
      <c r="BT32" s="366"/>
      <c r="BU32" s="366"/>
      <c r="BW32" s="366" t="s">
        <v>111</v>
      </c>
      <c r="BX32" s="366"/>
      <c r="BY32" s="366"/>
      <c r="BZ32" s="366"/>
      <c r="CA32" s="366"/>
      <c r="CB32" s="366"/>
      <c r="CC32" s="366"/>
      <c r="CD32" s="366"/>
      <c r="CE32" s="366"/>
      <c r="CF32" s="366"/>
      <c r="CG32" s="366"/>
      <c r="CH32" s="366"/>
      <c r="CI32" s="366"/>
      <c r="CJ32" s="366"/>
      <c r="CK32" s="366"/>
      <c r="CL32" s="366"/>
      <c r="CM32" s="366"/>
      <c r="CO32" s="366" t="s">
        <v>112</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113</v>
      </c>
      <c r="D33" s="358"/>
      <c r="E33" s="357" t="s">
        <v>114</v>
      </c>
      <c r="F33" s="357"/>
      <c r="G33" s="357"/>
      <c r="H33" s="357"/>
      <c r="I33" s="357"/>
      <c r="J33" s="357"/>
      <c r="K33" s="357"/>
      <c r="L33" s="357"/>
      <c r="M33" s="357"/>
      <c r="N33" s="357"/>
      <c r="O33" s="357"/>
      <c r="P33" s="357"/>
      <c r="Q33" s="357"/>
      <c r="R33" s="357"/>
      <c r="S33" s="357"/>
      <c r="T33" s="179"/>
      <c r="U33" s="358" t="s">
        <v>113</v>
      </c>
      <c r="V33" s="358"/>
      <c r="W33" s="357" t="s">
        <v>114</v>
      </c>
      <c r="X33" s="357"/>
      <c r="Y33" s="357"/>
      <c r="Z33" s="357"/>
      <c r="AA33" s="357"/>
      <c r="AB33" s="357"/>
      <c r="AC33" s="357"/>
      <c r="AD33" s="357"/>
      <c r="AE33" s="357"/>
      <c r="AF33" s="357"/>
      <c r="AG33" s="357"/>
      <c r="AH33" s="357"/>
      <c r="AI33" s="357"/>
      <c r="AJ33" s="357"/>
      <c r="AK33" s="357"/>
      <c r="AL33" s="179"/>
      <c r="AM33" s="358" t="s">
        <v>113</v>
      </c>
      <c r="AN33" s="358"/>
      <c r="AO33" s="357" t="s">
        <v>114</v>
      </c>
      <c r="AP33" s="357"/>
      <c r="AQ33" s="357"/>
      <c r="AR33" s="357"/>
      <c r="AS33" s="357"/>
      <c r="AT33" s="357"/>
      <c r="AU33" s="357"/>
      <c r="AV33" s="357"/>
      <c r="AW33" s="357"/>
      <c r="AX33" s="357"/>
      <c r="AY33" s="357"/>
      <c r="AZ33" s="357"/>
      <c r="BA33" s="357"/>
      <c r="BB33" s="357"/>
      <c r="BC33" s="357"/>
      <c r="BD33" s="185"/>
      <c r="BE33" s="357" t="s">
        <v>115</v>
      </c>
      <c r="BF33" s="357"/>
      <c r="BG33" s="357" t="s">
        <v>116</v>
      </c>
      <c r="BH33" s="357"/>
      <c r="BI33" s="357"/>
      <c r="BJ33" s="357"/>
      <c r="BK33" s="357"/>
      <c r="BL33" s="357"/>
      <c r="BM33" s="357"/>
      <c r="BN33" s="357"/>
      <c r="BO33" s="357"/>
      <c r="BP33" s="357"/>
      <c r="BQ33" s="357"/>
      <c r="BR33" s="357"/>
      <c r="BS33" s="357"/>
      <c r="BT33" s="357"/>
      <c r="BU33" s="357"/>
      <c r="BV33" s="185"/>
      <c r="BW33" s="358" t="s">
        <v>115</v>
      </c>
      <c r="BX33" s="358"/>
      <c r="BY33" s="357" t="s">
        <v>117</v>
      </c>
      <c r="BZ33" s="357"/>
      <c r="CA33" s="357"/>
      <c r="CB33" s="357"/>
      <c r="CC33" s="357"/>
      <c r="CD33" s="357"/>
      <c r="CE33" s="357"/>
      <c r="CF33" s="357"/>
      <c r="CG33" s="357"/>
      <c r="CH33" s="357"/>
      <c r="CI33" s="357"/>
      <c r="CJ33" s="357"/>
      <c r="CK33" s="357"/>
      <c r="CL33" s="357"/>
      <c r="CM33" s="357"/>
      <c r="CN33" s="179"/>
      <c r="CO33" s="358" t="s">
        <v>113</v>
      </c>
      <c r="CP33" s="358"/>
      <c r="CQ33" s="357" t="s">
        <v>118</v>
      </c>
      <c r="CR33" s="357"/>
      <c r="CS33" s="357"/>
      <c r="CT33" s="357"/>
      <c r="CU33" s="357"/>
      <c r="CV33" s="357"/>
      <c r="CW33" s="357"/>
      <c r="CX33" s="357"/>
      <c r="CY33" s="357"/>
      <c r="CZ33" s="357"/>
      <c r="DA33" s="357"/>
      <c r="DB33" s="357"/>
      <c r="DC33" s="357"/>
      <c r="DD33" s="357"/>
      <c r="DE33" s="357"/>
      <c r="DF33" s="179"/>
      <c r="DG33" s="356" t="s">
        <v>119</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国民健康保険事業会計</v>
      </c>
      <c r="X34" s="355"/>
      <c r="Y34" s="355"/>
      <c r="Z34" s="355"/>
      <c r="AA34" s="355"/>
      <c r="AB34" s="355"/>
      <c r="AC34" s="355"/>
      <c r="AD34" s="355"/>
      <c r="AE34" s="355"/>
      <c r="AF34" s="355"/>
      <c r="AG34" s="355"/>
      <c r="AH34" s="355"/>
      <c r="AI34" s="355"/>
      <c r="AJ34" s="355"/>
      <c r="AK34" s="355"/>
      <c r="AL34" s="175"/>
      <c r="AM34" s="354" t="str">
        <f>IF(AO34="","",MAX(C34:D43,U34:V43)+1)</f>
        <v/>
      </c>
      <c r="AN34" s="354"/>
      <c r="AO34" s="355"/>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5</v>
      </c>
      <c r="BX34" s="354"/>
      <c r="BY34" s="355" t="str">
        <f>IF('各会計、関係団体の財政状況及び健全化判断比率'!B68="","",'各会計、関係団体の財政状況及び健全化判断比率'!B68)</f>
        <v>特別区人事・厚生事務組合</v>
      </c>
      <c r="BZ34" s="355"/>
      <c r="CA34" s="355"/>
      <c r="CB34" s="355"/>
      <c r="CC34" s="355"/>
      <c r="CD34" s="355"/>
      <c r="CE34" s="355"/>
      <c r="CF34" s="355"/>
      <c r="CG34" s="355"/>
      <c r="CH34" s="355"/>
      <c r="CI34" s="355"/>
      <c r="CJ34" s="355"/>
      <c r="CK34" s="355"/>
      <c r="CL34" s="355"/>
      <c r="CM34" s="355"/>
      <c r="CN34" s="175"/>
      <c r="CO34" s="354">
        <f>IF(CQ34="","",MAX(C34:D43,U34:V43,AM34:AN43,BE34:BF43,BW34:BX43)+1)</f>
        <v>10</v>
      </c>
      <c r="CP34" s="354"/>
      <c r="CQ34" s="355" t="str">
        <f>IF('各会計、関係団体の財政状況及び健全化判断比率'!BS7="","",'各会計、関係団体の財政状況及び健全化判断比率'!BS7)</f>
        <v>渋谷都市整備公社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介護保険事業会計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6</v>
      </c>
      <c r="BX35" s="354"/>
      <c r="BY35" s="355" t="str">
        <f>IF('各会計、関係団体の財政状況及び健全化判断比率'!B69="","",'各会計、関係団体の財政状況及び健全化判断比率'!B69)</f>
        <v>特別区競馬組合</v>
      </c>
      <c r="BZ35" s="355"/>
      <c r="CA35" s="355"/>
      <c r="CB35" s="355"/>
      <c r="CC35" s="355"/>
      <c r="CD35" s="355"/>
      <c r="CE35" s="355"/>
      <c r="CF35" s="355"/>
      <c r="CG35" s="355"/>
      <c r="CH35" s="355"/>
      <c r="CI35" s="355"/>
      <c r="CJ35" s="355"/>
      <c r="CK35" s="355"/>
      <c r="CL35" s="355"/>
      <c r="CM35" s="355"/>
      <c r="CN35" s="175"/>
      <c r="CO35" s="354">
        <f t="shared" ref="CO35:CO43" si="3">IF(CQ35="","",CO34+1)</f>
        <v>11</v>
      </c>
      <c r="CP35" s="354"/>
      <c r="CQ35" s="355" t="str">
        <f>IF('各会計、関係団体の財政状況及び健全化判断比率'!BS8="","",'各会計、関係団体の財政状況及び健全化判断比率'!BS8)</f>
        <v>渋谷区観光協会</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後期高齢者医療事業会計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7</v>
      </c>
      <c r="BX36" s="354"/>
      <c r="BY36" s="355" t="str">
        <f>IF('各会計、関係団体の財政状況及び健全化判断比率'!B70="","",'各会計、関係団体の財政状況及び健全化判断比率'!B70)</f>
        <v>東京二十三区清掃一部事務組合</v>
      </c>
      <c r="BZ36" s="355"/>
      <c r="CA36" s="355"/>
      <c r="CB36" s="355"/>
      <c r="CC36" s="355"/>
      <c r="CD36" s="355"/>
      <c r="CE36" s="355"/>
      <c r="CF36" s="355"/>
      <c r="CG36" s="355"/>
      <c r="CH36" s="355"/>
      <c r="CI36" s="355"/>
      <c r="CJ36" s="355"/>
      <c r="CK36" s="355"/>
      <c r="CL36" s="355"/>
      <c r="CM36" s="355"/>
      <c r="CN36" s="175"/>
      <c r="CO36" s="354">
        <f t="shared" si="3"/>
        <v>12</v>
      </c>
      <c r="CP36" s="354"/>
      <c r="CQ36" s="355" t="str">
        <f>IF('各会計、関係団体の財政状況及び健全化判断比率'!BS9="","",'各会計、関係団体の財政状況及び健全化判断比率'!BS9)</f>
        <v>渋谷区文化・芸術振興財団</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8</v>
      </c>
      <c r="BX37" s="354"/>
      <c r="BY37" s="355" t="str">
        <f>IF('各会計、関係団体の財政状況及び健全化判断比率'!B71="","",'各会計、関係団体の財政状況及び健全化判断比率'!B71)</f>
        <v>東京都後期高齢者医療広域連合（一般会計）</v>
      </c>
      <c r="BZ37" s="355"/>
      <c r="CA37" s="355"/>
      <c r="CB37" s="355"/>
      <c r="CC37" s="355"/>
      <c r="CD37" s="355"/>
      <c r="CE37" s="355"/>
      <c r="CF37" s="355"/>
      <c r="CG37" s="355"/>
      <c r="CH37" s="355"/>
      <c r="CI37" s="355"/>
      <c r="CJ37" s="355"/>
      <c r="CK37" s="355"/>
      <c r="CL37" s="355"/>
      <c r="CM37" s="355"/>
      <c r="CN37" s="175"/>
      <c r="CO37" s="354">
        <f t="shared" si="3"/>
        <v>13</v>
      </c>
      <c r="CP37" s="354"/>
      <c r="CQ37" s="355" t="str">
        <f>IF('各会計、関係団体の財政状況及び健全化判断比率'!BS10="","",'各会計、関係団体の財政状況及び健全化判断比率'!BS10)</f>
        <v>渋谷サービス公社</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9</v>
      </c>
      <c r="BX38" s="354"/>
      <c r="BY38" s="355" t="str">
        <f>IF('各会計、関係団体の財政状況及び健全化判断比率'!B72="","",'各会計、関係団体の財政状況及び健全化判断比率'!B72)</f>
        <v>東京都後期高齢者医療広域連合
（後期高齢者医療特別会計）</v>
      </c>
      <c r="BZ38" s="355"/>
      <c r="CA38" s="355"/>
      <c r="CB38" s="355"/>
      <c r="CC38" s="355"/>
      <c r="CD38" s="355"/>
      <c r="CE38" s="355"/>
      <c r="CF38" s="355"/>
      <c r="CG38" s="355"/>
      <c r="CH38" s="355"/>
      <c r="CI38" s="355"/>
      <c r="CJ38" s="355"/>
      <c r="CK38" s="355"/>
      <c r="CL38" s="355"/>
      <c r="CM38" s="355"/>
      <c r="CN38" s="175"/>
      <c r="CO38" s="354">
        <f t="shared" si="3"/>
        <v>14</v>
      </c>
      <c r="CP38" s="354"/>
      <c r="CQ38" s="355" t="str">
        <f>IF('各会計、関係団体の財政状況及び健全化判断比率'!BS11="","",'各会計、関係団体の財政状況及び健全化判断比率'!BS11)</f>
        <v>渋谷区土地開発公社</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〇</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5"/>
      <c r="CO39" s="354">
        <f t="shared" si="3"/>
        <v>15</v>
      </c>
      <c r="CP39" s="354"/>
      <c r="CQ39" s="355" t="str">
        <f>IF('各会計、関係団体の財政状況及び健全化判断比率'!BS12="","",'各会計、関係団体の財政状況及び健全化判断比率'!BS12)</f>
        <v>渋谷未来デザイン</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f t="shared" si="3"/>
        <v>16</v>
      </c>
      <c r="CP40" s="354"/>
      <c r="CQ40" s="355" t="str">
        <f>IF('各会計、関係団体の財政状況及び健全化判断比率'!BS13="","",'各会計、関係団体の財政状況及び健全化判断比率'!BS13)</f>
        <v>シブヤスタートアップス</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120</v>
      </c>
      <c r="E46" s="351" t="s">
        <v>121</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122</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123</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124</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125</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126</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127</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128</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7kcQZzJFttRnp1tuHqBGUaPq5eaWFth6EodLtjsIl1Yf1F0Dez2uEHouiuhRwrq96oJTOmCvimayXIGKstORhA==" saltValue="ZsKRER6tD9xPUEZGcK+ne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466</v>
      </c>
      <c r="K32" s="22"/>
      <c r="L32" s="22"/>
      <c r="M32" s="22"/>
      <c r="N32" s="22"/>
      <c r="O32" s="22"/>
      <c r="P32" s="22"/>
    </row>
    <row r="33" spans="1:16" ht="39" customHeight="1" thickBot="1" x14ac:dyDescent="0.25">
      <c r="A33" s="22"/>
      <c r="B33" s="25" t="s">
        <v>478</v>
      </c>
      <c r="C33" s="26"/>
      <c r="D33" s="26"/>
      <c r="E33" s="27" t="s">
        <v>467</v>
      </c>
      <c r="F33" s="28" t="s">
        <v>468</v>
      </c>
      <c r="G33" s="29" t="s">
        <v>469</v>
      </c>
      <c r="H33" s="29" t="s">
        <v>470</v>
      </c>
      <c r="I33" s="29" t="s">
        <v>471</v>
      </c>
      <c r="J33" s="30" t="s">
        <v>472</v>
      </c>
      <c r="K33" s="22"/>
      <c r="L33" s="22"/>
      <c r="M33" s="22"/>
      <c r="N33" s="22"/>
      <c r="O33" s="22"/>
      <c r="P33" s="22"/>
    </row>
    <row r="34" spans="1:16" ht="39" customHeight="1" x14ac:dyDescent="0.2">
      <c r="A34" s="22"/>
      <c r="B34" s="31"/>
      <c r="C34" s="1136" t="s">
        <v>479</v>
      </c>
      <c r="D34" s="1136"/>
      <c r="E34" s="1137"/>
      <c r="F34" s="32">
        <v>15.08</v>
      </c>
      <c r="G34" s="33">
        <v>11.82</v>
      </c>
      <c r="H34" s="33">
        <v>11.35</v>
      </c>
      <c r="I34" s="33">
        <v>23.08</v>
      </c>
      <c r="J34" s="34">
        <v>18.68</v>
      </c>
      <c r="K34" s="22"/>
      <c r="L34" s="22"/>
      <c r="M34" s="22"/>
      <c r="N34" s="22"/>
      <c r="O34" s="22"/>
      <c r="P34" s="22"/>
    </row>
    <row r="35" spans="1:16" ht="39" customHeight="1" x14ac:dyDescent="0.2">
      <c r="A35" s="22"/>
      <c r="B35" s="35"/>
      <c r="C35" s="1132" t="s">
        <v>480</v>
      </c>
      <c r="D35" s="1132"/>
      <c r="E35" s="1133"/>
      <c r="F35" s="36">
        <v>0.8</v>
      </c>
      <c r="G35" s="37">
        <v>0.48</v>
      </c>
      <c r="H35" s="37">
        <v>0.91</v>
      </c>
      <c r="I35" s="37">
        <v>0.88</v>
      </c>
      <c r="J35" s="38">
        <v>0.72</v>
      </c>
      <c r="K35" s="22"/>
      <c r="L35" s="22"/>
      <c r="M35" s="22"/>
      <c r="N35" s="22"/>
      <c r="O35" s="22"/>
      <c r="P35" s="22"/>
    </row>
    <row r="36" spans="1:16" ht="39" customHeight="1" x14ac:dyDescent="0.2">
      <c r="A36" s="22"/>
      <c r="B36" s="35"/>
      <c r="C36" s="1132" t="s">
        <v>481</v>
      </c>
      <c r="D36" s="1132"/>
      <c r="E36" s="1133"/>
      <c r="F36" s="36">
        <v>1.67</v>
      </c>
      <c r="G36" s="37">
        <v>0.93</v>
      </c>
      <c r="H36" s="37">
        <v>1.29</v>
      </c>
      <c r="I36" s="37">
        <v>1.58</v>
      </c>
      <c r="J36" s="38">
        <v>0.4</v>
      </c>
      <c r="K36" s="22"/>
      <c r="L36" s="22"/>
      <c r="M36" s="22"/>
      <c r="N36" s="22"/>
      <c r="O36" s="22"/>
      <c r="P36" s="22"/>
    </row>
    <row r="37" spans="1:16" ht="39" customHeight="1" x14ac:dyDescent="0.2">
      <c r="A37" s="22"/>
      <c r="B37" s="35"/>
      <c r="C37" s="1132" t="s">
        <v>482</v>
      </c>
      <c r="D37" s="1132"/>
      <c r="E37" s="1133"/>
      <c r="F37" s="36">
        <v>0.06</v>
      </c>
      <c r="G37" s="37">
        <v>0.04</v>
      </c>
      <c r="H37" s="37">
        <v>7.0000000000000007E-2</v>
      </c>
      <c r="I37" s="37">
        <v>7.0000000000000007E-2</v>
      </c>
      <c r="J37" s="38">
        <v>0.02</v>
      </c>
      <c r="K37" s="22"/>
      <c r="L37" s="22"/>
      <c r="M37" s="22"/>
      <c r="N37" s="22"/>
      <c r="O37" s="22"/>
      <c r="P37" s="22"/>
    </row>
    <row r="38" spans="1:16" ht="39" customHeight="1" x14ac:dyDescent="0.2">
      <c r="A38" s="22"/>
      <c r="B38" s="35"/>
      <c r="C38" s="1132"/>
      <c r="D38" s="1132"/>
      <c r="E38" s="1133"/>
      <c r="F38" s="36"/>
      <c r="G38" s="37"/>
      <c r="H38" s="37"/>
      <c r="I38" s="37"/>
      <c r="J38" s="38"/>
      <c r="K38" s="22"/>
      <c r="L38" s="22"/>
      <c r="M38" s="22"/>
      <c r="N38" s="22"/>
      <c r="O38" s="22"/>
      <c r="P38" s="22"/>
    </row>
    <row r="39" spans="1:16" ht="39" customHeight="1" x14ac:dyDescent="0.2">
      <c r="A39" s="22"/>
      <c r="B39" s="35"/>
      <c r="C39" s="1132"/>
      <c r="D39" s="1132"/>
      <c r="E39" s="1133"/>
      <c r="F39" s="36"/>
      <c r="G39" s="37"/>
      <c r="H39" s="37"/>
      <c r="I39" s="37"/>
      <c r="J39" s="38"/>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483</v>
      </c>
      <c r="D42" s="1132"/>
      <c r="E42" s="1133"/>
      <c r="F42" s="36" t="s">
        <v>305</v>
      </c>
      <c r="G42" s="37" t="s">
        <v>305</v>
      </c>
      <c r="H42" s="37" t="s">
        <v>305</v>
      </c>
      <c r="I42" s="37" t="s">
        <v>305</v>
      </c>
      <c r="J42" s="38" t="s">
        <v>305</v>
      </c>
      <c r="K42" s="22"/>
      <c r="L42" s="22"/>
      <c r="M42" s="22"/>
      <c r="N42" s="22"/>
      <c r="O42" s="22"/>
      <c r="P42" s="22"/>
    </row>
    <row r="43" spans="1:16" ht="39" customHeight="1" thickBot="1" x14ac:dyDescent="0.25">
      <c r="A43" s="22"/>
      <c r="B43" s="40"/>
      <c r="C43" s="1134" t="s">
        <v>484</v>
      </c>
      <c r="D43" s="1134"/>
      <c r="E43" s="1135"/>
      <c r="F43" s="41" t="s">
        <v>305</v>
      </c>
      <c r="G43" s="42" t="s">
        <v>305</v>
      </c>
      <c r="H43" s="42" t="s">
        <v>305</v>
      </c>
      <c r="I43" s="42" t="s">
        <v>305</v>
      </c>
      <c r="J43" s="43" t="s">
        <v>305</v>
      </c>
      <c r="K43" s="22"/>
      <c r="L43" s="22"/>
      <c r="M43" s="22"/>
      <c r="N43" s="22"/>
      <c r="O43" s="22"/>
      <c r="P43" s="22"/>
    </row>
    <row r="44" spans="1:16" ht="39" customHeight="1" x14ac:dyDescent="0.2">
      <c r="A44" s="22"/>
      <c r="B44" s="44" t="s">
        <v>485</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sDhjtv3QMq9ZShceXZrc7KA+YYga8ld57NEvyehQPOPTFFrBT7q+HMeLhedsAPWDf3HAbokPSi46MgTj4622g==" saltValue="An1QchZNKwzP2R3Horf8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486</v>
      </c>
      <c r="P43" s="46"/>
      <c r="Q43" s="46"/>
      <c r="R43" s="46"/>
      <c r="S43" s="46"/>
      <c r="T43" s="46"/>
      <c r="U43" s="46"/>
    </row>
    <row r="44" spans="1:21" ht="30.75" customHeight="1" thickBot="1" x14ac:dyDescent="0.25">
      <c r="A44" s="46"/>
      <c r="B44" s="49" t="s">
        <v>487</v>
      </c>
      <c r="C44" s="50"/>
      <c r="D44" s="50"/>
      <c r="E44" s="51"/>
      <c r="F44" s="51"/>
      <c r="G44" s="51"/>
      <c r="H44" s="51"/>
      <c r="I44" s="51"/>
      <c r="J44" s="52" t="s">
        <v>467</v>
      </c>
      <c r="K44" s="53" t="s">
        <v>468</v>
      </c>
      <c r="L44" s="54" t="s">
        <v>469</v>
      </c>
      <c r="M44" s="54" t="s">
        <v>470</v>
      </c>
      <c r="N44" s="54" t="s">
        <v>471</v>
      </c>
      <c r="O44" s="55" t="s">
        <v>472</v>
      </c>
      <c r="P44" s="46"/>
      <c r="Q44" s="46"/>
      <c r="R44" s="46"/>
      <c r="S44" s="46"/>
      <c r="T44" s="46"/>
      <c r="U44" s="46"/>
    </row>
    <row r="45" spans="1:21" ht="30.75" customHeight="1" x14ac:dyDescent="0.2">
      <c r="A45" s="46"/>
      <c r="B45" s="1161" t="s">
        <v>488</v>
      </c>
      <c r="C45" s="1162"/>
      <c r="D45" s="56"/>
      <c r="E45" s="1167" t="s">
        <v>489</v>
      </c>
      <c r="F45" s="1167"/>
      <c r="G45" s="1167"/>
      <c r="H45" s="1167"/>
      <c r="I45" s="1167"/>
      <c r="J45" s="1168"/>
      <c r="K45" s="57">
        <v>1882</v>
      </c>
      <c r="L45" s="58">
        <v>1775</v>
      </c>
      <c r="M45" s="58">
        <v>1434</v>
      </c>
      <c r="N45" s="58">
        <v>1327</v>
      </c>
      <c r="O45" s="59">
        <v>1065</v>
      </c>
      <c r="P45" s="46"/>
      <c r="Q45" s="46"/>
      <c r="R45" s="46"/>
      <c r="S45" s="46"/>
      <c r="T45" s="46"/>
      <c r="U45" s="46"/>
    </row>
    <row r="46" spans="1:21" ht="30.75" customHeight="1" x14ac:dyDescent="0.2">
      <c r="A46" s="46"/>
      <c r="B46" s="1163"/>
      <c r="C46" s="1164"/>
      <c r="D46" s="60"/>
      <c r="E46" s="1140" t="s">
        <v>490</v>
      </c>
      <c r="F46" s="1140"/>
      <c r="G46" s="1140"/>
      <c r="H46" s="1140"/>
      <c r="I46" s="1140"/>
      <c r="J46" s="1141"/>
      <c r="K46" s="61" t="s">
        <v>305</v>
      </c>
      <c r="L46" s="62" t="s">
        <v>305</v>
      </c>
      <c r="M46" s="62" t="s">
        <v>305</v>
      </c>
      <c r="N46" s="62" t="s">
        <v>305</v>
      </c>
      <c r="O46" s="63" t="s">
        <v>305</v>
      </c>
      <c r="P46" s="46"/>
      <c r="Q46" s="46"/>
      <c r="R46" s="46"/>
      <c r="S46" s="46"/>
      <c r="T46" s="46"/>
      <c r="U46" s="46"/>
    </row>
    <row r="47" spans="1:21" ht="30.75" customHeight="1" x14ac:dyDescent="0.2">
      <c r="A47" s="46"/>
      <c r="B47" s="1163"/>
      <c r="C47" s="1164"/>
      <c r="D47" s="60"/>
      <c r="E47" s="1140" t="s">
        <v>491</v>
      </c>
      <c r="F47" s="1140"/>
      <c r="G47" s="1140"/>
      <c r="H47" s="1140"/>
      <c r="I47" s="1140"/>
      <c r="J47" s="1141"/>
      <c r="K47" s="61" t="s">
        <v>305</v>
      </c>
      <c r="L47" s="62" t="s">
        <v>305</v>
      </c>
      <c r="M47" s="62" t="s">
        <v>305</v>
      </c>
      <c r="N47" s="62" t="s">
        <v>305</v>
      </c>
      <c r="O47" s="63" t="s">
        <v>305</v>
      </c>
      <c r="P47" s="46"/>
      <c r="Q47" s="46"/>
      <c r="R47" s="46"/>
      <c r="S47" s="46"/>
      <c r="T47" s="46"/>
      <c r="U47" s="46"/>
    </row>
    <row r="48" spans="1:21" ht="30.75" customHeight="1" x14ac:dyDescent="0.2">
      <c r="A48" s="46"/>
      <c r="B48" s="1163"/>
      <c r="C48" s="1164"/>
      <c r="D48" s="60"/>
      <c r="E48" s="1140" t="s">
        <v>492</v>
      </c>
      <c r="F48" s="1140"/>
      <c r="G48" s="1140"/>
      <c r="H48" s="1140"/>
      <c r="I48" s="1140"/>
      <c r="J48" s="1141"/>
      <c r="K48" s="61" t="s">
        <v>305</v>
      </c>
      <c r="L48" s="62" t="s">
        <v>305</v>
      </c>
      <c r="M48" s="62" t="s">
        <v>305</v>
      </c>
      <c r="N48" s="62" t="s">
        <v>305</v>
      </c>
      <c r="O48" s="63" t="s">
        <v>305</v>
      </c>
      <c r="P48" s="46"/>
      <c r="Q48" s="46"/>
      <c r="R48" s="46"/>
      <c r="S48" s="46"/>
      <c r="T48" s="46"/>
      <c r="U48" s="46"/>
    </row>
    <row r="49" spans="1:21" ht="30.75" customHeight="1" x14ac:dyDescent="0.2">
      <c r="A49" s="46"/>
      <c r="B49" s="1163"/>
      <c r="C49" s="1164"/>
      <c r="D49" s="60"/>
      <c r="E49" s="1140" t="s">
        <v>493</v>
      </c>
      <c r="F49" s="1140"/>
      <c r="G49" s="1140"/>
      <c r="H49" s="1140"/>
      <c r="I49" s="1140"/>
      <c r="J49" s="1141"/>
      <c r="K49" s="61">
        <v>89</v>
      </c>
      <c r="L49" s="62">
        <v>93</v>
      </c>
      <c r="M49" s="62">
        <v>105</v>
      </c>
      <c r="N49" s="62">
        <v>109</v>
      </c>
      <c r="O49" s="63">
        <v>91</v>
      </c>
      <c r="P49" s="46"/>
      <c r="Q49" s="46"/>
      <c r="R49" s="46"/>
      <c r="S49" s="46"/>
      <c r="T49" s="46"/>
      <c r="U49" s="46"/>
    </row>
    <row r="50" spans="1:21" ht="30.75" customHeight="1" x14ac:dyDescent="0.2">
      <c r="A50" s="46"/>
      <c r="B50" s="1163"/>
      <c r="C50" s="1164"/>
      <c r="D50" s="60"/>
      <c r="E50" s="1140" t="s">
        <v>494</v>
      </c>
      <c r="F50" s="1140"/>
      <c r="G50" s="1140"/>
      <c r="H50" s="1140"/>
      <c r="I50" s="1140"/>
      <c r="J50" s="1141"/>
      <c r="K50" s="61">
        <v>6</v>
      </c>
      <c r="L50" s="62" t="s">
        <v>305</v>
      </c>
      <c r="M50" s="62" t="s">
        <v>305</v>
      </c>
      <c r="N50" s="62" t="s">
        <v>305</v>
      </c>
      <c r="O50" s="63" t="s">
        <v>305</v>
      </c>
      <c r="P50" s="46"/>
      <c r="Q50" s="46"/>
      <c r="R50" s="46"/>
      <c r="S50" s="46"/>
      <c r="T50" s="46"/>
      <c r="U50" s="46"/>
    </row>
    <row r="51" spans="1:21" ht="30.75" customHeight="1" x14ac:dyDescent="0.2">
      <c r="A51" s="46"/>
      <c r="B51" s="1165"/>
      <c r="C51" s="1166"/>
      <c r="D51" s="64"/>
      <c r="E51" s="1140" t="s">
        <v>495</v>
      </c>
      <c r="F51" s="1140"/>
      <c r="G51" s="1140"/>
      <c r="H51" s="1140"/>
      <c r="I51" s="1140"/>
      <c r="J51" s="1141"/>
      <c r="K51" s="61" t="s">
        <v>305</v>
      </c>
      <c r="L51" s="62" t="s">
        <v>305</v>
      </c>
      <c r="M51" s="62" t="s">
        <v>305</v>
      </c>
      <c r="N51" s="62" t="s">
        <v>305</v>
      </c>
      <c r="O51" s="63" t="s">
        <v>305</v>
      </c>
      <c r="P51" s="46"/>
      <c r="Q51" s="46"/>
      <c r="R51" s="46"/>
      <c r="S51" s="46"/>
      <c r="T51" s="46"/>
      <c r="U51" s="46"/>
    </row>
    <row r="52" spans="1:21" ht="30.75" customHeight="1" x14ac:dyDescent="0.2">
      <c r="A52" s="46"/>
      <c r="B52" s="1138" t="s">
        <v>496</v>
      </c>
      <c r="C52" s="1139"/>
      <c r="D52" s="64"/>
      <c r="E52" s="1140" t="s">
        <v>497</v>
      </c>
      <c r="F52" s="1140"/>
      <c r="G52" s="1140"/>
      <c r="H52" s="1140"/>
      <c r="I52" s="1140"/>
      <c r="J52" s="1141"/>
      <c r="K52" s="61">
        <v>4230</v>
      </c>
      <c r="L52" s="62">
        <v>4155</v>
      </c>
      <c r="M52" s="62">
        <v>4039</v>
      </c>
      <c r="N52" s="62">
        <v>3850</v>
      </c>
      <c r="O52" s="63">
        <v>3486</v>
      </c>
      <c r="P52" s="46"/>
      <c r="Q52" s="46"/>
      <c r="R52" s="46"/>
      <c r="S52" s="46"/>
      <c r="T52" s="46"/>
      <c r="U52" s="46"/>
    </row>
    <row r="53" spans="1:21" ht="30.75" customHeight="1" thickBot="1" x14ac:dyDescent="0.25">
      <c r="A53" s="46"/>
      <c r="B53" s="1142" t="s">
        <v>498</v>
      </c>
      <c r="C53" s="1143"/>
      <c r="D53" s="65"/>
      <c r="E53" s="1144" t="s">
        <v>499</v>
      </c>
      <c r="F53" s="1144"/>
      <c r="G53" s="1144"/>
      <c r="H53" s="1144"/>
      <c r="I53" s="1144"/>
      <c r="J53" s="1145"/>
      <c r="K53" s="66">
        <v>-2253</v>
      </c>
      <c r="L53" s="67">
        <v>-2287</v>
      </c>
      <c r="M53" s="67">
        <v>-2500</v>
      </c>
      <c r="N53" s="67">
        <v>-2414</v>
      </c>
      <c r="O53" s="68">
        <v>-2330</v>
      </c>
      <c r="P53" s="46"/>
      <c r="Q53" s="46"/>
      <c r="R53" s="46"/>
      <c r="S53" s="46"/>
      <c r="T53" s="46"/>
      <c r="U53" s="46"/>
    </row>
    <row r="54" spans="1:21" ht="24" customHeight="1" x14ac:dyDescent="0.2">
      <c r="A54" s="46"/>
      <c r="B54" s="69" t="s">
        <v>500</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501</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502</v>
      </c>
      <c r="C56" s="71"/>
      <c r="D56" s="71"/>
      <c r="E56" s="71"/>
      <c r="F56" s="71"/>
      <c r="G56" s="71"/>
      <c r="H56" s="71"/>
      <c r="I56" s="71"/>
      <c r="J56" s="71"/>
      <c r="K56" s="72"/>
      <c r="L56" s="72"/>
      <c r="M56" s="72"/>
      <c r="N56" s="72"/>
      <c r="O56" s="73" t="s">
        <v>503</v>
      </c>
      <c r="P56" s="46"/>
      <c r="Q56" s="46"/>
      <c r="R56" s="46"/>
      <c r="S56" s="46"/>
      <c r="T56" s="46"/>
      <c r="U56" s="46"/>
    </row>
    <row r="57" spans="1:21" ht="31.5" customHeight="1" thickBot="1" x14ac:dyDescent="0.25">
      <c r="A57" s="46"/>
      <c r="B57" s="74"/>
      <c r="C57" s="75"/>
      <c r="D57" s="75"/>
      <c r="E57" s="76"/>
      <c r="F57" s="76"/>
      <c r="G57" s="76"/>
      <c r="H57" s="76"/>
      <c r="I57" s="76"/>
      <c r="J57" s="77" t="s">
        <v>467</v>
      </c>
      <c r="K57" s="78" t="s">
        <v>504</v>
      </c>
      <c r="L57" s="79" t="s">
        <v>505</v>
      </c>
      <c r="M57" s="79" t="s">
        <v>506</v>
      </c>
      <c r="N57" s="79" t="s">
        <v>507</v>
      </c>
      <c r="O57" s="80" t="s">
        <v>508</v>
      </c>
      <c r="P57" s="46"/>
      <c r="Q57" s="46"/>
      <c r="R57" s="46"/>
      <c r="S57" s="46"/>
      <c r="T57" s="46"/>
      <c r="U57" s="46"/>
    </row>
    <row r="58" spans="1:21" ht="31.5" customHeight="1" x14ac:dyDescent="0.2">
      <c r="B58" s="1146" t="s">
        <v>509</v>
      </c>
      <c r="C58" s="1147"/>
      <c r="D58" s="1152" t="s">
        <v>510</v>
      </c>
      <c r="E58" s="1153"/>
      <c r="F58" s="1153"/>
      <c r="G58" s="1153"/>
      <c r="H58" s="1153"/>
      <c r="I58" s="1153"/>
      <c r="J58" s="1154"/>
      <c r="K58" s="81"/>
      <c r="L58" s="82"/>
      <c r="M58" s="82"/>
      <c r="N58" s="82"/>
      <c r="O58" s="83"/>
    </row>
    <row r="59" spans="1:21" ht="31.5" customHeight="1" x14ac:dyDescent="0.2">
      <c r="B59" s="1148"/>
      <c r="C59" s="1149"/>
      <c r="D59" s="1155" t="s">
        <v>511</v>
      </c>
      <c r="E59" s="1156"/>
      <c r="F59" s="1156"/>
      <c r="G59" s="1156"/>
      <c r="H59" s="1156"/>
      <c r="I59" s="1156"/>
      <c r="J59" s="1157"/>
      <c r="K59" s="84"/>
      <c r="L59" s="85"/>
      <c r="M59" s="85"/>
      <c r="N59" s="85"/>
      <c r="O59" s="86"/>
    </row>
    <row r="60" spans="1:21" ht="31.5" customHeight="1" thickBot="1" x14ac:dyDescent="0.25">
      <c r="B60" s="1150"/>
      <c r="C60" s="1151"/>
      <c r="D60" s="1158" t="s">
        <v>512</v>
      </c>
      <c r="E60" s="1159"/>
      <c r="F60" s="1159"/>
      <c r="G60" s="1159"/>
      <c r="H60" s="1159"/>
      <c r="I60" s="1159"/>
      <c r="J60" s="1160"/>
      <c r="K60" s="87"/>
      <c r="L60" s="88"/>
      <c r="M60" s="88"/>
      <c r="N60" s="88"/>
      <c r="O60" s="89"/>
    </row>
    <row r="61" spans="1:21" ht="24" customHeight="1" x14ac:dyDescent="0.2">
      <c r="B61" s="90"/>
      <c r="C61" s="90"/>
      <c r="D61" s="91" t="s">
        <v>513</v>
      </c>
      <c r="E61" s="92"/>
      <c r="F61" s="92"/>
      <c r="G61" s="92"/>
      <c r="H61" s="92"/>
      <c r="I61" s="92"/>
      <c r="J61" s="92"/>
      <c r="K61" s="92"/>
      <c r="L61" s="92"/>
      <c r="M61" s="92"/>
      <c r="N61" s="92"/>
      <c r="O61" s="92"/>
    </row>
    <row r="62" spans="1:21" ht="24" customHeight="1" x14ac:dyDescent="0.2">
      <c r="B62" s="93"/>
      <c r="C62" s="93"/>
      <c r="D62" s="91" t="s">
        <v>514</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KSghNxkDnJRwjqL7JLikVmCQLMwoIiXoZPLwFnrM0b9UJ/6ZwZC2y/WpYWrWlkTN873O9u4PAEvRuhiksJVeFg==" saltValue="UEMhs8dPAErqh/vuaIXML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486</v>
      </c>
    </row>
    <row r="40" spans="2:13" ht="27.75" customHeight="1" thickBot="1" x14ac:dyDescent="0.25">
      <c r="B40" s="96" t="s">
        <v>487</v>
      </c>
      <c r="C40" s="97"/>
      <c r="D40" s="97"/>
      <c r="E40" s="98"/>
      <c r="F40" s="98"/>
      <c r="G40" s="98"/>
      <c r="H40" s="99" t="s">
        <v>467</v>
      </c>
      <c r="I40" s="100" t="s">
        <v>468</v>
      </c>
      <c r="J40" s="101" t="s">
        <v>469</v>
      </c>
      <c r="K40" s="101" t="s">
        <v>470</v>
      </c>
      <c r="L40" s="101" t="s">
        <v>471</v>
      </c>
      <c r="M40" s="102" t="s">
        <v>472</v>
      </c>
    </row>
    <row r="41" spans="2:13" ht="27.75" customHeight="1" x14ac:dyDescent="0.2">
      <c r="B41" s="1181" t="s">
        <v>515</v>
      </c>
      <c r="C41" s="1182"/>
      <c r="D41" s="103"/>
      <c r="E41" s="1183" t="s">
        <v>516</v>
      </c>
      <c r="F41" s="1183"/>
      <c r="G41" s="1183"/>
      <c r="H41" s="1184"/>
      <c r="I41" s="342">
        <v>10463</v>
      </c>
      <c r="J41" s="343">
        <v>8800</v>
      </c>
      <c r="K41" s="343">
        <v>7459</v>
      </c>
      <c r="L41" s="343">
        <v>6211</v>
      </c>
      <c r="M41" s="344">
        <v>5214</v>
      </c>
    </row>
    <row r="42" spans="2:13" ht="27.75" customHeight="1" x14ac:dyDescent="0.2">
      <c r="B42" s="1171"/>
      <c r="C42" s="1172"/>
      <c r="D42" s="104"/>
      <c r="E42" s="1175" t="s">
        <v>517</v>
      </c>
      <c r="F42" s="1175"/>
      <c r="G42" s="1175"/>
      <c r="H42" s="1176"/>
      <c r="I42" s="345" t="s">
        <v>305</v>
      </c>
      <c r="J42" s="346" t="s">
        <v>305</v>
      </c>
      <c r="K42" s="346">
        <v>423</v>
      </c>
      <c r="L42" s="346">
        <v>1172</v>
      </c>
      <c r="M42" s="347">
        <v>1189</v>
      </c>
    </row>
    <row r="43" spans="2:13" ht="27.75" customHeight="1" x14ac:dyDescent="0.2">
      <c r="B43" s="1171"/>
      <c r="C43" s="1172"/>
      <c r="D43" s="104"/>
      <c r="E43" s="1175" t="s">
        <v>518</v>
      </c>
      <c r="F43" s="1175"/>
      <c r="G43" s="1175"/>
      <c r="H43" s="1176"/>
      <c r="I43" s="345" t="s">
        <v>305</v>
      </c>
      <c r="J43" s="346" t="s">
        <v>305</v>
      </c>
      <c r="K43" s="346" t="s">
        <v>305</v>
      </c>
      <c r="L43" s="346" t="s">
        <v>305</v>
      </c>
      <c r="M43" s="347" t="s">
        <v>305</v>
      </c>
    </row>
    <row r="44" spans="2:13" ht="27.75" customHeight="1" x14ac:dyDescent="0.2">
      <c r="B44" s="1171"/>
      <c r="C44" s="1172"/>
      <c r="D44" s="104"/>
      <c r="E44" s="1175" t="s">
        <v>519</v>
      </c>
      <c r="F44" s="1175"/>
      <c r="G44" s="1175"/>
      <c r="H44" s="1176"/>
      <c r="I44" s="345">
        <v>1123</v>
      </c>
      <c r="J44" s="346">
        <v>1155</v>
      </c>
      <c r="K44" s="346">
        <v>1344</v>
      </c>
      <c r="L44" s="346">
        <v>1569</v>
      </c>
      <c r="M44" s="347">
        <v>1778</v>
      </c>
    </row>
    <row r="45" spans="2:13" ht="27.75" customHeight="1" x14ac:dyDescent="0.2">
      <c r="B45" s="1171"/>
      <c r="C45" s="1172"/>
      <c r="D45" s="104"/>
      <c r="E45" s="1175" t="s">
        <v>520</v>
      </c>
      <c r="F45" s="1175"/>
      <c r="G45" s="1175"/>
      <c r="H45" s="1176"/>
      <c r="I45" s="345">
        <v>13143</v>
      </c>
      <c r="J45" s="346">
        <v>12938</v>
      </c>
      <c r="K45" s="346">
        <v>12554</v>
      </c>
      <c r="L45" s="346">
        <v>12320</v>
      </c>
      <c r="M45" s="347">
        <v>10649</v>
      </c>
    </row>
    <row r="46" spans="2:13" ht="27.75" customHeight="1" x14ac:dyDescent="0.2">
      <c r="B46" s="1171"/>
      <c r="C46" s="1172"/>
      <c r="D46" s="105"/>
      <c r="E46" s="1175" t="s">
        <v>521</v>
      </c>
      <c r="F46" s="1175"/>
      <c r="G46" s="1175"/>
      <c r="H46" s="1176"/>
      <c r="I46" s="345">
        <v>53</v>
      </c>
      <c r="J46" s="346" t="s">
        <v>305</v>
      </c>
      <c r="K46" s="346" t="s">
        <v>305</v>
      </c>
      <c r="L46" s="346" t="s">
        <v>305</v>
      </c>
      <c r="M46" s="347" t="s">
        <v>305</v>
      </c>
    </row>
    <row r="47" spans="2:13" ht="27.75" customHeight="1" x14ac:dyDescent="0.2">
      <c r="B47" s="1171"/>
      <c r="C47" s="1172"/>
      <c r="D47" s="106"/>
      <c r="E47" s="1185" t="s">
        <v>522</v>
      </c>
      <c r="F47" s="1186"/>
      <c r="G47" s="1186"/>
      <c r="H47" s="1187"/>
      <c r="I47" s="345" t="s">
        <v>305</v>
      </c>
      <c r="J47" s="346" t="s">
        <v>305</v>
      </c>
      <c r="K47" s="346" t="s">
        <v>305</v>
      </c>
      <c r="L47" s="346" t="s">
        <v>305</v>
      </c>
      <c r="M47" s="347" t="s">
        <v>305</v>
      </c>
    </row>
    <row r="48" spans="2:13" ht="27.75" customHeight="1" x14ac:dyDescent="0.2">
      <c r="B48" s="1171"/>
      <c r="C48" s="1172"/>
      <c r="D48" s="104"/>
      <c r="E48" s="1175" t="s">
        <v>523</v>
      </c>
      <c r="F48" s="1175"/>
      <c r="G48" s="1175"/>
      <c r="H48" s="1176"/>
      <c r="I48" s="345" t="s">
        <v>305</v>
      </c>
      <c r="J48" s="346" t="s">
        <v>305</v>
      </c>
      <c r="K48" s="346" t="s">
        <v>305</v>
      </c>
      <c r="L48" s="346" t="s">
        <v>305</v>
      </c>
      <c r="M48" s="347" t="s">
        <v>305</v>
      </c>
    </row>
    <row r="49" spans="2:13" ht="27.75" customHeight="1" x14ac:dyDescent="0.2">
      <c r="B49" s="1173"/>
      <c r="C49" s="1174"/>
      <c r="D49" s="104"/>
      <c r="E49" s="1175" t="s">
        <v>524</v>
      </c>
      <c r="F49" s="1175"/>
      <c r="G49" s="1175"/>
      <c r="H49" s="1176"/>
      <c r="I49" s="345" t="s">
        <v>305</v>
      </c>
      <c r="J49" s="346" t="s">
        <v>305</v>
      </c>
      <c r="K49" s="346" t="s">
        <v>305</v>
      </c>
      <c r="L49" s="346" t="s">
        <v>305</v>
      </c>
      <c r="M49" s="347" t="s">
        <v>305</v>
      </c>
    </row>
    <row r="50" spans="2:13" ht="27.75" customHeight="1" x14ac:dyDescent="0.2">
      <c r="B50" s="1169" t="s">
        <v>525</v>
      </c>
      <c r="C50" s="1170"/>
      <c r="D50" s="107"/>
      <c r="E50" s="1175" t="s">
        <v>526</v>
      </c>
      <c r="F50" s="1175"/>
      <c r="G50" s="1175"/>
      <c r="H50" s="1176"/>
      <c r="I50" s="345">
        <v>96828</v>
      </c>
      <c r="J50" s="346">
        <v>110602</v>
      </c>
      <c r="K50" s="346">
        <v>112714</v>
      </c>
      <c r="L50" s="346">
        <v>123831</v>
      </c>
      <c r="M50" s="347">
        <v>140799</v>
      </c>
    </row>
    <row r="51" spans="2:13" ht="27.75" customHeight="1" x14ac:dyDescent="0.2">
      <c r="B51" s="1171"/>
      <c r="C51" s="1172"/>
      <c r="D51" s="104"/>
      <c r="E51" s="1175" t="s">
        <v>527</v>
      </c>
      <c r="F51" s="1175"/>
      <c r="G51" s="1175"/>
      <c r="H51" s="1176"/>
      <c r="I51" s="345" t="s">
        <v>305</v>
      </c>
      <c r="J51" s="346" t="s">
        <v>305</v>
      </c>
      <c r="K51" s="346" t="s">
        <v>305</v>
      </c>
      <c r="L51" s="346" t="s">
        <v>305</v>
      </c>
      <c r="M51" s="347" t="s">
        <v>305</v>
      </c>
    </row>
    <row r="52" spans="2:13" ht="27.75" customHeight="1" x14ac:dyDescent="0.2">
      <c r="B52" s="1173"/>
      <c r="C52" s="1174"/>
      <c r="D52" s="104"/>
      <c r="E52" s="1175" t="s">
        <v>528</v>
      </c>
      <c r="F52" s="1175"/>
      <c r="G52" s="1175"/>
      <c r="H52" s="1176"/>
      <c r="I52" s="345">
        <v>35526</v>
      </c>
      <c r="J52" s="346">
        <v>31805</v>
      </c>
      <c r="K52" s="346">
        <v>28583</v>
      </c>
      <c r="L52" s="346">
        <v>26732</v>
      </c>
      <c r="M52" s="347">
        <v>23492</v>
      </c>
    </row>
    <row r="53" spans="2:13" ht="27.75" customHeight="1" thickBot="1" x14ac:dyDescent="0.25">
      <c r="B53" s="1177" t="s">
        <v>498</v>
      </c>
      <c r="C53" s="1178"/>
      <c r="D53" s="108"/>
      <c r="E53" s="1179" t="s">
        <v>529</v>
      </c>
      <c r="F53" s="1179"/>
      <c r="G53" s="1179"/>
      <c r="H53" s="1180"/>
      <c r="I53" s="348">
        <v>-107571</v>
      </c>
      <c r="J53" s="349">
        <v>-119514</v>
      </c>
      <c r="K53" s="349">
        <v>-119517</v>
      </c>
      <c r="L53" s="349">
        <v>-129291</v>
      </c>
      <c r="M53" s="350">
        <v>-145462</v>
      </c>
    </row>
    <row r="54" spans="2:13" ht="27.75" customHeight="1" x14ac:dyDescent="0.2">
      <c r="B54" s="109" t="s">
        <v>530</v>
      </c>
      <c r="C54" s="110"/>
      <c r="D54" s="110"/>
      <c r="E54" s="111"/>
      <c r="F54" s="111"/>
      <c r="G54" s="111"/>
      <c r="H54" s="111"/>
      <c r="I54" s="112"/>
      <c r="J54" s="112"/>
      <c r="K54" s="112"/>
      <c r="L54" s="112"/>
      <c r="M54" s="112"/>
    </row>
    <row r="55" spans="2:13" ht="13.2" x14ac:dyDescent="0.2"/>
  </sheetData>
  <sheetProtection algorithmName="SHA-512" hashValue="e+Zf7ezmIuguAZ8H226HabMCbusTZoAMjVLr4oOeXeeDUTYDzpI3+8WUE/ery8awyrGZbS5RDutFBUHFlfw0KA==" saltValue="FlHQFOfYQbdpLcrNl12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09375" style="1" customWidth="1"/>
    <col min="2" max="2" width="16.33203125" style="1" customWidth="1"/>
    <col min="3" max="5" width="26.109375" style="1" customWidth="1"/>
    <col min="6" max="8" width="24.1093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531</v>
      </c>
    </row>
    <row r="54" spans="2:8" ht="29.25" customHeight="1" thickBot="1" x14ac:dyDescent="0.3">
      <c r="B54" s="114" t="s">
        <v>7</v>
      </c>
      <c r="C54" s="115"/>
      <c r="D54" s="115"/>
      <c r="E54" s="116" t="s">
        <v>467</v>
      </c>
      <c r="F54" s="117" t="s">
        <v>470</v>
      </c>
      <c r="G54" s="117" t="s">
        <v>471</v>
      </c>
      <c r="H54" s="118" t="s">
        <v>472</v>
      </c>
    </row>
    <row r="55" spans="2:8" ht="52.5" customHeight="1" x14ac:dyDescent="0.2">
      <c r="B55" s="119"/>
      <c r="C55" s="1196" t="s">
        <v>101</v>
      </c>
      <c r="D55" s="1196"/>
      <c r="E55" s="1197"/>
      <c r="F55" s="120">
        <v>40090</v>
      </c>
      <c r="G55" s="120">
        <v>44627</v>
      </c>
      <c r="H55" s="121">
        <v>53663</v>
      </c>
    </row>
    <row r="56" spans="2:8" ht="52.5" customHeight="1" x14ac:dyDescent="0.2">
      <c r="B56" s="122"/>
      <c r="C56" s="1198" t="s">
        <v>532</v>
      </c>
      <c r="D56" s="1198"/>
      <c r="E56" s="1199"/>
      <c r="F56" s="123" t="s">
        <v>305</v>
      </c>
      <c r="G56" s="123" t="s">
        <v>305</v>
      </c>
      <c r="H56" s="124" t="s">
        <v>305</v>
      </c>
    </row>
    <row r="57" spans="2:8" ht="53.25" customHeight="1" x14ac:dyDescent="0.2">
      <c r="B57" s="122"/>
      <c r="C57" s="1200" t="s">
        <v>106</v>
      </c>
      <c r="D57" s="1200"/>
      <c r="E57" s="1201"/>
      <c r="F57" s="125">
        <v>71615</v>
      </c>
      <c r="G57" s="125">
        <v>77994</v>
      </c>
      <c r="H57" s="126">
        <v>84962</v>
      </c>
    </row>
    <row r="58" spans="2:8" ht="45.75" customHeight="1" x14ac:dyDescent="0.2">
      <c r="B58" s="127"/>
      <c r="C58" s="1188" t="s">
        <v>533</v>
      </c>
      <c r="D58" s="1189"/>
      <c r="E58" s="1190"/>
      <c r="F58" s="128">
        <v>69953</v>
      </c>
      <c r="G58" s="128">
        <v>76532</v>
      </c>
      <c r="H58" s="129">
        <v>83651</v>
      </c>
    </row>
    <row r="59" spans="2:8" ht="45.75" customHeight="1" x14ac:dyDescent="0.2">
      <c r="B59" s="127"/>
      <c r="C59" s="1188" t="s">
        <v>534</v>
      </c>
      <c r="D59" s="1189"/>
      <c r="E59" s="1190"/>
      <c r="F59" s="128">
        <v>1000</v>
      </c>
      <c r="G59" s="128">
        <v>1000</v>
      </c>
      <c r="H59" s="129">
        <v>1000</v>
      </c>
    </row>
    <row r="60" spans="2:8" ht="45.75" customHeight="1" x14ac:dyDescent="0.2">
      <c r="B60" s="127"/>
      <c r="C60" s="1188" t="s">
        <v>535</v>
      </c>
      <c r="D60" s="1189"/>
      <c r="E60" s="1190"/>
      <c r="F60" s="128">
        <v>500</v>
      </c>
      <c r="G60" s="128">
        <v>300</v>
      </c>
      <c r="H60" s="129">
        <v>150</v>
      </c>
    </row>
    <row r="61" spans="2:8" ht="45.75" customHeight="1" x14ac:dyDescent="0.2">
      <c r="B61" s="127"/>
      <c r="C61" s="1188" t="s">
        <v>536</v>
      </c>
      <c r="D61" s="1189"/>
      <c r="E61" s="1190"/>
      <c r="F61" s="128">
        <v>70</v>
      </c>
      <c r="G61" s="128">
        <v>70</v>
      </c>
      <c r="H61" s="129">
        <v>70</v>
      </c>
    </row>
    <row r="62" spans="2:8" ht="45.75" customHeight="1" thickBot="1" x14ac:dyDescent="0.25">
      <c r="B62" s="130"/>
      <c r="C62" s="1191" t="s">
        <v>537</v>
      </c>
      <c r="D62" s="1192"/>
      <c r="E62" s="1193"/>
      <c r="F62" s="131">
        <v>48</v>
      </c>
      <c r="G62" s="131">
        <v>48</v>
      </c>
      <c r="H62" s="132">
        <v>48</v>
      </c>
    </row>
    <row r="63" spans="2:8" ht="52.5" customHeight="1" thickBot="1" x14ac:dyDescent="0.25">
      <c r="B63" s="133"/>
      <c r="C63" s="1194" t="s">
        <v>538</v>
      </c>
      <c r="D63" s="1194"/>
      <c r="E63" s="1195"/>
      <c r="F63" s="134">
        <v>111705</v>
      </c>
      <c r="G63" s="134">
        <v>122621</v>
      </c>
      <c r="H63" s="135">
        <v>138626</v>
      </c>
    </row>
    <row r="64" spans="2:8" ht="13.2" x14ac:dyDescent="0.2"/>
  </sheetData>
  <sheetProtection algorithmName="SHA-512" hashValue="3Brb8ESrtqIPXiXbTFy/xdYWlQDw7aOvfwQHmo687PGlXPITC/Dsd9k51xUOIPZwaxGd9uKZHQ55RCq4eQNgjA==" saltValue="8LuzrIFxFR2vz20+B0Nh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539</v>
      </c>
      <c r="E2" s="147"/>
      <c r="F2" s="148" t="s">
        <v>540</v>
      </c>
      <c r="G2" s="149"/>
      <c r="H2" s="150"/>
    </row>
    <row r="3" spans="1:8" x14ac:dyDescent="0.2">
      <c r="A3" s="146" t="s">
        <v>459</v>
      </c>
      <c r="B3" s="151"/>
      <c r="C3" s="152"/>
      <c r="D3" s="153">
        <v>48060</v>
      </c>
      <c r="E3" s="154"/>
      <c r="F3" s="155">
        <v>49796</v>
      </c>
      <c r="G3" s="156"/>
      <c r="H3" s="157"/>
    </row>
    <row r="4" spans="1:8" x14ac:dyDescent="0.2">
      <c r="A4" s="158"/>
      <c r="B4" s="159"/>
      <c r="C4" s="160"/>
      <c r="D4" s="161">
        <v>37162</v>
      </c>
      <c r="E4" s="162"/>
      <c r="F4" s="163">
        <v>37281</v>
      </c>
      <c r="G4" s="164"/>
      <c r="H4" s="165"/>
    </row>
    <row r="5" spans="1:8" x14ac:dyDescent="0.2">
      <c r="A5" s="146" t="s">
        <v>461</v>
      </c>
      <c r="B5" s="151"/>
      <c r="C5" s="152"/>
      <c r="D5" s="153">
        <v>40100</v>
      </c>
      <c r="E5" s="154"/>
      <c r="F5" s="155">
        <v>51681</v>
      </c>
      <c r="G5" s="156"/>
      <c r="H5" s="157"/>
    </row>
    <row r="6" spans="1:8" x14ac:dyDescent="0.2">
      <c r="A6" s="158"/>
      <c r="B6" s="159"/>
      <c r="C6" s="160"/>
      <c r="D6" s="161">
        <v>30018</v>
      </c>
      <c r="E6" s="162"/>
      <c r="F6" s="163">
        <v>37226</v>
      </c>
      <c r="G6" s="164"/>
      <c r="H6" s="165"/>
    </row>
    <row r="7" spans="1:8" x14ac:dyDescent="0.2">
      <c r="A7" s="146" t="s">
        <v>462</v>
      </c>
      <c r="B7" s="151"/>
      <c r="C7" s="152"/>
      <c r="D7" s="153">
        <v>59213</v>
      </c>
      <c r="E7" s="154"/>
      <c r="F7" s="155">
        <v>50465</v>
      </c>
      <c r="G7" s="156"/>
      <c r="H7" s="157"/>
    </row>
    <row r="8" spans="1:8" x14ac:dyDescent="0.2">
      <c r="A8" s="158"/>
      <c r="B8" s="159"/>
      <c r="C8" s="160"/>
      <c r="D8" s="161">
        <v>42828</v>
      </c>
      <c r="E8" s="162"/>
      <c r="F8" s="163">
        <v>34193</v>
      </c>
      <c r="G8" s="164"/>
      <c r="H8" s="165"/>
    </row>
    <row r="9" spans="1:8" x14ac:dyDescent="0.2">
      <c r="A9" s="146" t="s">
        <v>463</v>
      </c>
      <c r="B9" s="151"/>
      <c r="C9" s="152"/>
      <c r="D9" s="153">
        <v>33128</v>
      </c>
      <c r="E9" s="154"/>
      <c r="F9" s="155">
        <v>51679</v>
      </c>
      <c r="G9" s="156"/>
      <c r="H9" s="157"/>
    </row>
    <row r="10" spans="1:8" x14ac:dyDescent="0.2">
      <c r="A10" s="158"/>
      <c r="B10" s="159"/>
      <c r="C10" s="160"/>
      <c r="D10" s="161">
        <v>21684</v>
      </c>
      <c r="E10" s="162"/>
      <c r="F10" s="163">
        <v>35132</v>
      </c>
      <c r="G10" s="164"/>
      <c r="H10" s="165"/>
    </row>
    <row r="11" spans="1:8" x14ac:dyDescent="0.2">
      <c r="A11" s="146" t="s">
        <v>464</v>
      </c>
      <c r="B11" s="151"/>
      <c r="C11" s="152"/>
      <c r="D11" s="153">
        <v>51185</v>
      </c>
      <c r="E11" s="154"/>
      <c r="F11" s="155">
        <v>49665</v>
      </c>
      <c r="G11" s="156"/>
      <c r="H11" s="157"/>
    </row>
    <row r="12" spans="1:8" x14ac:dyDescent="0.2">
      <c r="A12" s="158"/>
      <c r="B12" s="159"/>
      <c r="C12" s="166"/>
      <c r="D12" s="161">
        <v>34216</v>
      </c>
      <c r="E12" s="162"/>
      <c r="F12" s="163">
        <v>34678</v>
      </c>
      <c r="G12" s="164"/>
      <c r="H12" s="165"/>
    </row>
    <row r="13" spans="1:8" x14ac:dyDescent="0.2">
      <c r="A13" s="146"/>
      <c r="B13" s="151"/>
      <c r="C13" s="152"/>
      <c r="D13" s="153">
        <v>46337</v>
      </c>
      <c r="E13" s="154"/>
      <c r="F13" s="155">
        <v>50657</v>
      </c>
      <c r="G13" s="167"/>
      <c r="H13" s="157"/>
    </row>
    <row r="14" spans="1:8" x14ac:dyDescent="0.2">
      <c r="A14" s="158"/>
      <c r="B14" s="159"/>
      <c r="C14" s="160"/>
      <c r="D14" s="161">
        <v>33182</v>
      </c>
      <c r="E14" s="162"/>
      <c r="F14" s="163">
        <v>35702</v>
      </c>
      <c r="G14" s="164"/>
      <c r="H14" s="165"/>
    </row>
    <row r="17" spans="1:11" x14ac:dyDescent="0.2">
      <c r="A17" s="142" t="s">
        <v>541</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542</v>
      </c>
      <c r="B19" s="168">
        <f>ROUND(VALUE(SUBSTITUTE(実質収支比率等に係る経年分析!F$48,"▲","-")),2)</f>
        <v>15.08</v>
      </c>
      <c r="C19" s="168">
        <f>ROUND(VALUE(SUBSTITUTE(実質収支比率等に係る経年分析!G$48,"▲","-")),2)</f>
        <v>11.84</v>
      </c>
      <c r="D19" s="168">
        <f>ROUND(VALUE(SUBSTITUTE(実質収支比率等に係る経年分析!H$48,"▲","-")),2)</f>
        <v>11.35</v>
      </c>
      <c r="E19" s="168">
        <f>ROUND(VALUE(SUBSTITUTE(実質収支比率等に係る経年分析!I$48,"▲","-")),2)</f>
        <v>23.09</v>
      </c>
      <c r="F19" s="168">
        <f>ROUND(VALUE(SUBSTITUTE(実質収支比率等に係る経年分析!J$48,"▲","-")),2)</f>
        <v>18.68</v>
      </c>
    </row>
    <row r="20" spans="1:11" x14ac:dyDescent="0.2">
      <c r="A20" s="168" t="s">
        <v>543</v>
      </c>
      <c r="B20" s="168">
        <f>ROUND(VALUE(SUBSTITUTE(実質収支比率等に係る経年分析!F$47,"▲","-")),2)</f>
        <v>58.04</v>
      </c>
      <c r="C20" s="168">
        <f>ROUND(VALUE(SUBSTITUTE(実質収支比率等に係る経年分析!G$47,"▲","-")),2)</f>
        <v>54.9</v>
      </c>
      <c r="D20" s="168">
        <f>ROUND(VALUE(SUBSTITUTE(実質収支比率等に係る経年分析!H$47,"▲","-")),2)</f>
        <v>61.35</v>
      </c>
      <c r="E20" s="168">
        <f>ROUND(VALUE(SUBSTITUTE(実質収支比率等に係る経年分析!I$47,"▲","-")),2)</f>
        <v>65.650000000000006</v>
      </c>
      <c r="F20" s="168">
        <f>ROUND(VALUE(SUBSTITUTE(実質収支比率等に係る経年分析!J$47,"▲","-")),2)</f>
        <v>78.25</v>
      </c>
    </row>
    <row r="21" spans="1:11" x14ac:dyDescent="0.2">
      <c r="A21" s="168" t="s">
        <v>544</v>
      </c>
      <c r="B21" s="168">
        <f>IF(ISNUMBER(VALUE(SUBSTITUTE(実質収支比率等に係る経年分析!F$49,"▲","-"))),ROUND(VALUE(SUBSTITUTE(実質収支比率等に係る経年分析!F$49,"▲","-")),2),NA())</f>
        <v>-1.9</v>
      </c>
      <c r="C21" s="168">
        <f>IF(ISNUMBER(VALUE(SUBSTITUTE(実質収支比率等に係る経年分析!G$49,"▲","-"))),ROUND(VALUE(SUBSTITUTE(実質収支比率等に係る経年分析!G$49,"▲","-")),2),NA())</f>
        <v>-2.38</v>
      </c>
      <c r="D21" s="168">
        <f>IF(ISNUMBER(VALUE(SUBSTITUTE(実質収支比率等に係る経年分析!H$49,"▲","-"))),ROUND(VALUE(SUBSTITUTE(実質収支比率等に係る経年分析!H$49,"▲","-")),2),NA())</f>
        <v>5.62</v>
      </c>
      <c r="E21" s="168">
        <f>IF(ISNUMBER(VALUE(SUBSTITUTE(実質収支比率等に係る経年分析!I$49,"▲","-"))),ROUND(VALUE(SUBSTITUTE(実質収支比率等に係る経年分析!I$49,"▲","-")),2),NA())</f>
        <v>18.850000000000001</v>
      </c>
      <c r="F21" s="168">
        <f>IF(ISNUMBER(VALUE(SUBSTITUTE(実質収支比率等に係る経年分析!J$49,"▲","-"))),ROUND(VALUE(SUBSTITUTE(実質収支比率等に係る経年分析!J$49,"▲","-")),2),NA())</f>
        <v>8.9700000000000006</v>
      </c>
    </row>
    <row r="24" spans="1:11" x14ac:dyDescent="0.2">
      <c r="A24" s="142" t="s">
        <v>545</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546</v>
      </c>
      <c r="C26" s="169" t="s">
        <v>547</v>
      </c>
      <c r="D26" s="169" t="s">
        <v>546</v>
      </c>
      <c r="E26" s="169" t="s">
        <v>547</v>
      </c>
      <c r="F26" s="169" t="s">
        <v>546</v>
      </c>
      <c r="G26" s="169" t="s">
        <v>547</v>
      </c>
      <c r="H26" s="169" t="s">
        <v>546</v>
      </c>
      <c r="I26" s="169" t="s">
        <v>547</v>
      </c>
      <c r="J26" s="169" t="s">
        <v>546</v>
      </c>
      <c r="K26" s="169" t="s">
        <v>547</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e">
        <f>IF(連結実質赤字比率に係る赤字・黒字の構成分析!C$39="",NA(),連結実質赤字比率に係る赤字・黒字の構成分析!C$39)</f>
        <v>#N/A</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#VALUE!</v>
      </c>
      <c r="I31" s="169" t="e">
        <f>IF(ROUND(VALUE(SUBSTITUTE(連結実質赤字比率に係る赤字・黒字の構成分析!I$39,"▲", "-")), 2) &gt;= 0, ABS(ROUND(VALUE(SUBSTITUTE(連結実質赤字比率に係る赤字・黒字の構成分析!I$39,"▲", "-")), 2)), NA())</f>
        <v>#VALUE!</v>
      </c>
      <c r="J31" s="169" t="e">
        <f>IF(ROUND(VALUE(SUBSTITUTE(連結実質赤字比率に係る赤字・黒字の構成分析!J$39,"▲", "-")), 2) &lt; 0, ABS(ROUND(VALUE(SUBSTITUTE(連結実質赤字比率に係る赤字・黒字の構成分析!J$39,"▲", "-")), 2)), NA())</f>
        <v>#VALUE!</v>
      </c>
      <c r="K31" s="169" t="e">
        <f>IF(ROUND(VALUE(SUBSTITUTE(連結実質赤字比率に係る赤字・黒字の構成分析!J$39,"▲", "-")), 2) &gt;= 0, ABS(ROUND(VALUE(SUBSTITUTE(連結実質赤字比率に係る赤字・黒字の構成分析!J$39,"▲", "-")), 2)), NA())</f>
        <v>#VALUE!</v>
      </c>
    </row>
    <row r="32" spans="1:11" x14ac:dyDescent="0.2">
      <c r="A32" s="169" t="e">
        <f>IF(連結実質赤字比率に係る赤字・黒字の構成分析!C$38="",NA(),連結実質赤字比率に係る赤字・黒字の構成分析!C$38)</f>
        <v>#N/A</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#VALUE!</v>
      </c>
      <c r="G32" s="169" t="e">
        <f>IF(ROUND(VALUE(SUBSTITUTE(連結実質赤字比率に係る赤字・黒字の構成分析!H$38,"▲", "-")), 2) &gt;= 0, ABS(ROUND(VALUE(SUBSTITUTE(連結実質赤字比率に係る赤字・黒字の構成分析!H$38,"▲", "-")), 2)), NA())</f>
        <v>#VALUE!</v>
      </c>
      <c r="H32" s="169" t="e">
        <f>IF(ROUND(VALUE(SUBSTITUTE(連結実質赤字比率に係る赤字・黒字の構成分析!I$38,"▲", "-")), 2) &lt; 0, ABS(ROUND(VALUE(SUBSTITUTE(連結実質赤字比率に係る赤字・黒字の構成分析!I$38,"▲", "-")), 2)), NA())</f>
        <v>#VALUE!</v>
      </c>
      <c r="I32" s="169" t="e">
        <f>IF(ROUND(VALUE(SUBSTITUTE(連結実質赤字比率に係る赤字・黒字の構成分析!I$38,"▲", "-")), 2) &gt;= 0, ABS(ROUND(VALUE(SUBSTITUTE(連結実質赤字比率に係る赤字・黒字の構成分析!I$38,"▲", "-")), 2)), NA())</f>
        <v>#VALUE!</v>
      </c>
      <c r="J32" s="169" t="e">
        <f>IF(ROUND(VALUE(SUBSTITUTE(連結実質赤字比率に係る赤字・黒字の構成分析!J$38,"▲", "-")), 2) &lt; 0, ABS(ROUND(VALUE(SUBSTITUTE(連結実質赤字比率に係る赤字・黒字の構成分析!J$38,"▲", "-")), 2)), NA())</f>
        <v>#VALUE!</v>
      </c>
      <c r="K32" s="169" t="e">
        <f>IF(ROUND(VALUE(SUBSTITUTE(連結実質赤字比率に係る赤字・黒字の構成分析!J$38,"▲", "-")), 2) &gt;= 0, ABS(ROUND(VALUE(SUBSTITUTE(連結実質赤字比率に係る赤字・黒字の構成分析!J$38,"▲", "-")), 2)), NA())</f>
        <v>#VALUE!</v>
      </c>
    </row>
    <row r="33" spans="1:16" x14ac:dyDescent="0.2">
      <c r="A33" s="169" t="str">
        <f>IF(連結実質赤字比率に係る赤字・黒字の構成分析!C$37="",NA(),連結実質赤字比率に係る赤字・黒字の構成分析!C$37)</f>
        <v>後期高齢者医療事業会計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7.0000000000000007E-2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7.0000000000000007E-2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0.02</v>
      </c>
    </row>
    <row r="34" spans="1:16" x14ac:dyDescent="0.2">
      <c r="A34" s="169" t="str">
        <f>IF(連結実質赤字比率に係る赤字・黒字の構成分析!C$36="",NA(),連結実質赤字比率に係る赤字・黒字の構成分析!C$36)</f>
        <v>介護保険事業会計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1.67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0.93</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1.29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1.58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0.4</v>
      </c>
    </row>
    <row r="35" spans="1:16" x14ac:dyDescent="0.2">
      <c r="A35" s="169" t="str">
        <f>IF(連結実質赤字比率に係る赤字・黒字の構成分析!C$35="",NA(),連結実質赤字比率に係る赤字・黒字の構成分析!C$35)</f>
        <v>国民健康保険事業会計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0.48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0.91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0.88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0.72</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15.08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11.82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11.35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23.08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18.68</v>
      </c>
    </row>
    <row r="39" spans="1:16" x14ac:dyDescent="0.2">
      <c r="A39" s="142" t="s">
        <v>548</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549</v>
      </c>
      <c r="C41" s="170"/>
      <c r="D41" s="170" t="s">
        <v>550</v>
      </c>
      <c r="E41" s="170" t="s">
        <v>549</v>
      </c>
      <c r="F41" s="170"/>
      <c r="G41" s="170" t="s">
        <v>550</v>
      </c>
      <c r="H41" s="170" t="s">
        <v>549</v>
      </c>
      <c r="I41" s="170"/>
      <c r="J41" s="170" t="s">
        <v>550</v>
      </c>
      <c r="K41" s="170" t="s">
        <v>549</v>
      </c>
      <c r="L41" s="170"/>
      <c r="M41" s="170" t="s">
        <v>550</v>
      </c>
      <c r="N41" s="170" t="s">
        <v>549</v>
      </c>
      <c r="O41" s="170"/>
      <c r="P41" s="170" t="s">
        <v>550</v>
      </c>
    </row>
    <row r="42" spans="1:16" x14ac:dyDescent="0.2">
      <c r="A42" s="170" t="s">
        <v>551</v>
      </c>
      <c r="B42" s="170"/>
      <c r="C42" s="170"/>
      <c r="D42" s="170">
        <f>'実質公債費比率（分子）の構造'!K$52</f>
        <v>4230</v>
      </c>
      <c r="E42" s="170"/>
      <c r="F42" s="170"/>
      <c r="G42" s="170">
        <f>'実質公債費比率（分子）の構造'!L$52</f>
        <v>4155</v>
      </c>
      <c r="H42" s="170"/>
      <c r="I42" s="170"/>
      <c r="J42" s="170">
        <f>'実質公債費比率（分子）の構造'!M$52</f>
        <v>4039</v>
      </c>
      <c r="K42" s="170"/>
      <c r="L42" s="170"/>
      <c r="M42" s="170">
        <f>'実質公債費比率（分子）の構造'!N$52</f>
        <v>3850</v>
      </c>
      <c r="N42" s="170"/>
      <c r="O42" s="170"/>
      <c r="P42" s="170">
        <f>'実質公債費比率（分子）の構造'!O$52</f>
        <v>3486</v>
      </c>
    </row>
    <row r="43" spans="1:16" x14ac:dyDescent="0.2">
      <c r="A43" s="170" t="s">
        <v>495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552</v>
      </c>
      <c r="B44" s="170">
        <f>'実質公債費比率（分子）の構造'!K$50</f>
        <v>6</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2">
      <c r="A45" s="170" t="s">
        <v>553</v>
      </c>
      <c r="B45" s="170">
        <f>'実質公債費比率（分子）の構造'!K$49</f>
        <v>89</v>
      </c>
      <c r="C45" s="170"/>
      <c r="D45" s="170"/>
      <c r="E45" s="170">
        <f>'実質公債費比率（分子）の構造'!L$49</f>
        <v>93</v>
      </c>
      <c r="F45" s="170"/>
      <c r="G45" s="170"/>
      <c r="H45" s="170">
        <f>'実質公債費比率（分子）の構造'!M$49</f>
        <v>105</v>
      </c>
      <c r="I45" s="170"/>
      <c r="J45" s="170"/>
      <c r="K45" s="170">
        <f>'実質公債費比率（分子）の構造'!N$49</f>
        <v>109</v>
      </c>
      <c r="L45" s="170"/>
      <c r="M45" s="170"/>
      <c r="N45" s="170">
        <f>'実質公債費比率（分子）の構造'!O$49</f>
        <v>91</v>
      </c>
      <c r="O45" s="170"/>
      <c r="P45" s="170"/>
    </row>
    <row r="46" spans="1:16" x14ac:dyDescent="0.2">
      <c r="A46" s="170" t="s">
        <v>554</v>
      </c>
      <c r="B46" s="170" t="str">
        <f>'実質公債費比率（分子）の構造'!K$48</f>
        <v>-</v>
      </c>
      <c r="C46" s="170"/>
      <c r="D46" s="170"/>
      <c r="E46" s="170" t="str">
        <f>'実質公債費比率（分子）の構造'!L$48</f>
        <v>-</v>
      </c>
      <c r="F46" s="170"/>
      <c r="G46" s="170"/>
      <c r="H46" s="170" t="str">
        <f>'実質公債費比率（分子）の構造'!M$48</f>
        <v>-</v>
      </c>
      <c r="I46" s="170"/>
      <c r="J46" s="170"/>
      <c r="K46" s="170" t="str">
        <f>'実質公債費比率（分子）の構造'!N$48</f>
        <v>-</v>
      </c>
      <c r="L46" s="170"/>
      <c r="M46" s="170"/>
      <c r="N46" s="170" t="str">
        <f>'実質公債費比率（分子）の構造'!O$48</f>
        <v>-</v>
      </c>
      <c r="O46" s="170"/>
      <c r="P46" s="170"/>
    </row>
    <row r="47" spans="1:16" x14ac:dyDescent="0.2">
      <c r="A47" s="170" t="s">
        <v>491</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555</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220</v>
      </c>
      <c r="B49" s="170">
        <f>'実質公債費比率（分子）の構造'!K$45</f>
        <v>1882</v>
      </c>
      <c r="C49" s="170"/>
      <c r="D49" s="170"/>
      <c r="E49" s="170">
        <f>'実質公債費比率（分子）の構造'!L$45</f>
        <v>1775</v>
      </c>
      <c r="F49" s="170"/>
      <c r="G49" s="170"/>
      <c r="H49" s="170">
        <f>'実質公債費比率（分子）の構造'!M$45</f>
        <v>1434</v>
      </c>
      <c r="I49" s="170"/>
      <c r="J49" s="170"/>
      <c r="K49" s="170">
        <f>'実質公債費比率（分子）の構造'!N$45</f>
        <v>1327</v>
      </c>
      <c r="L49" s="170"/>
      <c r="M49" s="170"/>
      <c r="N49" s="170">
        <f>'実質公債費比率（分子）の構造'!O$45</f>
        <v>1065</v>
      </c>
      <c r="O49" s="170"/>
      <c r="P49" s="170"/>
    </row>
    <row r="50" spans="1:16" x14ac:dyDescent="0.2">
      <c r="A50" s="170" t="s">
        <v>556</v>
      </c>
      <c r="B50" s="170" t="e">
        <f>NA()</f>
        <v>#N/A</v>
      </c>
      <c r="C50" s="170">
        <f>IF(ISNUMBER('実質公債費比率（分子）の構造'!K$53),'実質公債費比率（分子）の構造'!K$53,NA())</f>
        <v>-2253</v>
      </c>
      <c r="D50" s="170" t="e">
        <f>NA()</f>
        <v>#N/A</v>
      </c>
      <c r="E50" s="170" t="e">
        <f>NA()</f>
        <v>#N/A</v>
      </c>
      <c r="F50" s="170">
        <f>IF(ISNUMBER('実質公債費比率（分子）の構造'!L$53),'実質公債費比率（分子）の構造'!L$53,NA())</f>
        <v>-2287</v>
      </c>
      <c r="G50" s="170" t="e">
        <f>NA()</f>
        <v>#N/A</v>
      </c>
      <c r="H50" s="170" t="e">
        <f>NA()</f>
        <v>#N/A</v>
      </c>
      <c r="I50" s="170">
        <f>IF(ISNUMBER('実質公債費比率（分子）の構造'!M$53),'実質公債費比率（分子）の構造'!M$53,NA())</f>
        <v>-2500</v>
      </c>
      <c r="J50" s="170" t="e">
        <f>NA()</f>
        <v>#N/A</v>
      </c>
      <c r="K50" s="170" t="e">
        <f>NA()</f>
        <v>#N/A</v>
      </c>
      <c r="L50" s="170">
        <f>IF(ISNUMBER('実質公債費比率（分子）の構造'!N$53),'実質公債費比率（分子）の構造'!N$53,NA())</f>
        <v>-2414</v>
      </c>
      <c r="M50" s="170" t="e">
        <f>NA()</f>
        <v>#N/A</v>
      </c>
      <c r="N50" s="170" t="e">
        <f>NA()</f>
        <v>#N/A</v>
      </c>
      <c r="O50" s="170">
        <f>IF(ISNUMBER('実質公債費比率（分子）の構造'!O$53),'実質公債費比率（分子）の構造'!O$53,NA())</f>
        <v>-2330</v>
      </c>
      <c r="P50" s="170" t="e">
        <f>NA()</f>
        <v>#N/A</v>
      </c>
    </row>
    <row r="53" spans="1:16" x14ac:dyDescent="0.2">
      <c r="A53" s="142" t="s">
        <v>557</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355</v>
      </c>
      <c r="C55" s="169"/>
      <c r="D55" s="169" t="s">
        <v>558</v>
      </c>
      <c r="E55" s="169" t="s">
        <v>355</v>
      </c>
      <c r="F55" s="169"/>
      <c r="G55" s="169" t="s">
        <v>558</v>
      </c>
      <c r="H55" s="169" t="s">
        <v>355</v>
      </c>
      <c r="I55" s="169"/>
      <c r="J55" s="169" t="s">
        <v>558</v>
      </c>
      <c r="K55" s="169" t="s">
        <v>355</v>
      </c>
      <c r="L55" s="169"/>
      <c r="M55" s="169" t="s">
        <v>558</v>
      </c>
      <c r="N55" s="169" t="s">
        <v>355</v>
      </c>
      <c r="O55" s="169"/>
      <c r="P55" s="169" t="s">
        <v>558</v>
      </c>
    </row>
    <row r="56" spans="1:16" x14ac:dyDescent="0.2">
      <c r="A56" s="169" t="s">
        <v>528</v>
      </c>
      <c r="B56" s="169"/>
      <c r="C56" s="169"/>
      <c r="D56" s="169">
        <f>'将来負担比率（分子）の構造'!I$52</f>
        <v>35526</v>
      </c>
      <c r="E56" s="169"/>
      <c r="F56" s="169"/>
      <c r="G56" s="169">
        <f>'将来負担比率（分子）の構造'!J$52</f>
        <v>31805</v>
      </c>
      <c r="H56" s="169"/>
      <c r="I56" s="169"/>
      <c r="J56" s="169">
        <f>'将来負担比率（分子）の構造'!K$52</f>
        <v>28583</v>
      </c>
      <c r="K56" s="169"/>
      <c r="L56" s="169"/>
      <c r="M56" s="169">
        <f>'将来負担比率（分子）の構造'!L$52</f>
        <v>26732</v>
      </c>
      <c r="N56" s="169"/>
      <c r="O56" s="169"/>
      <c r="P56" s="169">
        <f>'将来負担比率（分子）の構造'!M$52</f>
        <v>23492</v>
      </c>
    </row>
    <row r="57" spans="1:16" x14ac:dyDescent="0.2">
      <c r="A57" s="169" t="s">
        <v>527</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2">
      <c r="A58" s="169" t="s">
        <v>526</v>
      </c>
      <c r="B58" s="169"/>
      <c r="C58" s="169"/>
      <c r="D58" s="169">
        <f>'将来負担比率（分子）の構造'!I$50</f>
        <v>96828</v>
      </c>
      <c r="E58" s="169"/>
      <c r="F58" s="169"/>
      <c r="G58" s="169">
        <f>'将来負担比率（分子）の構造'!J$50</f>
        <v>110602</v>
      </c>
      <c r="H58" s="169"/>
      <c r="I58" s="169"/>
      <c r="J58" s="169">
        <f>'将来負担比率（分子）の構造'!K$50</f>
        <v>112714</v>
      </c>
      <c r="K58" s="169"/>
      <c r="L58" s="169"/>
      <c r="M58" s="169">
        <f>'将来負担比率（分子）の構造'!L$50</f>
        <v>123831</v>
      </c>
      <c r="N58" s="169"/>
      <c r="O58" s="169"/>
      <c r="P58" s="169">
        <f>'将来負担比率（分子）の構造'!M$50</f>
        <v>140799</v>
      </c>
    </row>
    <row r="59" spans="1:16" x14ac:dyDescent="0.2">
      <c r="A59" s="169" t="s">
        <v>524</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523</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521</v>
      </c>
      <c r="B61" s="169">
        <f>'将来負担比率（分子）の構造'!I$46</f>
        <v>53</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520</v>
      </c>
      <c r="B62" s="169">
        <f>'将来負担比率（分子）の構造'!I$45</f>
        <v>13143</v>
      </c>
      <c r="C62" s="169"/>
      <c r="D62" s="169"/>
      <c r="E62" s="169">
        <f>'将来負担比率（分子）の構造'!J$45</f>
        <v>12938</v>
      </c>
      <c r="F62" s="169"/>
      <c r="G62" s="169"/>
      <c r="H62" s="169">
        <f>'将来負担比率（分子）の構造'!K$45</f>
        <v>12554</v>
      </c>
      <c r="I62" s="169"/>
      <c r="J62" s="169"/>
      <c r="K62" s="169">
        <f>'将来負担比率（分子）の構造'!L$45</f>
        <v>12320</v>
      </c>
      <c r="L62" s="169"/>
      <c r="M62" s="169"/>
      <c r="N62" s="169">
        <f>'将来負担比率（分子）の構造'!M$45</f>
        <v>10649</v>
      </c>
      <c r="O62" s="169"/>
      <c r="P62" s="169"/>
    </row>
    <row r="63" spans="1:16" x14ac:dyDescent="0.2">
      <c r="A63" s="169" t="s">
        <v>519</v>
      </c>
      <c r="B63" s="169">
        <f>'将来負担比率（分子）の構造'!I$44</f>
        <v>1123</v>
      </c>
      <c r="C63" s="169"/>
      <c r="D63" s="169"/>
      <c r="E63" s="169">
        <f>'将来負担比率（分子）の構造'!J$44</f>
        <v>1155</v>
      </c>
      <c r="F63" s="169"/>
      <c r="G63" s="169"/>
      <c r="H63" s="169">
        <f>'将来負担比率（分子）の構造'!K$44</f>
        <v>1344</v>
      </c>
      <c r="I63" s="169"/>
      <c r="J63" s="169"/>
      <c r="K63" s="169">
        <f>'将来負担比率（分子）の構造'!L$44</f>
        <v>1569</v>
      </c>
      <c r="L63" s="169"/>
      <c r="M63" s="169"/>
      <c r="N63" s="169">
        <f>'将来負担比率（分子）の構造'!M$44</f>
        <v>1778</v>
      </c>
      <c r="O63" s="169"/>
      <c r="P63" s="169"/>
    </row>
    <row r="64" spans="1:16" x14ac:dyDescent="0.2">
      <c r="A64" s="169" t="s">
        <v>518</v>
      </c>
      <c r="B64" s="169" t="str">
        <f>'将来負担比率（分子）の構造'!I$43</f>
        <v>-</v>
      </c>
      <c r="C64" s="169"/>
      <c r="D64" s="169"/>
      <c r="E64" s="169" t="str">
        <f>'将来負担比率（分子）の構造'!J$43</f>
        <v>-</v>
      </c>
      <c r="F64" s="169"/>
      <c r="G64" s="169"/>
      <c r="H64" s="169" t="str">
        <f>'将来負担比率（分子）の構造'!K$43</f>
        <v>-</v>
      </c>
      <c r="I64" s="169"/>
      <c r="J64" s="169"/>
      <c r="K64" s="169" t="str">
        <f>'将来負担比率（分子）の構造'!L$43</f>
        <v>-</v>
      </c>
      <c r="L64" s="169"/>
      <c r="M64" s="169"/>
      <c r="N64" s="169" t="str">
        <f>'将来負担比率（分子）の構造'!M$43</f>
        <v>-</v>
      </c>
      <c r="O64" s="169"/>
      <c r="P64" s="169"/>
    </row>
    <row r="65" spans="1:16" x14ac:dyDescent="0.2">
      <c r="A65" s="169" t="s">
        <v>517</v>
      </c>
      <c r="B65" s="169" t="str">
        <f>'将来負担比率（分子）の構造'!I$42</f>
        <v>-</v>
      </c>
      <c r="C65" s="169"/>
      <c r="D65" s="169"/>
      <c r="E65" s="169" t="str">
        <f>'将来負担比率（分子）の構造'!J$42</f>
        <v>-</v>
      </c>
      <c r="F65" s="169"/>
      <c r="G65" s="169"/>
      <c r="H65" s="169">
        <f>'将来負担比率（分子）の構造'!K$42</f>
        <v>423</v>
      </c>
      <c r="I65" s="169"/>
      <c r="J65" s="169"/>
      <c r="K65" s="169">
        <f>'将来負担比率（分子）の構造'!L$42</f>
        <v>1172</v>
      </c>
      <c r="L65" s="169"/>
      <c r="M65" s="169"/>
      <c r="N65" s="169">
        <f>'将来負担比率（分子）の構造'!M$42</f>
        <v>1189</v>
      </c>
      <c r="O65" s="169"/>
      <c r="P65" s="169"/>
    </row>
    <row r="66" spans="1:16" x14ac:dyDescent="0.2">
      <c r="A66" s="169" t="s">
        <v>516</v>
      </c>
      <c r="B66" s="169">
        <f>'将来負担比率（分子）の構造'!I$41</f>
        <v>10463</v>
      </c>
      <c r="C66" s="169"/>
      <c r="D66" s="169"/>
      <c r="E66" s="169">
        <f>'将来負担比率（分子）の構造'!J$41</f>
        <v>8800</v>
      </c>
      <c r="F66" s="169"/>
      <c r="G66" s="169"/>
      <c r="H66" s="169">
        <f>'将来負担比率（分子）の構造'!K$41</f>
        <v>7459</v>
      </c>
      <c r="I66" s="169"/>
      <c r="J66" s="169"/>
      <c r="K66" s="169">
        <f>'将来負担比率（分子）の構造'!L$41</f>
        <v>6211</v>
      </c>
      <c r="L66" s="169"/>
      <c r="M66" s="169"/>
      <c r="N66" s="169">
        <f>'将来負担比率（分子）の構造'!M$41</f>
        <v>5214</v>
      </c>
      <c r="O66" s="169"/>
      <c r="P66" s="169"/>
    </row>
    <row r="67" spans="1:16" x14ac:dyDescent="0.2">
      <c r="A67" s="169" t="s">
        <v>559</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560</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561</v>
      </c>
      <c r="B72" s="173">
        <f>基金残高に係る経年分析!F55</f>
        <v>40090</v>
      </c>
      <c r="C72" s="173">
        <f>基金残高に係る経年分析!G55</f>
        <v>44627</v>
      </c>
      <c r="D72" s="173">
        <f>基金残高に係る経年分析!H55</f>
        <v>53663</v>
      </c>
    </row>
    <row r="73" spans="1:16" x14ac:dyDescent="0.2">
      <c r="A73" s="172" t="s">
        <v>562</v>
      </c>
      <c r="B73" s="173" t="str">
        <f>基金残高に係る経年分析!F56</f>
        <v>-</v>
      </c>
      <c r="C73" s="173" t="str">
        <f>基金残高に係る経年分析!G56</f>
        <v>-</v>
      </c>
      <c r="D73" s="173" t="str">
        <f>基金残高に係る経年分析!H56</f>
        <v>-</v>
      </c>
    </row>
    <row r="74" spans="1:16" x14ac:dyDescent="0.2">
      <c r="A74" s="172" t="s">
        <v>563</v>
      </c>
      <c r="B74" s="173">
        <f>基金残高に係る経年分析!F57</f>
        <v>71615</v>
      </c>
      <c r="C74" s="173">
        <f>基金残高に係る経年分析!G57</f>
        <v>77994</v>
      </c>
      <c r="D74" s="173">
        <f>基金残高に係る経年分析!H57</f>
        <v>84962</v>
      </c>
    </row>
  </sheetData>
  <sheetProtection algorithmName="SHA-512" hashValue="982is6EF7hynnJkoOIFLbNCRyWZozXIuLIbTanf2nFTNwd1qNiY8xxWiHb+nwAUNWB3oL4/AAKOK5UiRmQBIOA==" saltValue="HHr7YAV0Y9O6OiaAK0wf2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129</v>
      </c>
      <c r="DI1" s="705"/>
      <c r="DJ1" s="705"/>
      <c r="DK1" s="705"/>
      <c r="DL1" s="705"/>
      <c r="DM1" s="705"/>
      <c r="DN1" s="706"/>
      <c r="DO1" s="208"/>
      <c r="DP1" s="704" t="s">
        <v>130</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131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132</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133</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134</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7</v>
      </c>
      <c r="C4" s="661"/>
      <c r="D4" s="661"/>
      <c r="E4" s="661"/>
      <c r="F4" s="661"/>
      <c r="G4" s="661"/>
      <c r="H4" s="661"/>
      <c r="I4" s="661"/>
      <c r="J4" s="661"/>
      <c r="K4" s="661"/>
      <c r="L4" s="661"/>
      <c r="M4" s="661"/>
      <c r="N4" s="661"/>
      <c r="O4" s="661"/>
      <c r="P4" s="661"/>
      <c r="Q4" s="662"/>
      <c r="R4" s="660" t="s">
        <v>135</v>
      </c>
      <c r="S4" s="661"/>
      <c r="T4" s="661"/>
      <c r="U4" s="661"/>
      <c r="V4" s="661"/>
      <c r="W4" s="661"/>
      <c r="X4" s="661"/>
      <c r="Y4" s="662"/>
      <c r="Z4" s="660" t="s">
        <v>136</v>
      </c>
      <c r="AA4" s="661"/>
      <c r="AB4" s="661"/>
      <c r="AC4" s="662"/>
      <c r="AD4" s="660" t="s">
        <v>137</v>
      </c>
      <c r="AE4" s="661"/>
      <c r="AF4" s="661"/>
      <c r="AG4" s="661"/>
      <c r="AH4" s="661"/>
      <c r="AI4" s="661"/>
      <c r="AJ4" s="661"/>
      <c r="AK4" s="662"/>
      <c r="AL4" s="660" t="s">
        <v>136</v>
      </c>
      <c r="AM4" s="661"/>
      <c r="AN4" s="661"/>
      <c r="AO4" s="662"/>
      <c r="AP4" s="707" t="s">
        <v>138</v>
      </c>
      <c r="AQ4" s="707"/>
      <c r="AR4" s="707"/>
      <c r="AS4" s="707"/>
      <c r="AT4" s="707"/>
      <c r="AU4" s="707"/>
      <c r="AV4" s="707"/>
      <c r="AW4" s="707"/>
      <c r="AX4" s="707"/>
      <c r="AY4" s="707"/>
      <c r="AZ4" s="707"/>
      <c r="BA4" s="707"/>
      <c r="BB4" s="707"/>
      <c r="BC4" s="707"/>
      <c r="BD4" s="707"/>
      <c r="BE4" s="707"/>
      <c r="BF4" s="707"/>
      <c r="BG4" s="707" t="s">
        <v>139</v>
      </c>
      <c r="BH4" s="707"/>
      <c r="BI4" s="707"/>
      <c r="BJ4" s="707"/>
      <c r="BK4" s="707"/>
      <c r="BL4" s="707"/>
      <c r="BM4" s="707"/>
      <c r="BN4" s="707"/>
      <c r="BO4" s="707" t="s">
        <v>136</v>
      </c>
      <c r="BP4" s="707"/>
      <c r="BQ4" s="707"/>
      <c r="BR4" s="707"/>
      <c r="BS4" s="707" t="s">
        <v>140</v>
      </c>
      <c r="BT4" s="707"/>
      <c r="BU4" s="707"/>
      <c r="BV4" s="707"/>
      <c r="BW4" s="707"/>
      <c r="BX4" s="707"/>
      <c r="BY4" s="707"/>
      <c r="BZ4" s="707"/>
      <c r="CA4" s="707"/>
      <c r="CB4" s="707"/>
      <c r="CD4" s="660" t="s">
        <v>141</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142</v>
      </c>
      <c r="C5" s="667"/>
      <c r="D5" s="667"/>
      <c r="E5" s="667"/>
      <c r="F5" s="667"/>
      <c r="G5" s="667"/>
      <c r="H5" s="667"/>
      <c r="I5" s="667"/>
      <c r="J5" s="667"/>
      <c r="K5" s="667"/>
      <c r="L5" s="667"/>
      <c r="M5" s="667"/>
      <c r="N5" s="667"/>
      <c r="O5" s="667"/>
      <c r="P5" s="667"/>
      <c r="Q5" s="668"/>
      <c r="R5" s="663">
        <v>61228657</v>
      </c>
      <c r="S5" s="664"/>
      <c r="T5" s="664"/>
      <c r="U5" s="664"/>
      <c r="V5" s="664"/>
      <c r="W5" s="664"/>
      <c r="X5" s="664"/>
      <c r="Y5" s="689"/>
      <c r="Z5" s="702">
        <v>45.4</v>
      </c>
      <c r="AA5" s="702"/>
      <c r="AB5" s="702"/>
      <c r="AC5" s="702"/>
      <c r="AD5" s="703">
        <v>61228657</v>
      </c>
      <c r="AE5" s="703"/>
      <c r="AF5" s="703"/>
      <c r="AG5" s="703"/>
      <c r="AH5" s="703"/>
      <c r="AI5" s="703"/>
      <c r="AJ5" s="703"/>
      <c r="AK5" s="703"/>
      <c r="AL5" s="690">
        <v>76.599999999999994</v>
      </c>
      <c r="AM5" s="672"/>
      <c r="AN5" s="672"/>
      <c r="AO5" s="691"/>
      <c r="AP5" s="666" t="s">
        <v>143</v>
      </c>
      <c r="AQ5" s="667"/>
      <c r="AR5" s="667"/>
      <c r="AS5" s="667"/>
      <c r="AT5" s="667"/>
      <c r="AU5" s="667"/>
      <c r="AV5" s="667"/>
      <c r="AW5" s="667"/>
      <c r="AX5" s="667"/>
      <c r="AY5" s="667"/>
      <c r="AZ5" s="667"/>
      <c r="BA5" s="667"/>
      <c r="BB5" s="667"/>
      <c r="BC5" s="667"/>
      <c r="BD5" s="667"/>
      <c r="BE5" s="667"/>
      <c r="BF5" s="668"/>
      <c r="BG5" s="608">
        <v>61228657</v>
      </c>
      <c r="BH5" s="609"/>
      <c r="BI5" s="609"/>
      <c r="BJ5" s="609"/>
      <c r="BK5" s="609"/>
      <c r="BL5" s="609"/>
      <c r="BM5" s="609"/>
      <c r="BN5" s="610"/>
      <c r="BO5" s="646">
        <v>100</v>
      </c>
      <c r="BP5" s="646"/>
      <c r="BQ5" s="646"/>
      <c r="BR5" s="646"/>
      <c r="BS5" s="647" t="s">
        <v>47</v>
      </c>
      <c r="BT5" s="647"/>
      <c r="BU5" s="647"/>
      <c r="BV5" s="647"/>
      <c r="BW5" s="647"/>
      <c r="BX5" s="647"/>
      <c r="BY5" s="647"/>
      <c r="BZ5" s="647"/>
      <c r="CA5" s="647"/>
      <c r="CB5" s="687"/>
      <c r="CD5" s="660" t="s">
        <v>138</v>
      </c>
      <c r="CE5" s="661"/>
      <c r="CF5" s="661"/>
      <c r="CG5" s="661"/>
      <c r="CH5" s="661"/>
      <c r="CI5" s="661"/>
      <c r="CJ5" s="661"/>
      <c r="CK5" s="661"/>
      <c r="CL5" s="661"/>
      <c r="CM5" s="661"/>
      <c r="CN5" s="661"/>
      <c r="CO5" s="661"/>
      <c r="CP5" s="661"/>
      <c r="CQ5" s="662"/>
      <c r="CR5" s="660" t="s">
        <v>144</v>
      </c>
      <c r="CS5" s="661"/>
      <c r="CT5" s="661"/>
      <c r="CU5" s="661"/>
      <c r="CV5" s="661"/>
      <c r="CW5" s="661"/>
      <c r="CX5" s="661"/>
      <c r="CY5" s="662"/>
      <c r="CZ5" s="660" t="s">
        <v>136</v>
      </c>
      <c r="DA5" s="661"/>
      <c r="DB5" s="661"/>
      <c r="DC5" s="662"/>
      <c r="DD5" s="660" t="s">
        <v>145</v>
      </c>
      <c r="DE5" s="661"/>
      <c r="DF5" s="661"/>
      <c r="DG5" s="661"/>
      <c r="DH5" s="661"/>
      <c r="DI5" s="661"/>
      <c r="DJ5" s="661"/>
      <c r="DK5" s="661"/>
      <c r="DL5" s="661"/>
      <c r="DM5" s="661"/>
      <c r="DN5" s="661"/>
      <c r="DO5" s="661"/>
      <c r="DP5" s="662"/>
      <c r="DQ5" s="660" t="s">
        <v>146</v>
      </c>
      <c r="DR5" s="661"/>
      <c r="DS5" s="661"/>
      <c r="DT5" s="661"/>
      <c r="DU5" s="661"/>
      <c r="DV5" s="661"/>
      <c r="DW5" s="661"/>
      <c r="DX5" s="661"/>
      <c r="DY5" s="661"/>
      <c r="DZ5" s="661"/>
      <c r="EA5" s="661"/>
      <c r="EB5" s="661"/>
      <c r="EC5" s="662"/>
    </row>
    <row r="6" spans="2:143" ht="11.25" customHeight="1" x14ac:dyDescent="0.2">
      <c r="B6" s="605" t="s">
        <v>147</v>
      </c>
      <c r="C6" s="606"/>
      <c r="D6" s="606"/>
      <c r="E6" s="606"/>
      <c r="F6" s="606"/>
      <c r="G6" s="606"/>
      <c r="H6" s="606"/>
      <c r="I6" s="606"/>
      <c r="J6" s="606"/>
      <c r="K6" s="606"/>
      <c r="L6" s="606"/>
      <c r="M6" s="606"/>
      <c r="N6" s="606"/>
      <c r="O6" s="606"/>
      <c r="P6" s="606"/>
      <c r="Q6" s="607"/>
      <c r="R6" s="608">
        <v>419287</v>
      </c>
      <c r="S6" s="609"/>
      <c r="T6" s="609"/>
      <c r="U6" s="609"/>
      <c r="V6" s="609"/>
      <c r="W6" s="609"/>
      <c r="X6" s="609"/>
      <c r="Y6" s="610"/>
      <c r="Z6" s="646">
        <v>0.3</v>
      </c>
      <c r="AA6" s="646"/>
      <c r="AB6" s="646"/>
      <c r="AC6" s="646"/>
      <c r="AD6" s="647">
        <v>419287</v>
      </c>
      <c r="AE6" s="647"/>
      <c r="AF6" s="647"/>
      <c r="AG6" s="647"/>
      <c r="AH6" s="647"/>
      <c r="AI6" s="647"/>
      <c r="AJ6" s="647"/>
      <c r="AK6" s="647"/>
      <c r="AL6" s="611">
        <v>0.5</v>
      </c>
      <c r="AM6" s="612"/>
      <c r="AN6" s="612"/>
      <c r="AO6" s="648"/>
      <c r="AP6" s="605" t="s">
        <v>148</v>
      </c>
      <c r="AQ6" s="606"/>
      <c r="AR6" s="606"/>
      <c r="AS6" s="606"/>
      <c r="AT6" s="606"/>
      <c r="AU6" s="606"/>
      <c r="AV6" s="606"/>
      <c r="AW6" s="606"/>
      <c r="AX6" s="606"/>
      <c r="AY6" s="606"/>
      <c r="AZ6" s="606"/>
      <c r="BA6" s="606"/>
      <c r="BB6" s="606"/>
      <c r="BC6" s="606"/>
      <c r="BD6" s="606"/>
      <c r="BE6" s="606"/>
      <c r="BF6" s="607"/>
      <c r="BG6" s="608">
        <v>61228657</v>
      </c>
      <c r="BH6" s="609"/>
      <c r="BI6" s="609"/>
      <c r="BJ6" s="609"/>
      <c r="BK6" s="609"/>
      <c r="BL6" s="609"/>
      <c r="BM6" s="609"/>
      <c r="BN6" s="610"/>
      <c r="BO6" s="646">
        <v>100</v>
      </c>
      <c r="BP6" s="646"/>
      <c r="BQ6" s="646"/>
      <c r="BR6" s="646"/>
      <c r="BS6" s="647" t="s">
        <v>47</v>
      </c>
      <c r="BT6" s="647"/>
      <c r="BU6" s="647"/>
      <c r="BV6" s="647"/>
      <c r="BW6" s="647"/>
      <c r="BX6" s="647"/>
      <c r="BY6" s="647"/>
      <c r="BZ6" s="647"/>
      <c r="CA6" s="647"/>
      <c r="CB6" s="687"/>
      <c r="CD6" s="666" t="s">
        <v>149</v>
      </c>
      <c r="CE6" s="667"/>
      <c r="CF6" s="667"/>
      <c r="CG6" s="667"/>
      <c r="CH6" s="667"/>
      <c r="CI6" s="667"/>
      <c r="CJ6" s="667"/>
      <c r="CK6" s="667"/>
      <c r="CL6" s="667"/>
      <c r="CM6" s="667"/>
      <c r="CN6" s="667"/>
      <c r="CO6" s="667"/>
      <c r="CP6" s="667"/>
      <c r="CQ6" s="668"/>
      <c r="CR6" s="608">
        <v>727562</v>
      </c>
      <c r="CS6" s="609"/>
      <c r="CT6" s="609"/>
      <c r="CU6" s="609"/>
      <c r="CV6" s="609"/>
      <c r="CW6" s="609"/>
      <c r="CX6" s="609"/>
      <c r="CY6" s="610"/>
      <c r="CZ6" s="690">
        <v>0.6</v>
      </c>
      <c r="DA6" s="672"/>
      <c r="DB6" s="672"/>
      <c r="DC6" s="692"/>
      <c r="DD6" s="614" t="s">
        <v>47</v>
      </c>
      <c r="DE6" s="609"/>
      <c r="DF6" s="609"/>
      <c r="DG6" s="609"/>
      <c r="DH6" s="609"/>
      <c r="DI6" s="609"/>
      <c r="DJ6" s="609"/>
      <c r="DK6" s="609"/>
      <c r="DL6" s="609"/>
      <c r="DM6" s="609"/>
      <c r="DN6" s="609"/>
      <c r="DO6" s="609"/>
      <c r="DP6" s="610"/>
      <c r="DQ6" s="614">
        <v>726913</v>
      </c>
      <c r="DR6" s="609"/>
      <c r="DS6" s="609"/>
      <c r="DT6" s="609"/>
      <c r="DU6" s="609"/>
      <c r="DV6" s="609"/>
      <c r="DW6" s="609"/>
      <c r="DX6" s="609"/>
      <c r="DY6" s="609"/>
      <c r="DZ6" s="609"/>
      <c r="EA6" s="609"/>
      <c r="EB6" s="609"/>
      <c r="EC6" s="645"/>
    </row>
    <row r="7" spans="2:143" ht="11.25" customHeight="1" x14ac:dyDescent="0.2">
      <c r="B7" s="605" t="s">
        <v>150</v>
      </c>
      <c r="C7" s="606"/>
      <c r="D7" s="606"/>
      <c r="E7" s="606"/>
      <c r="F7" s="606"/>
      <c r="G7" s="606"/>
      <c r="H7" s="606"/>
      <c r="I7" s="606"/>
      <c r="J7" s="606"/>
      <c r="K7" s="606"/>
      <c r="L7" s="606"/>
      <c r="M7" s="606"/>
      <c r="N7" s="606"/>
      <c r="O7" s="606"/>
      <c r="P7" s="606"/>
      <c r="Q7" s="607"/>
      <c r="R7" s="608">
        <v>194676</v>
      </c>
      <c r="S7" s="609"/>
      <c r="T7" s="609"/>
      <c r="U7" s="609"/>
      <c r="V7" s="609"/>
      <c r="W7" s="609"/>
      <c r="X7" s="609"/>
      <c r="Y7" s="610"/>
      <c r="Z7" s="646">
        <v>0.1</v>
      </c>
      <c r="AA7" s="646"/>
      <c r="AB7" s="646"/>
      <c r="AC7" s="646"/>
      <c r="AD7" s="647">
        <v>194676</v>
      </c>
      <c r="AE7" s="647"/>
      <c r="AF7" s="647"/>
      <c r="AG7" s="647"/>
      <c r="AH7" s="647"/>
      <c r="AI7" s="647"/>
      <c r="AJ7" s="647"/>
      <c r="AK7" s="647"/>
      <c r="AL7" s="611">
        <v>0.2</v>
      </c>
      <c r="AM7" s="612"/>
      <c r="AN7" s="612"/>
      <c r="AO7" s="648"/>
      <c r="AP7" s="605" t="s">
        <v>151</v>
      </c>
      <c r="AQ7" s="606"/>
      <c r="AR7" s="606"/>
      <c r="AS7" s="606"/>
      <c r="AT7" s="606"/>
      <c r="AU7" s="606"/>
      <c r="AV7" s="606"/>
      <c r="AW7" s="606"/>
      <c r="AX7" s="606"/>
      <c r="AY7" s="606"/>
      <c r="AZ7" s="606"/>
      <c r="BA7" s="606"/>
      <c r="BB7" s="606"/>
      <c r="BC7" s="606"/>
      <c r="BD7" s="606"/>
      <c r="BE7" s="606"/>
      <c r="BF7" s="607"/>
      <c r="BG7" s="608">
        <v>58118150</v>
      </c>
      <c r="BH7" s="609"/>
      <c r="BI7" s="609"/>
      <c r="BJ7" s="609"/>
      <c r="BK7" s="609"/>
      <c r="BL7" s="609"/>
      <c r="BM7" s="609"/>
      <c r="BN7" s="610"/>
      <c r="BO7" s="646">
        <v>94.9</v>
      </c>
      <c r="BP7" s="646"/>
      <c r="BQ7" s="646"/>
      <c r="BR7" s="646"/>
      <c r="BS7" s="647" t="s">
        <v>47</v>
      </c>
      <c r="BT7" s="647"/>
      <c r="BU7" s="647"/>
      <c r="BV7" s="647"/>
      <c r="BW7" s="647"/>
      <c r="BX7" s="647"/>
      <c r="BY7" s="647"/>
      <c r="BZ7" s="647"/>
      <c r="CA7" s="647"/>
      <c r="CB7" s="687"/>
      <c r="CD7" s="605" t="s">
        <v>152</v>
      </c>
      <c r="CE7" s="606"/>
      <c r="CF7" s="606"/>
      <c r="CG7" s="606"/>
      <c r="CH7" s="606"/>
      <c r="CI7" s="606"/>
      <c r="CJ7" s="606"/>
      <c r="CK7" s="606"/>
      <c r="CL7" s="606"/>
      <c r="CM7" s="606"/>
      <c r="CN7" s="606"/>
      <c r="CO7" s="606"/>
      <c r="CP7" s="606"/>
      <c r="CQ7" s="607"/>
      <c r="CR7" s="608">
        <v>30762963</v>
      </c>
      <c r="CS7" s="609"/>
      <c r="CT7" s="609"/>
      <c r="CU7" s="609"/>
      <c r="CV7" s="609"/>
      <c r="CW7" s="609"/>
      <c r="CX7" s="609"/>
      <c r="CY7" s="610"/>
      <c r="CZ7" s="646">
        <v>25.3</v>
      </c>
      <c r="DA7" s="646"/>
      <c r="DB7" s="646"/>
      <c r="DC7" s="646"/>
      <c r="DD7" s="614">
        <v>3221713</v>
      </c>
      <c r="DE7" s="609"/>
      <c r="DF7" s="609"/>
      <c r="DG7" s="609"/>
      <c r="DH7" s="609"/>
      <c r="DI7" s="609"/>
      <c r="DJ7" s="609"/>
      <c r="DK7" s="609"/>
      <c r="DL7" s="609"/>
      <c r="DM7" s="609"/>
      <c r="DN7" s="609"/>
      <c r="DO7" s="609"/>
      <c r="DP7" s="610"/>
      <c r="DQ7" s="614">
        <v>29251777</v>
      </c>
      <c r="DR7" s="609"/>
      <c r="DS7" s="609"/>
      <c r="DT7" s="609"/>
      <c r="DU7" s="609"/>
      <c r="DV7" s="609"/>
      <c r="DW7" s="609"/>
      <c r="DX7" s="609"/>
      <c r="DY7" s="609"/>
      <c r="DZ7" s="609"/>
      <c r="EA7" s="609"/>
      <c r="EB7" s="609"/>
      <c r="EC7" s="645"/>
    </row>
    <row r="8" spans="2:143" ht="11.25" customHeight="1" x14ac:dyDescent="0.2">
      <c r="B8" s="605" t="s">
        <v>153</v>
      </c>
      <c r="C8" s="606"/>
      <c r="D8" s="606"/>
      <c r="E8" s="606"/>
      <c r="F8" s="606"/>
      <c r="G8" s="606"/>
      <c r="H8" s="606"/>
      <c r="I8" s="606"/>
      <c r="J8" s="606"/>
      <c r="K8" s="606"/>
      <c r="L8" s="606"/>
      <c r="M8" s="606"/>
      <c r="N8" s="606"/>
      <c r="O8" s="606"/>
      <c r="P8" s="606"/>
      <c r="Q8" s="607"/>
      <c r="R8" s="608">
        <v>1039862</v>
      </c>
      <c r="S8" s="609"/>
      <c r="T8" s="609"/>
      <c r="U8" s="609"/>
      <c r="V8" s="609"/>
      <c r="W8" s="609"/>
      <c r="X8" s="609"/>
      <c r="Y8" s="610"/>
      <c r="Z8" s="646">
        <v>0.8</v>
      </c>
      <c r="AA8" s="646"/>
      <c r="AB8" s="646"/>
      <c r="AC8" s="646"/>
      <c r="AD8" s="647">
        <v>1039862</v>
      </c>
      <c r="AE8" s="647"/>
      <c r="AF8" s="647"/>
      <c r="AG8" s="647"/>
      <c r="AH8" s="647"/>
      <c r="AI8" s="647"/>
      <c r="AJ8" s="647"/>
      <c r="AK8" s="647"/>
      <c r="AL8" s="611">
        <v>1.3</v>
      </c>
      <c r="AM8" s="612"/>
      <c r="AN8" s="612"/>
      <c r="AO8" s="648"/>
      <c r="AP8" s="605" t="s">
        <v>154</v>
      </c>
      <c r="AQ8" s="606"/>
      <c r="AR8" s="606"/>
      <c r="AS8" s="606"/>
      <c r="AT8" s="606"/>
      <c r="AU8" s="606"/>
      <c r="AV8" s="606"/>
      <c r="AW8" s="606"/>
      <c r="AX8" s="606"/>
      <c r="AY8" s="606"/>
      <c r="AZ8" s="606"/>
      <c r="BA8" s="606"/>
      <c r="BB8" s="606"/>
      <c r="BC8" s="606"/>
      <c r="BD8" s="606"/>
      <c r="BE8" s="606"/>
      <c r="BF8" s="607"/>
      <c r="BG8" s="608">
        <v>501455</v>
      </c>
      <c r="BH8" s="609"/>
      <c r="BI8" s="609"/>
      <c r="BJ8" s="609"/>
      <c r="BK8" s="609"/>
      <c r="BL8" s="609"/>
      <c r="BM8" s="609"/>
      <c r="BN8" s="610"/>
      <c r="BO8" s="646">
        <v>0.8</v>
      </c>
      <c r="BP8" s="646"/>
      <c r="BQ8" s="646"/>
      <c r="BR8" s="646"/>
      <c r="BS8" s="647" t="s">
        <v>47</v>
      </c>
      <c r="BT8" s="647"/>
      <c r="BU8" s="647"/>
      <c r="BV8" s="647"/>
      <c r="BW8" s="647"/>
      <c r="BX8" s="647"/>
      <c r="BY8" s="647"/>
      <c r="BZ8" s="647"/>
      <c r="CA8" s="647"/>
      <c r="CB8" s="687"/>
      <c r="CD8" s="605" t="s">
        <v>155</v>
      </c>
      <c r="CE8" s="606"/>
      <c r="CF8" s="606"/>
      <c r="CG8" s="606"/>
      <c r="CH8" s="606"/>
      <c r="CI8" s="606"/>
      <c r="CJ8" s="606"/>
      <c r="CK8" s="606"/>
      <c r="CL8" s="606"/>
      <c r="CM8" s="606"/>
      <c r="CN8" s="606"/>
      <c r="CO8" s="606"/>
      <c r="CP8" s="606"/>
      <c r="CQ8" s="607"/>
      <c r="CR8" s="608">
        <v>49148047</v>
      </c>
      <c r="CS8" s="609"/>
      <c r="CT8" s="609"/>
      <c r="CU8" s="609"/>
      <c r="CV8" s="609"/>
      <c r="CW8" s="609"/>
      <c r="CX8" s="609"/>
      <c r="CY8" s="610"/>
      <c r="CZ8" s="646">
        <v>40.5</v>
      </c>
      <c r="DA8" s="646"/>
      <c r="DB8" s="646"/>
      <c r="DC8" s="646"/>
      <c r="DD8" s="614">
        <v>912504</v>
      </c>
      <c r="DE8" s="609"/>
      <c r="DF8" s="609"/>
      <c r="DG8" s="609"/>
      <c r="DH8" s="609"/>
      <c r="DI8" s="609"/>
      <c r="DJ8" s="609"/>
      <c r="DK8" s="609"/>
      <c r="DL8" s="609"/>
      <c r="DM8" s="609"/>
      <c r="DN8" s="609"/>
      <c r="DO8" s="609"/>
      <c r="DP8" s="610"/>
      <c r="DQ8" s="614">
        <v>29212625</v>
      </c>
      <c r="DR8" s="609"/>
      <c r="DS8" s="609"/>
      <c r="DT8" s="609"/>
      <c r="DU8" s="609"/>
      <c r="DV8" s="609"/>
      <c r="DW8" s="609"/>
      <c r="DX8" s="609"/>
      <c r="DY8" s="609"/>
      <c r="DZ8" s="609"/>
      <c r="EA8" s="609"/>
      <c r="EB8" s="609"/>
      <c r="EC8" s="645"/>
    </row>
    <row r="9" spans="2:143" ht="11.25" customHeight="1" x14ac:dyDescent="0.2">
      <c r="B9" s="605" t="s">
        <v>156</v>
      </c>
      <c r="C9" s="606"/>
      <c r="D9" s="606"/>
      <c r="E9" s="606"/>
      <c r="F9" s="606"/>
      <c r="G9" s="606"/>
      <c r="H9" s="606"/>
      <c r="I9" s="606"/>
      <c r="J9" s="606"/>
      <c r="K9" s="606"/>
      <c r="L9" s="606"/>
      <c r="M9" s="606"/>
      <c r="N9" s="606"/>
      <c r="O9" s="606"/>
      <c r="P9" s="606"/>
      <c r="Q9" s="607"/>
      <c r="R9" s="608">
        <v>803588</v>
      </c>
      <c r="S9" s="609"/>
      <c r="T9" s="609"/>
      <c r="U9" s="609"/>
      <c r="V9" s="609"/>
      <c r="W9" s="609"/>
      <c r="X9" s="609"/>
      <c r="Y9" s="610"/>
      <c r="Z9" s="646">
        <v>0.6</v>
      </c>
      <c r="AA9" s="646"/>
      <c r="AB9" s="646"/>
      <c r="AC9" s="646"/>
      <c r="AD9" s="647">
        <v>803588</v>
      </c>
      <c r="AE9" s="647"/>
      <c r="AF9" s="647"/>
      <c r="AG9" s="647"/>
      <c r="AH9" s="647"/>
      <c r="AI9" s="647"/>
      <c r="AJ9" s="647"/>
      <c r="AK9" s="647"/>
      <c r="AL9" s="611">
        <v>1</v>
      </c>
      <c r="AM9" s="612"/>
      <c r="AN9" s="612"/>
      <c r="AO9" s="648"/>
      <c r="AP9" s="605" t="s">
        <v>157</v>
      </c>
      <c r="AQ9" s="606"/>
      <c r="AR9" s="606"/>
      <c r="AS9" s="606"/>
      <c r="AT9" s="606"/>
      <c r="AU9" s="606"/>
      <c r="AV9" s="606"/>
      <c r="AW9" s="606"/>
      <c r="AX9" s="606"/>
      <c r="AY9" s="606"/>
      <c r="AZ9" s="606"/>
      <c r="BA9" s="606"/>
      <c r="BB9" s="606"/>
      <c r="BC9" s="606"/>
      <c r="BD9" s="606"/>
      <c r="BE9" s="606"/>
      <c r="BF9" s="607"/>
      <c r="BG9" s="608">
        <v>57616695</v>
      </c>
      <c r="BH9" s="609"/>
      <c r="BI9" s="609"/>
      <c r="BJ9" s="609"/>
      <c r="BK9" s="609"/>
      <c r="BL9" s="609"/>
      <c r="BM9" s="609"/>
      <c r="BN9" s="610"/>
      <c r="BO9" s="646">
        <v>94.1</v>
      </c>
      <c r="BP9" s="646"/>
      <c r="BQ9" s="646"/>
      <c r="BR9" s="646"/>
      <c r="BS9" s="647" t="s">
        <v>47</v>
      </c>
      <c r="BT9" s="647"/>
      <c r="BU9" s="647"/>
      <c r="BV9" s="647"/>
      <c r="BW9" s="647"/>
      <c r="BX9" s="647"/>
      <c r="BY9" s="647"/>
      <c r="BZ9" s="647"/>
      <c r="CA9" s="647"/>
      <c r="CB9" s="687"/>
      <c r="CD9" s="605" t="s">
        <v>158</v>
      </c>
      <c r="CE9" s="606"/>
      <c r="CF9" s="606"/>
      <c r="CG9" s="606"/>
      <c r="CH9" s="606"/>
      <c r="CI9" s="606"/>
      <c r="CJ9" s="606"/>
      <c r="CK9" s="606"/>
      <c r="CL9" s="606"/>
      <c r="CM9" s="606"/>
      <c r="CN9" s="606"/>
      <c r="CO9" s="606"/>
      <c r="CP9" s="606"/>
      <c r="CQ9" s="607"/>
      <c r="CR9" s="608">
        <v>14089241</v>
      </c>
      <c r="CS9" s="609"/>
      <c r="CT9" s="609"/>
      <c r="CU9" s="609"/>
      <c r="CV9" s="609"/>
      <c r="CW9" s="609"/>
      <c r="CX9" s="609"/>
      <c r="CY9" s="610"/>
      <c r="CZ9" s="646">
        <v>11.6</v>
      </c>
      <c r="DA9" s="646"/>
      <c r="DB9" s="646"/>
      <c r="DC9" s="646"/>
      <c r="DD9" s="614">
        <v>40171</v>
      </c>
      <c r="DE9" s="609"/>
      <c r="DF9" s="609"/>
      <c r="DG9" s="609"/>
      <c r="DH9" s="609"/>
      <c r="DI9" s="609"/>
      <c r="DJ9" s="609"/>
      <c r="DK9" s="609"/>
      <c r="DL9" s="609"/>
      <c r="DM9" s="609"/>
      <c r="DN9" s="609"/>
      <c r="DO9" s="609"/>
      <c r="DP9" s="610"/>
      <c r="DQ9" s="614">
        <v>9094428</v>
      </c>
      <c r="DR9" s="609"/>
      <c r="DS9" s="609"/>
      <c r="DT9" s="609"/>
      <c r="DU9" s="609"/>
      <c r="DV9" s="609"/>
      <c r="DW9" s="609"/>
      <c r="DX9" s="609"/>
      <c r="DY9" s="609"/>
      <c r="DZ9" s="609"/>
      <c r="EA9" s="609"/>
      <c r="EB9" s="609"/>
      <c r="EC9" s="645"/>
    </row>
    <row r="10" spans="2:143" ht="11.25" customHeight="1" x14ac:dyDescent="0.2">
      <c r="B10" s="605" t="s">
        <v>159</v>
      </c>
      <c r="C10" s="606"/>
      <c r="D10" s="606"/>
      <c r="E10" s="606"/>
      <c r="F10" s="606"/>
      <c r="G10" s="606"/>
      <c r="H10" s="606"/>
      <c r="I10" s="606"/>
      <c r="J10" s="606"/>
      <c r="K10" s="606"/>
      <c r="L10" s="606"/>
      <c r="M10" s="606"/>
      <c r="N10" s="606"/>
      <c r="O10" s="606"/>
      <c r="P10" s="606"/>
      <c r="Q10" s="607"/>
      <c r="R10" s="608" t="s">
        <v>47</v>
      </c>
      <c r="S10" s="609"/>
      <c r="T10" s="609"/>
      <c r="U10" s="609"/>
      <c r="V10" s="609"/>
      <c r="W10" s="609"/>
      <c r="X10" s="609"/>
      <c r="Y10" s="610"/>
      <c r="Z10" s="646" t="s">
        <v>47</v>
      </c>
      <c r="AA10" s="646"/>
      <c r="AB10" s="646"/>
      <c r="AC10" s="646"/>
      <c r="AD10" s="647" t="s">
        <v>47</v>
      </c>
      <c r="AE10" s="647"/>
      <c r="AF10" s="647"/>
      <c r="AG10" s="647"/>
      <c r="AH10" s="647"/>
      <c r="AI10" s="647"/>
      <c r="AJ10" s="647"/>
      <c r="AK10" s="647"/>
      <c r="AL10" s="611" t="s">
        <v>47</v>
      </c>
      <c r="AM10" s="612"/>
      <c r="AN10" s="612"/>
      <c r="AO10" s="648"/>
      <c r="AP10" s="605" t="s">
        <v>160</v>
      </c>
      <c r="AQ10" s="606"/>
      <c r="AR10" s="606"/>
      <c r="AS10" s="606"/>
      <c r="AT10" s="606"/>
      <c r="AU10" s="606"/>
      <c r="AV10" s="606"/>
      <c r="AW10" s="606"/>
      <c r="AX10" s="606"/>
      <c r="AY10" s="606"/>
      <c r="AZ10" s="606"/>
      <c r="BA10" s="606"/>
      <c r="BB10" s="606"/>
      <c r="BC10" s="606"/>
      <c r="BD10" s="606"/>
      <c r="BE10" s="606"/>
      <c r="BF10" s="607"/>
      <c r="BG10" s="608" t="s">
        <v>47</v>
      </c>
      <c r="BH10" s="609"/>
      <c r="BI10" s="609"/>
      <c r="BJ10" s="609"/>
      <c r="BK10" s="609"/>
      <c r="BL10" s="609"/>
      <c r="BM10" s="609"/>
      <c r="BN10" s="610"/>
      <c r="BO10" s="646" t="s">
        <v>47</v>
      </c>
      <c r="BP10" s="646"/>
      <c r="BQ10" s="646"/>
      <c r="BR10" s="646"/>
      <c r="BS10" s="647" t="s">
        <v>47</v>
      </c>
      <c r="BT10" s="647"/>
      <c r="BU10" s="647"/>
      <c r="BV10" s="647"/>
      <c r="BW10" s="647"/>
      <c r="BX10" s="647"/>
      <c r="BY10" s="647"/>
      <c r="BZ10" s="647"/>
      <c r="CA10" s="647"/>
      <c r="CB10" s="687"/>
      <c r="CD10" s="605" t="s">
        <v>161</v>
      </c>
      <c r="CE10" s="606"/>
      <c r="CF10" s="606"/>
      <c r="CG10" s="606"/>
      <c r="CH10" s="606"/>
      <c r="CI10" s="606"/>
      <c r="CJ10" s="606"/>
      <c r="CK10" s="606"/>
      <c r="CL10" s="606"/>
      <c r="CM10" s="606"/>
      <c r="CN10" s="606"/>
      <c r="CO10" s="606"/>
      <c r="CP10" s="606"/>
      <c r="CQ10" s="607"/>
      <c r="CR10" s="608">
        <v>178627</v>
      </c>
      <c r="CS10" s="609"/>
      <c r="CT10" s="609"/>
      <c r="CU10" s="609"/>
      <c r="CV10" s="609"/>
      <c r="CW10" s="609"/>
      <c r="CX10" s="609"/>
      <c r="CY10" s="610"/>
      <c r="CZ10" s="646">
        <v>0.1</v>
      </c>
      <c r="DA10" s="646"/>
      <c r="DB10" s="646"/>
      <c r="DC10" s="646"/>
      <c r="DD10" s="614" t="s">
        <v>47</v>
      </c>
      <c r="DE10" s="609"/>
      <c r="DF10" s="609"/>
      <c r="DG10" s="609"/>
      <c r="DH10" s="609"/>
      <c r="DI10" s="609"/>
      <c r="DJ10" s="609"/>
      <c r="DK10" s="609"/>
      <c r="DL10" s="609"/>
      <c r="DM10" s="609"/>
      <c r="DN10" s="609"/>
      <c r="DO10" s="609"/>
      <c r="DP10" s="610"/>
      <c r="DQ10" s="614">
        <v>153254</v>
      </c>
      <c r="DR10" s="609"/>
      <c r="DS10" s="609"/>
      <c r="DT10" s="609"/>
      <c r="DU10" s="609"/>
      <c r="DV10" s="609"/>
      <c r="DW10" s="609"/>
      <c r="DX10" s="609"/>
      <c r="DY10" s="609"/>
      <c r="DZ10" s="609"/>
      <c r="EA10" s="609"/>
      <c r="EB10" s="609"/>
      <c r="EC10" s="645"/>
    </row>
    <row r="11" spans="2:143" ht="11.25" customHeight="1" x14ac:dyDescent="0.2">
      <c r="B11" s="605" t="s">
        <v>162</v>
      </c>
      <c r="C11" s="606"/>
      <c r="D11" s="606"/>
      <c r="E11" s="606"/>
      <c r="F11" s="606"/>
      <c r="G11" s="606"/>
      <c r="H11" s="606"/>
      <c r="I11" s="606"/>
      <c r="J11" s="606"/>
      <c r="K11" s="606"/>
      <c r="L11" s="606"/>
      <c r="M11" s="606"/>
      <c r="N11" s="606"/>
      <c r="O11" s="606"/>
      <c r="P11" s="606"/>
      <c r="Q11" s="607"/>
      <c r="R11" s="608">
        <v>9445708</v>
      </c>
      <c r="S11" s="609"/>
      <c r="T11" s="609"/>
      <c r="U11" s="609"/>
      <c r="V11" s="609"/>
      <c r="W11" s="609"/>
      <c r="X11" s="609"/>
      <c r="Y11" s="610"/>
      <c r="Z11" s="611">
        <v>7</v>
      </c>
      <c r="AA11" s="612"/>
      <c r="AB11" s="612"/>
      <c r="AC11" s="613"/>
      <c r="AD11" s="614">
        <v>9445708</v>
      </c>
      <c r="AE11" s="609"/>
      <c r="AF11" s="609"/>
      <c r="AG11" s="609"/>
      <c r="AH11" s="609"/>
      <c r="AI11" s="609"/>
      <c r="AJ11" s="609"/>
      <c r="AK11" s="610"/>
      <c r="AL11" s="611">
        <v>11.8</v>
      </c>
      <c r="AM11" s="612"/>
      <c r="AN11" s="612"/>
      <c r="AO11" s="648"/>
      <c r="AP11" s="605" t="s">
        <v>163</v>
      </c>
      <c r="AQ11" s="606"/>
      <c r="AR11" s="606"/>
      <c r="AS11" s="606"/>
      <c r="AT11" s="606"/>
      <c r="AU11" s="606"/>
      <c r="AV11" s="606"/>
      <c r="AW11" s="606"/>
      <c r="AX11" s="606"/>
      <c r="AY11" s="606"/>
      <c r="AZ11" s="606"/>
      <c r="BA11" s="606"/>
      <c r="BB11" s="606"/>
      <c r="BC11" s="606"/>
      <c r="BD11" s="606"/>
      <c r="BE11" s="606"/>
      <c r="BF11" s="607"/>
      <c r="BG11" s="608" t="s">
        <v>47</v>
      </c>
      <c r="BH11" s="609"/>
      <c r="BI11" s="609"/>
      <c r="BJ11" s="609"/>
      <c r="BK11" s="609"/>
      <c r="BL11" s="609"/>
      <c r="BM11" s="609"/>
      <c r="BN11" s="610"/>
      <c r="BO11" s="646" t="s">
        <v>47</v>
      </c>
      <c r="BP11" s="646"/>
      <c r="BQ11" s="646"/>
      <c r="BR11" s="646"/>
      <c r="BS11" s="647" t="s">
        <v>47</v>
      </c>
      <c r="BT11" s="647"/>
      <c r="BU11" s="647"/>
      <c r="BV11" s="647"/>
      <c r="BW11" s="647"/>
      <c r="BX11" s="647"/>
      <c r="BY11" s="647"/>
      <c r="BZ11" s="647"/>
      <c r="CA11" s="647"/>
      <c r="CB11" s="687"/>
      <c r="CD11" s="605" t="s">
        <v>164</v>
      </c>
      <c r="CE11" s="606"/>
      <c r="CF11" s="606"/>
      <c r="CG11" s="606"/>
      <c r="CH11" s="606"/>
      <c r="CI11" s="606"/>
      <c r="CJ11" s="606"/>
      <c r="CK11" s="606"/>
      <c r="CL11" s="606"/>
      <c r="CM11" s="606"/>
      <c r="CN11" s="606"/>
      <c r="CO11" s="606"/>
      <c r="CP11" s="606"/>
      <c r="CQ11" s="607"/>
      <c r="CR11" s="608" t="s">
        <v>47</v>
      </c>
      <c r="CS11" s="609"/>
      <c r="CT11" s="609"/>
      <c r="CU11" s="609"/>
      <c r="CV11" s="609"/>
      <c r="CW11" s="609"/>
      <c r="CX11" s="609"/>
      <c r="CY11" s="610"/>
      <c r="CZ11" s="646" t="s">
        <v>47</v>
      </c>
      <c r="DA11" s="646"/>
      <c r="DB11" s="646"/>
      <c r="DC11" s="646"/>
      <c r="DD11" s="614" t="s">
        <v>47</v>
      </c>
      <c r="DE11" s="609"/>
      <c r="DF11" s="609"/>
      <c r="DG11" s="609"/>
      <c r="DH11" s="609"/>
      <c r="DI11" s="609"/>
      <c r="DJ11" s="609"/>
      <c r="DK11" s="609"/>
      <c r="DL11" s="609"/>
      <c r="DM11" s="609"/>
      <c r="DN11" s="609"/>
      <c r="DO11" s="609"/>
      <c r="DP11" s="610"/>
      <c r="DQ11" s="614" t="s">
        <v>47</v>
      </c>
      <c r="DR11" s="609"/>
      <c r="DS11" s="609"/>
      <c r="DT11" s="609"/>
      <c r="DU11" s="609"/>
      <c r="DV11" s="609"/>
      <c r="DW11" s="609"/>
      <c r="DX11" s="609"/>
      <c r="DY11" s="609"/>
      <c r="DZ11" s="609"/>
      <c r="EA11" s="609"/>
      <c r="EB11" s="609"/>
      <c r="EC11" s="645"/>
    </row>
    <row r="12" spans="2:143" ht="11.25" customHeight="1" x14ac:dyDescent="0.2">
      <c r="B12" s="605" t="s">
        <v>165</v>
      </c>
      <c r="C12" s="606"/>
      <c r="D12" s="606"/>
      <c r="E12" s="606"/>
      <c r="F12" s="606"/>
      <c r="G12" s="606"/>
      <c r="H12" s="606"/>
      <c r="I12" s="606"/>
      <c r="J12" s="606"/>
      <c r="K12" s="606"/>
      <c r="L12" s="606"/>
      <c r="M12" s="606"/>
      <c r="N12" s="606"/>
      <c r="O12" s="606"/>
      <c r="P12" s="606"/>
      <c r="Q12" s="607"/>
      <c r="R12" s="608" t="s">
        <v>47</v>
      </c>
      <c r="S12" s="609"/>
      <c r="T12" s="609"/>
      <c r="U12" s="609"/>
      <c r="V12" s="609"/>
      <c r="W12" s="609"/>
      <c r="X12" s="609"/>
      <c r="Y12" s="610"/>
      <c r="Z12" s="646" t="s">
        <v>47</v>
      </c>
      <c r="AA12" s="646"/>
      <c r="AB12" s="646"/>
      <c r="AC12" s="646"/>
      <c r="AD12" s="647" t="s">
        <v>47</v>
      </c>
      <c r="AE12" s="647"/>
      <c r="AF12" s="647"/>
      <c r="AG12" s="647"/>
      <c r="AH12" s="647"/>
      <c r="AI12" s="647"/>
      <c r="AJ12" s="647"/>
      <c r="AK12" s="647"/>
      <c r="AL12" s="611" t="s">
        <v>47</v>
      </c>
      <c r="AM12" s="612"/>
      <c r="AN12" s="612"/>
      <c r="AO12" s="648"/>
      <c r="AP12" s="605" t="s">
        <v>166</v>
      </c>
      <c r="AQ12" s="606"/>
      <c r="AR12" s="606"/>
      <c r="AS12" s="606"/>
      <c r="AT12" s="606"/>
      <c r="AU12" s="606"/>
      <c r="AV12" s="606"/>
      <c r="AW12" s="606"/>
      <c r="AX12" s="606"/>
      <c r="AY12" s="606"/>
      <c r="AZ12" s="606"/>
      <c r="BA12" s="606"/>
      <c r="BB12" s="606"/>
      <c r="BC12" s="606"/>
      <c r="BD12" s="606"/>
      <c r="BE12" s="606"/>
      <c r="BF12" s="607"/>
      <c r="BG12" s="608" t="s">
        <v>47</v>
      </c>
      <c r="BH12" s="609"/>
      <c r="BI12" s="609"/>
      <c r="BJ12" s="609"/>
      <c r="BK12" s="609"/>
      <c r="BL12" s="609"/>
      <c r="BM12" s="609"/>
      <c r="BN12" s="610"/>
      <c r="BO12" s="646" t="s">
        <v>47</v>
      </c>
      <c r="BP12" s="646"/>
      <c r="BQ12" s="646"/>
      <c r="BR12" s="646"/>
      <c r="BS12" s="647" t="s">
        <v>47</v>
      </c>
      <c r="BT12" s="647"/>
      <c r="BU12" s="647"/>
      <c r="BV12" s="647"/>
      <c r="BW12" s="647"/>
      <c r="BX12" s="647"/>
      <c r="BY12" s="647"/>
      <c r="BZ12" s="647"/>
      <c r="CA12" s="647"/>
      <c r="CB12" s="687"/>
      <c r="CD12" s="605" t="s">
        <v>167</v>
      </c>
      <c r="CE12" s="606"/>
      <c r="CF12" s="606"/>
      <c r="CG12" s="606"/>
      <c r="CH12" s="606"/>
      <c r="CI12" s="606"/>
      <c r="CJ12" s="606"/>
      <c r="CK12" s="606"/>
      <c r="CL12" s="606"/>
      <c r="CM12" s="606"/>
      <c r="CN12" s="606"/>
      <c r="CO12" s="606"/>
      <c r="CP12" s="606"/>
      <c r="CQ12" s="607"/>
      <c r="CR12" s="608">
        <v>2116804</v>
      </c>
      <c r="CS12" s="609"/>
      <c r="CT12" s="609"/>
      <c r="CU12" s="609"/>
      <c r="CV12" s="609"/>
      <c r="CW12" s="609"/>
      <c r="CX12" s="609"/>
      <c r="CY12" s="610"/>
      <c r="CZ12" s="646">
        <v>1.7</v>
      </c>
      <c r="DA12" s="646"/>
      <c r="DB12" s="646"/>
      <c r="DC12" s="646"/>
      <c r="DD12" s="614">
        <v>26522</v>
      </c>
      <c r="DE12" s="609"/>
      <c r="DF12" s="609"/>
      <c r="DG12" s="609"/>
      <c r="DH12" s="609"/>
      <c r="DI12" s="609"/>
      <c r="DJ12" s="609"/>
      <c r="DK12" s="609"/>
      <c r="DL12" s="609"/>
      <c r="DM12" s="609"/>
      <c r="DN12" s="609"/>
      <c r="DO12" s="609"/>
      <c r="DP12" s="610"/>
      <c r="DQ12" s="614">
        <v>1561459</v>
      </c>
      <c r="DR12" s="609"/>
      <c r="DS12" s="609"/>
      <c r="DT12" s="609"/>
      <c r="DU12" s="609"/>
      <c r="DV12" s="609"/>
      <c r="DW12" s="609"/>
      <c r="DX12" s="609"/>
      <c r="DY12" s="609"/>
      <c r="DZ12" s="609"/>
      <c r="EA12" s="609"/>
      <c r="EB12" s="609"/>
      <c r="EC12" s="645"/>
    </row>
    <row r="13" spans="2:143" ht="11.25" customHeight="1" x14ac:dyDescent="0.2">
      <c r="B13" s="605" t="s">
        <v>168</v>
      </c>
      <c r="C13" s="606"/>
      <c r="D13" s="606"/>
      <c r="E13" s="606"/>
      <c r="F13" s="606"/>
      <c r="G13" s="606"/>
      <c r="H13" s="606"/>
      <c r="I13" s="606"/>
      <c r="J13" s="606"/>
      <c r="K13" s="606"/>
      <c r="L13" s="606"/>
      <c r="M13" s="606"/>
      <c r="N13" s="606"/>
      <c r="O13" s="606"/>
      <c r="P13" s="606"/>
      <c r="Q13" s="607"/>
      <c r="R13" s="608" t="s">
        <v>47</v>
      </c>
      <c r="S13" s="609"/>
      <c r="T13" s="609"/>
      <c r="U13" s="609"/>
      <c r="V13" s="609"/>
      <c r="W13" s="609"/>
      <c r="X13" s="609"/>
      <c r="Y13" s="610"/>
      <c r="Z13" s="646" t="s">
        <v>47</v>
      </c>
      <c r="AA13" s="646"/>
      <c r="AB13" s="646"/>
      <c r="AC13" s="646"/>
      <c r="AD13" s="647" t="s">
        <v>47</v>
      </c>
      <c r="AE13" s="647"/>
      <c r="AF13" s="647"/>
      <c r="AG13" s="647"/>
      <c r="AH13" s="647"/>
      <c r="AI13" s="647"/>
      <c r="AJ13" s="647"/>
      <c r="AK13" s="647"/>
      <c r="AL13" s="611" t="s">
        <v>47</v>
      </c>
      <c r="AM13" s="612"/>
      <c r="AN13" s="612"/>
      <c r="AO13" s="648"/>
      <c r="AP13" s="605" t="s">
        <v>169</v>
      </c>
      <c r="AQ13" s="606"/>
      <c r="AR13" s="606"/>
      <c r="AS13" s="606"/>
      <c r="AT13" s="606"/>
      <c r="AU13" s="606"/>
      <c r="AV13" s="606"/>
      <c r="AW13" s="606"/>
      <c r="AX13" s="606"/>
      <c r="AY13" s="606"/>
      <c r="AZ13" s="606"/>
      <c r="BA13" s="606"/>
      <c r="BB13" s="606"/>
      <c r="BC13" s="606"/>
      <c r="BD13" s="606"/>
      <c r="BE13" s="606"/>
      <c r="BF13" s="607"/>
      <c r="BG13" s="608" t="s">
        <v>47</v>
      </c>
      <c r="BH13" s="609"/>
      <c r="BI13" s="609"/>
      <c r="BJ13" s="609"/>
      <c r="BK13" s="609"/>
      <c r="BL13" s="609"/>
      <c r="BM13" s="609"/>
      <c r="BN13" s="610"/>
      <c r="BO13" s="646" t="s">
        <v>47</v>
      </c>
      <c r="BP13" s="646"/>
      <c r="BQ13" s="646"/>
      <c r="BR13" s="646"/>
      <c r="BS13" s="647" t="s">
        <v>47</v>
      </c>
      <c r="BT13" s="647"/>
      <c r="BU13" s="647"/>
      <c r="BV13" s="647"/>
      <c r="BW13" s="647"/>
      <c r="BX13" s="647"/>
      <c r="BY13" s="647"/>
      <c r="BZ13" s="647"/>
      <c r="CA13" s="647"/>
      <c r="CB13" s="687"/>
      <c r="CD13" s="605" t="s">
        <v>170</v>
      </c>
      <c r="CE13" s="606"/>
      <c r="CF13" s="606"/>
      <c r="CG13" s="606"/>
      <c r="CH13" s="606"/>
      <c r="CI13" s="606"/>
      <c r="CJ13" s="606"/>
      <c r="CK13" s="606"/>
      <c r="CL13" s="606"/>
      <c r="CM13" s="606"/>
      <c r="CN13" s="606"/>
      <c r="CO13" s="606"/>
      <c r="CP13" s="606"/>
      <c r="CQ13" s="607"/>
      <c r="CR13" s="608">
        <v>10634184</v>
      </c>
      <c r="CS13" s="609"/>
      <c r="CT13" s="609"/>
      <c r="CU13" s="609"/>
      <c r="CV13" s="609"/>
      <c r="CW13" s="609"/>
      <c r="CX13" s="609"/>
      <c r="CY13" s="610"/>
      <c r="CZ13" s="646">
        <v>8.8000000000000007</v>
      </c>
      <c r="DA13" s="646"/>
      <c r="DB13" s="646"/>
      <c r="DC13" s="646"/>
      <c r="DD13" s="614">
        <v>6065019</v>
      </c>
      <c r="DE13" s="609"/>
      <c r="DF13" s="609"/>
      <c r="DG13" s="609"/>
      <c r="DH13" s="609"/>
      <c r="DI13" s="609"/>
      <c r="DJ13" s="609"/>
      <c r="DK13" s="609"/>
      <c r="DL13" s="609"/>
      <c r="DM13" s="609"/>
      <c r="DN13" s="609"/>
      <c r="DO13" s="609"/>
      <c r="DP13" s="610"/>
      <c r="DQ13" s="614">
        <v>7329471</v>
      </c>
      <c r="DR13" s="609"/>
      <c r="DS13" s="609"/>
      <c r="DT13" s="609"/>
      <c r="DU13" s="609"/>
      <c r="DV13" s="609"/>
      <c r="DW13" s="609"/>
      <c r="DX13" s="609"/>
      <c r="DY13" s="609"/>
      <c r="DZ13" s="609"/>
      <c r="EA13" s="609"/>
      <c r="EB13" s="609"/>
      <c r="EC13" s="645"/>
    </row>
    <row r="14" spans="2:143" ht="11.25" customHeight="1" x14ac:dyDescent="0.2">
      <c r="B14" s="605" t="s">
        <v>171</v>
      </c>
      <c r="C14" s="606"/>
      <c r="D14" s="606"/>
      <c r="E14" s="606"/>
      <c r="F14" s="606"/>
      <c r="G14" s="606"/>
      <c r="H14" s="606"/>
      <c r="I14" s="606"/>
      <c r="J14" s="606"/>
      <c r="K14" s="606"/>
      <c r="L14" s="606"/>
      <c r="M14" s="606"/>
      <c r="N14" s="606"/>
      <c r="O14" s="606"/>
      <c r="P14" s="606"/>
      <c r="Q14" s="607"/>
      <c r="R14" s="608">
        <v>19</v>
      </c>
      <c r="S14" s="609"/>
      <c r="T14" s="609"/>
      <c r="U14" s="609"/>
      <c r="V14" s="609"/>
      <c r="W14" s="609"/>
      <c r="X14" s="609"/>
      <c r="Y14" s="610"/>
      <c r="Z14" s="646">
        <v>0</v>
      </c>
      <c r="AA14" s="646"/>
      <c r="AB14" s="646"/>
      <c r="AC14" s="646"/>
      <c r="AD14" s="647">
        <v>19</v>
      </c>
      <c r="AE14" s="647"/>
      <c r="AF14" s="647"/>
      <c r="AG14" s="647"/>
      <c r="AH14" s="647"/>
      <c r="AI14" s="647"/>
      <c r="AJ14" s="647"/>
      <c r="AK14" s="647"/>
      <c r="AL14" s="611">
        <v>0</v>
      </c>
      <c r="AM14" s="612"/>
      <c r="AN14" s="612"/>
      <c r="AO14" s="648"/>
      <c r="AP14" s="605" t="s">
        <v>172</v>
      </c>
      <c r="AQ14" s="606"/>
      <c r="AR14" s="606"/>
      <c r="AS14" s="606"/>
      <c r="AT14" s="606"/>
      <c r="AU14" s="606"/>
      <c r="AV14" s="606"/>
      <c r="AW14" s="606"/>
      <c r="AX14" s="606"/>
      <c r="AY14" s="606"/>
      <c r="AZ14" s="606"/>
      <c r="BA14" s="606"/>
      <c r="BB14" s="606"/>
      <c r="BC14" s="606"/>
      <c r="BD14" s="606"/>
      <c r="BE14" s="606"/>
      <c r="BF14" s="607"/>
      <c r="BG14" s="608">
        <v>86917</v>
      </c>
      <c r="BH14" s="609"/>
      <c r="BI14" s="609"/>
      <c r="BJ14" s="609"/>
      <c r="BK14" s="609"/>
      <c r="BL14" s="609"/>
      <c r="BM14" s="609"/>
      <c r="BN14" s="610"/>
      <c r="BO14" s="646">
        <v>0.1</v>
      </c>
      <c r="BP14" s="646"/>
      <c r="BQ14" s="646"/>
      <c r="BR14" s="646"/>
      <c r="BS14" s="647" t="s">
        <v>47</v>
      </c>
      <c r="BT14" s="647"/>
      <c r="BU14" s="647"/>
      <c r="BV14" s="647"/>
      <c r="BW14" s="647"/>
      <c r="BX14" s="647"/>
      <c r="BY14" s="647"/>
      <c r="BZ14" s="647"/>
      <c r="CA14" s="647"/>
      <c r="CB14" s="687"/>
      <c r="CD14" s="605" t="s">
        <v>173</v>
      </c>
      <c r="CE14" s="606"/>
      <c r="CF14" s="606"/>
      <c r="CG14" s="606"/>
      <c r="CH14" s="606"/>
      <c r="CI14" s="606"/>
      <c r="CJ14" s="606"/>
      <c r="CK14" s="606"/>
      <c r="CL14" s="606"/>
      <c r="CM14" s="606"/>
      <c r="CN14" s="606"/>
      <c r="CO14" s="606"/>
      <c r="CP14" s="606"/>
      <c r="CQ14" s="607"/>
      <c r="CR14" s="608">
        <v>717104</v>
      </c>
      <c r="CS14" s="609"/>
      <c r="CT14" s="609"/>
      <c r="CU14" s="609"/>
      <c r="CV14" s="609"/>
      <c r="CW14" s="609"/>
      <c r="CX14" s="609"/>
      <c r="CY14" s="610"/>
      <c r="CZ14" s="646">
        <v>0.6</v>
      </c>
      <c r="DA14" s="646"/>
      <c r="DB14" s="646"/>
      <c r="DC14" s="646"/>
      <c r="DD14" s="614">
        <v>351050</v>
      </c>
      <c r="DE14" s="609"/>
      <c r="DF14" s="609"/>
      <c r="DG14" s="609"/>
      <c r="DH14" s="609"/>
      <c r="DI14" s="609"/>
      <c r="DJ14" s="609"/>
      <c r="DK14" s="609"/>
      <c r="DL14" s="609"/>
      <c r="DM14" s="609"/>
      <c r="DN14" s="609"/>
      <c r="DO14" s="609"/>
      <c r="DP14" s="610"/>
      <c r="DQ14" s="614">
        <v>623018</v>
      </c>
      <c r="DR14" s="609"/>
      <c r="DS14" s="609"/>
      <c r="DT14" s="609"/>
      <c r="DU14" s="609"/>
      <c r="DV14" s="609"/>
      <c r="DW14" s="609"/>
      <c r="DX14" s="609"/>
      <c r="DY14" s="609"/>
      <c r="DZ14" s="609"/>
      <c r="EA14" s="609"/>
      <c r="EB14" s="609"/>
      <c r="EC14" s="645"/>
    </row>
    <row r="15" spans="2:143" ht="11.25" customHeight="1" x14ac:dyDescent="0.2">
      <c r="B15" s="605" t="s">
        <v>174</v>
      </c>
      <c r="C15" s="606"/>
      <c r="D15" s="606"/>
      <c r="E15" s="606"/>
      <c r="F15" s="606"/>
      <c r="G15" s="606"/>
      <c r="H15" s="606"/>
      <c r="I15" s="606"/>
      <c r="J15" s="606"/>
      <c r="K15" s="606"/>
      <c r="L15" s="606"/>
      <c r="M15" s="606"/>
      <c r="N15" s="606"/>
      <c r="O15" s="606"/>
      <c r="P15" s="606"/>
      <c r="Q15" s="607"/>
      <c r="R15" s="608" t="s">
        <v>47</v>
      </c>
      <c r="S15" s="609"/>
      <c r="T15" s="609"/>
      <c r="U15" s="609"/>
      <c r="V15" s="609"/>
      <c r="W15" s="609"/>
      <c r="X15" s="609"/>
      <c r="Y15" s="610"/>
      <c r="Z15" s="646" t="s">
        <v>47</v>
      </c>
      <c r="AA15" s="646"/>
      <c r="AB15" s="646"/>
      <c r="AC15" s="646"/>
      <c r="AD15" s="647" t="s">
        <v>47</v>
      </c>
      <c r="AE15" s="647"/>
      <c r="AF15" s="647"/>
      <c r="AG15" s="647"/>
      <c r="AH15" s="647"/>
      <c r="AI15" s="647"/>
      <c r="AJ15" s="647"/>
      <c r="AK15" s="647"/>
      <c r="AL15" s="611" t="s">
        <v>47</v>
      </c>
      <c r="AM15" s="612"/>
      <c r="AN15" s="612"/>
      <c r="AO15" s="648"/>
      <c r="AP15" s="605" t="s">
        <v>175</v>
      </c>
      <c r="AQ15" s="606"/>
      <c r="AR15" s="606"/>
      <c r="AS15" s="606"/>
      <c r="AT15" s="606"/>
      <c r="AU15" s="606"/>
      <c r="AV15" s="606"/>
      <c r="AW15" s="606"/>
      <c r="AX15" s="606"/>
      <c r="AY15" s="606"/>
      <c r="AZ15" s="606"/>
      <c r="BA15" s="606"/>
      <c r="BB15" s="606"/>
      <c r="BC15" s="606"/>
      <c r="BD15" s="606"/>
      <c r="BE15" s="606"/>
      <c r="BF15" s="607"/>
      <c r="BG15" s="608">
        <v>3023590</v>
      </c>
      <c r="BH15" s="609"/>
      <c r="BI15" s="609"/>
      <c r="BJ15" s="609"/>
      <c r="BK15" s="609"/>
      <c r="BL15" s="609"/>
      <c r="BM15" s="609"/>
      <c r="BN15" s="610"/>
      <c r="BO15" s="646">
        <v>4.9000000000000004</v>
      </c>
      <c r="BP15" s="646"/>
      <c r="BQ15" s="646"/>
      <c r="BR15" s="646"/>
      <c r="BS15" s="647" t="s">
        <v>47</v>
      </c>
      <c r="BT15" s="647"/>
      <c r="BU15" s="647"/>
      <c r="BV15" s="647"/>
      <c r="BW15" s="647"/>
      <c r="BX15" s="647"/>
      <c r="BY15" s="647"/>
      <c r="BZ15" s="647"/>
      <c r="CA15" s="647"/>
      <c r="CB15" s="687"/>
      <c r="CD15" s="605" t="s">
        <v>176</v>
      </c>
      <c r="CE15" s="606"/>
      <c r="CF15" s="606"/>
      <c r="CG15" s="606"/>
      <c r="CH15" s="606"/>
      <c r="CI15" s="606"/>
      <c r="CJ15" s="606"/>
      <c r="CK15" s="606"/>
      <c r="CL15" s="606"/>
      <c r="CM15" s="606"/>
      <c r="CN15" s="606"/>
      <c r="CO15" s="606"/>
      <c r="CP15" s="606"/>
      <c r="CQ15" s="607"/>
      <c r="CR15" s="608">
        <v>12310496</v>
      </c>
      <c r="CS15" s="609"/>
      <c r="CT15" s="609"/>
      <c r="CU15" s="609"/>
      <c r="CV15" s="609"/>
      <c r="CW15" s="609"/>
      <c r="CX15" s="609"/>
      <c r="CY15" s="610"/>
      <c r="CZ15" s="646">
        <v>10.1</v>
      </c>
      <c r="DA15" s="646"/>
      <c r="DB15" s="646"/>
      <c r="DC15" s="646"/>
      <c r="DD15" s="614">
        <v>1125377</v>
      </c>
      <c r="DE15" s="609"/>
      <c r="DF15" s="609"/>
      <c r="DG15" s="609"/>
      <c r="DH15" s="609"/>
      <c r="DI15" s="609"/>
      <c r="DJ15" s="609"/>
      <c r="DK15" s="609"/>
      <c r="DL15" s="609"/>
      <c r="DM15" s="609"/>
      <c r="DN15" s="609"/>
      <c r="DO15" s="609"/>
      <c r="DP15" s="610"/>
      <c r="DQ15" s="614">
        <v>11099814</v>
      </c>
      <c r="DR15" s="609"/>
      <c r="DS15" s="609"/>
      <c r="DT15" s="609"/>
      <c r="DU15" s="609"/>
      <c r="DV15" s="609"/>
      <c r="DW15" s="609"/>
      <c r="DX15" s="609"/>
      <c r="DY15" s="609"/>
      <c r="DZ15" s="609"/>
      <c r="EA15" s="609"/>
      <c r="EB15" s="609"/>
      <c r="EC15" s="645"/>
    </row>
    <row r="16" spans="2:143" ht="11.25" customHeight="1" x14ac:dyDescent="0.2">
      <c r="B16" s="605" t="s">
        <v>177</v>
      </c>
      <c r="C16" s="606"/>
      <c r="D16" s="606"/>
      <c r="E16" s="606"/>
      <c r="F16" s="606"/>
      <c r="G16" s="606"/>
      <c r="H16" s="606"/>
      <c r="I16" s="606"/>
      <c r="J16" s="606"/>
      <c r="K16" s="606"/>
      <c r="L16" s="606"/>
      <c r="M16" s="606"/>
      <c r="N16" s="606"/>
      <c r="O16" s="606"/>
      <c r="P16" s="606"/>
      <c r="Q16" s="607"/>
      <c r="R16" s="608">
        <v>107519</v>
      </c>
      <c r="S16" s="609"/>
      <c r="T16" s="609"/>
      <c r="U16" s="609"/>
      <c r="V16" s="609"/>
      <c r="W16" s="609"/>
      <c r="X16" s="609"/>
      <c r="Y16" s="610"/>
      <c r="Z16" s="646">
        <v>0.1</v>
      </c>
      <c r="AA16" s="646"/>
      <c r="AB16" s="646"/>
      <c r="AC16" s="646"/>
      <c r="AD16" s="647">
        <v>107519</v>
      </c>
      <c r="AE16" s="647"/>
      <c r="AF16" s="647"/>
      <c r="AG16" s="647"/>
      <c r="AH16" s="647"/>
      <c r="AI16" s="647"/>
      <c r="AJ16" s="647"/>
      <c r="AK16" s="647"/>
      <c r="AL16" s="611">
        <v>0.1</v>
      </c>
      <c r="AM16" s="612"/>
      <c r="AN16" s="612"/>
      <c r="AO16" s="648"/>
      <c r="AP16" s="605" t="s">
        <v>178</v>
      </c>
      <c r="AQ16" s="606"/>
      <c r="AR16" s="606"/>
      <c r="AS16" s="606"/>
      <c r="AT16" s="606"/>
      <c r="AU16" s="606"/>
      <c r="AV16" s="606"/>
      <c r="AW16" s="606"/>
      <c r="AX16" s="606"/>
      <c r="AY16" s="606"/>
      <c r="AZ16" s="606"/>
      <c r="BA16" s="606"/>
      <c r="BB16" s="606"/>
      <c r="BC16" s="606"/>
      <c r="BD16" s="606"/>
      <c r="BE16" s="606"/>
      <c r="BF16" s="607"/>
      <c r="BG16" s="608" t="s">
        <v>47</v>
      </c>
      <c r="BH16" s="609"/>
      <c r="BI16" s="609"/>
      <c r="BJ16" s="609"/>
      <c r="BK16" s="609"/>
      <c r="BL16" s="609"/>
      <c r="BM16" s="609"/>
      <c r="BN16" s="610"/>
      <c r="BO16" s="646" t="s">
        <v>47</v>
      </c>
      <c r="BP16" s="646"/>
      <c r="BQ16" s="646"/>
      <c r="BR16" s="646"/>
      <c r="BS16" s="647" t="s">
        <v>47</v>
      </c>
      <c r="BT16" s="647"/>
      <c r="BU16" s="647"/>
      <c r="BV16" s="647"/>
      <c r="BW16" s="647"/>
      <c r="BX16" s="647"/>
      <c r="BY16" s="647"/>
      <c r="BZ16" s="647"/>
      <c r="CA16" s="647"/>
      <c r="CB16" s="687"/>
      <c r="CD16" s="605" t="s">
        <v>179</v>
      </c>
      <c r="CE16" s="606"/>
      <c r="CF16" s="606"/>
      <c r="CG16" s="606"/>
      <c r="CH16" s="606"/>
      <c r="CI16" s="606"/>
      <c r="CJ16" s="606"/>
      <c r="CK16" s="606"/>
      <c r="CL16" s="606"/>
      <c r="CM16" s="606"/>
      <c r="CN16" s="606"/>
      <c r="CO16" s="606"/>
      <c r="CP16" s="606"/>
      <c r="CQ16" s="607"/>
      <c r="CR16" s="608" t="s">
        <v>47</v>
      </c>
      <c r="CS16" s="609"/>
      <c r="CT16" s="609"/>
      <c r="CU16" s="609"/>
      <c r="CV16" s="609"/>
      <c r="CW16" s="609"/>
      <c r="CX16" s="609"/>
      <c r="CY16" s="610"/>
      <c r="CZ16" s="646" t="s">
        <v>47</v>
      </c>
      <c r="DA16" s="646"/>
      <c r="DB16" s="646"/>
      <c r="DC16" s="646"/>
      <c r="DD16" s="614" t="s">
        <v>47</v>
      </c>
      <c r="DE16" s="609"/>
      <c r="DF16" s="609"/>
      <c r="DG16" s="609"/>
      <c r="DH16" s="609"/>
      <c r="DI16" s="609"/>
      <c r="DJ16" s="609"/>
      <c r="DK16" s="609"/>
      <c r="DL16" s="609"/>
      <c r="DM16" s="609"/>
      <c r="DN16" s="609"/>
      <c r="DO16" s="609"/>
      <c r="DP16" s="610"/>
      <c r="DQ16" s="614" t="s">
        <v>47</v>
      </c>
      <c r="DR16" s="609"/>
      <c r="DS16" s="609"/>
      <c r="DT16" s="609"/>
      <c r="DU16" s="609"/>
      <c r="DV16" s="609"/>
      <c r="DW16" s="609"/>
      <c r="DX16" s="609"/>
      <c r="DY16" s="609"/>
      <c r="DZ16" s="609"/>
      <c r="EA16" s="609"/>
      <c r="EB16" s="609"/>
      <c r="EC16" s="645"/>
    </row>
    <row r="17" spans="2:133" ht="11.25" customHeight="1" x14ac:dyDescent="0.2">
      <c r="B17" s="605" t="s">
        <v>180</v>
      </c>
      <c r="C17" s="606"/>
      <c r="D17" s="606"/>
      <c r="E17" s="606"/>
      <c r="F17" s="606"/>
      <c r="G17" s="606"/>
      <c r="H17" s="606"/>
      <c r="I17" s="606"/>
      <c r="J17" s="606"/>
      <c r="K17" s="606"/>
      <c r="L17" s="606"/>
      <c r="M17" s="606"/>
      <c r="N17" s="606"/>
      <c r="O17" s="606"/>
      <c r="P17" s="606"/>
      <c r="Q17" s="607"/>
      <c r="R17" s="608" t="s">
        <v>47</v>
      </c>
      <c r="S17" s="609"/>
      <c r="T17" s="609"/>
      <c r="U17" s="609"/>
      <c r="V17" s="609"/>
      <c r="W17" s="609"/>
      <c r="X17" s="609"/>
      <c r="Y17" s="610"/>
      <c r="Z17" s="646" t="s">
        <v>47</v>
      </c>
      <c r="AA17" s="646"/>
      <c r="AB17" s="646"/>
      <c r="AC17" s="646"/>
      <c r="AD17" s="647" t="s">
        <v>47</v>
      </c>
      <c r="AE17" s="647"/>
      <c r="AF17" s="647"/>
      <c r="AG17" s="647"/>
      <c r="AH17" s="647"/>
      <c r="AI17" s="647"/>
      <c r="AJ17" s="647"/>
      <c r="AK17" s="647"/>
      <c r="AL17" s="611" t="s">
        <v>47</v>
      </c>
      <c r="AM17" s="612"/>
      <c r="AN17" s="612"/>
      <c r="AO17" s="648"/>
      <c r="AP17" s="605" t="s">
        <v>181</v>
      </c>
      <c r="AQ17" s="606"/>
      <c r="AR17" s="606"/>
      <c r="AS17" s="606"/>
      <c r="AT17" s="606"/>
      <c r="AU17" s="606"/>
      <c r="AV17" s="606"/>
      <c r="AW17" s="606"/>
      <c r="AX17" s="606"/>
      <c r="AY17" s="606"/>
      <c r="AZ17" s="606"/>
      <c r="BA17" s="606"/>
      <c r="BB17" s="606"/>
      <c r="BC17" s="606"/>
      <c r="BD17" s="606"/>
      <c r="BE17" s="606"/>
      <c r="BF17" s="607"/>
      <c r="BG17" s="608" t="s">
        <v>47</v>
      </c>
      <c r="BH17" s="609"/>
      <c r="BI17" s="609"/>
      <c r="BJ17" s="609"/>
      <c r="BK17" s="609"/>
      <c r="BL17" s="609"/>
      <c r="BM17" s="609"/>
      <c r="BN17" s="610"/>
      <c r="BO17" s="646" t="s">
        <v>47</v>
      </c>
      <c r="BP17" s="646"/>
      <c r="BQ17" s="646"/>
      <c r="BR17" s="646"/>
      <c r="BS17" s="647" t="s">
        <v>47</v>
      </c>
      <c r="BT17" s="647"/>
      <c r="BU17" s="647"/>
      <c r="BV17" s="647"/>
      <c r="BW17" s="647"/>
      <c r="BX17" s="647"/>
      <c r="BY17" s="647"/>
      <c r="BZ17" s="647"/>
      <c r="CA17" s="647"/>
      <c r="CB17" s="687"/>
      <c r="CD17" s="605" t="s">
        <v>182</v>
      </c>
      <c r="CE17" s="606"/>
      <c r="CF17" s="606"/>
      <c r="CG17" s="606"/>
      <c r="CH17" s="606"/>
      <c r="CI17" s="606"/>
      <c r="CJ17" s="606"/>
      <c r="CK17" s="606"/>
      <c r="CL17" s="606"/>
      <c r="CM17" s="606"/>
      <c r="CN17" s="606"/>
      <c r="CO17" s="606"/>
      <c r="CP17" s="606"/>
      <c r="CQ17" s="607"/>
      <c r="CR17" s="608">
        <v>715272</v>
      </c>
      <c r="CS17" s="609"/>
      <c r="CT17" s="609"/>
      <c r="CU17" s="609"/>
      <c r="CV17" s="609"/>
      <c r="CW17" s="609"/>
      <c r="CX17" s="609"/>
      <c r="CY17" s="610"/>
      <c r="CZ17" s="646">
        <v>0.6</v>
      </c>
      <c r="DA17" s="646"/>
      <c r="DB17" s="646"/>
      <c r="DC17" s="646"/>
      <c r="DD17" s="614" t="s">
        <v>47</v>
      </c>
      <c r="DE17" s="609"/>
      <c r="DF17" s="609"/>
      <c r="DG17" s="609"/>
      <c r="DH17" s="609"/>
      <c r="DI17" s="609"/>
      <c r="DJ17" s="609"/>
      <c r="DK17" s="609"/>
      <c r="DL17" s="609"/>
      <c r="DM17" s="609"/>
      <c r="DN17" s="609"/>
      <c r="DO17" s="609"/>
      <c r="DP17" s="610"/>
      <c r="DQ17" s="614">
        <v>715272</v>
      </c>
      <c r="DR17" s="609"/>
      <c r="DS17" s="609"/>
      <c r="DT17" s="609"/>
      <c r="DU17" s="609"/>
      <c r="DV17" s="609"/>
      <c r="DW17" s="609"/>
      <c r="DX17" s="609"/>
      <c r="DY17" s="609"/>
      <c r="DZ17" s="609"/>
      <c r="EA17" s="609"/>
      <c r="EB17" s="609"/>
      <c r="EC17" s="645"/>
    </row>
    <row r="18" spans="2:133" ht="11.25" customHeight="1" x14ac:dyDescent="0.2">
      <c r="B18" s="605" t="s">
        <v>183</v>
      </c>
      <c r="C18" s="606"/>
      <c r="D18" s="606"/>
      <c r="E18" s="606"/>
      <c r="F18" s="606"/>
      <c r="G18" s="606"/>
      <c r="H18" s="606"/>
      <c r="I18" s="606"/>
      <c r="J18" s="606"/>
      <c r="K18" s="606"/>
      <c r="L18" s="606"/>
      <c r="M18" s="606"/>
      <c r="N18" s="606"/>
      <c r="O18" s="606"/>
      <c r="P18" s="606"/>
      <c r="Q18" s="607"/>
      <c r="R18" s="608">
        <v>48746</v>
      </c>
      <c r="S18" s="609"/>
      <c r="T18" s="609"/>
      <c r="U18" s="609"/>
      <c r="V18" s="609"/>
      <c r="W18" s="609"/>
      <c r="X18" s="609"/>
      <c r="Y18" s="610"/>
      <c r="Z18" s="646">
        <v>0</v>
      </c>
      <c r="AA18" s="646"/>
      <c r="AB18" s="646"/>
      <c r="AC18" s="646"/>
      <c r="AD18" s="647">
        <v>48746</v>
      </c>
      <c r="AE18" s="647"/>
      <c r="AF18" s="647"/>
      <c r="AG18" s="647"/>
      <c r="AH18" s="647"/>
      <c r="AI18" s="647"/>
      <c r="AJ18" s="647"/>
      <c r="AK18" s="647"/>
      <c r="AL18" s="611">
        <v>0.1</v>
      </c>
      <c r="AM18" s="612"/>
      <c r="AN18" s="612"/>
      <c r="AO18" s="648"/>
      <c r="AP18" s="605" t="s">
        <v>184</v>
      </c>
      <c r="AQ18" s="606"/>
      <c r="AR18" s="606"/>
      <c r="AS18" s="606"/>
      <c r="AT18" s="606"/>
      <c r="AU18" s="606"/>
      <c r="AV18" s="606"/>
      <c r="AW18" s="606"/>
      <c r="AX18" s="606"/>
      <c r="AY18" s="606"/>
      <c r="AZ18" s="606"/>
      <c r="BA18" s="606"/>
      <c r="BB18" s="606"/>
      <c r="BC18" s="606"/>
      <c r="BD18" s="606"/>
      <c r="BE18" s="606"/>
      <c r="BF18" s="607"/>
      <c r="BG18" s="608" t="s">
        <v>47</v>
      </c>
      <c r="BH18" s="609"/>
      <c r="BI18" s="609"/>
      <c r="BJ18" s="609"/>
      <c r="BK18" s="609"/>
      <c r="BL18" s="609"/>
      <c r="BM18" s="609"/>
      <c r="BN18" s="610"/>
      <c r="BO18" s="646" t="s">
        <v>47</v>
      </c>
      <c r="BP18" s="646"/>
      <c r="BQ18" s="646"/>
      <c r="BR18" s="646"/>
      <c r="BS18" s="647" t="s">
        <v>47</v>
      </c>
      <c r="BT18" s="647"/>
      <c r="BU18" s="647"/>
      <c r="BV18" s="647"/>
      <c r="BW18" s="647"/>
      <c r="BX18" s="647"/>
      <c r="BY18" s="647"/>
      <c r="BZ18" s="647"/>
      <c r="CA18" s="647"/>
      <c r="CB18" s="687"/>
      <c r="CD18" s="605" t="s">
        <v>185</v>
      </c>
      <c r="CE18" s="606"/>
      <c r="CF18" s="606"/>
      <c r="CG18" s="606"/>
      <c r="CH18" s="606"/>
      <c r="CI18" s="606"/>
      <c r="CJ18" s="606"/>
      <c r="CK18" s="606"/>
      <c r="CL18" s="606"/>
      <c r="CM18" s="606"/>
      <c r="CN18" s="606"/>
      <c r="CO18" s="606"/>
      <c r="CP18" s="606"/>
      <c r="CQ18" s="607"/>
      <c r="CR18" s="608" t="s">
        <v>47</v>
      </c>
      <c r="CS18" s="609"/>
      <c r="CT18" s="609"/>
      <c r="CU18" s="609"/>
      <c r="CV18" s="609"/>
      <c r="CW18" s="609"/>
      <c r="CX18" s="609"/>
      <c r="CY18" s="610"/>
      <c r="CZ18" s="646" t="s">
        <v>47</v>
      </c>
      <c r="DA18" s="646"/>
      <c r="DB18" s="646"/>
      <c r="DC18" s="646"/>
      <c r="DD18" s="614" t="s">
        <v>47</v>
      </c>
      <c r="DE18" s="609"/>
      <c r="DF18" s="609"/>
      <c r="DG18" s="609"/>
      <c r="DH18" s="609"/>
      <c r="DI18" s="609"/>
      <c r="DJ18" s="609"/>
      <c r="DK18" s="609"/>
      <c r="DL18" s="609"/>
      <c r="DM18" s="609"/>
      <c r="DN18" s="609"/>
      <c r="DO18" s="609"/>
      <c r="DP18" s="610"/>
      <c r="DQ18" s="614" t="s">
        <v>47</v>
      </c>
      <c r="DR18" s="609"/>
      <c r="DS18" s="609"/>
      <c r="DT18" s="609"/>
      <c r="DU18" s="609"/>
      <c r="DV18" s="609"/>
      <c r="DW18" s="609"/>
      <c r="DX18" s="609"/>
      <c r="DY18" s="609"/>
      <c r="DZ18" s="609"/>
      <c r="EA18" s="609"/>
      <c r="EB18" s="609"/>
      <c r="EC18" s="645"/>
    </row>
    <row r="19" spans="2:133" ht="11.25" customHeight="1" x14ac:dyDescent="0.2">
      <c r="B19" s="605" t="s">
        <v>186</v>
      </c>
      <c r="C19" s="606"/>
      <c r="D19" s="606"/>
      <c r="E19" s="606"/>
      <c r="F19" s="606"/>
      <c r="G19" s="606"/>
      <c r="H19" s="606"/>
      <c r="I19" s="606"/>
      <c r="J19" s="606"/>
      <c r="K19" s="606"/>
      <c r="L19" s="606"/>
      <c r="M19" s="606"/>
      <c r="N19" s="606"/>
      <c r="O19" s="606"/>
      <c r="P19" s="606"/>
      <c r="Q19" s="607"/>
      <c r="R19" s="608">
        <v>48746</v>
      </c>
      <c r="S19" s="609"/>
      <c r="T19" s="609"/>
      <c r="U19" s="609"/>
      <c r="V19" s="609"/>
      <c r="W19" s="609"/>
      <c r="X19" s="609"/>
      <c r="Y19" s="610"/>
      <c r="Z19" s="646">
        <v>0</v>
      </c>
      <c r="AA19" s="646"/>
      <c r="AB19" s="646"/>
      <c r="AC19" s="646"/>
      <c r="AD19" s="647">
        <v>48746</v>
      </c>
      <c r="AE19" s="647"/>
      <c r="AF19" s="647"/>
      <c r="AG19" s="647"/>
      <c r="AH19" s="647"/>
      <c r="AI19" s="647"/>
      <c r="AJ19" s="647"/>
      <c r="AK19" s="647"/>
      <c r="AL19" s="611">
        <v>0.1</v>
      </c>
      <c r="AM19" s="612"/>
      <c r="AN19" s="612"/>
      <c r="AO19" s="648"/>
      <c r="AP19" s="605" t="s">
        <v>187</v>
      </c>
      <c r="AQ19" s="606"/>
      <c r="AR19" s="606"/>
      <c r="AS19" s="606"/>
      <c r="AT19" s="606"/>
      <c r="AU19" s="606"/>
      <c r="AV19" s="606"/>
      <c r="AW19" s="606"/>
      <c r="AX19" s="606"/>
      <c r="AY19" s="606"/>
      <c r="AZ19" s="606"/>
      <c r="BA19" s="606"/>
      <c r="BB19" s="606"/>
      <c r="BC19" s="606"/>
      <c r="BD19" s="606"/>
      <c r="BE19" s="606"/>
      <c r="BF19" s="607"/>
      <c r="BG19" s="608" t="s">
        <v>47</v>
      </c>
      <c r="BH19" s="609"/>
      <c r="BI19" s="609"/>
      <c r="BJ19" s="609"/>
      <c r="BK19" s="609"/>
      <c r="BL19" s="609"/>
      <c r="BM19" s="609"/>
      <c r="BN19" s="610"/>
      <c r="BO19" s="646" t="s">
        <v>47</v>
      </c>
      <c r="BP19" s="646"/>
      <c r="BQ19" s="646"/>
      <c r="BR19" s="646"/>
      <c r="BS19" s="647" t="s">
        <v>47</v>
      </c>
      <c r="BT19" s="647"/>
      <c r="BU19" s="647"/>
      <c r="BV19" s="647"/>
      <c r="BW19" s="647"/>
      <c r="BX19" s="647"/>
      <c r="BY19" s="647"/>
      <c r="BZ19" s="647"/>
      <c r="CA19" s="647"/>
      <c r="CB19" s="687"/>
      <c r="CD19" s="605" t="s">
        <v>188</v>
      </c>
      <c r="CE19" s="606"/>
      <c r="CF19" s="606"/>
      <c r="CG19" s="606"/>
      <c r="CH19" s="606"/>
      <c r="CI19" s="606"/>
      <c r="CJ19" s="606"/>
      <c r="CK19" s="606"/>
      <c r="CL19" s="606"/>
      <c r="CM19" s="606"/>
      <c r="CN19" s="606"/>
      <c r="CO19" s="606"/>
      <c r="CP19" s="606"/>
      <c r="CQ19" s="607"/>
      <c r="CR19" s="608" t="s">
        <v>47</v>
      </c>
      <c r="CS19" s="609"/>
      <c r="CT19" s="609"/>
      <c r="CU19" s="609"/>
      <c r="CV19" s="609"/>
      <c r="CW19" s="609"/>
      <c r="CX19" s="609"/>
      <c r="CY19" s="610"/>
      <c r="CZ19" s="646" t="s">
        <v>47</v>
      </c>
      <c r="DA19" s="646"/>
      <c r="DB19" s="646"/>
      <c r="DC19" s="646"/>
      <c r="DD19" s="614" t="s">
        <v>47</v>
      </c>
      <c r="DE19" s="609"/>
      <c r="DF19" s="609"/>
      <c r="DG19" s="609"/>
      <c r="DH19" s="609"/>
      <c r="DI19" s="609"/>
      <c r="DJ19" s="609"/>
      <c r="DK19" s="609"/>
      <c r="DL19" s="609"/>
      <c r="DM19" s="609"/>
      <c r="DN19" s="609"/>
      <c r="DO19" s="609"/>
      <c r="DP19" s="610"/>
      <c r="DQ19" s="614" t="s">
        <v>47</v>
      </c>
      <c r="DR19" s="609"/>
      <c r="DS19" s="609"/>
      <c r="DT19" s="609"/>
      <c r="DU19" s="609"/>
      <c r="DV19" s="609"/>
      <c r="DW19" s="609"/>
      <c r="DX19" s="609"/>
      <c r="DY19" s="609"/>
      <c r="DZ19" s="609"/>
      <c r="EA19" s="609"/>
      <c r="EB19" s="609"/>
      <c r="EC19" s="645"/>
    </row>
    <row r="20" spans="2:133" ht="11.25" customHeight="1" x14ac:dyDescent="0.2">
      <c r="B20" s="675" t="s">
        <v>189</v>
      </c>
      <c r="C20" s="676"/>
      <c r="D20" s="676"/>
      <c r="E20" s="676"/>
      <c r="F20" s="676"/>
      <c r="G20" s="676"/>
      <c r="H20" s="676"/>
      <c r="I20" s="676"/>
      <c r="J20" s="676"/>
      <c r="K20" s="676"/>
      <c r="L20" s="676"/>
      <c r="M20" s="676"/>
      <c r="N20" s="676"/>
      <c r="O20" s="676"/>
      <c r="P20" s="676"/>
      <c r="Q20" s="677"/>
      <c r="R20" s="608" t="s">
        <v>47</v>
      </c>
      <c r="S20" s="609"/>
      <c r="T20" s="609"/>
      <c r="U20" s="609"/>
      <c r="V20" s="609"/>
      <c r="W20" s="609"/>
      <c r="X20" s="609"/>
      <c r="Y20" s="610"/>
      <c r="Z20" s="646" t="s">
        <v>47</v>
      </c>
      <c r="AA20" s="646"/>
      <c r="AB20" s="646"/>
      <c r="AC20" s="646"/>
      <c r="AD20" s="647" t="s">
        <v>47</v>
      </c>
      <c r="AE20" s="647"/>
      <c r="AF20" s="647"/>
      <c r="AG20" s="647"/>
      <c r="AH20" s="647"/>
      <c r="AI20" s="647"/>
      <c r="AJ20" s="647"/>
      <c r="AK20" s="647"/>
      <c r="AL20" s="611" t="s">
        <v>47</v>
      </c>
      <c r="AM20" s="612"/>
      <c r="AN20" s="612"/>
      <c r="AO20" s="648"/>
      <c r="AP20" s="605" t="s">
        <v>190</v>
      </c>
      <c r="AQ20" s="606"/>
      <c r="AR20" s="606"/>
      <c r="AS20" s="606"/>
      <c r="AT20" s="606"/>
      <c r="AU20" s="606"/>
      <c r="AV20" s="606"/>
      <c r="AW20" s="606"/>
      <c r="AX20" s="606"/>
      <c r="AY20" s="606"/>
      <c r="AZ20" s="606"/>
      <c r="BA20" s="606"/>
      <c r="BB20" s="606"/>
      <c r="BC20" s="606"/>
      <c r="BD20" s="606"/>
      <c r="BE20" s="606"/>
      <c r="BF20" s="607"/>
      <c r="BG20" s="608" t="s">
        <v>47</v>
      </c>
      <c r="BH20" s="609"/>
      <c r="BI20" s="609"/>
      <c r="BJ20" s="609"/>
      <c r="BK20" s="609"/>
      <c r="BL20" s="609"/>
      <c r="BM20" s="609"/>
      <c r="BN20" s="610"/>
      <c r="BO20" s="646" t="s">
        <v>47</v>
      </c>
      <c r="BP20" s="646"/>
      <c r="BQ20" s="646"/>
      <c r="BR20" s="646"/>
      <c r="BS20" s="647" t="s">
        <v>47</v>
      </c>
      <c r="BT20" s="647"/>
      <c r="BU20" s="647"/>
      <c r="BV20" s="647"/>
      <c r="BW20" s="647"/>
      <c r="BX20" s="647"/>
      <c r="BY20" s="647"/>
      <c r="BZ20" s="647"/>
      <c r="CA20" s="647"/>
      <c r="CB20" s="687"/>
      <c r="CD20" s="605" t="s">
        <v>191</v>
      </c>
      <c r="CE20" s="606"/>
      <c r="CF20" s="606"/>
      <c r="CG20" s="606"/>
      <c r="CH20" s="606"/>
      <c r="CI20" s="606"/>
      <c r="CJ20" s="606"/>
      <c r="CK20" s="606"/>
      <c r="CL20" s="606"/>
      <c r="CM20" s="606"/>
      <c r="CN20" s="606"/>
      <c r="CO20" s="606"/>
      <c r="CP20" s="606"/>
      <c r="CQ20" s="607"/>
      <c r="CR20" s="608">
        <v>121400300</v>
      </c>
      <c r="CS20" s="609"/>
      <c r="CT20" s="609"/>
      <c r="CU20" s="609"/>
      <c r="CV20" s="609"/>
      <c r="CW20" s="609"/>
      <c r="CX20" s="609"/>
      <c r="CY20" s="610"/>
      <c r="CZ20" s="646">
        <v>100</v>
      </c>
      <c r="DA20" s="646"/>
      <c r="DB20" s="646"/>
      <c r="DC20" s="646"/>
      <c r="DD20" s="614">
        <v>11742356</v>
      </c>
      <c r="DE20" s="609"/>
      <c r="DF20" s="609"/>
      <c r="DG20" s="609"/>
      <c r="DH20" s="609"/>
      <c r="DI20" s="609"/>
      <c r="DJ20" s="609"/>
      <c r="DK20" s="609"/>
      <c r="DL20" s="609"/>
      <c r="DM20" s="609"/>
      <c r="DN20" s="609"/>
      <c r="DO20" s="609"/>
      <c r="DP20" s="610"/>
      <c r="DQ20" s="614">
        <v>89768031</v>
      </c>
      <c r="DR20" s="609"/>
      <c r="DS20" s="609"/>
      <c r="DT20" s="609"/>
      <c r="DU20" s="609"/>
      <c r="DV20" s="609"/>
      <c r="DW20" s="609"/>
      <c r="DX20" s="609"/>
      <c r="DY20" s="609"/>
      <c r="DZ20" s="609"/>
      <c r="EA20" s="609"/>
      <c r="EB20" s="609"/>
      <c r="EC20" s="645"/>
    </row>
    <row r="21" spans="2:133" ht="11.25" customHeight="1" x14ac:dyDescent="0.2">
      <c r="B21" s="605" t="s">
        <v>192</v>
      </c>
      <c r="C21" s="606"/>
      <c r="D21" s="606"/>
      <c r="E21" s="606"/>
      <c r="F21" s="606"/>
      <c r="G21" s="606"/>
      <c r="H21" s="606"/>
      <c r="I21" s="606"/>
      <c r="J21" s="606"/>
      <c r="K21" s="606"/>
      <c r="L21" s="606"/>
      <c r="M21" s="606"/>
      <c r="N21" s="606"/>
      <c r="O21" s="606"/>
      <c r="P21" s="606"/>
      <c r="Q21" s="607"/>
      <c r="R21" s="608" t="s">
        <v>47</v>
      </c>
      <c r="S21" s="609"/>
      <c r="T21" s="609"/>
      <c r="U21" s="609"/>
      <c r="V21" s="609"/>
      <c r="W21" s="609"/>
      <c r="X21" s="609"/>
      <c r="Y21" s="610"/>
      <c r="Z21" s="646" t="s">
        <v>47</v>
      </c>
      <c r="AA21" s="646"/>
      <c r="AB21" s="646"/>
      <c r="AC21" s="646"/>
      <c r="AD21" s="647" t="s">
        <v>47</v>
      </c>
      <c r="AE21" s="647"/>
      <c r="AF21" s="647"/>
      <c r="AG21" s="647"/>
      <c r="AH21" s="647"/>
      <c r="AI21" s="647"/>
      <c r="AJ21" s="647"/>
      <c r="AK21" s="647"/>
      <c r="AL21" s="611" t="s">
        <v>47</v>
      </c>
      <c r="AM21" s="612"/>
      <c r="AN21" s="612"/>
      <c r="AO21" s="648"/>
      <c r="AP21" s="605" t="s">
        <v>193</v>
      </c>
      <c r="AQ21" s="685"/>
      <c r="AR21" s="685"/>
      <c r="AS21" s="685"/>
      <c r="AT21" s="685"/>
      <c r="AU21" s="685"/>
      <c r="AV21" s="685"/>
      <c r="AW21" s="685"/>
      <c r="AX21" s="685"/>
      <c r="AY21" s="685"/>
      <c r="AZ21" s="685"/>
      <c r="BA21" s="685"/>
      <c r="BB21" s="685"/>
      <c r="BC21" s="685"/>
      <c r="BD21" s="685"/>
      <c r="BE21" s="685"/>
      <c r="BF21" s="686"/>
      <c r="BG21" s="608" t="s">
        <v>47</v>
      </c>
      <c r="BH21" s="609"/>
      <c r="BI21" s="609"/>
      <c r="BJ21" s="609"/>
      <c r="BK21" s="609"/>
      <c r="BL21" s="609"/>
      <c r="BM21" s="609"/>
      <c r="BN21" s="610"/>
      <c r="BO21" s="646" t="s">
        <v>47</v>
      </c>
      <c r="BP21" s="646"/>
      <c r="BQ21" s="646"/>
      <c r="BR21" s="646"/>
      <c r="BS21" s="647" t="s">
        <v>47</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194</v>
      </c>
      <c r="C22" s="606"/>
      <c r="D22" s="606"/>
      <c r="E22" s="606"/>
      <c r="F22" s="606"/>
      <c r="G22" s="606"/>
      <c r="H22" s="606"/>
      <c r="I22" s="606"/>
      <c r="J22" s="606"/>
      <c r="K22" s="606"/>
      <c r="L22" s="606"/>
      <c r="M22" s="606"/>
      <c r="N22" s="606"/>
      <c r="O22" s="606"/>
      <c r="P22" s="606"/>
      <c r="Q22" s="607"/>
      <c r="R22" s="608" t="s">
        <v>47</v>
      </c>
      <c r="S22" s="609"/>
      <c r="T22" s="609"/>
      <c r="U22" s="609"/>
      <c r="V22" s="609"/>
      <c r="W22" s="609"/>
      <c r="X22" s="609"/>
      <c r="Y22" s="610"/>
      <c r="Z22" s="646" t="s">
        <v>47</v>
      </c>
      <c r="AA22" s="646"/>
      <c r="AB22" s="646"/>
      <c r="AC22" s="646"/>
      <c r="AD22" s="647" t="s">
        <v>47</v>
      </c>
      <c r="AE22" s="647"/>
      <c r="AF22" s="647"/>
      <c r="AG22" s="647"/>
      <c r="AH22" s="647"/>
      <c r="AI22" s="647"/>
      <c r="AJ22" s="647"/>
      <c r="AK22" s="647"/>
      <c r="AL22" s="611" t="s">
        <v>47</v>
      </c>
      <c r="AM22" s="612"/>
      <c r="AN22" s="612"/>
      <c r="AO22" s="648"/>
      <c r="AP22" s="605" t="s">
        <v>195</v>
      </c>
      <c r="AQ22" s="685"/>
      <c r="AR22" s="685"/>
      <c r="AS22" s="685"/>
      <c r="AT22" s="685"/>
      <c r="AU22" s="685"/>
      <c r="AV22" s="685"/>
      <c r="AW22" s="685"/>
      <c r="AX22" s="685"/>
      <c r="AY22" s="685"/>
      <c r="AZ22" s="685"/>
      <c r="BA22" s="685"/>
      <c r="BB22" s="685"/>
      <c r="BC22" s="685"/>
      <c r="BD22" s="685"/>
      <c r="BE22" s="685"/>
      <c r="BF22" s="686"/>
      <c r="BG22" s="608" t="s">
        <v>47</v>
      </c>
      <c r="BH22" s="609"/>
      <c r="BI22" s="609"/>
      <c r="BJ22" s="609"/>
      <c r="BK22" s="609"/>
      <c r="BL22" s="609"/>
      <c r="BM22" s="609"/>
      <c r="BN22" s="610"/>
      <c r="BO22" s="646" t="s">
        <v>47</v>
      </c>
      <c r="BP22" s="646"/>
      <c r="BQ22" s="646"/>
      <c r="BR22" s="646"/>
      <c r="BS22" s="647" t="s">
        <v>47</v>
      </c>
      <c r="BT22" s="647"/>
      <c r="BU22" s="647"/>
      <c r="BV22" s="647"/>
      <c r="BW22" s="647"/>
      <c r="BX22" s="647"/>
      <c r="BY22" s="647"/>
      <c r="BZ22" s="647"/>
      <c r="CA22" s="647"/>
      <c r="CB22" s="687"/>
      <c r="CD22" s="660" t="s">
        <v>196</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197</v>
      </c>
      <c r="C23" s="606"/>
      <c r="D23" s="606"/>
      <c r="E23" s="606"/>
      <c r="F23" s="606"/>
      <c r="G23" s="606"/>
      <c r="H23" s="606"/>
      <c r="I23" s="606"/>
      <c r="J23" s="606"/>
      <c r="K23" s="606"/>
      <c r="L23" s="606"/>
      <c r="M23" s="606"/>
      <c r="N23" s="606"/>
      <c r="O23" s="606"/>
      <c r="P23" s="606"/>
      <c r="Q23" s="607"/>
      <c r="R23" s="608" t="s">
        <v>47</v>
      </c>
      <c r="S23" s="609"/>
      <c r="T23" s="609"/>
      <c r="U23" s="609"/>
      <c r="V23" s="609"/>
      <c r="W23" s="609"/>
      <c r="X23" s="609"/>
      <c r="Y23" s="610"/>
      <c r="Z23" s="646" t="s">
        <v>47</v>
      </c>
      <c r="AA23" s="646"/>
      <c r="AB23" s="646"/>
      <c r="AC23" s="646"/>
      <c r="AD23" s="647" t="s">
        <v>47</v>
      </c>
      <c r="AE23" s="647"/>
      <c r="AF23" s="647"/>
      <c r="AG23" s="647"/>
      <c r="AH23" s="647"/>
      <c r="AI23" s="647"/>
      <c r="AJ23" s="647"/>
      <c r="AK23" s="647"/>
      <c r="AL23" s="611" t="s">
        <v>47</v>
      </c>
      <c r="AM23" s="612"/>
      <c r="AN23" s="612"/>
      <c r="AO23" s="648"/>
      <c r="AP23" s="605" t="s">
        <v>198</v>
      </c>
      <c r="AQ23" s="685"/>
      <c r="AR23" s="685"/>
      <c r="AS23" s="685"/>
      <c r="AT23" s="685"/>
      <c r="AU23" s="685"/>
      <c r="AV23" s="685"/>
      <c r="AW23" s="685"/>
      <c r="AX23" s="685"/>
      <c r="AY23" s="685"/>
      <c r="AZ23" s="685"/>
      <c r="BA23" s="685"/>
      <c r="BB23" s="685"/>
      <c r="BC23" s="685"/>
      <c r="BD23" s="685"/>
      <c r="BE23" s="685"/>
      <c r="BF23" s="686"/>
      <c r="BG23" s="608" t="s">
        <v>47</v>
      </c>
      <c r="BH23" s="609"/>
      <c r="BI23" s="609"/>
      <c r="BJ23" s="609"/>
      <c r="BK23" s="609"/>
      <c r="BL23" s="609"/>
      <c r="BM23" s="609"/>
      <c r="BN23" s="610"/>
      <c r="BO23" s="646" t="s">
        <v>47</v>
      </c>
      <c r="BP23" s="646"/>
      <c r="BQ23" s="646"/>
      <c r="BR23" s="646"/>
      <c r="BS23" s="647" t="s">
        <v>47</v>
      </c>
      <c r="BT23" s="647"/>
      <c r="BU23" s="647"/>
      <c r="BV23" s="647"/>
      <c r="BW23" s="647"/>
      <c r="BX23" s="647"/>
      <c r="BY23" s="647"/>
      <c r="BZ23" s="647"/>
      <c r="CA23" s="647"/>
      <c r="CB23" s="687"/>
      <c r="CD23" s="660" t="s">
        <v>138</v>
      </c>
      <c r="CE23" s="661"/>
      <c r="CF23" s="661"/>
      <c r="CG23" s="661"/>
      <c r="CH23" s="661"/>
      <c r="CI23" s="661"/>
      <c r="CJ23" s="661"/>
      <c r="CK23" s="661"/>
      <c r="CL23" s="661"/>
      <c r="CM23" s="661"/>
      <c r="CN23" s="661"/>
      <c r="CO23" s="661"/>
      <c r="CP23" s="661"/>
      <c r="CQ23" s="662"/>
      <c r="CR23" s="660" t="s">
        <v>199</v>
      </c>
      <c r="CS23" s="661"/>
      <c r="CT23" s="661"/>
      <c r="CU23" s="661"/>
      <c r="CV23" s="661"/>
      <c r="CW23" s="661"/>
      <c r="CX23" s="661"/>
      <c r="CY23" s="662"/>
      <c r="CZ23" s="660" t="s">
        <v>200</v>
      </c>
      <c r="DA23" s="661"/>
      <c r="DB23" s="661"/>
      <c r="DC23" s="662"/>
      <c r="DD23" s="660" t="s">
        <v>201</v>
      </c>
      <c r="DE23" s="661"/>
      <c r="DF23" s="661"/>
      <c r="DG23" s="661"/>
      <c r="DH23" s="661"/>
      <c r="DI23" s="661"/>
      <c r="DJ23" s="661"/>
      <c r="DK23" s="662"/>
      <c r="DL23" s="698" t="s">
        <v>202</v>
      </c>
      <c r="DM23" s="699"/>
      <c r="DN23" s="699"/>
      <c r="DO23" s="699"/>
      <c r="DP23" s="699"/>
      <c r="DQ23" s="699"/>
      <c r="DR23" s="699"/>
      <c r="DS23" s="699"/>
      <c r="DT23" s="699"/>
      <c r="DU23" s="699"/>
      <c r="DV23" s="700"/>
      <c r="DW23" s="660" t="s">
        <v>203</v>
      </c>
      <c r="DX23" s="661"/>
      <c r="DY23" s="661"/>
      <c r="DZ23" s="661"/>
      <c r="EA23" s="661"/>
      <c r="EB23" s="661"/>
      <c r="EC23" s="662"/>
    </row>
    <row r="24" spans="2:133" ht="11.25" customHeight="1" x14ac:dyDescent="0.2">
      <c r="B24" s="605" t="s">
        <v>204</v>
      </c>
      <c r="C24" s="606"/>
      <c r="D24" s="606"/>
      <c r="E24" s="606"/>
      <c r="F24" s="606"/>
      <c r="G24" s="606"/>
      <c r="H24" s="606"/>
      <c r="I24" s="606"/>
      <c r="J24" s="606"/>
      <c r="K24" s="606"/>
      <c r="L24" s="606"/>
      <c r="M24" s="606"/>
      <c r="N24" s="606"/>
      <c r="O24" s="606"/>
      <c r="P24" s="606"/>
      <c r="Q24" s="607"/>
      <c r="R24" s="608" t="s">
        <v>47</v>
      </c>
      <c r="S24" s="609"/>
      <c r="T24" s="609"/>
      <c r="U24" s="609"/>
      <c r="V24" s="609"/>
      <c r="W24" s="609"/>
      <c r="X24" s="609"/>
      <c r="Y24" s="610"/>
      <c r="Z24" s="646" t="s">
        <v>47</v>
      </c>
      <c r="AA24" s="646"/>
      <c r="AB24" s="646"/>
      <c r="AC24" s="646"/>
      <c r="AD24" s="647" t="s">
        <v>47</v>
      </c>
      <c r="AE24" s="647"/>
      <c r="AF24" s="647"/>
      <c r="AG24" s="647"/>
      <c r="AH24" s="647"/>
      <c r="AI24" s="647"/>
      <c r="AJ24" s="647"/>
      <c r="AK24" s="647"/>
      <c r="AL24" s="611" t="s">
        <v>47</v>
      </c>
      <c r="AM24" s="612"/>
      <c r="AN24" s="612"/>
      <c r="AO24" s="648"/>
      <c r="AP24" s="605" t="s">
        <v>205</v>
      </c>
      <c r="AQ24" s="685"/>
      <c r="AR24" s="685"/>
      <c r="AS24" s="685"/>
      <c r="AT24" s="685"/>
      <c r="AU24" s="685"/>
      <c r="AV24" s="685"/>
      <c r="AW24" s="685"/>
      <c r="AX24" s="685"/>
      <c r="AY24" s="685"/>
      <c r="AZ24" s="685"/>
      <c r="BA24" s="685"/>
      <c r="BB24" s="685"/>
      <c r="BC24" s="685"/>
      <c r="BD24" s="685"/>
      <c r="BE24" s="685"/>
      <c r="BF24" s="686"/>
      <c r="BG24" s="608" t="s">
        <v>47</v>
      </c>
      <c r="BH24" s="609"/>
      <c r="BI24" s="609"/>
      <c r="BJ24" s="609"/>
      <c r="BK24" s="609"/>
      <c r="BL24" s="609"/>
      <c r="BM24" s="609"/>
      <c r="BN24" s="610"/>
      <c r="BO24" s="646" t="s">
        <v>47</v>
      </c>
      <c r="BP24" s="646"/>
      <c r="BQ24" s="646"/>
      <c r="BR24" s="646"/>
      <c r="BS24" s="647" t="s">
        <v>47</v>
      </c>
      <c r="BT24" s="647"/>
      <c r="BU24" s="647"/>
      <c r="BV24" s="647"/>
      <c r="BW24" s="647"/>
      <c r="BX24" s="647"/>
      <c r="BY24" s="647"/>
      <c r="BZ24" s="647"/>
      <c r="CA24" s="647"/>
      <c r="CB24" s="687"/>
      <c r="CD24" s="666" t="s">
        <v>206</v>
      </c>
      <c r="CE24" s="667"/>
      <c r="CF24" s="667"/>
      <c r="CG24" s="667"/>
      <c r="CH24" s="667"/>
      <c r="CI24" s="667"/>
      <c r="CJ24" s="667"/>
      <c r="CK24" s="667"/>
      <c r="CL24" s="667"/>
      <c r="CM24" s="667"/>
      <c r="CN24" s="667"/>
      <c r="CO24" s="667"/>
      <c r="CP24" s="667"/>
      <c r="CQ24" s="668"/>
      <c r="CR24" s="663">
        <v>45496273</v>
      </c>
      <c r="CS24" s="664"/>
      <c r="CT24" s="664"/>
      <c r="CU24" s="664"/>
      <c r="CV24" s="664"/>
      <c r="CW24" s="664"/>
      <c r="CX24" s="664"/>
      <c r="CY24" s="689"/>
      <c r="CZ24" s="690">
        <v>37.5</v>
      </c>
      <c r="DA24" s="672"/>
      <c r="DB24" s="672"/>
      <c r="DC24" s="692"/>
      <c r="DD24" s="688">
        <v>27753955</v>
      </c>
      <c r="DE24" s="664"/>
      <c r="DF24" s="664"/>
      <c r="DG24" s="664"/>
      <c r="DH24" s="664"/>
      <c r="DI24" s="664"/>
      <c r="DJ24" s="664"/>
      <c r="DK24" s="689"/>
      <c r="DL24" s="688">
        <v>27388984</v>
      </c>
      <c r="DM24" s="664"/>
      <c r="DN24" s="664"/>
      <c r="DO24" s="664"/>
      <c r="DP24" s="664"/>
      <c r="DQ24" s="664"/>
      <c r="DR24" s="664"/>
      <c r="DS24" s="664"/>
      <c r="DT24" s="664"/>
      <c r="DU24" s="664"/>
      <c r="DV24" s="689"/>
      <c r="DW24" s="690">
        <v>34.299999999999997</v>
      </c>
      <c r="DX24" s="672"/>
      <c r="DY24" s="672"/>
      <c r="DZ24" s="672"/>
      <c r="EA24" s="672"/>
      <c r="EB24" s="672"/>
      <c r="EC24" s="691"/>
    </row>
    <row r="25" spans="2:133" ht="11.25" customHeight="1" x14ac:dyDescent="0.2">
      <c r="B25" s="605" t="s">
        <v>207</v>
      </c>
      <c r="C25" s="606"/>
      <c r="D25" s="606"/>
      <c r="E25" s="606"/>
      <c r="F25" s="606"/>
      <c r="G25" s="606"/>
      <c r="H25" s="606"/>
      <c r="I25" s="606"/>
      <c r="J25" s="606"/>
      <c r="K25" s="606"/>
      <c r="L25" s="606"/>
      <c r="M25" s="606"/>
      <c r="N25" s="606"/>
      <c r="O25" s="606"/>
      <c r="P25" s="606"/>
      <c r="Q25" s="607"/>
      <c r="R25" s="608">
        <v>73288062</v>
      </c>
      <c r="S25" s="609"/>
      <c r="T25" s="609"/>
      <c r="U25" s="609"/>
      <c r="V25" s="609"/>
      <c r="W25" s="609"/>
      <c r="X25" s="609"/>
      <c r="Y25" s="610"/>
      <c r="Z25" s="646">
        <v>54.3</v>
      </c>
      <c r="AA25" s="646"/>
      <c r="AB25" s="646"/>
      <c r="AC25" s="646"/>
      <c r="AD25" s="647">
        <v>73288062</v>
      </c>
      <c r="AE25" s="647"/>
      <c r="AF25" s="647"/>
      <c r="AG25" s="647"/>
      <c r="AH25" s="647"/>
      <c r="AI25" s="647"/>
      <c r="AJ25" s="647"/>
      <c r="AK25" s="647"/>
      <c r="AL25" s="611">
        <v>91.7</v>
      </c>
      <c r="AM25" s="612"/>
      <c r="AN25" s="612"/>
      <c r="AO25" s="648"/>
      <c r="AP25" s="605" t="s">
        <v>208</v>
      </c>
      <c r="AQ25" s="685"/>
      <c r="AR25" s="685"/>
      <c r="AS25" s="685"/>
      <c r="AT25" s="685"/>
      <c r="AU25" s="685"/>
      <c r="AV25" s="685"/>
      <c r="AW25" s="685"/>
      <c r="AX25" s="685"/>
      <c r="AY25" s="685"/>
      <c r="AZ25" s="685"/>
      <c r="BA25" s="685"/>
      <c r="BB25" s="685"/>
      <c r="BC25" s="685"/>
      <c r="BD25" s="685"/>
      <c r="BE25" s="685"/>
      <c r="BF25" s="686"/>
      <c r="BG25" s="608" t="s">
        <v>47</v>
      </c>
      <c r="BH25" s="609"/>
      <c r="BI25" s="609"/>
      <c r="BJ25" s="609"/>
      <c r="BK25" s="609"/>
      <c r="BL25" s="609"/>
      <c r="BM25" s="609"/>
      <c r="BN25" s="610"/>
      <c r="BO25" s="646" t="s">
        <v>47</v>
      </c>
      <c r="BP25" s="646"/>
      <c r="BQ25" s="646"/>
      <c r="BR25" s="646"/>
      <c r="BS25" s="647" t="s">
        <v>47</v>
      </c>
      <c r="BT25" s="647"/>
      <c r="BU25" s="647"/>
      <c r="BV25" s="647"/>
      <c r="BW25" s="647"/>
      <c r="BX25" s="647"/>
      <c r="BY25" s="647"/>
      <c r="BZ25" s="647"/>
      <c r="CA25" s="647"/>
      <c r="CB25" s="687"/>
      <c r="CD25" s="605" t="s">
        <v>209</v>
      </c>
      <c r="CE25" s="606"/>
      <c r="CF25" s="606"/>
      <c r="CG25" s="606"/>
      <c r="CH25" s="606"/>
      <c r="CI25" s="606"/>
      <c r="CJ25" s="606"/>
      <c r="CK25" s="606"/>
      <c r="CL25" s="606"/>
      <c r="CM25" s="606"/>
      <c r="CN25" s="606"/>
      <c r="CO25" s="606"/>
      <c r="CP25" s="606"/>
      <c r="CQ25" s="607"/>
      <c r="CR25" s="608">
        <v>18286910</v>
      </c>
      <c r="CS25" s="621"/>
      <c r="CT25" s="621"/>
      <c r="CU25" s="621"/>
      <c r="CV25" s="621"/>
      <c r="CW25" s="621"/>
      <c r="CX25" s="621"/>
      <c r="CY25" s="622"/>
      <c r="CZ25" s="611">
        <v>15.1</v>
      </c>
      <c r="DA25" s="623"/>
      <c r="DB25" s="623"/>
      <c r="DC25" s="624"/>
      <c r="DD25" s="614">
        <v>16962817</v>
      </c>
      <c r="DE25" s="621"/>
      <c r="DF25" s="621"/>
      <c r="DG25" s="621"/>
      <c r="DH25" s="621"/>
      <c r="DI25" s="621"/>
      <c r="DJ25" s="621"/>
      <c r="DK25" s="622"/>
      <c r="DL25" s="614">
        <v>16707791</v>
      </c>
      <c r="DM25" s="621"/>
      <c r="DN25" s="621"/>
      <c r="DO25" s="621"/>
      <c r="DP25" s="621"/>
      <c r="DQ25" s="621"/>
      <c r="DR25" s="621"/>
      <c r="DS25" s="621"/>
      <c r="DT25" s="621"/>
      <c r="DU25" s="621"/>
      <c r="DV25" s="622"/>
      <c r="DW25" s="611">
        <v>20.9</v>
      </c>
      <c r="DX25" s="623"/>
      <c r="DY25" s="623"/>
      <c r="DZ25" s="623"/>
      <c r="EA25" s="623"/>
      <c r="EB25" s="623"/>
      <c r="EC25" s="635"/>
    </row>
    <row r="26" spans="2:133" ht="11.25" customHeight="1" x14ac:dyDescent="0.2">
      <c r="B26" s="605" t="s">
        <v>210</v>
      </c>
      <c r="C26" s="606"/>
      <c r="D26" s="606"/>
      <c r="E26" s="606"/>
      <c r="F26" s="606"/>
      <c r="G26" s="606"/>
      <c r="H26" s="606"/>
      <c r="I26" s="606"/>
      <c r="J26" s="606"/>
      <c r="K26" s="606"/>
      <c r="L26" s="606"/>
      <c r="M26" s="606"/>
      <c r="N26" s="606"/>
      <c r="O26" s="606"/>
      <c r="P26" s="606"/>
      <c r="Q26" s="607"/>
      <c r="R26" s="608">
        <v>25571</v>
      </c>
      <c r="S26" s="609"/>
      <c r="T26" s="609"/>
      <c r="U26" s="609"/>
      <c r="V26" s="609"/>
      <c r="W26" s="609"/>
      <c r="X26" s="609"/>
      <c r="Y26" s="610"/>
      <c r="Z26" s="646">
        <v>0</v>
      </c>
      <c r="AA26" s="646"/>
      <c r="AB26" s="646"/>
      <c r="AC26" s="646"/>
      <c r="AD26" s="647">
        <v>25571</v>
      </c>
      <c r="AE26" s="647"/>
      <c r="AF26" s="647"/>
      <c r="AG26" s="647"/>
      <c r="AH26" s="647"/>
      <c r="AI26" s="647"/>
      <c r="AJ26" s="647"/>
      <c r="AK26" s="647"/>
      <c r="AL26" s="611">
        <v>0</v>
      </c>
      <c r="AM26" s="612"/>
      <c r="AN26" s="612"/>
      <c r="AO26" s="648"/>
      <c r="AP26" s="605" t="s">
        <v>211</v>
      </c>
      <c r="AQ26" s="685"/>
      <c r="AR26" s="685"/>
      <c r="AS26" s="685"/>
      <c r="AT26" s="685"/>
      <c r="AU26" s="685"/>
      <c r="AV26" s="685"/>
      <c r="AW26" s="685"/>
      <c r="AX26" s="685"/>
      <c r="AY26" s="685"/>
      <c r="AZ26" s="685"/>
      <c r="BA26" s="685"/>
      <c r="BB26" s="685"/>
      <c r="BC26" s="685"/>
      <c r="BD26" s="685"/>
      <c r="BE26" s="685"/>
      <c r="BF26" s="686"/>
      <c r="BG26" s="608" t="s">
        <v>47</v>
      </c>
      <c r="BH26" s="609"/>
      <c r="BI26" s="609"/>
      <c r="BJ26" s="609"/>
      <c r="BK26" s="609"/>
      <c r="BL26" s="609"/>
      <c r="BM26" s="609"/>
      <c r="BN26" s="610"/>
      <c r="BO26" s="646" t="s">
        <v>47</v>
      </c>
      <c r="BP26" s="646"/>
      <c r="BQ26" s="646"/>
      <c r="BR26" s="646"/>
      <c r="BS26" s="647" t="s">
        <v>47</v>
      </c>
      <c r="BT26" s="647"/>
      <c r="BU26" s="647"/>
      <c r="BV26" s="647"/>
      <c r="BW26" s="647"/>
      <c r="BX26" s="647"/>
      <c r="BY26" s="647"/>
      <c r="BZ26" s="647"/>
      <c r="CA26" s="647"/>
      <c r="CB26" s="687"/>
      <c r="CD26" s="605" t="s">
        <v>212</v>
      </c>
      <c r="CE26" s="606"/>
      <c r="CF26" s="606"/>
      <c r="CG26" s="606"/>
      <c r="CH26" s="606"/>
      <c r="CI26" s="606"/>
      <c r="CJ26" s="606"/>
      <c r="CK26" s="606"/>
      <c r="CL26" s="606"/>
      <c r="CM26" s="606"/>
      <c r="CN26" s="606"/>
      <c r="CO26" s="606"/>
      <c r="CP26" s="606"/>
      <c r="CQ26" s="607"/>
      <c r="CR26" s="608">
        <v>12197631</v>
      </c>
      <c r="CS26" s="609"/>
      <c r="CT26" s="609"/>
      <c r="CU26" s="609"/>
      <c r="CV26" s="609"/>
      <c r="CW26" s="609"/>
      <c r="CX26" s="609"/>
      <c r="CY26" s="610"/>
      <c r="CZ26" s="611">
        <v>10</v>
      </c>
      <c r="DA26" s="623"/>
      <c r="DB26" s="623"/>
      <c r="DC26" s="624"/>
      <c r="DD26" s="614">
        <v>11296825</v>
      </c>
      <c r="DE26" s="609"/>
      <c r="DF26" s="609"/>
      <c r="DG26" s="609"/>
      <c r="DH26" s="609"/>
      <c r="DI26" s="609"/>
      <c r="DJ26" s="609"/>
      <c r="DK26" s="610"/>
      <c r="DL26" s="614" t="s">
        <v>47</v>
      </c>
      <c r="DM26" s="609"/>
      <c r="DN26" s="609"/>
      <c r="DO26" s="609"/>
      <c r="DP26" s="609"/>
      <c r="DQ26" s="609"/>
      <c r="DR26" s="609"/>
      <c r="DS26" s="609"/>
      <c r="DT26" s="609"/>
      <c r="DU26" s="609"/>
      <c r="DV26" s="610"/>
      <c r="DW26" s="611" t="s">
        <v>47</v>
      </c>
      <c r="DX26" s="623"/>
      <c r="DY26" s="623"/>
      <c r="DZ26" s="623"/>
      <c r="EA26" s="623"/>
      <c r="EB26" s="623"/>
      <c r="EC26" s="635"/>
    </row>
    <row r="27" spans="2:133" ht="11.25" customHeight="1" x14ac:dyDescent="0.2">
      <c r="B27" s="605" t="s">
        <v>213</v>
      </c>
      <c r="C27" s="606"/>
      <c r="D27" s="606"/>
      <c r="E27" s="606"/>
      <c r="F27" s="606"/>
      <c r="G27" s="606"/>
      <c r="H27" s="606"/>
      <c r="I27" s="606"/>
      <c r="J27" s="606"/>
      <c r="K27" s="606"/>
      <c r="L27" s="606"/>
      <c r="M27" s="606"/>
      <c r="N27" s="606"/>
      <c r="O27" s="606"/>
      <c r="P27" s="606"/>
      <c r="Q27" s="607"/>
      <c r="R27" s="608">
        <v>793449</v>
      </c>
      <c r="S27" s="609"/>
      <c r="T27" s="609"/>
      <c r="U27" s="609"/>
      <c r="V27" s="609"/>
      <c r="W27" s="609"/>
      <c r="X27" s="609"/>
      <c r="Y27" s="610"/>
      <c r="Z27" s="646">
        <v>0.6</v>
      </c>
      <c r="AA27" s="646"/>
      <c r="AB27" s="646"/>
      <c r="AC27" s="646"/>
      <c r="AD27" s="647" t="s">
        <v>47</v>
      </c>
      <c r="AE27" s="647"/>
      <c r="AF27" s="647"/>
      <c r="AG27" s="647"/>
      <c r="AH27" s="647"/>
      <c r="AI27" s="647"/>
      <c r="AJ27" s="647"/>
      <c r="AK27" s="647"/>
      <c r="AL27" s="611" t="s">
        <v>47</v>
      </c>
      <c r="AM27" s="612"/>
      <c r="AN27" s="612"/>
      <c r="AO27" s="648"/>
      <c r="AP27" s="605" t="s">
        <v>214</v>
      </c>
      <c r="AQ27" s="606"/>
      <c r="AR27" s="606"/>
      <c r="AS27" s="606"/>
      <c r="AT27" s="606"/>
      <c r="AU27" s="606"/>
      <c r="AV27" s="606"/>
      <c r="AW27" s="606"/>
      <c r="AX27" s="606"/>
      <c r="AY27" s="606"/>
      <c r="AZ27" s="606"/>
      <c r="BA27" s="606"/>
      <c r="BB27" s="606"/>
      <c r="BC27" s="606"/>
      <c r="BD27" s="606"/>
      <c r="BE27" s="606"/>
      <c r="BF27" s="607"/>
      <c r="BG27" s="608">
        <v>61228657</v>
      </c>
      <c r="BH27" s="609"/>
      <c r="BI27" s="609"/>
      <c r="BJ27" s="609"/>
      <c r="BK27" s="609"/>
      <c r="BL27" s="609"/>
      <c r="BM27" s="609"/>
      <c r="BN27" s="610"/>
      <c r="BO27" s="646">
        <v>100</v>
      </c>
      <c r="BP27" s="646"/>
      <c r="BQ27" s="646"/>
      <c r="BR27" s="646"/>
      <c r="BS27" s="647" t="s">
        <v>47</v>
      </c>
      <c r="BT27" s="647"/>
      <c r="BU27" s="647"/>
      <c r="BV27" s="647"/>
      <c r="BW27" s="647"/>
      <c r="BX27" s="647"/>
      <c r="BY27" s="647"/>
      <c r="BZ27" s="647"/>
      <c r="CA27" s="647"/>
      <c r="CB27" s="687"/>
      <c r="CD27" s="605" t="s">
        <v>215</v>
      </c>
      <c r="CE27" s="606"/>
      <c r="CF27" s="606"/>
      <c r="CG27" s="606"/>
      <c r="CH27" s="606"/>
      <c r="CI27" s="606"/>
      <c r="CJ27" s="606"/>
      <c r="CK27" s="606"/>
      <c r="CL27" s="606"/>
      <c r="CM27" s="606"/>
      <c r="CN27" s="606"/>
      <c r="CO27" s="606"/>
      <c r="CP27" s="606"/>
      <c r="CQ27" s="607"/>
      <c r="CR27" s="608">
        <v>26494091</v>
      </c>
      <c r="CS27" s="621"/>
      <c r="CT27" s="621"/>
      <c r="CU27" s="621"/>
      <c r="CV27" s="621"/>
      <c r="CW27" s="621"/>
      <c r="CX27" s="621"/>
      <c r="CY27" s="622"/>
      <c r="CZ27" s="611">
        <v>21.8</v>
      </c>
      <c r="DA27" s="623"/>
      <c r="DB27" s="623"/>
      <c r="DC27" s="624"/>
      <c r="DD27" s="614">
        <v>10075866</v>
      </c>
      <c r="DE27" s="621"/>
      <c r="DF27" s="621"/>
      <c r="DG27" s="621"/>
      <c r="DH27" s="621"/>
      <c r="DI27" s="621"/>
      <c r="DJ27" s="621"/>
      <c r="DK27" s="622"/>
      <c r="DL27" s="614">
        <v>9965921</v>
      </c>
      <c r="DM27" s="621"/>
      <c r="DN27" s="621"/>
      <c r="DO27" s="621"/>
      <c r="DP27" s="621"/>
      <c r="DQ27" s="621"/>
      <c r="DR27" s="621"/>
      <c r="DS27" s="621"/>
      <c r="DT27" s="621"/>
      <c r="DU27" s="621"/>
      <c r="DV27" s="622"/>
      <c r="DW27" s="611">
        <v>12.5</v>
      </c>
      <c r="DX27" s="623"/>
      <c r="DY27" s="623"/>
      <c r="DZ27" s="623"/>
      <c r="EA27" s="623"/>
      <c r="EB27" s="623"/>
      <c r="EC27" s="635"/>
    </row>
    <row r="28" spans="2:133" ht="11.25" customHeight="1" x14ac:dyDescent="0.2">
      <c r="B28" s="605" t="s">
        <v>216</v>
      </c>
      <c r="C28" s="606"/>
      <c r="D28" s="606"/>
      <c r="E28" s="606"/>
      <c r="F28" s="606"/>
      <c r="G28" s="606"/>
      <c r="H28" s="606"/>
      <c r="I28" s="606"/>
      <c r="J28" s="606"/>
      <c r="K28" s="606"/>
      <c r="L28" s="606"/>
      <c r="M28" s="606"/>
      <c r="N28" s="606"/>
      <c r="O28" s="606"/>
      <c r="P28" s="606"/>
      <c r="Q28" s="607"/>
      <c r="R28" s="608">
        <v>4427084</v>
      </c>
      <c r="S28" s="609"/>
      <c r="T28" s="609"/>
      <c r="U28" s="609"/>
      <c r="V28" s="609"/>
      <c r="W28" s="609"/>
      <c r="X28" s="609"/>
      <c r="Y28" s="610"/>
      <c r="Z28" s="646">
        <v>3.3</v>
      </c>
      <c r="AA28" s="646"/>
      <c r="AB28" s="646"/>
      <c r="AC28" s="646"/>
      <c r="AD28" s="647">
        <v>3736030</v>
      </c>
      <c r="AE28" s="647"/>
      <c r="AF28" s="647"/>
      <c r="AG28" s="647"/>
      <c r="AH28" s="647"/>
      <c r="AI28" s="647"/>
      <c r="AJ28" s="647"/>
      <c r="AK28" s="647"/>
      <c r="AL28" s="611">
        <v>4.7</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217</v>
      </c>
      <c r="CE28" s="606"/>
      <c r="CF28" s="606"/>
      <c r="CG28" s="606"/>
      <c r="CH28" s="606"/>
      <c r="CI28" s="606"/>
      <c r="CJ28" s="606"/>
      <c r="CK28" s="606"/>
      <c r="CL28" s="606"/>
      <c r="CM28" s="606"/>
      <c r="CN28" s="606"/>
      <c r="CO28" s="606"/>
      <c r="CP28" s="606"/>
      <c r="CQ28" s="607"/>
      <c r="CR28" s="608">
        <v>715272</v>
      </c>
      <c r="CS28" s="609"/>
      <c r="CT28" s="609"/>
      <c r="CU28" s="609"/>
      <c r="CV28" s="609"/>
      <c r="CW28" s="609"/>
      <c r="CX28" s="609"/>
      <c r="CY28" s="610"/>
      <c r="CZ28" s="611">
        <v>0.6</v>
      </c>
      <c r="DA28" s="623"/>
      <c r="DB28" s="623"/>
      <c r="DC28" s="624"/>
      <c r="DD28" s="614">
        <v>715272</v>
      </c>
      <c r="DE28" s="609"/>
      <c r="DF28" s="609"/>
      <c r="DG28" s="609"/>
      <c r="DH28" s="609"/>
      <c r="DI28" s="609"/>
      <c r="DJ28" s="609"/>
      <c r="DK28" s="610"/>
      <c r="DL28" s="614">
        <v>715272</v>
      </c>
      <c r="DM28" s="609"/>
      <c r="DN28" s="609"/>
      <c r="DO28" s="609"/>
      <c r="DP28" s="609"/>
      <c r="DQ28" s="609"/>
      <c r="DR28" s="609"/>
      <c r="DS28" s="609"/>
      <c r="DT28" s="609"/>
      <c r="DU28" s="609"/>
      <c r="DV28" s="610"/>
      <c r="DW28" s="611">
        <v>0.9</v>
      </c>
      <c r="DX28" s="623"/>
      <c r="DY28" s="623"/>
      <c r="DZ28" s="623"/>
      <c r="EA28" s="623"/>
      <c r="EB28" s="623"/>
      <c r="EC28" s="635"/>
    </row>
    <row r="29" spans="2:133" ht="11.25" customHeight="1" x14ac:dyDescent="0.2">
      <c r="B29" s="605" t="s">
        <v>218</v>
      </c>
      <c r="C29" s="606"/>
      <c r="D29" s="606"/>
      <c r="E29" s="606"/>
      <c r="F29" s="606"/>
      <c r="G29" s="606"/>
      <c r="H29" s="606"/>
      <c r="I29" s="606"/>
      <c r="J29" s="606"/>
      <c r="K29" s="606"/>
      <c r="L29" s="606"/>
      <c r="M29" s="606"/>
      <c r="N29" s="606"/>
      <c r="O29" s="606"/>
      <c r="P29" s="606"/>
      <c r="Q29" s="607"/>
      <c r="R29" s="608">
        <v>683399</v>
      </c>
      <c r="S29" s="609"/>
      <c r="T29" s="609"/>
      <c r="U29" s="609"/>
      <c r="V29" s="609"/>
      <c r="W29" s="609"/>
      <c r="X29" s="609"/>
      <c r="Y29" s="610"/>
      <c r="Z29" s="646">
        <v>0.5</v>
      </c>
      <c r="AA29" s="646"/>
      <c r="AB29" s="646"/>
      <c r="AC29" s="646"/>
      <c r="AD29" s="647" t="s">
        <v>47</v>
      </c>
      <c r="AE29" s="647"/>
      <c r="AF29" s="647"/>
      <c r="AG29" s="647"/>
      <c r="AH29" s="647"/>
      <c r="AI29" s="647"/>
      <c r="AJ29" s="647"/>
      <c r="AK29" s="647"/>
      <c r="AL29" s="611" t="s">
        <v>47</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219</v>
      </c>
      <c r="CE29" s="628"/>
      <c r="CF29" s="605" t="s">
        <v>220</v>
      </c>
      <c r="CG29" s="606"/>
      <c r="CH29" s="606"/>
      <c r="CI29" s="606"/>
      <c r="CJ29" s="606"/>
      <c r="CK29" s="606"/>
      <c r="CL29" s="606"/>
      <c r="CM29" s="606"/>
      <c r="CN29" s="606"/>
      <c r="CO29" s="606"/>
      <c r="CP29" s="606"/>
      <c r="CQ29" s="607"/>
      <c r="CR29" s="608">
        <v>715241</v>
      </c>
      <c r="CS29" s="621"/>
      <c r="CT29" s="621"/>
      <c r="CU29" s="621"/>
      <c r="CV29" s="621"/>
      <c r="CW29" s="621"/>
      <c r="CX29" s="621"/>
      <c r="CY29" s="622"/>
      <c r="CZ29" s="611">
        <v>0.6</v>
      </c>
      <c r="DA29" s="623"/>
      <c r="DB29" s="623"/>
      <c r="DC29" s="624"/>
      <c r="DD29" s="614">
        <v>715241</v>
      </c>
      <c r="DE29" s="621"/>
      <c r="DF29" s="621"/>
      <c r="DG29" s="621"/>
      <c r="DH29" s="621"/>
      <c r="DI29" s="621"/>
      <c r="DJ29" s="621"/>
      <c r="DK29" s="622"/>
      <c r="DL29" s="614">
        <v>715241</v>
      </c>
      <c r="DM29" s="621"/>
      <c r="DN29" s="621"/>
      <c r="DO29" s="621"/>
      <c r="DP29" s="621"/>
      <c r="DQ29" s="621"/>
      <c r="DR29" s="621"/>
      <c r="DS29" s="621"/>
      <c r="DT29" s="621"/>
      <c r="DU29" s="621"/>
      <c r="DV29" s="622"/>
      <c r="DW29" s="611">
        <v>0.9</v>
      </c>
      <c r="DX29" s="623"/>
      <c r="DY29" s="623"/>
      <c r="DZ29" s="623"/>
      <c r="EA29" s="623"/>
      <c r="EB29" s="623"/>
      <c r="EC29" s="635"/>
    </row>
    <row r="30" spans="2:133" ht="11.25" customHeight="1" x14ac:dyDescent="0.2">
      <c r="B30" s="605" t="s">
        <v>221</v>
      </c>
      <c r="C30" s="606"/>
      <c r="D30" s="606"/>
      <c r="E30" s="606"/>
      <c r="F30" s="606"/>
      <c r="G30" s="606"/>
      <c r="H30" s="606"/>
      <c r="I30" s="606"/>
      <c r="J30" s="606"/>
      <c r="K30" s="606"/>
      <c r="L30" s="606"/>
      <c r="M30" s="606"/>
      <c r="N30" s="606"/>
      <c r="O30" s="606"/>
      <c r="P30" s="606"/>
      <c r="Q30" s="607"/>
      <c r="R30" s="608">
        <v>20678023</v>
      </c>
      <c r="S30" s="609"/>
      <c r="T30" s="609"/>
      <c r="U30" s="609"/>
      <c r="V30" s="609"/>
      <c r="W30" s="609"/>
      <c r="X30" s="609"/>
      <c r="Y30" s="610"/>
      <c r="Z30" s="646">
        <v>15.3</v>
      </c>
      <c r="AA30" s="646"/>
      <c r="AB30" s="646"/>
      <c r="AC30" s="646"/>
      <c r="AD30" s="647" t="s">
        <v>47</v>
      </c>
      <c r="AE30" s="647"/>
      <c r="AF30" s="647"/>
      <c r="AG30" s="647"/>
      <c r="AH30" s="647"/>
      <c r="AI30" s="647"/>
      <c r="AJ30" s="647"/>
      <c r="AK30" s="647"/>
      <c r="AL30" s="611" t="s">
        <v>47</v>
      </c>
      <c r="AM30" s="612"/>
      <c r="AN30" s="612"/>
      <c r="AO30" s="648"/>
      <c r="AP30" s="660" t="s">
        <v>138</v>
      </c>
      <c r="AQ30" s="661"/>
      <c r="AR30" s="661"/>
      <c r="AS30" s="661"/>
      <c r="AT30" s="661"/>
      <c r="AU30" s="661"/>
      <c r="AV30" s="661"/>
      <c r="AW30" s="661"/>
      <c r="AX30" s="661"/>
      <c r="AY30" s="661"/>
      <c r="AZ30" s="661"/>
      <c r="BA30" s="661"/>
      <c r="BB30" s="661"/>
      <c r="BC30" s="661"/>
      <c r="BD30" s="661"/>
      <c r="BE30" s="661"/>
      <c r="BF30" s="662"/>
      <c r="BG30" s="660" t="s">
        <v>222</v>
      </c>
      <c r="BH30" s="678"/>
      <c r="BI30" s="678"/>
      <c r="BJ30" s="678"/>
      <c r="BK30" s="678"/>
      <c r="BL30" s="678"/>
      <c r="BM30" s="678"/>
      <c r="BN30" s="678"/>
      <c r="BO30" s="678"/>
      <c r="BP30" s="678"/>
      <c r="BQ30" s="679"/>
      <c r="BR30" s="660" t="s">
        <v>223</v>
      </c>
      <c r="BS30" s="678"/>
      <c r="BT30" s="678"/>
      <c r="BU30" s="678"/>
      <c r="BV30" s="678"/>
      <c r="BW30" s="678"/>
      <c r="BX30" s="678"/>
      <c r="BY30" s="678"/>
      <c r="BZ30" s="678"/>
      <c r="CA30" s="678"/>
      <c r="CB30" s="679"/>
      <c r="CD30" s="629"/>
      <c r="CE30" s="630"/>
      <c r="CF30" s="605" t="s">
        <v>224</v>
      </c>
      <c r="CG30" s="606"/>
      <c r="CH30" s="606"/>
      <c r="CI30" s="606"/>
      <c r="CJ30" s="606"/>
      <c r="CK30" s="606"/>
      <c r="CL30" s="606"/>
      <c r="CM30" s="606"/>
      <c r="CN30" s="606"/>
      <c r="CO30" s="606"/>
      <c r="CP30" s="606"/>
      <c r="CQ30" s="607"/>
      <c r="CR30" s="608">
        <v>666777</v>
      </c>
      <c r="CS30" s="609"/>
      <c r="CT30" s="609"/>
      <c r="CU30" s="609"/>
      <c r="CV30" s="609"/>
      <c r="CW30" s="609"/>
      <c r="CX30" s="609"/>
      <c r="CY30" s="610"/>
      <c r="CZ30" s="611">
        <v>0.5</v>
      </c>
      <c r="DA30" s="623"/>
      <c r="DB30" s="623"/>
      <c r="DC30" s="624"/>
      <c r="DD30" s="614">
        <v>666777</v>
      </c>
      <c r="DE30" s="609"/>
      <c r="DF30" s="609"/>
      <c r="DG30" s="609"/>
      <c r="DH30" s="609"/>
      <c r="DI30" s="609"/>
      <c r="DJ30" s="609"/>
      <c r="DK30" s="610"/>
      <c r="DL30" s="614">
        <v>666777</v>
      </c>
      <c r="DM30" s="609"/>
      <c r="DN30" s="609"/>
      <c r="DO30" s="609"/>
      <c r="DP30" s="609"/>
      <c r="DQ30" s="609"/>
      <c r="DR30" s="609"/>
      <c r="DS30" s="609"/>
      <c r="DT30" s="609"/>
      <c r="DU30" s="609"/>
      <c r="DV30" s="610"/>
      <c r="DW30" s="611">
        <v>0.8</v>
      </c>
      <c r="DX30" s="623"/>
      <c r="DY30" s="623"/>
      <c r="DZ30" s="623"/>
      <c r="EA30" s="623"/>
      <c r="EB30" s="623"/>
      <c r="EC30" s="635"/>
    </row>
    <row r="31" spans="2:133" ht="11.25" customHeight="1" x14ac:dyDescent="0.2">
      <c r="B31" s="675" t="s">
        <v>225</v>
      </c>
      <c r="C31" s="676"/>
      <c r="D31" s="676"/>
      <c r="E31" s="676"/>
      <c r="F31" s="676"/>
      <c r="G31" s="676"/>
      <c r="H31" s="676"/>
      <c r="I31" s="676"/>
      <c r="J31" s="676"/>
      <c r="K31" s="676"/>
      <c r="L31" s="676"/>
      <c r="M31" s="676"/>
      <c r="N31" s="676"/>
      <c r="O31" s="676"/>
      <c r="P31" s="676"/>
      <c r="Q31" s="677"/>
      <c r="R31" s="608">
        <v>4178683</v>
      </c>
      <c r="S31" s="609"/>
      <c r="T31" s="609"/>
      <c r="U31" s="609"/>
      <c r="V31" s="609"/>
      <c r="W31" s="609"/>
      <c r="X31" s="609"/>
      <c r="Y31" s="610"/>
      <c r="Z31" s="646">
        <v>3.1</v>
      </c>
      <c r="AA31" s="646"/>
      <c r="AB31" s="646"/>
      <c r="AC31" s="646"/>
      <c r="AD31" s="647">
        <v>1966970</v>
      </c>
      <c r="AE31" s="647"/>
      <c r="AF31" s="647"/>
      <c r="AG31" s="647"/>
      <c r="AH31" s="647"/>
      <c r="AI31" s="647"/>
      <c r="AJ31" s="647"/>
      <c r="AK31" s="647"/>
      <c r="AL31" s="611">
        <v>2.5</v>
      </c>
      <c r="AM31" s="612"/>
      <c r="AN31" s="612"/>
      <c r="AO31" s="648"/>
      <c r="AP31" s="680" t="s">
        <v>226</v>
      </c>
      <c r="AQ31" s="681"/>
      <c r="AR31" s="681"/>
      <c r="AS31" s="681"/>
      <c r="AT31" s="682" t="s">
        <v>227</v>
      </c>
      <c r="AU31" s="212"/>
      <c r="AV31" s="212"/>
      <c r="AW31" s="212"/>
      <c r="AX31" s="666" t="s">
        <v>103</v>
      </c>
      <c r="AY31" s="667"/>
      <c r="AZ31" s="667"/>
      <c r="BA31" s="667"/>
      <c r="BB31" s="667"/>
      <c r="BC31" s="667"/>
      <c r="BD31" s="667"/>
      <c r="BE31" s="667"/>
      <c r="BF31" s="668"/>
      <c r="BG31" s="670">
        <v>98</v>
      </c>
      <c r="BH31" s="671"/>
      <c r="BI31" s="671"/>
      <c r="BJ31" s="671"/>
      <c r="BK31" s="671"/>
      <c r="BL31" s="671"/>
      <c r="BM31" s="672">
        <v>97.1</v>
      </c>
      <c r="BN31" s="671"/>
      <c r="BO31" s="671"/>
      <c r="BP31" s="671"/>
      <c r="BQ31" s="673"/>
      <c r="BR31" s="670">
        <v>99</v>
      </c>
      <c r="BS31" s="671"/>
      <c r="BT31" s="671"/>
      <c r="BU31" s="671"/>
      <c r="BV31" s="671"/>
      <c r="BW31" s="671"/>
      <c r="BX31" s="672">
        <v>98</v>
      </c>
      <c r="BY31" s="671"/>
      <c r="BZ31" s="671"/>
      <c r="CA31" s="671"/>
      <c r="CB31" s="673"/>
      <c r="CD31" s="629"/>
      <c r="CE31" s="630"/>
      <c r="CF31" s="605" t="s">
        <v>228</v>
      </c>
      <c r="CG31" s="606"/>
      <c r="CH31" s="606"/>
      <c r="CI31" s="606"/>
      <c r="CJ31" s="606"/>
      <c r="CK31" s="606"/>
      <c r="CL31" s="606"/>
      <c r="CM31" s="606"/>
      <c r="CN31" s="606"/>
      <c r="CO31" s="606"/>
      <c r="CP31" s="606"/>
      <c r="CQ31" s="607"/>
      <c r="CR31" s="608">
        <v>48464</v>
      </c>
      <c r="CS31" s="621"/>
      <c r="CT31" s="621"/>
      <c r="CU31" s="621"/>
      <c r="CV31" s="621"/>
      <c r="CW31" s="621"/>
      <c r="CX31" s="621"/>
      <c r="CY31" s="622"/>
      <c r="CZ31" s="611">
        <v>0</v>
      </c>
      <c r="DA31" s="623"/>
      <c r="DB31" s="623"/>
      <c r="DC31" s="624"/>
      <c r="DD31" s="614">
        <v>48464</v>
      </c>
      <c r="DE31" s="621"/>
      <c r="DF31" s="621"/>
      <c r="DG31" s="621"/>
      <c r="DH31" s="621"/>
      <c r="DI31" s="621"/>
      <c r="DJ31" s="621"/>
      <c r="DK31" s="622"/>
      <c r="DL31" s="614">
        <v>48464</v>
      </c>
      <c r="DM31" s="621"/>
      <c r="DN31" s="621"/>
      <c r="DO31" s="621"/>
      <c r="DP31" s="621"/>
      <c r="DQ31" s="621"/>
      <c r="DR31" s="621"/>
      <c r="DS31" s="621"/>
      <c r="DT31" s="621"/>
      <c r="DU31" s="621"/>
      <c r="DV31" s="622"/>
      <c r="DW31" s="611">
        <v>0.1</v>
      </c>
      <c r="DX31" s="623"/>
      <c r="DY31" s="623"/>
      <c r="DZ31" s="623"/>
      <c r="EA31" s="623"/>
      <c r="EB31" s="623"/>
      <c r="EC31" s="635"/>
    </row>
    <row r="32" spans="2:133" ht="11.25" customHeight="1" x14ac:dyDescent="0.2">
      <c r="B32" s="605" t="s">
        <v>229</v>
      </c>
      <c r="C32" s="606"/>
      <c r="D32" s="606"/>
      <c r="E32" s="606"/>
      <c r="F32" s="606"/>
      <c r="G32" s="606"/>
      <c r="H32" s="606"/>
      <c r="I32" s="606"/>
      <c r="J32" s="606"/>
      <c r="K32" s="606"/>
      <c r="L32" s="606"/>
      <c r="M32" s="606"/>
      <c r="N32" s="606"/>
      <c r="O32" s="606"/>
      <c r="P32" s="606"/>
      <c r="Q32" s="607"/>
      <c r="R32" s="608">
        <v>9573147</v>
      </c>
      <c r="S32" s="609"/>
      <c r="T32" s="609"/>
      <c r="U32" s="609"/>
      <c r="V32" s="609"/>
      <c r="W32" s="609"/>
      <c r="X32" s="609"/>
      <c r="Y32" s="610"/>
      <c r="Z32" s="646">
        <v>7.1</v>
      </c>
      <c r="AA32" s="646"/>
      <c r="AB32" s="646"/>
      <c r="AC32" s="646"/>
      <c r="AD32" s="647" t="s">
        <v>47</v>
      </c>
      <c r="AE32" s="647"/>
      <c r="AF32" s="647"/>
      <c r="AG32" s="647"/>
      <c r="AH32" s="647"/>
      <c r="AI32" s="647"/>
      <c r="AJ32" s="647"/>
      <c r="AK32" s="647"/>
      <c r="AL32" s="611" t="s">
        <v>47</v>
      </c>
      <c r="AM32" s="612"/>
      <c r="AN32" s="612"/>
      <c r="AO32" s="648"/>
      <c r="AP32" s="649"/>
      <c r="AQ32" s="650"/>
      <c r="AR32" s="650"/>
      <c r="AS32" s="650"/>
      <c r="AT32" s="683"/>
      <c r="AU32" s="208" t="s">
        <v>230</v>
      </c>
      <c r="AX32" s="605" t="s">
        <v>231</v>
      </c>
      <c r="AY32" s="606"/>
      <c r="AZ32" s="606"/>
      <c r="BA32" s="606"/>
      <c r="BB32" s="606"/>
      <c r="BC32" s="606"/>
      <c r="BD32" s="606"/>
      <c r="BE32" s="606"/>
      <c r="BF32" s="607"/>
      <c r="BG32" s="674">
        <v>97.9</v>
      </c>
      <c r="BH32" s="621"/>
      <c r="BI32" s="621"/>
      <c r="BJ32" s="621"/>
      <c r="BK32" s="621"/>
      <c r="BL32" s="621"/>
      <c r="BM32" s="612">
        <v>97</v>
      </c>
      <c r="BN32" s="621"/>
      <c r="BO32" s="621"/>
      <c r="BP32" s="621"/>
      <c r="BQ32" s="644"/>
      <c r="BR32" s="674">
        <v>98.9</v>
      </c>
      <c r="BS32" s="621"/>
      <c r="BT32" s="621"/>
      <c r="BU32" s="621"/>
      <c r="BV32" s="621"/>
      <c r="BW32" s="621"/>
      <c r="BX32" s="612">
        <v>97.9</v>
      </c>
      <c r="BY32" s="621"/>
      <c r="BZ32" s="621"/>
      <c r="CA32" s="621"/>
      <c r="CB32" s="644"/>
      <c r="CD32" s="631"/>
      <c r="CE32" s="632"/>
      <c r="CF32" s="605" t="s">
        <v>232</v>
      </c>
      <c r="CG32" s="606"/>
      <c r="CH32" s="606"/>
      <c r="CI32" s="606"/>
      <c r="CJ32" s="606"/>
      <c r="CK32" s="606"/>
      <c r="CL32" s="606"/>
      <c r="CM32" s="606"/>
      <c r="CN32" s="606"/>
      <c r="CO32" s="606"/>
      <c r="CP32" s="606"/>
      <c r="CQ32" s="607"/>
      <c r="CR32" s="608">
        <v>31</v>
      </c>
      <c r="CS32" s="609"/>
      <c r="CT32" s="609"/>
      <c r="CU32" s="609"/>
      <c r="CV32" s="609"/>
      <c r="CW32" s="609"/>
      <c r="CX32" s="609"/>
      <c r="CY32" s="610"/>
      <c r="CZ32" s="611">
        <v>0</v>
      </c>
      <c r="DA32" s="623"/>
      <c r="DB32" s="623"/>
      <c r="DC32" s="624"/>
      <c r="DD32" s="614">
        <v>31</v>
      </c>
      <c r="DE32" s="609"/>
      <c r="DF32" s="609"/>
      <c r="DG32" s="609"/>
      <c r="DH32" s="609"/>
      <c r="DI32" s="609"/>
      <c r="DJ32" s="609"/>
      <c r="DK32" s="610"/>
      <c r="DL32" s="614">
        <v>31</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2">
      <c r="B33" s="605" t="s">
        <v>233</v>
      </c>
      <c r="C33" s="606"/>
      <c r="D33" s="606"/>
      <c r="E33" s="606"/>
      <c r="F33" s="606"/>
      <c r="G33" s="606"/>
      <c r="H33" s="606"/>
      <c r="I33" s="606"/>
      <c r="J33" s="606"/>
      <c r="K33" s="606"/>
      <c r="L33" s="606"/>
      <c r="M33" s="606"/>
      <c r="N33" s="606"/>
      <c r="O33" s="606"/>
      <c r="P33" s="606"/>
      <c r="Q33" s="607"/>
      <c r="R33" s="608">
        <v>1606812</v>
      </c>
      <c r="S33" s="609"/>
      <c r="T33" s="609"/>
      <c r="U33" s="609"/>
      <c r="V33" s="609"/>
      <c r="W33" s="609"/>
      <c r="X33" s="609"/>
      <c r="Y33" s="610"/>
      <c r="Z33" s="646">
        <v>1.2</v>
      </c>
      <c r="AA33" s="646"/>
      <c r="AB33" s="646"/>
      <c r="AC33" s="646"/>
      <c r="AD33" s="647">
        <v>935332</v>
      </c>
      <c r="AE33" s="647"/>
      <c r="AF33" s="647"/>
      <c r="AG33" s="647"/>
      <c r="AH33" s="647"/>
      <c r="AI33" s="647"/>
      <c r="AJ33" s="647"/>
      <c r="AK33" s="647"/>
      <c r="AL33" s="611">
        <v>1.2</v>
      </c>
      <c r="AM33" s="612"/>
      <c r="AN33" s="612"/>
      <c r="AO33" s="648"/>
      <c r="AP33" s="651"/>
      <c r="AQ33" s="652"/>
      <c r="AR33" s="652"/>
      <c r="AS33" s="652"/>
      <c r="AT33" s="684"/>
      <c r="AU33" s="213"/>
      <c r="AV33" s="213"/>
      <c r="AW33" s="213"/>
      <c r="AX33" s="589" t="s">
        <v>234</v>
      </c>
      <c r="AY33" s="590"/>
      <c r="AZ33" s="590"/>
      <c r="BA33" s="590"/>
      <c r="BB33" s="590"/>
      <c r="BC33" s="590"/>
      <c r="BD33" s="590"/>
      <c r="BE33" s="590"/>
      <c r="BF33" s="591"/>
      <c r="BG33" s="669" t="s">
        <v>47</v>
      </c>
      <c r="BH33" s="593"/>
      <c r="BI33" s="593"/>
      <c r="BJ33" s="593"/>
      <c r="BK33" s="593"/>
      <c r="BL33" s="593"/>
      <c r="BM33" s="639" t="s">
        <v>47</v>
      </c>
      <c r="BN33" s="593"/>
      <c r="BO33" s="593"/>
      <c r="BP33" s="593"/>
      <c r="BQ33" s="656"/>
      <c r="BR33" s="669" t="s">
        <v>47</v>
      </c>
      <c r="BS33" s="593"/>
      <c r="BT33" s="593"/>
      <c r="BU33" s="593"/>
      <c r="BV33" s="593"/>
      <c r="BW33" s="593"/>
      <c r="BX33" s="639" t="s">
        <v>47</v>
      </c>
      <c r="BY33" s="593"/>
      <c r="BZ33" s="593"/>
      <c r="CA33" s="593"/>
      <c r="CB33" s="656"/>
      <c r="CD33" s="605" t="s">
        <v>235</v>
      </c>
      <c r="CE33" s="606"/>
      <c r="CF33" s="606"/>
      <c r="CG33" s="606"/>
      <c r="CH33" s="606"/>
      <c r="CI33" s="606"/>
      <c r="CJ33" s="606"/>
      <c r="CK33" s="606"/>
      <c r="CL33" s="606"/>
      <c r="CM33" s="606"/>
      <c r="CN33" s="606"/>
      <c r="CO33" s="606"/>
      <c r="CP33" s="606"/>
      <c r="CQ33" s="607"/>
      <c r="CR33" s="608">
        <v>64161671</v>
      </c>
      <c r="CS33" s="621"/>
      <c r="CT33" s="621"/>
      <c r="CU33" s="621"/>
      <c r="CV33" s="621"/>
      <c r="CW33" s="621"/>
      <c r="CX33" s="621"/>
      <c r="CY33" s="622"/>
      <c r="CZ33" s="611">
        <v>52.9</v>
      </c>
      <c r="DA33" s="623"/>
      <c r="DB33" s="623"/>
      <c r="DC33" s="624"/>
      <c r="DD33" s="614">
        <v>53296755</v>
      </c>
      <c r="DE33" s="621"/>
      <c r="DF33" s="621"/>
      <c r="DG33" s="621"/>
      <c r="DH33" s="621"/>
      <c r="DI33" s="621"/>
      <c r="DJ33" s="621"/>
      <c r="DK33" s="622"/>
      <c r="DL33" s="614">
        <v>29005729</v>
      </c>
      <c r="DM33" s="621"/>
      <c r="DN33" s="621"/>
      <c r="DO33" s="621"/>
      <c r="DP33" s="621"/>
      <c r="DQ33" s="621"/>
      <c r="DR33" s="621"/>
      <c r="DS33" s="621"/>
      <c r="DT33" s="621"/>
      <c r="DU33" s="621"/>
      <c r="DV33" s="622"/>
      <c r="DW33" s="611">
        <v>36.299999999999997</v>
      </c>
      <c r="DX33" s="623"/>
      <c r="DY33" s="623"/>
      <c r="DZ33" s="623"/>
      <c r="EA33" s="623"/>
      <c r="EB33" s="623"/>
      <c r="EC33" s="635"/>
    </row>
    <row r="34" spans="2:133" ht="11.25" customHeight="1" x14ac:dyDescent="0.2">
      <c r="B34" s="605" t="s">
        <v>236</v>
      </c>
      <c r="C34" s="606"/>
      <c r="D34" s="606"/>
      <c r="E34" s="606"/>
      <c r="F34" s="606"/>
      <c r="G34" s="606"/>
      <c r="H34" s="606"/>
      <c r="I34" s="606"/>
      <c r="J34" s="606"/>
      <c r="K34" s="606"/>
      <c r="L34" s="606"/>
      <c r="M34" s="606"/>
      <c r="N34" s="606"/>
      <c r="O34" s="606"/>
      <c r="P34" s="606"/>
      <c r="Q34" s="607"/>
      <c r="R34" s="608">
        <v>956350</v>
      </c>
      <c r="S34" s="609"/>
      <c r="T34" s="609"/>
      <c r="U34" s="609"/>
      <c r="V34" s="609"/>
      <c r="W34" s="609"/>
      <c r="X34" s="609"/>
      <c r="Y34" s="610"/>
      <c r="Z34" s="646">
        <v>0.7</v>
      </c>
      <c r="AA34" s="646"/>
      <c r="AB34" s="646"/>
      <c r="AC34" s="646"/>
      <c r="AD34" s="647" t="s">
        <v>47</v>
      </c>
      <c r="AE34" s="647"/>
      <c r="AF34" s="647"/>
      <c r="AG34" s="647"/>
      <c r="AH34" s="647"/>
      <c r="AI34" s="647"/>
      <c r="AJ34" s="647"/>
      <c r="AK34" s="647"/>
      <c r="AL34" s="611" t="s">
        <v>47</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237</v>
      </c>
      <c r="CE34" s="606"/>
      <c r="CF34" s="606"/>
      <c r="CG34" s="606"/>
      <c r="CH34" s="606"/>
      <c r="CI34" s="606"/>
      <c r="CJ34" s="606"/>
      <c r="CK34" s="606"/>
      <c r="CL34" s="606"/>
      <c r="CM34" s="606"/>
      <c r="CN34" s="606"/>
      <c r="CO34" s="606"/>
      <c r="CP34" s="606"/>
      <c r="CQ34" s="607"/>
      <c r="CR34" s="608">
        <v>29844643</v>
      </c>
      <c r="CS34" s="609"/>
      <c r="CT34" s="609"/>
      <c r="CU34" s="609"/>
      <c r="CV34" s="609"/>
      <c r="CW34" s="609"/>
      <c r="CX34" s="609"/>
      <c r="CY34" s="610"/>
      <c r="CZ34" s="611">
        <v>24.6</v>
      </c>
      <c r="DA34" s="623"/>
      <c r="DB34" s="623"/>
      <c r="DC34" s="624"/>
      <c r="DD34" s="614">
        <v>22423770</v>
      </c>
      <c r="DE34" s="609"/>
      <c r="DF34" s="609"/>
      <c r="DG34" s="609"/>
      <c r="DH34" s="609"/>
      <c r="DI34" s="609"/>
      <c r="DJ34" s="609"/>
      <c r="DK34" s="610"/>
      <c r="DL34" s="614">
        <v>20023714</v>
      </c>
      <c r="DM34" s="609"/>
      <c r="DN34" s="609"/>
      <c r="DO34" s="609"/>
      <c r="DP34" s="609"/>
      <c r="DQ34" s="609"/>
      <c r="DR34" s="609"/>
      <c r="DS34" s="609"/>
      <c r="DT34" s="609"/>
      <c r="DU34" s="609"/>
      <c r="DV34" s="610"/>
      <c r="DW34" s="611">
        <v>25</v>
      </c>
      <c r="DX34" s="623"/>
      <c r="DY34" s="623"/>
      <c r="DZ34" s="623"/>
      <c r="EA34" s="623"/>
      <c r="EB34" s="623"/>
      <c r="EC34" s="635"/>
    </row>
    <row r="35" spans="2:133" ht="11.25" customHeight="1" x14ac:dyDescent="0.2">
      <c r="B35" s="605" t="s">
        <v>238</v>
      </c>
      <c r="C35" s="606"/>
      <c r="D35" s="606"/>
      <c r="E35" s="606"/>
      <c r="F35" s="606"/>
      <c r="G35" s="606"/>
      <c r="H35" s="606"/>
      <c r="I35" s="606"/>
      <c r="J35" s="606"/>
      <c r="K35" s="606"/>
      <c r="L35" s="606"/>
      <c r="M35" s="606"/>
      <c r="N35" s="606"/>
      <c r="O35" s="606"/>
      <c r="P35" s="606"/>
      <c r="Q35" s="607"/>
      <c r="R35" s="608">
        <v>150000</v>
      </c>
      <c r="S35" s="609"/>
      <c r="T35" s="609"/>
      <c r="U35" s="609"/>
      <c r="V35" s="609"/>
      <c r="W35" s="609"/>
      <c r="X35" s="609"/>
      <c r="Y35" s="610"/>
      <c r="Z35" s="646">
        <v>0.1</v>
      </c>
      <c r="AA35" s="646"/>
      <c r="AB35" s="646"/>
      <c r="AC35" s="646"/>
      <c r="AD35" s="647" t="s">
        <v>47</v>
      </c>
      <c r="AE35" s="647"/>
      <c r="AF35" s="647"/>
      <c r="AG35" s="647"/>
      <c r="AH35" s="647"/>
      <c r="AI35" s="647"/>
      <c r="AJ35" s="647"/>
      <c r="AK35" s="647"/>
      <c r="AL35" s="611" t="s">
        <v>47</v>
      </c>
      <c r="AM35" s="612"/>
      <c r="AN35" s="612"/>
      <c r="AO35" s="648"/>
      <c r="AP35" s="218"/>
      <c r="AQ35" s="660" t="s">
        <v>239</v>
      </c>
      <c r="AR35" s="661"/>
      <c r="AS35" s="661"/>
      <c r="AT35" s="661"/>
      <c r="AU35" s="661"/>
      <c r="AV35" s="661"/>
      <c r="AW35" s="661"/>
      <c r="AX35" s="661"/>
      <c r="AY35" s="661"/>
      <c r="AZ35" s="661"/>
      <c r="BA35" s="661"/>
      <c r="BB35" s="661"/>
      <c r="BC35" s="661"/>
      <c r="BD35" s="661"/>
      <c r="BE35" s="661"/>
      <c r="BF35" s="662"/>
      <c r="BG35" s="660" t="s">
        <v>240</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241</v>
      </c>
      <c r="CE35" s="606"/>
      <c r="CF35" s="606"/>
      <c r="CG35" s="606"/>
      <c r="CH35" s="606"/>
      <c r="CI35" s="606"/>
      <c r="CJ35" s="606"/>
      <c r="CK35" s="606"/>
      <c r="CL35" s="606"/>
      <c r="CM35" s="606"/>
      <c r="CN35" s="606"/>
      <c r="CO35" s="606"/>
      <c r="CP35" s="606"/>
      <c r="CQ35" s="607"/>
      <c r="CR35" s="608">
        <v>540475</v>
      </c>
      <c r="CS35" s="621"/>
      <c r="CT35" s="621"/>
      <c r="CU35" s="621"/>
      <c r="CV35" s="621"/>
      <c r="CW35" s="621"/>
      <c r="CX35" s="621"/>
      <c r="CY35" s="622"/>
      <c r="CZ35" s="611">
        <v>0.4</v>
      </c>
      <c r="DA35" s="623"/>
      <c r="DB35" s="623"/>
      <c r="DC35" s="624"/>
      <c r="DD35" s="614">
        <v>533988</v>
      </c>
      <c r="DE35" s="621"/>
      <c r="DF35" s="621"/>
      <c r="DG35" s="621"/>
      <c r="DH35" s="621"/>
      <c r="DI35" s="621"/>
      <c r="DJ35" s="621"/>
      <c r="DK35" s="622"/>
      <c r="DL35" s="614">
        <v>465122</v>
      </c>
      <c r="DM35" s="621"/>
      <c r="DN35" s="621"/>
      <c r="DO35" s="621"/>
      <c r="DP35" s="621"/>
      <c r="DQ35" s="621"/>
      <c r="DR35" s="621"/>
      <c r="DS35" s="621"/>
      <c r="DT35" s="621"/>
      <c r="DU35" s="621"/>
      <c r="DV35" s="622"/>
      <c r="DW35" s="611">
        <v>0.6</v>
      </c>
      <c r="DX35" s="623"/>
      <c r="DY35" s="623"/>
      <c r="DZ35" s="623"/>
      <c r="EA35" s="623"/>
      <c r="EB35" s="623"/>
      <c r="EC35" s="635"/>
    </row>
    <row r="36" spans="2:133" ht="11.25" customHeight="1" x14ac:dyDescent="0.2">
      <c r="B36" s="605" t="s">
        <v>242</v>
      </c>
      <c r="C36" s="606"/>
      <c r="D36" s="606"/>
      <c r="E36" s="606"/>
      <c r="F36" s="606"/>
      <c r="G36" s="606"/>
      <c r="H36" s="606"/>
      <c r="I36" s="606"/>
      <c r="J36" s="606"/>
      <c r="K36" s="606"/>
      <c r="L36" s="606"/>
      <c r="M36" s="606"/>
      <c r="N36" s="606"/>
      <c r="O36" s="606"/>
      <c r="P36" s="606"/>
      <c r="Q36" s="607"/>
      <c r="R36" s="608">
        <v>16411804</v>
      </c>
      <c r="S36" s="609"/>
      <c r="T36" s="609"/>
      <c r="U36" s="609"/>
      <c r="V36" s="609"/>
      <c r="W36" s="609"/>
      <c r="X36" s="609"/>
      <c r="Y36" s="610"/>
      <c r="Z36" s="646">
        <v>12.2</v>
      </c>
      <c r="AA36" s="646"/>
      <c r="AB36" s="646"/>
      <c r="AC36" s="646"/>
      <c r="AD36" s="647" t="s">
        <v>47</v>
      </c>
      <c r="AE36" s="647"/>
      <c r="AF36" s="647"/>
      <c r="AG36" s="647"/>
      <c r="AH36" s="647"/>
      <c r="AI36" s="647"/>
      <c r="AJ36" s="647"/>
      <c r="AK36" s="647"/>
      <c r="AL36" s="611" t="s">
        <v>47</v>
      </c>
      <c r="AM36" s="612"/>
      <c r="AN36" s="612"/>
      <c r="AO36" s="648"/>
      <c r="AP36" s="218"/>
      <c r="AQ36" s="657" t="s">
        <v>243</v>
      </c>
      <c r="AR36" s="658"/>
      <c r="AS36" s="658"/>
      <c r="AT36" s="658"/>
      <c r="AU36" s="658"/>
      <c r="AV36" s="658"/>
      <c r="AW36" s="658"/>
      <c r="AX36" s="658"/>
      <c r="AY36" s="659"/>
      <c r="AZ36" s="663">
        <v>8089333</v>
      </c>
      <c r="BA36" s="664"/>
      <c r="BB36" s="664"/>
      <c r="BC36" s="664"/>
      <c r="BD36" s="664"/>
      <c r="BE36" s="664"/>
      <c r="BF36" s="665"/>
      <c r="BG36" s="666" t="s">
        <v>244</v>
      </c>
      <c r="BH36" s="667"/>
      <c r="BI36" s="667"/>
      <c r="BJ36" s="667"/>
      <c r="BK36" s="667"/>
      <c r="BL36" s="667"/>
      <c r="BM36" s="667"/>
      <c r="BN36" s="667"/>
      <c r="BO36" s="667"/>
      <c r="BP36" s="667"/>
      <c r="BQ36" s="667"/>
      <c r="BR36" s="667"/>
      <c r="BS36" s="667"/>
      <c r="BT36" s="667"/>
      <c r="BU36" s="668"/>
      <c r="BV36" s="663">
        <v>500000</v>
      </c>
      <c r="BW36" s="664"/>
      <c r="BX36" s="664"/>
      <c r="BY36" s="664"/>
      <c r="BZ36" s="664"/>
      <c r="CA36" s="664"/>
      <c r="CB36" s="665"/>
      <c r="CD36" s="605" t="s">
        <v>245</v>
      </c>
      <c r="CE36" s="606"/>
      <c r="CF36" s="606"/>
      <c r="CG36" s="606"/>
      <c r="CH36" s="606"/>
      <c r="CI36" s="606"/>
      <c r="CJ36" s="606"/>
      <c r="CK36" s="606"/>
      <c r="CL36" s="606"/>
      <c r="CM36" s="606"/>
      <c r="CN36" s="606"/>
      <c r="CO36" s="606"/>
      <c r="CP36" s="606"/>
      <c r="CQ36" s="607"/>
      <c r="CR36" s="608">
        <v>9440749</v>
      </c>
      <c r="CS36" s="609"/>
      <c r="CT36" s="609"/>
      <c r="CU36" s="609"/>
      <c r="CV36" s="609"/>
      <c r="CW36" s="609"/>
      <c r="CX36" s="609"/>
      <c r="CY36" s="610"/>
      <c r="CZ36" s="611">
        <v>7.8</v>
      </c>
      <c r="DA36" s="623"/>
      <c r="DB36" s="623"/>
      <c r="DC36" s="624"/>
      <c r="DD36" s="614">
        <v>7398697</v>
      </c>
      <c r="DE36" s="609"/>
      <c r="DF36" s="609"/>
      <c r="DG36" s="609"/>
      <c r="DH36" s="609"/>
      <c r="DI36" s="609"/>
      <c r="DJ36" s="609"/>
      <c r="DK36" s="610"/>
      <c r="DL36" s="614">
        <v>3668241</v>
      </c>
      <c r="DM36" s="609"/>
      <c r="DN36" s="609"/>
      <c r="DO36" s="609"/>
      <c r="DP36" s="609"/>
      <c r="DQ36" s="609"/>
      <c r="DR36" s="609"/>
      <c r="DS36" s="609"/>
      <c r="DT36" s="609"/>
      <c r="DU36" s="609"/>
      <c r="DV36" s="610"/>
      <c r="DW36" s="611">
        <v>4.5999999999999996</v>
      </c>
      <c r="DX36" s="623"/>
      <c r="DY36" s="623"/>
      <c r="DZ36" s="623"/>
      <c r="EA36" s="623"/>
      <c r="EB36" s="623"/>
      <c r="EC36" s="635"/>
    </row>
    <row r="37" spans="2:133" ht="11.25" customHeight="1" x14ac:dyDescent="0.2">
      <c r="B37" s="605" t="s">
        <v>246</v>
      </c>
      <c r="C37" s="606"/>
      <c r="D37" s="606"/>
      <c r="E37" s="606"/>
      <c r="F37" s="606"/>
      <c r="G37" s="606"/>
      <c r="H37" s="606"/>
      <c r="I37" s="606"/>
      <c r="J37" s="606"/>
      <c r="K37" s="606"/>
      <c r="L37" s="606"/>
      <c r="M37" s="606"/>
      <c r="N37" s="606"/>
      <c r="O37" s="606"/>
      <c r="P37" s="606"/>
      <c r="Q37" s="607"/>
      <c r="R37" s="608">
        <v>2153201</v>
      </c>
      <c r="S37" s="609"/>
      <c r="T37" s="609"/>
      <c r="U37" s="609"/>
      <c r="V37" s="609"/>
      <c r="W37" s="609"/>
      <c r="X37" s="609"/>
      <c r="Y37" s="610"/>
      <c r="Z37" s="646">
        <v>1.6</v>
      </c>
      <c r="AA37" s="646"/>
      <c r="AB37" s="646"/>
      <c r="AC37" s="646"/>
      <c r="AD37" s="647">
        <v>4845</v>
      </c>
      <c r="AE37" s="647"/>
      <c r="AF37" s="647"/>
      <c r="AG37" s="647"/>
      <c r="AH37" s="647"/>
      <c r="AI37" s="647"/>
      <c r="AJ37" s="647"/>
      <c r="AK37" s="647"/>
      <c r="AL37" s="611">
        <v>0</v>
      </c>
      <c r="AM37" s="612"/>
      <c r="AN37" s="612"/>
      <c r="AO37" s="648"/>
      <c r="AQ37" s="641" t="s">
        <v>247</v>
      </c>
      <c r="AR37" s="642"/>
      <c r="AS37" s="642"/>
      <c r="AT37" s="642"/>
      <c r="AU37" s="642"/>
      <c r="AV37" s="642"/>
      <c r="AW37" s="642"/>
      <c r="AX37" s="642"/>
      <c r="AY37" s="643"/>
      <c r="AZ37" s="608">
        <v>1127902</v>
      </c>
      <c r="BA37" s="609"/>
      <c r="BB37" s="609"/>
      <c r="BC37" s="609"/>
      <c r="BD37" s="621"/>
      <c r="BE37" s="621"/>
      <c r="BF37" s="644"/>
      <c r="BG37" s="605" t="s">
        <v>248</v>
      </c>
      <c r="BH37" s="606"/>
      <c r="BI37" s="606"/>
      <c r="BJ37" s="606"/>
      <c r="BK37" s="606"/>
      <c r="BL37" s="606"/>
      <c r="BM37" s="606"/>
      <c r="BN37" s="606"/>
      <c r="BO37" s="606"/>
      <c r="BP37" s="606"/>
      <c r="BQ37" s="606"/>
      <c r="BR37" s="606"/>
      <c r="BS37" s="606"/>
      <c r="BT37" s="606"/>
      <c r="BU37" s="607"/>
      <c r="BV37" s="608">
        <v>500000</v>
      </c>
      <c r="BW37" s="609"/>
      <c r="BX37" s="609"/>
      <c r="BY37" s="609"/>
      <c r="BZ37" s="609"/>
      <c r="CA37" s="609"/>
      <c r="CB37" s="645"/>
      <c r="CD37" s="605" t="s">
        <v>249</v>
      </c>
      <c r="CE37" s="606"/>
      <c r="CF37" s="606"/>
      <c r="CG37" s="606"/>
      <c r="CH37" s="606"/>
      <c r="CI37" s="606"/>
      <c r="CJ37" s="606"/>
      <c r="CK37" s="606"/>
      <c r="CL37" s="606"/>
      <c r="CM37" s="606"/>
      <c r="CN37" s="606"/>
      <c r="CO37" s="606"/>
      <c r="CP37" s="606"/>
      <c r="CQ37" s="607"/>
      <c r="CR37" s="608">
        <v>1471566</v>
      </c>
      <c r="CS37" s="621"/>
      <c r="CT37" s="621"/>
      <c r="CU37" s="621"/>
      <c r="CV37" s="621"/>
      <c r="CW37" s="621"/>
      <c r="CX37" s="621"/>
      <c r="CY37" s="622"/>
      <c r="CZ37" s="611">
        <v>1.2</v>
      </c>
      <c r="DA37" s="623"/>
      <c r="DB37" s="623"/>
      <c r="DC37" s="624"/>
      <c r="DD37" s="614">
        <v>1471489</v>
      </c>
      <c r="DE37" s="621"/>
      <c r="DF37" s="621"/>
      <c r="DG37" s="621"/>
      <c r="DH37" s="621"/>
      <c r="DI37" s="621"/>
      <c r="DJ37" s="621"/>
      <c r="DK37" s="622"/>
      <c r="DL37" s="614">
        <v>1050428</v>
      </c>
      <c r="DM37" s="621"/>
      <c r="DN37" s="621"/>
      <c r="DO37" s="621"/>
      <c r="DP37" s="621"/>
      <c r="DQ37" s="621"/>
      <c r="DR37" s="621"/>
      <c r="DS37" s="621"/>
      <c r="DT37" s="621"/>
      <c r="DU37" s="621"/>
      <c r="DV37" s="622"/>
      <c r="DW37" s="611">
        <v>1.3</v>
      </c>
      <c r="DX37" s="623"/>
      <c r="DY37" s="623"/>
      <c r="DZ37" s="623"/>
      <c r="EA37" s="623"/>
      <c r="EB37" s="623"/>
      <c r="EC37" s="635"/>
    </row>
    <row r="38" spans="2:133" ht="11.25" customHeight="1" x14ac:dyDescent="0.2">
      <c r="B38" s="605" t="s">
        <v>250</v>
      </c>
      <c r="C38" s="606"/>
      <c r="D38" s="606"/>
      <c r="E38" s="606"/>
      <c r="F38" s="606"/>
      <c r="G38" s="606"/>
      <c r="H38" s="606"/>
      <c r="I38" s="606"/>
      <c r="J38" s="606"/>
      <c r="K38" s="606"/>
      <c r="L38" s="606"/>
      <c r="M38" s="606"/>
      <c r="N38" s="606"/>
      <c r="O38" s="606"/>
      <c r="P38" s="606"/>
      <c r="Q38" s="607"/>
      <c r="R38" s="608" t="s">
        <v>47</v>
      </c>
      <c r="S38" s="609"/>
      <c r="T38" s="609"/>
      <c r="U38" s="609"/>
      <c r="V38" s="609"/>
      <c r="W38" s="609"/>
      <c r="X38" s="609"/>
      <c r="Y38" s="610"/>
      <c r="Z38" s="646" t="s">
        <v>47</v>
      </c>
      <c r="AA38" s="646"/>
      <c r="AB38" s="646"/>
      <c r="AC38" s="646"/>
      <c r="AD38" s="647" t="s">
        <v>47</v>
      </c>
      <c r="AE38" s="647"/>
      <c r="AF38" s="647"/>
      <c r="AG38" s="647"/>
      <c r="AH38" s="647"/>
      <c r="AI38" s="647"/>
      <c r="AJ38" s="647"/>
      <c r="AK38" s="647"/>
      <c r="AL38" s="611" t="s">
        <v>47</v>
      </c>
      <c r="AM38" s="612"/>
      <c r="AN38" s="612"/>
      <c r="AO38" s="648"/>
      <c r="AQ38" s="641" t="s">
        <v>251</v>
      </c>
      <c r="AR38" s="642"/>
      <c r="AS38" s="642"/>
      <c r="AT38" s="642"/>
      <c r="AU38" s="642"/>
      <c r="AV38" s="642"/>
      <c r="AW38" s="642"/>
      <c r="AX38" s="642"/>
      <c r="AY38" s="643"/>
      <c r="AZ38" s="608" t="s">
        <v>47</v>
      </c>
      <c r="BA38" s="609"/>
      <c r="BB38" s="609"/>
      <c r="BC38" s="609"/>
      <c r="BD38" s="621"/>
      <c r="BE38" s="621"/>
      <c r="BF38" s="644"/>
      <c r="BG38" s="605" t="s">
        <v>252</v>
      </c>
      <c r="BH38" s="606"/>
      <c r="BI38" s="606"/>
      <c r="BJ38" s="606"/>
      <c r="BK38" s="606"/>
      <c r="BL38" s="606"/>
      <c r="BM38" s="606"/>
      <c r="BN38" s="606"/>
      <c r="BO38" s="606"/>
      <c r="BP38" s="606"/>
      <c r="BQ38" s="606"/>
      <c r="BR38" s="606"/>
      <c r="BS38" s="606"/>
      <c r="BT38" s="606"/>
      <c r="BU38" s="607"/>
      <c r="BV38" s="608">
        <v>38319</v>
      </c>
      <c r="BW38" s="609"/>
      <c r="BX38" s="609"/>
      <c r="BY38" s="609"/>
      <c r="BZ38" s="609"/>
      <c r="CA38" s="609"/>
      <c r="CB38" s="645"/>
      <c r="CD38" s="605" t="s">
        <v>253</v>
      </c>
      <c r="CE38" s="606"/>
      <c r="CF38" s="606"/>
      <c r="CG38" s="606"/>
      <c r="CH38" s="606"/>
      <c r="CI38" s="606"/>
      <c r="CJ38" s="606"/>
      <c r="CK38" s="606"/>
      <c r="CL38" s="606"/>
      <c r="CM38" s="606"/>
      <c r="CN38" s="606"/>
      <c r="CO38" s="606"/>
      <c r="CP38" s="606"/>
      <c r="CQ38" s="607"/>
      <c r="CR38" s="608">
        <v>8089333</v>
      </c>
      <c r="CS38" s="609"/>
      <c r="CT38" s="609"/>
      <c r="CU38" s="609"/>
      <c r="CV38" s="609"/>
      <c r="CW38" s="609"/>
      <c r="CX38" s="609"/>
      <c r="CY38" s="610"/>
      <c r="CZ38" s="611">
        <v>6.7</v>
      </c>
      <c r="DA38" s="623"/>
      <c r="DB38" s="623"/>
      <c r="DC38" s="624"/>
      <c r="DD38" s="614">
        <v>6827187</v>
      </c>
      <c r="DE38" s="609"/>
      <c r="DF38" s="609"/>
      <c r="DG38" s="609"/>
      <c r="DH38" s="609"/>
      <c r="DI38" s="609"/>
      <c r="DJ38" s="609"/>
      <c r="DK38" s="610"/>
      <c r="DL38" s="614">
        <v>4831628</v>
      </c>
      <c r="DM38" s="609"/>
      <c r="DN38" s="609"/>
      <c r="DO38" s="609"/>
      <c r="DP38" s="609"/>
      <c r="DQ38" s="609"/>
      <c r="DR38" s="609"/>
      <c r="DS38" s="609"/>
      <c r="DT38" s="609"/>
      <c r="DU38" s="609"/>
      <c r="DV38" s="610"/>
      <c r="DW38" s="611">
        <v>6</v>
      </c>
      <c r="DX38" s="623"/>
      <c r="DY38" s="623"/>
      <c r="DZ38" s="623"/>
      <c r="EA38" s="623"/>
      <c r="EB38" s="623"/>
      <c r="EC38" s="635"/>
    </row>
    <row r="39" spans="2:133" ht="11.25" customHeight="1" x14ac:dyDescent="0.2">
      <c r="B39" s="605" t="s">
        <v>254</v>
      </c>
      <c r="C39" s="606"/>
      <c r="D39" s="606"/>
      <c r="E39" s="606"/>
      <c r="F39" s="606"/>
      <c r="G39" s="606"/>
      <c r="H39" s="606"/>
      <c r="I39" s="606"/>
      <c r="J39" s="606"/>
      <c r="K39" s="606"/>
      <c r="L39" s="606"/>
      <c r="M39" s="606"/>
      <c r="N39" s="606"/>
      <c r="O39" s="606"/>
      <c r="P39" s="606"/>
      <c r="Q39" s="607"/>
      <c r="R39" s="608" t="s">
        <v>47</v>
      </c>
      <c r="S39" s="609"/>
      <c r="T39" s="609"/>
      <c r="U39" s="609"/>
      <c r="V39" s="609"/>
      <c r="W39" s="609"/>
      <c r="X39" s="609"/>
      <c r="Y39" s="610"/>
      <c r="Z39" s="646" t="s">
        <v>47</v>
      </c>
      <c r="AA39" s="646"/>
      <c r="AB39" s="646"/>
      <c r="AC39" s="646"/>
      <c r="AD39" s="647" t="s">
        <v>47</v>
      </c>
      <c r="AE39" s="647"/>
      <c r="AF39" s="647"/>
      <c r="AG39" s="647"/>
      <c r="AH39" s="647"/>
      <c r="AI39" s="647"/>
      <c r="AJ39" s="647"/>
      <c r="AK39" s="647"/>
      <c r="AL39" s="611" t="s">
        <v>47</v>
      </c>
      <c r="AM39" s="612"/>
      <c r="AN39" s="612"/>
      <c r="AO39" s="648"/>
      <c r="AQ39" s="641" t="s">
        <v>255</v>
      </c>
      <c r="AR39" s="642"/>
      <c r="AS39" s="642"/>
      <c r="AT39" s="642"/>
      <c r="AU39" s="642"/>
      <c r="AV39" s="642"/>
      <c r="AW39" s="642"/>
      <c r="AX39" s="642"/>
      <c r="AY39" s="643"/>
      <c r="AZ39" s="608" t="s">
        <v>47</v>
      </c>
      <c r="BA39" s="609"/>
      <c r="BB39" s="609"/>
      <c r="BC39" s="609"/>
      <c r="BD39" s="621"/>
      <c r="BE39" s="621"/>
      <c r="BF39" s="644"/>
      <c r="BG39" s="605" t="s">
        <v>256</v>
      </c>
      <c r="BH39" s="606"/>
      <c r="BI39" s="606"/>
      <c r="BJ39" s="606"/>
      <c r="BK39" s="606"/>
      <c r="BL39" s="606"/>
      <c r="BM39" s="606"/>
      <c r="BN39" s="606"/>
      <c r="BO39" s="606"/>
      <c r="BP39" s="606"/>
      <c r="BQ39" s="606"/>
      <c r="BR39" s="606"/>
      <c r="BS39" s="606"/>
      <c r="BT39" s="606"/>
      <c r="BU39" s="607"/>
      <c r="BV39" s="608">
        <v>48664</v>
      </c>
      <c r="BW39" s="609"/>
      <c r="BX39" s="609"/>
      <c r="BY39" s="609"/>
      <c r="BZ39" s="609"/>
      <c r="CA39" s="609"/>
      <c r="CB39" s="645"/>
      <c r="CD39" s="605" t="s">
        <v>257</v>
      </c>
      <c r="CE39" s="606"/>
      <c r="CF39" s="606"/>
      <c r="CG39" s="606"/>
      <c r="CH39" s="606"/>
      <c r="CI39" s="606"/>
      <c r="CJ39" s="606"/>
      <c r="CK39" s="606"/>
      <c r="CL39" s="606"/>
      <c r="CM39" s="606"/>
      <c r="CN39" s="606"/>
      <c r="CO39" s="606"/>
      <c r="CP39" s="606"/>
      <c r="CQ39" s="607"/>
      <c r="CR39" s="608">
        <v>16154186</v>
      </c>
      <c r="CS39" s="621"/>
      <c r="CT39" s="621"/>
      <c r="CU39" s="621"/>
      <c r="CV39" s="621"/>
      <c r="CW39" s="621"/>
      <c r="CX39" s="621"/>
      <c r="CY39" s="622"/>
      <c r="CZ39" s="611">
        <v>13.3</v>
      </c>
      <c r="DA39" s="623"/>
      <c r="DB39" s="623"/>
      <c r="DC39" s="624"/>
      <c r="DD39" s="614">
        <v>16026089</v>
      </c>
      <c r="DE39" s="621"/>
      <c r="DF39" s="621"/>
      <c r="DG39" s="621"/>
      <c r="DH39" s="621"/>
      <c r="DI39" s="621"/>
      <c r="DJ39" s="621"/>
      <c r="DK39" s="622"/>
      <c r="DL39" s="614" t="s">
        <v>47</v>
      </c>
      <c r="DM39" s="621"/>
      <c r="DN39" s="621"/>
      <c r="DO39" s="621"/>
      <c r="DP39" s="621"/>
      <c r="DQ39" s="621"/>
      <c r="DR39" s="621"/>
      <c r="DS39" s="621"/>
      <c r="DT39" s="621"/>
      <c r="DU39" s="621"/>
      <c r="DV39" s="622"/>
      <c r="DW39" s="611" t="s">
        <v>47</v>
      </c>
      <c r="DX39" s="623"/>
      <c r="DY39" s="623"/>
      <c r="DZ39" s="623"/>
      <c r="EA39" s="623"/>
      <c r="EB39" s="623"/>
      <c r="EC39" s="635"/>
    </row>
    <row r="40" spans="2:133" ht="11.25" customHeight="1" x14ac:dyDescent="0.2">
      <c r="B40" s="605" t="s">
        <v>258</v>
      </c>
      <c r="C40" s="606"/>
      <c r="D40" s="606"/>
      <c r="E40" s="606"/>
      <c r="F40" s="606"/>
      <c r="G40" s="606"/>
      <c r="H40" s="606"/>
      <c r="I40" s="606"/>
      <c r="J40" s="606"/>
      <c r="K40" s="606"/>
      <c r="L40" s="606"/>
      <c r="M40" s="606"/>
      <c r="N40" s="606"/>
      <c r="O40" s="606"/>
      <c r="P40" s="606"/>
      <c r="Q40" s="607"/>
      <c r="R40" s="608" t="s">
        <v>47</v>
      </c>
      <c r="S40" s="609"/>
      <c r="T40" s="609"/>
      <c r="U40" s="609"/>
      <c r="V40" s="609"/>
      <c r="W40" s="609"/>
      <c r="X40" s="609"/>
      <c r="Y40" s="610"/>
      <c r="Z40" s="646" t="s">
        <v>47</v>
      </c>
      <c r="AA40" s="646"/>
      <c r="AB40" s="646"/>
      <c r="AC40" s="646"/>
      <c r="AD40" s="647" t="s">
        <v>47</v>
      </c>
      <c r="AE40" s="647"/>
      <c r="AF40" s="647"/>
      <c r="AG40" s="647"/>
      <c r="AH40" s="647"/>
      <c r="AI40" s="647"/>
      <c r="AJ40" s="647"/>
      <c r="AK40" s="647"/>
      <c r="AL40" s="611" t="s">
        <v>47</v>
      </c>
      <c r="AM40" s="612"/>
      <c r="AN40" s="612"/>
      <c r="AO40" s="648"/>
      <c r="AQ40" s="641" t="s">
        <v>259</v>
      </c>
      <c r="AR40" s="642"/>
      <c r="AS40" s="642"/>
      <c r="AT40" s="642"/>
      <c r="AU40" s="642"/>
      <c r="AV40" s="642"/>
      <c r="AW40" s="642"/>
      <c r="AX40" s="642"/>
      <c r="AY40" s="643"/>
      <c r="AZ40" s="608" t="s">
        <v>47</v>
      </c>
      <c r="BA40" s="609"/>
      <c r="BB40" s="609"/>
      <c r="BC40" s="609"/>
      <c r="BD40" s="621"/>
      <c r="BE40" s="621"/>
      <c r="BF40" s="644"/>
      <c r="BG40" s="649" t="s">
        <v>260</v>
      </c>
      <c r="BH40" s="650"/>
      <c r="BI40" s="650"/>
      <c r="BJ40" s="650"/>
      <c r="BK40" s="650"/>
      <c r="BL40" s="214"/>
      <c r="BM40" s="606" t="s">
        <v>261</v>
      </c>
      <c r="BN40" s="606"/>
      <c r="BO40" s="606"/>
      <c r="BP40" s="606"/>
      <c r="BQ40" s="606"/>
      <c r="BR40" s="606"/>
      <c r="BS40" s="606"/>
      <c r="BT40" s="606"/>
      <c r="BU40" s="607"/>
      <c r="BV40" s="608">
        <v>160</v>
      </c>
      <c r="BW40" s="609"/>
      <c r="BX40" s="609"/>
      <c r="BY40" s="609"/>
      <c r="BZ40" s="609"/>
      <c r="CA40" s="609"/>
      <c r="CB40" s="645"/>
      <c r="CD40" s="605" t="s">
        <v>262</v>
      </c>
      <c r="CE40" s="606"/>
      <c r="CF40" s="606"/>
      <c r="CG40" s="606"/>
      <c r="CH40" s="606"/>
      <c r="CI40" s="606"/>
      <c r="CJ40" s="606"/>
      <c r="CK40" s="606"/>
      <c r="CL40" s="606"/>
      <c r="CM40" s="606"/>
      <c r="CN40" s="606"/>
      <c r="CO40" s="606"/>
      <c r="CP40" s="606"/>
      <c r="CQ40" s="607"/>
      <c r="CR40" s="608">
        <v>92285</v>
      </c>
      <c r="CS40" s="609"/>
      <c r="CT40" s="609"/>
      <c r="CU40" s="609"/>
      <c r="CV40" s="609"/>
      <c r="CW40" s="609"/>
      <c r="CX40" s="609"/>
      <c r="CY40" s="610"/>
      <c r="CZ40" s="611">
        <v>0.1</v>
      </c>
      <c r="DA40" s="623"/>
      <c r="DB40" s="623"/>
      <c r="DC40" s="624"/>
      <c r="DD40" s="614">
        <v>87024</v>
      </c>
      <c r="DE40" s="609"/>
      <c r="DF40" s="609"/>
      <c r="DG40" s="609"/>
      <c r="DH40" s="609"/>
      <c r="DI40" s="609"/>
      <c r="DJ40" s="609"/>
      <c r="DK40" s="610"/>
      <c r="DL40" s="614">
        <v>17024</v>
      </c>
      <c r="DM40" s="609"/>
      <c r="DN40" s="609"/>
      <c r="DO40" s="609"/>
      <c r="DP40" s="609"/>
      <c r="DQ40" s="609"/>
      <c r="DR40" s="609"/>
      <c r="DS40" s="609"/>
      <c r="DT40" s="609"/>
      <c r="DU40" s="609"/>
      <c r="DV40" s="610"/>
      <c r="DW40" s="611">
        <v>0</v>
      </c>
      <c r="DX40" s="623"/>
      <c r="DY40" s="623"/>
      <c r="DZ40" s="623"/>
      <c r="EA40" s="623"/>
      <c r="EB40" s="623"/>
      <c r="EC40" s="635"/>
    </row>
    <row r="41" spans="2:133" ht="11.25" customHeight="1" x14ac:dyDescent="0.2">
      <c r="B41" s="589" t="s">
        <v>263</v>
      </c>
      <c r="C41" s="590"/>
      <c r="D41" s="590"/>
      <c r="E41" s="590"/>
      <c r="F41" s="590"/>
      <c r="G41" s="590"/>
      <c r="H41" s="590"/>
      <c r="I41" s="590"/>
      <c r="J41" s="590"/>
      <c r="K41" s="590"/>
      <c r="L41" s="590"/>
      <c r="M41" s="590"/>
      <c r="N41" s="590"/>
      <c r="O41" s="590"/>
      <c r="P41" s="590"/>
      <c r="Q41" s="591"/>
      <c r="R41" s="592">
        <v>134925585</v>
      </c>
      <c r="S41" s="633"/>
      <c r="T41" s="633"/>
      <c r="U41" s="633"/>
      <c r="V41" s="633"/>
      <c r="W41" s="633"/>
      <c r="X41" s="633"/>
      <c r="Y41" s="636"/>
      <c r="Z41" s="637">
        <v>100</v>
      </c>
      <c r="AA41" s="637"/>
      <c r="AB41" s="637"/>
      <c r="AC41" s="637"/>
      <c r="AD41" s="638">
        <v>79956810</v>
      </c>
      <c r="AE41" s="638"/>
      <c r="AF41" s="638"/>
      <c r="AG41" s="638"/>
      <c r="AH41" s="638"/>
      <c r="AI41" s="638"/>
      <c r="AJ41" s="638"/>
      <c r="AK41" s="638"/>
      <c r="AL41" s="595">
        <v>100</v>
      </c>
      <c r="AM41" s="639"/>
      <c r="AN41" s="639"/>
      <c r="AO41" s="640"/>
      <c r="AQ41" s="641" t="s">
        <v>264</v>
      </c>
      <c r="AR41" s="642"/>
      <c r="AS41" s="642"/>
      <c r="AT41" s="642"/>
      <c r="AU41" s="642"/>
      <c r="AV41" s="642"/>
      <c r="AW41" s="642"/>
      <c r="AX41" s="642"/>
      <c r="AY41" s="643"/>
      <c r="AZ41" s="608">
        <v>2383860</v>
      </c>
      <c r="BA41" s="609"/>
      <c r="BB41" s="609"/>
      <c r="BC41" s="609"/>
      <c r="BD41" s="621"/>
      <c r="BE41" s="621"/>
      <c r="BF41" s="644"/>
      <c r="BG41" s="649"/>
      <c r="BH41" s="650"/>
      <c r="BI41" s="650"/>
      <c r="BJ41" s="650"/>
      <c r="BK41" s="650"/>
      <c r="BL41" s="214"/>
      <c r="BM41" s="606" t="s">
        <v>265</v>
      </c>
      <c r="BN41" s="606"/>
      <c r="BO41" s="606"/>
      <c r="BP41" s="606"/>
      <c r="BQ41" s="606"/>
      <c r="BR41" s="606"/>
      <c r="BS41" s="606"/>
      <c r="BT41" s="606"/>
      <c r="BU41" s="607"/>
      <c r="BV41" s="608" t="s">
        <v>47</v>
      </c>
      <c r="BW41" s="609"/>
      <c r="BX41" s="609"/>
      <c r="BY41" s="609"/>
      <c r="BZ41" s="609"/>
      <c r="CA41" s="609"/>
      <c r="CB41" s="645"/>
      <c r="CD41" s="605" t="s">
        <v>266</v>
      </c>
      <c r="CE41" s="606"/>
      <c r="CF41" s="606"/>
      <c r="CG41" s="606"/>
      <c r="CH41" s="606"/>
      <c r="CI41" s="606"/>
      <c r="CJ41" s="606"/>
      <c r="CK41" s="606"/>
      <c r="CL41" s="606"/>
      <c r="CM41" s="606"/>
      <c r="CN41" s="606"/>
      <c r="CO41" s="606"/>
      <c r="CP41" s="606"/>
      <c r="CQ41" s="607"/>
      <c r="CR41" s="608" t="s">
        <v>47</v>
      </c>
      <c r="CS41" s="621"/>
      <c r="CT41" s="621"/>
      <c r="CU41" s="621"/>
      <c r="CV41" s="621"/>
      <c r="CW41" s="621"/>
      <c r="CX41" s="621"/>
      <c r="CY41" s="622"/>
      <c r="CZ41" s="611" t="s">
        <v>47</v>
      </c>
      <c r="DA41" s="623"/>
      <c r="DB41" s="623"/>
      <c r="DC41" s="624"/>
      <c r="DD41" s="614" t="s">
        <v>47</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267</v>
      </c>
      <c r="AR42" s="654"/>
      <c r="AS42" s="654"/>
      <c r="AT42" s="654"/>
      <c r="AU42" s="654"/>
      <c r="AV42" s="654"/>
      <c r="AW42" s="654"/>
      <c r="AX42" s="654"/>
      <c r="AY42" s="655"/>
      <c r="AZ42" s="592">
        <v>4577571</v>
      </c>
      <c r="BA42" s="633"/>
      <c r="BB42" s="633"/>
      <c r="BC42" s="633"/>
      <c r="BD42" s="593"/>
      <c r="BE42" s="593"/>
      <c r="BF42" s="656"/>
      <c r="BG42" s="651"/>
      <c r="BH42" s="652"/>
      <c r="BI42" s="652"/>
      <c r="BJ42" s="652"/>
      <c r="BK42" s="652"/>
      <c r="BL42" s="215"/>
      <c r="BM42" s="590" t="s">
        <v>268</v>
      </c>
      <c r="BN42" s="590"/>
      <c r="BO42" s="590"/>
      <c r="BP42" s="590"/>
      <c r="BQ42" s="590"/>
      <c r="BR42" s="590"/>
      <c r="BS42" s="590"/>
      <c r="BT42" s="590"/>
      <c r="BU42" s="591"/>
      <c r="BV42" s="592">
        <v>279</v>
      </c>
      <c r="BW42" s="633"/>
      <c r="BX42" s="633"/>
      <c r="BY42" s="633"/>
      <c r="BZ42" s="633"/>
      <c r="CA42" s="633"/>
      <c r="CB42" s="634"/>
      <c r="CD42" s="605" t="s">
        <v>269</v>
      </c>
      <c r="CE42" s="606"/>
      <c r="CF42" s="606"/>
      <c r="CG42" s="606"/>
      <c r="CH42" s="606"/>
      <c r="CI42" s="606"/>
      <c r="CJ42" s="606"/>
      <c r="CK42" s="606"/>
      <c r="CL42" s="606"/>
      <c r="CM42" s="606"/>
      <c r="CN42" s="606"/>
      <c r="CO42" s="606"/>
      <c r="CP42" s="606"/>
      <c r="CQ42" s="607"/>
      <c r="CR42" s="608">
        <v>11742356</v>
      </c>
      <c r="CS42" s="621"/>
      <c r="CT42" s="621"/>
      <c r="CU42" s="621"/>
      <c r="CV42" s="621"/>
      <c r="CW42" s="621"/>
      <c r="CX42" s="621"/>
      <c r="CY42" s="622"/>
      <c r="CZ42" s="611">
        <v>9.6999999999999993</v>
      </c>
      <c r="DA42" s="623"/>
      <c r="DB42" s="623"/>
      <c r="DC42" s="624"/>
      <c r="DD42" s="614">
        <v>8717321</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270</v>
      </c>
      <c r="CD43" s="605" t="s">
        <v>271</v>
      </c>
      <c r="CE43" s="606"/>
      <c r="CF43" s="606"/>
      <c r="CG43" s="606"/>
      <c r="CH43" s="606"/>
      <c r="CI43" s="606"/>
      <c r="CJ43" s="606"/>
      <c r="CK43" s="606"/>
      <c r="CL43" s="606"/>
      <c r="CM43" s="606"/>
      <c r="CN43" s="606"/>
      <c r="CO43" s="606"/>
      <c r="CP43" s="606"/>
      <c r="CQ43" s="607"/>
      <c r="CR43" s="608">
        <v>350982</v>
      </c>
      <c r="CS43" s="621"/>
      <c r="CT43" s="621"/>
      <c r="CU43" s="621"/>
      <c r="CV43" s="621"/>
      <c r="CW43" s="621"/>
      <c r="CX43" s="621"/>
      <c r="CY43" s="622"/>
      <c r="CZ43" s="611">
        <v>0.3</v>
      </c>
      <c r="DA43" s="623"/>
      <c r="DB43" s="623"/>
      <c r="DC43" s="624"/>
      <c r="DD43" s="614">
        <v>350982</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272</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219</v>
      </c>
      <c r="CE44" s="628"/>
      <c r="CF44" s="605" t="s">
        <v>273</v>
      </c>
      <c r="CG44" s="606"/>
      <c r="CH44" s="606"/>
      <c r="CI44" s="606"/>
      <c r="CJ44" s="606"/>
      <c r="CK44" s="606"/>
      <c r="CL44" s="606"/>
      <c r="CM44" s="606"/>
      <c r="CN44" s="606"/>
      <c r="CO44" s="606"/>
      <c r="CP44" s="606"/>
      <c r="CQ44" s="607"/>
      <c r="CR44" s="608">
        <v>11742356</v>
      </c>
      <c r="CS44" s="609"/>
      <c r="CT44" s="609"/>
      <c r="CU44" s="609"/>
      <c r="CV44" s="609"/>
      <c r="CW44" s="609"/>
      <c r="CX44" s="609"/>
      <c r="CY44" s="610"/>
      <c r="CZ44" s="611">
        <v>9.6999999999999993</v>
      </c>
      <c r="DA44" s="612"/>
      <c r="DB44" s="612"/>
      <c r="DC44" s="613"/>
      <c r="DD44" s="614">
        <v>8717321</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274</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275</v>
      </c>
      <c r="CG45" s="606"/>
      <c r="CH45" s="606"/>
      <c r="CI45" s="606"/>
      <c r="CJ45" s="606"/>
      <c r="CK45" s="606"/>
      <c r="CL45" s="606"/>
      <c r="CM45" s="606"/>
      <c r="CN45" s="606"/>
      <c r="CO45" s="606"/>
      <c r="CP45" s="606"/>
      <c r="CQ45" s="607"/>
      <c r="CR45" s="608">
        <v>3862705</v>
      </c>
      <c r="CS45" s="621"/>
      <c r="CT45" s="621"/>
      <c r="CU45" s="621"/>
      <c r="CV45" s="621"/>
      <c r="CW45" s="621"/>
      <c r="CX45" s="621"/>
      <c r="CY45" s="622"/>
      <c r="CZ45" s="611">
        <v>3.2</v>
      </c>
      <c r="DA45" s="623"/>
      <c r="DB45" s="623"/>
      <c r="DC45" s="624"/>
      <c r="DD45" s="614">
        <v>1484043</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276</v>
      </c>
      <c r="CG46" s="606"/>
      <c r="CH46" s="606"/>
      <c r="CI46" s="606"/>
      <c r="CJ46" s="606"/>
      <c r="CK46" s="606"/>
      <c r="CL46" s="606"/>
      <c r="CM46" s="606"/>
      <c r="CN46" s="606"/>
      <c r="CO46" s="606"/>
      <c r="CP46" s="606"/>
      <c r="CQ46" s="607"/>
      <c r="CR46" s="608">
        <v>7849482</v>
      </c>
      <c r="CS46" s="609"/>
      <c r="CT46" s="609"/>
      <c r="CU46" s="609"/>
      <c r="CV46" s="609"/>
      <c r="CW46" s="609"/>
      <c r="CX46" s="609"/>
      <c r="CY46" s="610"/>
      <c r="CZ46" s="611">
        <v>6.5</v>
      </c>
      <c r="DA46" s="612"/>
      <c r="DB46" s="612"/>
      <c r="DC46" s="613"/>
      <c r="DD46" s="614">
        <v>7212894</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277</v>
      </c>
      <c r="CG47" s="606"/>
      <c r="CH47" s="606"/>
      <c r="CI47" s="606"/>
      <c r="CJ47" s="606"/>
      <c r="CK47" s="606"/>
      <c r="CL47" s="606"/>
      <c r="CM47" s="606"/>
      <c r="CN47" s="606"/>
      <c r="CO47" s="606"/>
      <c r="CP47" s="606"/>
      <c r="CQ47" s="607"/>
      <c r="CR47" s="608" t="s">
        <v>47</v>
      </c>
      <c r="CS47" s="621"/>
      <c r="CT47" s="621"/>
      <c r="CU47" s="621"/>
      <c r="CV47" s="621"/>
      <c r="CW47" s="621"/>
      <c r="CX47" s="621"/>
      <c r="CY47" s="622"/>
      <c r="CZ47" s="611" t="s">
        <v>47</v>
      </c>
      <c r="DA47" s="623"/>
      <c r="DB47" s="623"/>
      <c r="DC47" s="624"/>
      <c r="DD47" s="614" t="s">
        <v>47</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278</v>
      </c>
      <c r="CG48" s="606"/>
      <c r="CH48" s="606"/>
      <c r="CI48" s="606"/>
      <c r="CJ48" s="606"/>
      <c r="CK48" s="606"/>
      <c r="CL48" s="606"/>
      <c r="CM48" s="606"/>
      <c r="CN48" s="606"/>
      <c r="CO48" s="606"/>
      <c r="CP48" s="606"/>
      <c r="CQ48" s="607"/>
      <c r="CR48" s="608" t="s">
        <v>47</v>
      </c>
      <c r="CS48" s="609"/>
      <c r="CT48" s="609"/>
      <c r="CU48" s="609"/>
      <c r="CV48" s="609"/>
      <c r="CW48" s="609"/>
      <c r="CX48" s="609"/>
      <c r="CY48" s="610"/>
      <c r="CZ48" s="611" t="s">
        <v>47</v>
      </c>
      <c r="DA48" s="612"/>
      <c r="DB48" s="612"/>
      <c r="DC48" s="613"/>
      <c r="DD48" s="614" t="s">
        <v>47</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279</v>
      </c>
      <c r="CE49" s="590"/>
      <c r="CF49" s="590"/>
      <c r="CG49" s="590"/>
      <c r="CH49" s="590"/>
      <c r="CI49" s="590"/>
      <c r="CJ49" s="590"/>
      <c r="CK49" s="590"/>
      <c r="CL49" s="590"/>
      <c r="CM49" s="590"/>
      <c r="CN49" s="590"/>
      <c r="CO49" s="590"/>
      <c r="CP49" s="590"/>
      <c r="CQ49" s="591"/>
      <c r="CR49" s="592">
        <v>121400300</v>
      </c>
      <c r="CS49" s="593"/>
      <c r="CT49" s="593"/>
      <c r="CU49" s="593"/>
      <c r="CV49" s="593"/>
      <c r="CW49" s="593"/>
      <c r="CX49" s="593"/>
      <c r="CY49" s="594"/>
      <c r="CZ49" s="595">
        <v>100</v>
      </c>
      <c r="DA49" s="596"/>
      <c r="DB49" s="596"/>
      <c r="DC49" s="597"/>
      <c r="DD49" s="598">
        <v>89768031</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f5tEY9pkjTP+juGE9LtEpdi4o+0k3n1hBZDCaQ46Ep29bh+SaqrGgs4VLcXHczeSvPSy4do4pxxrs2tDsuqWBA==" saltValue="ICun4RVjgy1MO0UQ7F72m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886718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280</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281</v>
      </c>
      <c r="DK2" s="1079"/>
      <c r="DL2" s="1079"/>
      <c r="DM2" s="1079"/>
      <c r="DN2" s="1079"/>
      <c r="DO2" s="1080"/>
      <c r="DP2" s="222"/>
      <c r="DQ2" s="1078" t="s">
        <v>282</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283</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284</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285</v>
      </c>
      <c r="B5" s="983"/>
      <c r="C5" s="983"/>
      <c r="D5" s="983"/>
      <c r="E5" s="983"/>
      <c r="F5" s="983"/>
      <c r="G5" s="983"/>
      <c r="H5" s="983"/>
      <c r="I5" s="983"/>
      <c r="J5" s="983"/>
      <c r="K5" s="983"/>
      <c r="L5" s="983"/>
      <c r="M5" s="983"/>
      <c r="N5" s="983"/>
      <c r="O5" s="983"/>
      <c r="P5" s="984"/>
      <c r="Q5" s="988" t="s">
        <v>286</v>
      </c>
      <c r="R5" s="989"/>
      <c r="S5" s="989"/>
      <c r="T5" s="989"/>
      <c r="U5" s="990"/>
      <c r="V5" s="988" t="s">
        <v>287</v>
      </c>
      <c r="W5" s="989"/>
      <c r="X5" s="989"/>
      <c r="Y5" s="989"/>
      <c r="Z5" s="990"/>
      <c r="AA5" s="988" t="s">
        <v>288</v>
      </c>
      <c r="AB5" s="989"/>
      <c r="AC5" s="989"/>
      <c r="AD5" s="989"/>
      <c r="AE5" s="989"/>
      <c r="AF5" s="1081" t="s">
        <v>289</v>
      </c>
      <c r="AG5" s="989"/>
      <c r="AH5" s="989"/>
      <c r="AI5" s="989"/>
      <c r="AJ5" s="1002"/>
      <c r="AK5" s="989" t="s">
        <v>290</v>
      </c>
      <c r="AL5" s="989"/>
      <c r="AM5" s="989"/>
      <c r="AN5" s="989"/>
      <c r="AO5" s="990"/>
      <c r="AP5" s="988" t="s">
        <v>291</v>
      </c>
      <c r="AQ5" s="989"/>
      <c r="AR5" s="989"/>
      <c r="AS5" s="989"/>
      <c r="AT5" s="990"/>
      <c r="AU5" s="988" t="s">
        <v>292</v>
      </c>
      <c r="AV5" s="989"/>
      <c r="AW5" s="989"/>
      <c r="AX5" s="989"/>
      <c r="AY5" s="1002"/>
      <c r="AZ5" s="226"/>
      <c r="BA5" s="226"/>
      <c r="BB5" s="226"/>
      <c r="BC5" s="226"/>
      <c r="BD5" s="226"/>
      <c r="BE5" s="227"/>
      <c r="BF5" s="227"/>
      <c r="BG5" s="227"/>
      <c r="BH5" s="227"/>
      <c r="BI5" s="227"/>
      <c r="BJ5" s="227"/>
      <c r="BK5" s="227"/>
      <c r="BL5" s="227"/>
      <c r="BM5" s="227"/>
      <c r="BN5" s="227"/>
      <c r="BO5" s="227"/>
      <c r="BP5" s="227"/>
      <c r="BQ5" s="982" t="s">
        <v>293</v>
      </c>
      <c r="BR5" s="983"/>
      <c r="BS5" s="983"/>
      <c r="BT5" s="983"/>
      <c r="BU5" s="983"/>
      <c r="BV5" s="983"/>
      <c r="BW5" s="983"/>
      <c r="BX5" s="983"/>
      <c r="BY5" s="983"/>
      <c r="BZ5" s="983"/>
      <c r="CA5" s="983"/>
      <c r="CB5" s="983"/>
      <c r="CC5" s="983"/>
      <c r="CD5" s="983"/>
      <c r="CE5" s="983"/>
      <c r="CF5" s="983"/>
      <c r="CG5" s="984"/>
      <c r="CH5" s="988" t="s">
        <v>294</v>
      </c>
      <c r="CI5" s="989"/>
      <c r="CJ5" s="989"/>
      <c r="CK5" s="989"/>
      <c r="CL5" s="990"/>
      <c r="CM5" s="988" t="s">
        <v>295</v>
      </c>
      <c r="CN5" s="989"/>
      <c r="CO5" s="989"/>
      <c r="CP5" s="989"/>
      <c r="CQ5" s="990"/>
      <c r="CR5" s="988" t="s">
        <v>296</v>
      </c>
      <c r="CS5" s="989"/>
      <c r="CT5" s="989"/>
      <c r="CU5" s="989"/>
      <c r="CV5" s="990"/>
      <c r="CW5" s="988" t="s">
        <v>297</v>
      </c>
      <c r="CX5" s="989"/>
      <c r="CY5" s="989"/>
      <c r="CZ5" s="989"/>
      <c r="DA5" s="990"/>
      <c r="DB5" s="988" t="s">
        <v>298</v>
      </c>
      <c r="DC5" s="989"/>
      <c r="DD5" s="989"/>
      <c r="DE5" s="989"/>
      <c r="DF5" s="990"/>
      <c r="DG5" s="1071" t="s">
        <v>299</v>
      </c>
      <c r="DH5" s="1072"/>
      <c r="DI5" s="1072"/>
      <c r="DJ5" s="1072"/>
      <c r="DK5" s="1073"/>
      <c r="DL5" s="1071" t="s">
        <v>300</v>
      </c>
      <c r="DM5" s="1072"/>
      <c r="DN5" s="1072"/>
      <c r="DO5" s="1072"/>
      <c r="DP5" s="1073"/>
      <c r="DQ5" s="988" t="s">
        <v>301</v>
      </c>
      <c r="DR5" s="989"/>
      <c r="DS5" s="989"/>
      <c r="DT5" s="989"/>
      <c r="DU5" s="990"/>
      <c r="DV5" s="988" t="s">
        <v>292</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2">
      <c r="A7" s="231">
        <v>1</v>
      </c>
      <c r="B7" s="1034" t="s">
        <v>302</v>
      </c>
      <c r="C7" s="1035"/>
      <c r="D7" s="1035"/>
      <c r="E7" s="1035"/>
      <c r="F7" s="1035"/>
      <c r="G7" s="1035"/>
      <c r="H7" s="1035"/>
      <c r="I7" s="1035"/>
      <c r="J7" s="1035"/>
      <c r="K7" s="1035"/>
      <c r="L7" s="1035"/>
      <c r="M7" s="1035"/>
      <c r="N7" s="1035"/>
      <c r="O7" s="1035"/>
      <c r="P7" s="1036"/>
      <c r="Q7" s="1089">
        <v>136645</v>
      </c>
      <c r="R7" s="1090"/>
      <c r="S7" s="1090"/>
      <c r="T7" s="1090"/>
      <c r="U7" s="1090"/>
      <c r="V7" s="1090">
        <v>123120</v>
      </c>
      <c r="W7" s="1090"/>
      <c r="X7" s="1090"/>
      <c r="Y7" s="1090"/>
      <c r="Z7" s="1090"/>
      <c r="AA7" s="1090">
        <v>13525</v>
      </c>
      <c r="AB7" s="1090"/>
      <c r="AC7" s="1090"/>
      <c r="AD7" s="1090"/>
      <c r="AE7" s="1091"/>
      <c r="AF7" s="1092">
        <v>12812</v>
      </c>
      <c r="AG7" s="1093"/>
      <c r="AH7" s="1093"/>
      <c r="AI7" s="1093"/>
      <c r="AJ7" s="1094"/>
      <c r="AK7" s="1095">
        <v>150</v>
      </c>
      <c r="AL7" s="1096"/>
      <c r="AM7" s="1096"/>
      <c r="AN7" s="1096"/>
      <c r="AO7" s="1096"/>
      <c r="AP7" s="1096">
        <v>5214</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303</v>
      </c>
      <c r="BT7" s="1087"/>
      <c r="BU7" s="1087"/>
      <c r="BV7" s="1087"/>
      <c r="BW7" s="1087"/>
      <c r="BX7" s="1087"/>
      <c r="BY7" s="1087"/>
      <c r="BZ7" s="1087"/>
      <c r="CA7" s="1087"/>
      <c r="CB7" s="1087"/>
      <c r="CC7" s="1087"/>
      <c r="CD7" s="1087"/>
      <c r="CE7" s="1087"/>
      <c r="CF7" s="1087"/>
      <c r="CG7" s="1099"/>
      <c r="CH7" s="1083">
        <v>33</v>
      </c>
      <c r="CI7" s="1084"/>
      <c r="CJ7" s="1084"/>
      <c r="CK7" s="1084"/>
      <c r="CL7" s="1085"/>
      <c r="CM7" s="1083">
        <v>350</v>
      </c>
      <c r="CN7" s="1084"/>
      <c r="CO7" s="1084"/>
      <c r="CP7" s="1084"/>
      <c r="CQ7" s="1085"/>
      <c r="CR7" s="1083">
        <v>75</v>
      </c>
      <c r="CS7" s="1084"/>
      <c r="CT7" s="1084"/>
      <c r="CU7" s="1084"/>
      <c r="CV7" s="1085"/>
      <c r="CW7" s="1083"/>
      <c r="CX7" s="1084"/>
      <c r="CY7" s="1084"/>
      <c r="CZ7" s="1084"/>
      <c r="DA7" s="1085"/>
      <c r="DB7" s="1083">
        <v>3933</v>
      </c>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9"/>
    </row>
    <row r="8" spans="1:131" s="230" customFormat="1" ht="26.25" customHeight="1" x14ac:dyDescent="0.2">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304</v>
      </c>
      <c r="BT8" s="980"/>
      <c r="BU8" s="980"/>
      <c r="BV8" s="980"/>
      <c r="BW8" s="980"/>
      <c r="BX8" s="980"/>
      <c r="BY8" s="980"/>
      <c r="BZ8" s="980"/>
      <c r="CA8" s="980"/>
      <c r="CB8" s="980"/>
      <c r="CC8" s="980"/>
      <c r="CD8" s="980"/>
      <c r="CE8" s="980"/>
      <c r="CF8" s="980"/>
      <c r="CG8" s="1001"/>
      <c r="CH8" s="976">
        <v>12</v>
      </c>
      <c r="CI8" s="977"/>
      <c r="CJ8" s="977"/>
      <c r="CK8" s="977"/>
      <c r="CL8" s="978"/>
      <c r="CM8" s="976">
        <v>20</v>
      </c>
      <c r="CN8" s="977"/>
      <c r="CO8" s="977"/>
      <c r="CP8" s="977"/>
      <c r="CQ8" s="978"/>
      <c r="CR8" s="976">
        <v>2</v>
      </c>
      <c r="CS8" s="977"/>
      <c r="CT8" s="977"/>
      <c r="CU8" s="977"/>
      <c r="CV8" s="978"/>
      <c r="CW8" s="976">
        <v>9</v>
      </c>
      <c r="CX8" s="977"/>
      <c r="CY8" s="977"/>
      <c r="CZ8" s="977"/>
      <c r="DA8" s="978"/>
      <c r="DB8" s="976" t="s">
        <v>305</v>
      </c>
      <c r="DC8" s="977"/>
      <c r="DD8" s="977"/>
      <c r="DE8" s="977"/>
      <c r="DF8" s="978"/>
      <c r="DG8" s="976" t="s">
        <v>305</v>
      </c>
      <c r="DH8" s="977"/>
      <c r="DI8" s="977"/>
      <c r="DJ8" s="977"/>
      <c r="DK8" s="978"/>
      <c r="DL8" s="976" t="s">
        <v>305</v>
      </c>
      <c r="DM8" s="977"/>
      <c r="DN8" s="977"/>
      <c r="DO8" s="977"/>
      <c r="DP8" s="978"/>
      <c r="DQ8" s="976" t="s">
        <v>305</v>
      </c>
      <c r="DR8" s="977"/>
      <c r="DS8" s="977"/>
      <c r="DT8" s="977"/>
      <c r="DU8" s="978"/>
      <c r="DV8" s="979"/>
      <c r="DW8" s="980"/>
      <c r="DX8" s="980"/>
      <c r="DY8" s="980"/>
      <c r="DZ8" s="981"/>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t="s">
        <v>306</v>
      </c>
      <c r="BT9" s="980"/>
      <c r="BU9" s="980"/>
      <c r="BV9" s="980"/>
      <c r="BW9" s="980"/>
      <c r="BX9" s="980"/>
      <c r="BY9" s="980"/>
      <c r="BZ9" s="980"/>
      <c r="CA9" s="980"/>
      <c r="CB9" s="980"/>
      <c r="CC9" s="980"/>
      <c r="CD9" s="980"/>
      <c r="CE9" s="980"/>
      <c r="CF9" s="980"/>
      <c r="CG9" s="1001"/>
      <c r="CH9" s="976">
        <v>3</v>
      </c>
      <c r="CI9" s="977"/>
      <c r="CJ9" s="977"/>
      <c r="CK9" s="977"/>
      <c r="CL9" s="978"/>
      <c r="CM9" s="976">
        <v>779</v>
      </c>
      <c r="CN9" s="977"/>
      <c r="CO9" s="977"/>
      <c r="CP9" s="977"/>
      <c r="CQ9" s="978"/>
      <c r="CR9" s="976">
        <v>207</v>
      </c>
      <c r="CS9" s="977"/>
      <c r="CT9" s="977"/>
      <c r="CU9" s="977"/>
      <c r="CV9" s="978"/>
      <c r="CW9" s="976" t="s">
        <v>305</v>
      </c>
      <c r="CX9" s="977"/>
      <c r="CY9" s="977"/>
      <c r="CZ9" s="977"/>
      <c r="DA9" s="978"/>
      <c r="DB9" s="976" t="s">
        <v>305</v>
      </c>
      <c r="DC9" s="977"/>
      <c r="DD9" s="977"/>
      <c r="DE9" s="977"/>
      <c r="DF9" s="978"/>
      <c r="DG9" s="976" t="s">
        <v>305</v>
      </c>
      <c r="DH9" s="977"/>
      <c r="DI9" s="977"/>
      <c r="DJ9" s="977"/>
      <c r="DK9" s="978"/>
      <c r="DL9" s="976" t="s">
        <v>305</v>
      </c>
      <c r="DM9" s="977"/>
      <c r="DN9" s="977"/>
      <c r="DO9" s="977"/>
      <c r="DP9" s="978"/>
      <c r="DQ9" s="976" t="s">
        <v>305</v>
      </c>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t="s">
        <v>307</v>
      </c>
      <c r="BT10" s="980"/>
      <c r="BU10" s="980"/>
      <c r="BV10" s="980"/>
      <c r="BW10" s="980"/>
      <c r="BX10" s="980"/>
      <c r="BY10" s="980"/>
      <c r="BZ10" s="980"/>
      <c r="CA10" s="980"/>
      <c r="CB10" s="980"/>
      <c r="CC10" s="980"/>
      <c r="CD10" s="980"/>
      <c r="CE10" s="980"/>
      <c r="CF10" s="980"/>
      <c r="CG10" s="1001"/>
      <c r="CH10" s="976">
        <v>-41</v>
      </c>
      <c r="CI10" s="977"/>
      <c r="CJ10" s="977"/>
      <c r="CK10" s="977"/>
      <c r="CL10" s="978"/>
      <c r="CM10" s="976">
        <v>109</v>
      </c>
      <c r="CN10" s="977"/>
      <c r="CO10" s="977"/>
      <c r="CP10" s="977"/>
      <c r="CQ10" s="978"/>
      <c r="CR10" s="976">
        <v>60</v>
      </c>
      <c r="CS10" s="977"/>
      <c r="CT10" s="977"/>
      <c r="CU10" s="977"/>
      <c r="CV10" s="978"/>
      <c r="CW10" s="976" t="s">
        <v>308</v>
      </c>
      <c r="CX10" s="977"/>
      <c r="CY10" s="977"/>
      <c r="CZ10" s="977"/>
      <c r="DA10" s="978"/>
      <c r="DB10" s="976" t="s">
        <v>308</v>
      </c>
      <c r="DC10" s="977"/>
      <c r="DD10" s="977"/>
      <c r="DE10" s="977"/>
      <c r="DF10" s="978"/>
      <c r="DG10" s="976" t="s">
        <v>308</v>
      </c>
      <c r="DH10" s="977"/>
      <c r="DI10" s="977"/>
      <c r="DJ10" s="977"/>
      <c r="DK10" s="978"/>
      <c r="DL10" s="976" t="s">
        <v>308</v>
      </c>
      <c r="DM10" s="977"/>
      <c r="DN10" s="977"/>
      <c r="DO10" s="977"/>
      <c r="DP10" s="978"/>
      <c r="DQ10" s="976" t="s">
        <v>308</v>
      </c>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t="s">
        <v>309</v>
      </c>
      <c r="BS11" s="979" t="s">
        <v>310</v>
      </c>
      <c r="BT11" s="980"/>
      <c r="BU11" s="980"/>
      <c r="BV11" s="980"/>
      <c r="BW11" s="980"/>
      <c r="BX11" s="980"/>
      <c r="BY11" s="980"/>
      <c r="BZ11" s="980"/>
      <c r="CA11" s="980"/>
      <c r="CB11" s="980"/>
      <c r="CC11" s="980"/>
      <c r="CD11" s="980"/>
      <c r="CE11" s="980"/>
      <c r="CF11" s="980"/>
      <c r="CG11" s="1001"/>
      <c r="CH11" s="976">
        <v>0</v>
      </c>
      <c r="CI11" s="977"/>
      <c r="CJ11" s="977"/>
      <c r="CK11" s="977"/>
      <c r="CL11" s="978"/>
      <c r="CM11" s="976">
        <v>5</v>
      </c>
      <c r="CN11" s="977"/>
      <c r="CO11" s="977"/>
      <c r="CP11" s="977"/>
      <c r="CQ11" s="978"/>
      <c r="CR11" s="976">
        <v>5</v>
      </c>
      <c r="CS11" s="977"/>
      <c r="CT11" s="977"/>
      <c r="CU11" s="977"/>
      <c r="CV11" s="978"/>
      <c r="CW11" s="976" t="s">
        <v>308</v>
      </c>
      <c r="CX11" s="977"/>
      <c r="CY11" s="977"/>
      <c r="CZ11" s="977"/>
      <c r="DA11" s="978"/>
      <c r="DB11" s="976">
        <v>22</v>
      </c>
      <c r="DC11" s="977"/>
      <c r="DD11" s="977"/>
      <c r="DE11" s="977"/>
      <c r="DF11" s="978"/>
      <c r="DG11" s="976">
        <v>1189</v>
      </c>
      <c r="DH11" s="977"/>
      <c r="DI11" s="977"/>
      <c r="DJ11" s="977"/>
      <c r="DK11" s="978"/>
      <c r="DL11" s="976" t="s">
        <v>308</v>
      </c>
      <c r="DM11" s="977"/>
      <c r="DN11" s="977"/>
      <c r="DO11" s="977"/>
      <c r="DP11" s="978"/>
      <c r="DQ11" s="976" t="s">
        <v>308</v>
      </c>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t="s">
        <v>311</v>
      </c>
      <c r="BT12" s="980"/>
      <c r="BU12" s="980"/>
      <c r="BV12" s="980"/>
      <c r="BW12" s="980"/>
      <c r="BX12" s="980"/>
      <c r="BY12" s="980"/>
      <c r="BZ12" s="980"/>
      <c r="CA12" s="980"/>
      <c r="CB12" s="980"/>
      <c r="CC12" s="980"/>
      <c r="CD12" s="980"/>
      <c r="CE12" s="980"/>
      <c r="CF12" s="980"/>
      <c r="CG12" s="1001"/>
      <c r="CH12" s="976">
        <v>24</v>
      </c>
      <c r="CI12" s="977"/>
      <c r="CJ12" s="977"/>
      <c r="CK12" s="977"/>
      <c r="CL12" s="978"/>
      <c r="CM12" s="976">
        <v>168</v>
      </c>
      <c r="CN12" s="977"/>
      <c r="CO12" s="977"/>
      <c r="CP12" s="977"/>
      <c r="CQ12" s="978"/>
      <c r="CR12" s="976">
        <v>70</v>
      </c>
      <c r="CS12" s="977"/>
      <c r="CT12" s="977"/>
      <c r="CU12" s="977"/>
      <c r="CV12" s="978"/>
      <c r="CW12" s="976">
        <v>3</v>
      </c>
      <c r="CX12" s="977"/>
      <c r="CY12" s="977"/>
      <c r="CZ12" s="977"/>
      <c r="DA12" s="978"/>
      <c r="DB12" s="976" t="s">
        <v>308</v>
      </c>
      <c r="DC12" s="977"/>
      <c r="DD12" s="977"/>
      <c r="DE12" s="977"/>
      <c r="DF12" s="978"/>
      <c r="DG12" s="976" t="s">
        <v>305</v>
      </c>
      <c r="DH12" s="977"/>
      <c r="DI12" s="977"/>
      <c r="DJ12" s="977"/>
      <c r="DK12" s="978"/>
      <c r="DL12" s="976" t="s">
        <v>305</v>
      </c>
      <c r="DM12" s="977"/>
      <c r="DN12" s="977"/>
      <c r="DO12" s="977"/>
      <c r="DP12" s="978"/>
      <c r="DQ12" s="976" t="s">
        <v>305</v>
      </c>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t="s">
        <v>312</v>
      </c>
      <c r="BT13" s="980"/>
      <c r="BU13" s="980"/>
      <c r="BV13" s="980"/>
      <c r="BW13" s="980"/>
      <c r="BX13" s="980"/>
      <c r="BY13" s="980"/>
      <c r="BZ13" s="980"/>
      <c r="CA13" s="980"/>
      <c r="CB13" s="980"/>
      <c r="CC13" s="980"/>
      <c r="CD13" s="980"/>
      <c r="CE13" s="980"/>
      <c r="CF13" s="980"/>
      <c r="CG13" s="1001"/>
      <c r="CH13" s="976" t="s">
        <v>313</v>
      </c>
      <c r="CI13" s="977"/>
      <c r="CJ13" s="977"/>
      <c r="CK13" s="977"/>
      <c r="CL13" s="978"/>
      <c r="CM13" s="976">
        <v>167</v>
      </c>
      <c r="CN13" s="977"/>
      <c r="CO13" s="977"/>
      <c r="CP13" s="977"/>
      <c r="CQ13" s="978"/>
      <c r="CR13" s="976">
        <v>70</v>
      </c>
      <c r="CS13" s="977"/>
      <c r="CT13" s="977"/>
      <c r="CU13" s="977"/>
      <c r="CV13" s="978"/>
      <c r="CW13" s="976" t="s">
        <v>308</v>
      </c>
      <c r="CX13" s="977"/>
      <c r="CY13" s="977"/>
      <c r="CZ13" s="977"/>
      <c r="DA13" s="978"/>
      <c r="DB13" s="976" t="s">
        <v>308</v>
      </c>
      <c r="DC13" s="977"/>
      <c r="DD13" s="977"/>
      <c r="DE13" s="977"/>
      <c r="DF13" s="978"/>
      <c r="DG13" s="976" t="s">
        <v>308</v>
      </c>
      <c r="DH13" s="977"/>
      <c r="DI13" s="977"/>
      <c r="DJ13" s="977"/>
      <c r="DK13" s="978"/>
      <c r="DL13" s="976" t="s">
        <v>308</v>
      </c>
      <c r="DM13" s="977"/>
      <c r="DN13" s="977"/>
      <c r="DO13" s="977"/>
      <c r="DP13" s="978"/>
      <c r="DQ13" s="976" t="s">
        <v>308</v>
      </c>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314</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315</v>
      </c>
      <c r="B23" s="924" t="s">
        <v>316</v>
      </c>
      <c r="C23" s="925"/>
      <c r="D23" s="925"/>
      <c r="E23" s="925"/>
      <c r="F23" s="925"/>
      <c r="G23" s="925"/>
      <c r="H23" s="925"/>
      <c r="I23" s="925"/>
      <c r="J23" s="925"/>
      <c r="K23" s="925"/>
      <c r="L23" s="925"/>
      <c r="M23" s="925"/>
      <c r="N23" s="925"/>
      <c r="O23" s="925"/>
      <c r="P23" s="935"/>
      <c r="Q23" s="1054">
        <v>136645</v>
      </c>
      <c r="R23" s="1048"/>
      <c r="S23" s="1048"/>
      <c r="T23" s="1048"/>
      <c r="U23" s="1048"/>
      <c r="V23" s="1048">
        <v>123120</v>
      </c>
      <c r="W23" s="1048"/>
      <c r="X23" s="1048"/>
      <c r="Y23" s="1048"/>
      <c r="Z23" s="1048"/>
      <c r="AA23" s="1048">
        <v>13525</v>
      </c>
      <c r="AB23" s="1048"/>
      <c r="AC23" s="1048"/>
      <c r="AD23" s="1048"/>
      <c r="AE23" s="1055"/>
      <c r="AF23" s="1056">
        <v>12812</v>
      </c>
      <c r="AG23" s="1048"/>
      <c r="AH23" s="1048"/>
      <c r="AI23" s="1048"/>
      <c r="AJ23" s="1057"/>
      <c r="AK23" s="1058"/>
      <c r="AL23" s="1059"/>
      <c r="AM23" s="1059"/>
      <c r="AN23" s="1059"/>
      <c r="AO23" s="1059"/>
      <c r="AP23" s="1048">
        <v>5214</v>
      </c>
      <c r="AQ23" s="1048"/>
      <c r="AR23" s="1048"/>
      <c r="AS23" s="1048"/>
      <c r="AT23" s="1048"/>
      <c r="AU23" s="1049"/>
      <c r="AV23" s="1049"/>
      <c r="AW23" s="1049"/>
      <c r="AX23" s="1049"/>
      <c r="AY23" s="1050"/>
      <c r="AZ23" s="1051" t="s">
        <v>47</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317</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318</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285</v>
      </c>
      <c r="B26" s="983"/>
      <c r="C26" s="983"/>
      <c r="D26" s="983"/>
      <c r="E26" s="983"/>
      <c r="F26" s="983"/>
      <c r="G26" s="983"/>
      <c r="H26" s="983"/>
      <c r="I26" s="983"/>
      <c r="J26" s="983"/>
      <c r="K26" s="983"/>
      <c r="L26" s="983"/>
      <c r="M26" s="983"/>
      <c r="N26" s="983"/>
      <c r="O26" s="983"/>
      <c r="P26" s="984"/>
      <c r="Q26" s="988" t="s">
        <v>319</v>
      </c>
      <c r="R26" s="989"/>
      <c r="S26" s="989"/>
      <c r="T26" s="989"/>
      <c r="U26" s="990"/>
      <c r="V26" s="988" t="s">
        <v>320</v>
      </c>
      <c r="W26" s="989"/>
      <c r="X26" s="989"/>
      <c r="Y26" s="989"/>
      <c r="Z26" s="990"/>
      <c r="AA26" s="988" t="s">
        <v>321</v>
      </c>
      <c r="AB26" s="989"/>
      <c r="AC26" s="989"/>
      <c r="AD26" s="989"/>
      <c r="AE26" s="989"/>
      <c r="AF26" s="1042" t="s">
        <v>322</v>
      </c>
      <c r="AG26" s="995"/>
      <c r="AH26" s="995"/>
      <c r="AI26" s="995"/>
      <c r="AJ26" s="1043"/>
      <c r="AK26" s="989" t="s">
        <v>323</v>
      </c>
      <c r="AL26" s="989"/>
      <c r="AM26" s="989"/>
      <c r="AN26" s="989"/>
      <c r="AO26" s="990"/>
      <c r="AP26" s="988" t="s">
        <v>324</v>
      </c>
      <c r="AQ26" s="989"/>
      <c r="AR26" s="989"/>
      <c r="AS26" s="989"/>
      <c r="AT26" s="990"/>
      <c r="AU26" s="988" t="s">
        <v>325</v>
      </c>
      <c r="AV26" s="989"/>
      <c r="AW26" s="989"/>
      <c r="AX26" s="989"/>
      <c r="AY26" s="990"/>
      <c r="AZ26" s="988" t="s">
        <v>326</v>
      </c>
      <c r="BA26" s="989"/>
      <c r="BB26" s="989"/>
      <c r="BC26" s="989"/>
      <c r="BD26" s="990"/>
      <c r="BE26" s="988" t="s">
        <v>292</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327</v>
      </c>
      <c r="C28" s="1035"/>
      <c r="D28" s="1035"/>
      <c r="E28" s="1035"/>
      <c r="F28" s="1035"/>
      <c r="G28" s="1035"/>
      <c r="H28" s="1035"/>
      <c r="I28" s="1035"/>
      <c r="J28" s="1035"/>
      <c r="K28" s="1035"/>
      <c r="L28" s="1035"/>
      <c r="M28" s="1035"/>
      <c r="N28" s="1035"/>
      <c r="O28" s="1035"/>
      <c r="P28" s="1036"/>
      <c r="Q28" s="1037">
        <v>24578</v>
      </c>
      <c r="R28" s="1038"/>
      <c r="S28" s="1038"/>
      <c r="T28" s="1038"/>
      <c r="U28" s="1038"/>
      <c r="V28" s="1038">
        <v>24078</v>
      </c>
      <c r="W28" s="1038"/>
      <c r="X28" s="1038"/>
      <c r="Y28" s="1038"/>
      <c r="Z28" s="1038"/>
      <c r="AA28" s="1038">
        <v>500</v>
      </c>
      <c r="AB28" s="1038"/>
      <c r="AC28" s="1038"/>
      <c r="AD28" s="1038"/>
      <c r="AE28" s="1039"/>
      <c r="AF28" s="1040">
        <v>500</v>
      </c>
      <c r="AG28" s="1038"/>
      <c r="AH28" s="1038"/>
      <c r="AI28" s="1038"/>
      <c r="AJ28" s="1041"/>
      <c r="AK28" s="1029">
        <v>2330</v>
      </c>
      <c r="AL28" s="1030"/>
      <c r="AM28" s="1030"/>
      <c r="AN28" s="1030"/>
      <c r="AO28" s="1030"/>
      <c r="AP28" s="1030" t="s">
        <v>308</v>
      </c>
      <c r="AQ28" s="1030"/>
      <c r="AR28" s="1030"/>
      <c r="AS28" s="1030"/>
      <c r="AT28" s="1030"/>
      <c r="AU28" s="1030" t="s">
        <v>308</v>
      </c>
      <c r="AV28" s="1030"/>
      <c r="AW28" s="1030"/>
      <c r="AX28" s="1030"/>
      <c r="AY28" s="1030"/>
      <c r="AZ28" s="1031" t="s">
        <v>308</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328</v>
      </c>
      <c r="C29" s="1018"/>
      <c r="D29" s="1018"/>
      <c r="E29" s="1018"/>
      <c r="F29" s="1018"/>
      <c r="G29" s="1018"/>
      <c r="H29" s="1018"/>
      <c r="I29" s="1018"/>
      <c r="J29" s="1018"/>
      <c r="K29" s="1018"/>
      <c r="L29" s="1018"/>
      <c r="M29" s="1018"/>
      <c r="N29" s="1018"/>
      <c r="O29" s="1018"/>
      <c r="P29" s="1019"/>
      <c r="Q29" s="1025">
        <v>16596</v>
      </c>
      <c r="R29" s="1026"/>
      <c r="S29" s="1026"/>
      <c r="T29" s="1026"/>
      <c r="U29" s="1026"/>
      <c r="V29" s="1026">
        <v>16320</v>
      </c>
      <c r="W29" s="1026"/>
      <c r="X29" s="1026"/>
      <c r="Y29" s="1026"/>
      <c r="Z29" s="1026"/>
      <c r="AA29" s="1026">
        <v>276</v>
      </c>
      <c r="AB29" s="1026"/>
      <c r="AC29" s="1026"/>
      <c r="AD29" s="1026"/>
      <c r="AE29" s="1027"/>
      <c r="AF29" s="1022">
        <v>276</v>
      </c>
      <c r="AG29" s="1023"/>
      <c r="AH29" s="1023"/>
      <c r="AI29" s="1023"/>
      <c r="AJ29" s="1024"/>
      <c r="AK29" s="967">
        <v>2592</v>
      </c>
      <c r="AL29" s="958"/>
      <c r="AM29" s="958"/>
      <c r="AN29" s="958"/>
      <c r="AO29" s="958"/>
      <c r="AP29" s="958" t="s">
        <v>308</v>
      </c>
      <c r="AQ29" s="958"/>
      <c r="AR29" s="958"/>
      <c r="AS29" s="958"/>
      <c r="AT29" s="958"/>
      <c r="AU29" s="958" t="s">
        <v>308</v>
      </c>
      <c r="AV29" s="958"/>
      <c r="AW29" s="958"/>
      <c r="AX29" s="958"/>
      <c r="AY29" s="958"/>
      <c r="AZ29" s="1028" t="s">
        <v>308</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329</v>
      </c>
      <c r="C30" s="1018"/>
      <c r="D30" s="1018"/>
      <c r="E30" s="1018"/>
      <c r="F30" s="1018"/>
      <c r="G30" s="1018"/>
      <c r="H30" s="1018"/>
      <c r="I30" s="1018"/>
      <c r="J30" s="1018"/>
      <c r="K30" s="1018"/>
      <c r="L30" s="1018"/>
      <c r="M30" s="1018"/>
      <c r="N30" s="1018"/>
      <c r="O30" s="1018"/>
      <c r="P30" s="1019"/>
      <c r="Q30" s="1025">
        <v>6088</v>
      </c>
      <c r="R30" s="1026"/>
      <c r="S30" s="1026"/>
      <c r="T30" s="1026"/>
      <c r="U30" s="1026"/>
      <c r="V30" s="1026">
        <v>6071</v>
      </c>
      <c r="W30" s="1026"/>
      <c r="X30" s="1026"/>
      <c r="Y30" s="1026"/>
      <c r="Z30" s="1026"/>
      <c r="AA30" s="1026">
        <v>17</v>
      </c>
      <c r="AB30" s="1026"/>
      <c r="AC30" s="1026"/>
      <c r="AD30" s="1026"/>
      <c r="AE30" s="1027"/>
      <c r="AF30" s="1022">
        <v>17</v>
      </c>
      <c r="AG30" s="1023"/>
      <c r="AH30" s="1023"/>
      <c r="AI30" s="1023"/>
      <c r="AJ30" s="1024"/>
      <c r="AK30" s="967">
        <v>1969</v>
      </c>
      <c r="AL30" s="958"/>
      <c r="AM30" s="958"/>
      <c r="AN30" s="958"/>
      <c r="AO30" s="958"/>
      <c r="AP30" s="958" t="s">
        <v>308</v>
      </c>
      <c r="AQ30" s="958"/>
      <c r="AR30" s="958"/>
      <c r="AS30" s="958"/>
      <c r="AT30" s="958"/>
      <c r="AU30" s="958" t="s">
        <v>308</v>
      </c>
      <c r="AV30" s="958"/>
      <c r="AW30" s="958"/>
      <c r="AX30" s="958"/>
      <c r="AY30" s="958"/>
      <c r="AZ30" s="1028" t="s">
        <v>308</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c r="C31" s="1018"/>
      <c r="D31" s="1018"/>
      <c r="E31" s="1018"/>
      <c r="F31" s="1018"/>
      <c r="G31" s="1018"/>
      <c r="H31" s="1018"/>
      <c r="I31" s="1018"/>
      <c r="J31" s="1018"/>
      <c r="K31" s="1018"/>
      <c r="L31" s="1018"/>
      <c r="M31" s="1018"/>
      <c r="N31" s="1018"/>
      <c r="O31" s="1018"/>
      <c r="P31" s="1019"/>
      <c r="Q31" s="1025"/>
      <c r="R31" s="1026"/>
      <c r="S31" s="1026"/>
      <c r="T31" s="1026"/>
      <c r="U31" s="1026"/>
      <c r="V31" s="1026"/>
      <c r="W31" s="1026"/>
      <c r="X31" s="1026"/>
      <c r="Y31" s="1026"/>
      <c r="Z31" s="1026"/>
      <c r="AA31" s="1026"/>
      <c r="AB31" s="1026"/>
      <c r="AC31" s="1026"/>
      <c r="AD31" s="1026"/>
      <c r="AE31" s="1027"/>
      <c r="AF31" s="1022"/>
      <c r="AG31" s="1023"/>
      <c r="AH31" s="1023"/>
      <c r="AI31" s="1023"/>
      <c r="AJ31" s="1024"/>
      <c r="AK31" s="967"/>
      <c r="AL31" s="958"/>
      <c r="AM31" s="958"/>
      <c r="AN31" s="958"/>
      <c r="AO31" s="958"/>
      <c r="AP31" s="958"/>
      <c r="AQ31" s="958"/>
      <c r="AR31" s="958"/>
      <c r="AS31" s="958"/>
      <c r="AT31" s="958"/>
      <c r="AU31" s="958"/>
      <c r="AV31" s="958"/>
      <c r="AW31" s="958"/>
      <c r="AX31" s="958"/>
      <c r="AY31" s="958"/>
      <c r="AZ31" s="1028"/>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c r="C32" s="1018"/>
      <c r="D32" s="1018"/>
      <c r="E32" s="1018"/>
      <c r="F32" s="1018"/>
      <c r="G32" s="1018"/>
      <c r="H32" s="1018"/>
      <c r="I32" s="1018"/>
      <c r="J32" s="1018"/>
      <c r="K32" s="1018"/>
      <c r="L32" s="1018"/>
      <c r="M32" s="1018"/>
      <c r="N32" s="1018"/>
      <c r="O32" s="1018"/>
      <c r="P32" s="1019"/>
      <c r="Q32" s="1025"/>
      <c r="R32" s="1026"/>
      <c r="S32" s="1026"/>
      <c r="T32" s="1026"/>
      <c r="U32" s="1026"/>
      <c r="V32" s="1026"/>
      <c r="W32" s="1026"/>
      <c r="X32" s="1026"/>
      <c r="Y32" s="1026"/>
      <c r="Z32" s="1026"/>
      <c r="AA32" s="1026"/>
      <c r="AB32" s="1026"/>
      <c r="AC32" s="1026"/>
      <c r="AD32" s="1026"/>
      <c r="AE32" s="1027"/>
      <c r="AF32" s="1022"/>
      <c r="AG32" s="1023"/>
      <c r="AH32" s="1023"/>
      <c r="AI32" s="1023"/>
      <c r="AJ32" s="1024"/>
      <c r="AK32" s="967"/>
      <c r="AL32" s="958"/>
      <c r="AM32" s="958"/>
      <c r="AN32" s="958"/>
      <c r="AO32" s="958"/>
      <c r="AP32" s="958"/>
      <c r="AQ32" s="958"/>
      <c r="AR32" s="958"/>
      <c r="AS32" s="958"/>
      <c r="AT32" s="958"/>
      <c r="AU32" s="958"/>
      <c r="AV32" s="958"/>
      <c r="AW32" s="958"/>
      <c r="AX32" s="958"/>
      <c r="AY32" s="958"/>
      <c r="AZ32" s="1028"/>
      <c r="BA32" s="1028"/>
      <c r="BB32" s="1028"/>
      <c r="BC32" s="1028"/>
      <c r="BD32" s="1028"/>
      <c r="BE32" s="959"/>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330</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315</v>
      </c>
      <c r="B63" s="924" t="s">
        <v>331</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793</v>
      </c>
      <c r="AG63" s="946"/>
      <c r="AH63" s="946"/>
      <c r="AI63" s="946"/>
      <c r="AJ63" s="1009"/>
      <c r="AK63" s="1010"/>
      <c r="AL63" s="950"/>
      <c r="AM63" s="950"/>
      <c r="AN63" s="950"/>
      <c r="AO63" s="950"/>
      <c r="AP63" s="946" t="s">
        <v>308</v>
      </c>
      <c r="AQ63" s="946"/>
      <c r="AR63" s="946"/>
      <c r="AS63" s="946"/>
      <c r="AT63" s="946"/>
      <c r="AU63" s="946" t="s">
        <v>308</v>
      </c>
      <c r="AV63" s="946"/>
      <c r="AW63" s="946"/>
      <c r="AX63" s="946"/>
      <c r="AY63" s="946"/>
      <c r="AZ63" s="1004"/>
      <c r="BA63" s="1004"/>
      <c r="BB63" s="1004"/>
      <c r="BC63" s="1004"/>
      <c r="BD63" s="1004"/>
      <c r="BE63" s="947" t="s">
        <v>308</v>
      </c>
      <c r="BF63" s="947"/>
      <c r="BG63" s="947"/>
      <c r="BH63" s="947"/>
      <c r="BI63" s="948"/>
      <c r="BJ63" s="1005" t="s">
        <v>47</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332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333</v>
      </c>
      <c r="B66" s="983"/>
      <c r="C66" s="983"/>
      <c r="D66" s="983"/>
      <c r="E66" s="983"/>
      <c r="F66" s="983"/>
      <c r="G66" s="983"/>
      <c r="H66" s="983"/>
      <c r="I66" s="983"/>
      <c r="J66" s="983"/>
      <c r="K66" s="983"/>
      <c r="L66" s="983"/>
      <c r="M66" s="983"/>
      <c r="N66" s="983"/>
      <c r="O66" s="983"/>
      <c r="P66" s="984"/>
      <c r="Q66" s="988" t="s">
        <v>319</v>
      </c>
      <c r="R66" s="989"/>
      <c r="S66" s="989"/>
      <c r="T66" s="989"/>
      <c r="U66" s="990"/>
      <c r="V66" s="988" t="s">
        <v>320</v>
      </c>
      <c r="W66" s="989"/>
      <c r="X66" s="989"/>
      <c r="Y66" s="989"/>
      <c r="Z66" s="990"/>
      <c r="AA66" s="988" t="s">
        <v>321</v>
      </c>
      <c r="AB66" s="989"/>
      <c r="AC66" s="989"/>
      <c r="AD66" s="989"/>
      <c r="AE66" s="990"/>
      <c r="AF66" s="994" t="s">
        <v>322</v>
      </c>
      <c r="AG66" s="995"/>
      <c r="AH66" s="995"/>
      <c r="AI66" s="995"/>
      <c r="AJ66" s="996"/>
      <c r="AK66" s="988" t="s">
        <v>323</v>
      </c>
      <c r="AL66" s="983"/>
      <c r="AM66" s="983"/>
      <c r="AN66" s="983"/>
      <c r="AO66" s="984"/>
      <c r="AP66" s="988" t="s">
        <v>324</v>
      </c>
      <c r="AQ66" s="989"/>
      <c r="AR66" s="989"/>
      <c r="AS66" s="989"/>
      <c r="AT66" s="990"/>
      <c r="AU66" s="988" t="s">
        <v>334</v>
      </c>
      <c r="AV66" s="989"/>
      <c r="AW66" s="989"/>
      <c r="AX66" s="989"/>
      <c r="AY66" s="990"/>
      <c r="AZ66" s="988" t="s">
        <v>292</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335</v>
      </c>
      <c r="C68" s="973"/>
      <c r="D68" s="973"/>
      <c r="E68" s="973"/>
      <c r="F68" s="973"/>
      <c r="G68" s="973"/>
      <c r="H68" s="973"/>
      <c r="I68" s="973"/>
      <c r="J68" s="973"/>
      <c r="K68" s="973"/>
      <c r="L68" s="973"/>
      <c r="M68" s="973"/>
      <c r="N68" s="973"/>
      <c r="O68" s="973"/>
      <c r="P68" s="974"/>
      <c r="Q68" s="975">
        <v>7627</v>
      </c>
      <c r="R68" s="969">
        <v>7961</v>
      </c>
      <c r="S68" s="969">
        <v>7961</v>
      </c>
      <c r="T68" s="969">
        <v>7961</v>
      </c>
      <c r="U68" s="969">
        <v>7961</v>
      </c>
      <c r="V68" s="969">
        <v>7180</v>
      </c>
      <c r="W68" s="969">
        <v>7475</v>
      </c>
      <c r="X68" s="969">
        <v>7475</v>
      </c>
      <c r="Y68" s="969">
        <v>7475</v>
      </c>
      <c r="Z68" s="969">
        <v>7475</v>
      </c>
      <c r="AA68" s="969">
        <v>448</v>
      </c>
      <c r="AB68" s="969">
        <v>486</v>
      </c>
      <c r="AC68" s="969">
        <v>486</v>
      </c>
      <c r="AD68" s="969">
        <v>486</v>
      </c>
      <c r="AE68" s="969">
        <v>486</v>
      </c>
      <c r="AF68" s="969">
        <v>448</v>
      </c>
      <c r="AG68" s="969">
        <v>486</v>
      </c>
      <c r="AH68" s="969">
        <v>486</v>
      </c>
      <c r="AI68" s="969">
        <v>486</v>
      </c>
      <c r="AJ68" s="969">
        <v>486</v>
      </c>
      <c r="AK68" s="969">
        <v>150</v>
      </c>
      <c r="AL68" s="969"/>
      <c r="AM68" s="969"/>
      <c r="AN68" s="969"/>
      <c r="AO68" s="969"/>
      <c r="AP68" s="969">
        <v>3385</v>
      </c>
      <c r="AQ68" s="969">
        <v>4476</v>
      </c>
      <c r="AR68" s="969">
        <v>4476</v>
      </c>
      <c r="AS68" s="969">
        <v>4476</v>
      </c>
      <c r="AT68" s="969">
        <v>4476</v>
      </c>
      <c r="AU68" s="969">
        <v>146</v>
      </c>
      <c r="AV68" s="969">
        <v>192</v>
      </c>
      <c r="AW68" s="969">
        <v>192</v>
      </c>
      <c r="AX68" s="969">
        <v>192</v>
      </c>
      <c r="AY68" s="969">
        <v>192</v>
      </c>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336</v>
      </c>
      <c r="C69" s="962"/>
      <c r="D69" s="962"/>
      <c r="E69" s="962"/>
      <c r="F69" s="962"/>
      <c r="G69" s="962"/>
      <c r="H69" s="962"/>
      <c r="I69" s="962"/>
      <c r="J69" s="962"/>
      <c r="K69" s="962"/>
      <c r="L69" s="962"/>
      <c r="M69" s="962"/>
      <c r="N69" s="962"/>
      <c r="O69" s="962"/>
      <c r="P69" s="963"/>
      <c r="Q69" s="964">
        <v>209690</v>
      </c>
      <c r="R69" s="958">
        <v>144168</v>
      </c>
      <c r="S69" s="958">
        <v>144168</v>
      </c>
      <c r="T69" s="958">
        <v>144168</v>
      </c>
      <c r="U69" s="958">
        <v>144168</v>
      </c>
      <c r="V69" s="958">
        <v>191668</v>
      </c>
      <c r="W69" s="958">
        <v>138019</v>
      </c>
      <c r="X69" s="958">
        <v>138019</v>
      </c>
      <c r="Y69" s="958">
        <v>138019</v>
      </c>
      <c r="Z69" s="958">
        <v>138019</v>
      </c>
      <c r="AA69" s="958">
        <v>18022</v>
      </c>
      <c r="AB69" s="958">
        <v>6149</v>
      </c>
      <c r="AC69" s="958">
        <v>6149</v>
      </c>
      <c r="AD69" s="958">
        <v>6149</v>
      </c>
      <c r="AE69" s="958">
        <v>6149</v>
      </c>
      <c r="AF69" s="958">
        <v>39212</v>
      </c>
      <c r="AG69" s="958">
        <v>32354</v>
      </c>
      <c r="AH69" s="958">
        <v>32354</v>
      </c>
      <c r="AI69" s="958">
        <v>32354</v>
      </c>
      <c r="AJ69" s="958">
        <v>32354</v>
      </c>
      <c r="AK69" s="958" t="s">
        <v>305</v>
      </c>
      <c r="AL69" s="958"/>
      <c r="AM69" s="958"/>
      <c r="AN69" s="958"/>
      <c r="AO69" s="958"/>
      <c r="AP69" s="958" t="s">
        <v>305</v>
      </c>
      <c r="AQ69" s="958"/>
      <c r="AR69" s="958"/>
      <c r="AS69" s="958"/>
      <c r="AT69" s="958"/>
      <c r="AU69" s="958" t="s">
        <v>305</v>
      </c>
      <c r="AV69" s="958"/>
      <c r="AW69" s="958"/>
      <c r="AX69" s="958"/>
      <c r="AY69" s="958"/>
      <c r="AZ69" s="959" t="s">
        <v>337</v>
      </c>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338</v>
      </c>
      <c r="C70" s="962"/>
      <c r="D70" s="962"/>
      <c r="E70" s="962"/>
      <c r="F70" s="962"/>
      <c r="G70" s="962"/>
      <c r="H70" s="962"/>
      <c r="I70" s="962"/>
      <c r="J70" s="962"/>
      <c r="K70" s="962"/>
      <c r="L70" s="962"/>
      <c r="M70" s="962"/>
      <c r="N70" s="962"/>
      <c r="O70" s="962"/>
      <c r="P70" s="963"/>
      <c r="Q70" s="964">
        <v>108542</v>
      </c>
      <c r="R70" s="958">
        <v>76940</v>
      </c>
      <c r="S70" s="958">
        <v>76940</v>
      </c>
      <c r="T70" s="958">
        <v>76940</v>
      </c>
      <c r="U70" s="958">
        <v>76940</v>
      </c>
      <c r="V70" s="958">
        <v>104627</v>
      </c>
      <c r="W70" s="958">
        <v>73165</v>
      </c>
      <c r="X70" s="958">
        <v>73165</v>
      </c>
      <c r="Y70" s="958">
        <v>73165</v>
      </c>
      <c r="Z70" s="958">
        <v>73165</v>
      </c>
      <c r="AA70" s="958">
        <v>3915</v>
      </c>
      <c r="AB70" s="958">
        <v>3775</v>
      </c>
      <c r="AC70" s="958">
        <v>3775</v>
      </c>
      <c r="AD70" s="958">
        <v>3775</v>
      </c>
      <c r="AE70" s="958">
        <v>3775</v>
      </c>
      <c r="AF70" s="958">
        <v>3732</v>
      </c>
      <c r="AG70" s="958">
        <v>3775</v>
      </c>
      <c r="AH70" s="958">
        <v>3775</v>
      </c>
      <c r="AI70" s="958">
        <v>3775</v>
      </c>
      <c r="AJ70" s="958">
        <v>3775</v>
      </c>
      <c r="AK70" s="958">
        <v>9372</v>
      </c>
      <c r="AL70" s="958">
        <v>7300</v>
      </c>
      <c r="AM70" s="958">
        <v>7300</v>
      </c>
      <c r="AN70" s="958">
        <v>7300</v>
      </c>
      <c r="AO70" s="958">
        <v>7300</v>
      </c>
      <c r="AP70" s="958">
        <v>77752</v>
      </c>
      <c r="AQ70" s="958">
        <v>42318</v>
      </c>
      <c r="AR70" s="958">
        <v>42318</v>
      </c>
      <c r="AS70" s="958">
        <v>42318</v>
      </c>
      <c r="AT70" s="958">
        <v>42318</v>
      </c>
      <c r="AU70" s="958">
        <v>1633</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339</v>
      </c>
      <c r="C71" s="962"/>
      <c r="D71" s="962"/>
      <c r="E71" s="962"/>
      <c r="F71" s="962"/>
      <c r="G71" s="962"/>
      <c r="H71" s="962"/>
      <c r="I71" s="962"/>
      <c r="J71" s="962"/>
      <c r="K71" s="962"/>
      <c r="L71" s="962"/>
      <c r="M71" s="962"/>
      <c r="N71" s="962"/>
      <c r="O71" s="962"/>
      <c r="P71" s="963"/>
      <c r="Q71" s="964">
        <v>7352</v>
      </c>
      <c r="R71" s="958">
        <v>6933</v>
      </c>
      <c r="S71" s="958">
        <v>6933</v>
      </c>
      <c r="T71" s="958">
        <v>6933</v>
      </c>
      <c r="U71" s="958">
        <v>6933</v>
      </c>
      <c r="V71" s="958">
        <v>7276</v>
      </c>
      <c r="W71" s="958">
        <v>6850</v>
      </c>
      <c r="X71" s="958">
        <v>6850</v>
      </c>
      <c r="Y71" s="958">
        <v>6850</v>
      </c>
      <c r="Z71" s="958">
        <v>6850</v>
      </c>
      <c r="AA71" s="958">
        <v>76</v>
      </c>
      <c r="AB71" s="958">
        <v>82</v>
      </c>
      <c r="AC71" s="958">
        <v>82</v>
      </c>
      <c r="AD71" s="958">
        <v>82</v>
      </c>
      <c r="AE71" s="958">
        <v>82</v>
      </c>
      <c r="AF71" s="958">
        <v>76</v>
      </c>
      <c r="AG71" s="958">
        <v>82</v>
      </c>
      <c r="AH71" s="958">
        <v>82</v>
      </c>
      <c r="AI71" s="958">
        <v>82</v>
      </c>
      <c r="AJ71" s="958">
        <v>82</v>
      </c>
      <c r="AK71" s="958">
        <v>3086</v>
      </c>
      <c r="AL71" s="958">
        <v>2485</v>
      </c>
      <c r="AM71" s="958">
        <v>2485</v>
      </c>
      <c r="AN71" s="958">
        <v>2485</v>
      </c>
      <c r="AO71" s="958">
        <v>2485</v>
      </c>
      <c r="AP71" s="958" t="s">
        <v>305</v>
      </c>
      <c r="AQ71" s="958"/>
      <c r="AR71" s="958"/>
      <c r="AS71" s="958"/>
      <c r="AT71" s="958"/>
      <c r="AU71" s="958" t="s">
        <v>305</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340</v>
      </c>
      <c r="C72" s="962"/>
      <c r="D72" s="962"/>
      <c r="E72" s="962"/>
      <c r="F72" s="962"/>
      <c r="G72" s="962"/>
      <c r="H72" s="962"/>
      <c r="I72" s="962"/>
      <c r="J72" s="962"/>
      <c r="K72" s="962"/>
      <c r="L72" s="962"/>
      <c r="M72" s="962"/>
      <c r="N72" s="962"/>
      <c r="O72" s="962"/>
      <c r="P72" s="963"/>
      <c r="Q72" s="964">
        <v>1524702</v>
      </c>
      <c r="R72" s="958">
        <v>1385861</v>
      </c>
      <c r="S72" s="958">
        <v>1385861</v>
      </c>
      <c r="T72" s="958">
        <v>1385861</v>
      </c>
      <c r="U72" s="958">
        <v>1385861</v>
      </c>
      <c r="V72" s="958">
        <v>1496148</v>
      </c>
      <c r="W72" s="958">
        <v>1346246</v>
      </c>
      <c r="X72" s="958">
        <v>1346246</v>
      </c>
      <c r="Y72" s="958">
        <v>1346246</v>
      </c>
      <c r="Z72" s="958">
        <v>1346246</v>
      </c>
      <c r="AA72" s="958">
        <v>28554</v>
      </c>
      <c r="AB72" s="958">
        <v>39615</v>
      </c>
      <c r="AC72" s="958">
        <v>39615</v>
      </c>
      <c r="AD72" s="958">
        <v>39615</v>
      </c>
      <c r="AE72" s="958">
        <v>39615</v>
      </c>
      <c r="AF72" s="958">
        <v>28554</v>
      </c>
      <c r="AG72" s="958">
        <v>39615</v>
      </c>
      <c r="AH72" s="958">
        <v>39615</v>
      </c>
      <c r="AI72" s="958">
        <v>39615</v>
      </c>
      <c r="AJ72" s="958">
        <v>39615</v>
      </c>
      <c r="AK72" s="958">
        <v>15234</v>
      </c>
      <c r="AL72" s="958">
        <v>13582</v>
      </c>
      <c r="AM72" s="958">
        <v>13582</v>
      </c>
      <c r="AN72" s="958">
        <v>13582</v>
      </c>
      <c r="AO72" s="958">
        <v>13582</v>
      </c>
      <c r="AP72" s="958" t="s">
        <v>305</v>
      </c>
      <c r="AQ72" s="958"/>
      <c r="AR72" s="958"/>
      <c r="AS72" s="958"/>
      <c r="AT72" s="958"/>
      <c r="AU72" s="958" t="s">
        <v>305</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315</v>
      </c>
      <c r="B88" s="924" t="s">
        <v>341</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72021</v>
      </c>
      <c r="AG88" s="946"/>
      <c r="AH88" s="946"/>
      <c r="AI88" s="946"/>
      <c r="AJ88" s="946"/>
      <c r="AK88" s="950"/>
      <c r="AL88" s="950"/>
      <c r="AM88" s="950"/>
      <c r="AN88" s="950"/>
      <c r="AO88" s="950"/>
      <c r="AP88" s="946">
        <v>81137</v>
      </c>
      <c r="AQ88" s="946"/>
      <c r="AR88" s="946"/>
      <c r="AS88" s="946"/>
      <c r="AT88" s="946"/>
      <c r="AU88" s="946">
        <v>1778</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315</v>
      </c>
      <c r="BR102" s="924" t="s">
        <v>342</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343</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344</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345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346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347</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348</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349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350</v>
      </c>
      <c r="AB109" s="883"/>
      <c r="AC109" s="883"/>
      <c r="AD109" s="883"/>
      <c r="AE109" s="884"/>
      <c r="AF109" s="885" t="s">
        <v>351</v>
      </c>
      <c r="AG109" s="883"/>
      <c r="AH109" s="883"/>
      <c r="AI109" s="883"/>
      <c r="AJ109" s="884"/>
      <c r="AK109" s="885" t="s">
        <v>222</v>
      </c>
      <c r="AL109" s="883"/>
      <c r="AM109" s="883"/>
      <c r="AN109" s="883"/>
      <c r="AO109" s="884"/>
      <c r="AP109" s="885" t="s">
        <v>352</v>
      </c>
      <c r="AQ109" s="883"/>
      <c r="AR109" s="883"/>
      <c r="AS109" s="883"/>
      <c r="AT109" s="916"/>
      <c r="AU109" s="882" t="s">
        <v>349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350</v>
      </c>
      <c r="BR109" s="883"/>
      <c r="BS109" s="883"/>
      <c r="BT109" s="883"/>
      <c r="BU109" s="884"/>
      <c r="BV109" s="885" t="s">
        <v>351</v>
      </c>
      <c r="BW109" s="883"/>
      <c r="BX109" s="883"/>
      <c r="BY109" s="883"/>
      <c r="BZ109" s="884"/>
      <c r="CA109" s="885" t="s">
        <v>222</v>
      </c>
      <c r="CB109" s="883"/>
      <c r="CC109" s="883"/>
      <c r="CD109" s="883"/>
      <c r="CE109" s="884"/>
      <c r="CF109" s="923" t="s">
        <v>352</v>
      </c>
      <c r="CG109" s="923"/>
      <c r="CH109" s="923"/>
      <c r="CI109" s="923"/>
      <c r="CJ109" s="923"/>
      <c r="CK109" s="885" t="s">
        <v>353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350</v>
      </c>
      <c r="DH109" s="883"/>
      <c r="DI109" s="883"/>
      <c r="DJ109" s="883"/>
      <c r="DK109" s="884"/>
      <c r="DL109" s="885" t="s">
        <v>351</v>
      </c>
      <c r="DM109" s="883"/>
      <c r="DN109" s="883"/>
      <c r="DO109" s="883"/>
      <c r="DP109" s="884"/>
      <c r="DQ109" s="885" t="s">
        <v>222</v>
      </c>
      <c r="DR109" s="883"/>
      <c r="DS109" s="883"/>
      <c r="DT109" s="883"/>
      <c r="DU109" s="884"/>
      <c r="DV109" s="885" t="s">
        <v>352</v>
      </c>
      <c r="DW109" s="883"/>
      <c r="DX109" s="883"/>
      <c r="DY109" s="883"/>
      <c r="DZ109" s="916"/>
    </row>
    <row r="110" spans="1:131" s="224" customFormat="1" ht="26.25" customHeight="1" x14ac:dyDescent="0.2">
      <c r="A110" s="794" t="s">
        <v>354</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1434107</v>
      </c>
      <c r="AB110" s="876"/>
      <c r="AC110" s="876"/>
      <c r="AD110" s="876"/>
      <c r="AE110" s="877"/>
      <c r="AF110" s="878">
        <v>1327118</v>
      </c>
      <c r="AG110" s="876"/>
      <c r="AH110" s="876"/>
      <c r="AI110" s="876"/>
      <c r="AJ110" s="877"/>
      <c r="AK110" s="878">
        <v>1064827</v>
      </c>
      <c r="AL110" s="876"/>
      <c r="AM110" s="876"/>
      <c r="AN110" s="876"/>
      <c r="AO110" s="877"/>
      <c r="AP110" s="879">
        <v>1.6</v>
      </c>
      <c r="AQ110" s="880"/>
      <c r="AR110" s="880"/>
      <c r="AS110" s="880"/>
      <c r="AT110" s="881"/>
      <c r="AU110" s="917" t="s">
        <v>355</v>
      </c>
      <c r="AV110" s="918"/>
      <c r="AW110" s="918"/>
      <c r="AX110" s="918"/>
      <c r="AY110" s="918"/>
      <c r="AZ110" s="847" t="s">
        <v>356</v>
      </c>
      <c r="BA110" s="795"/>
      <c r="BB110" s="795"/>
      <c r="BC110" s="795"/>
      <c r="BD110" s="795"/>
      <c r="BE110" s="795"/>
      <c r="BF110" s="795"/>
      <c r="BG110" s="795"/>
      <c r="BH110" s="795"/>
      <c r="BI110" s="795"/>
      <c r="BJ110" s="795"/>
      <c r="BK110" s="795"/>
      <c r="BL110" s="795"/>
      <c r="BM110" s="795"/>
      <c r="BN110" s="795"/>
      <c r="BO110" s="795"/>
      <c r="BP110" s="796"/>
      <c r="BQ110" s="848">
        <v>7458619</v>
      </c>
      <c r="BR110" s="829"/>
      <c r="BS110" s="829"/>
      <c r="BT110" s="829"/>
      <c r="BU110" s="829"/>
      <c r="BV110" s="829">
        <v>6210821</v>
      </c>
      <c r="BW110" s="829"/>
      <c r="BX110" s="829"/>
      <c r="BY110" s="829"/>
      <c r="BZ110" s="829"/>
      <c r="CA110" s="829">
        <v>5213519</v>
      </c>
      <c r="CB110" s="829"/>
      <c r="CC110" s="829"/>
      <c r="CD110" s="829"/>
      <c r="CE110" s="829"/>
      <c r="CF110" s="853">
        <v>8</v>
      </c>
      <c r="CG110" s="854"/>
      <c r="CH110" s="854"/>
      <c r="CI110" s="854"/>
      <c r="CJ110" s="854"/>
      <c r="CK110" s="913" t="s">
        <v>357</v>
      </c>
      <c r="CL110" s="806"/>
      <c r="CM110" s="847" t="s">
        <v>358</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47</v>
      </c>
      <c r="DH110" s="829"/>
      <c r="DI110" s="829"/>
      <c r="DJ110" s="829"/>
      <c r="DK110" s="829"/>
      <c r="DL110" s="829" t="s">
        <v>47</v>
      </c>
      <c r="DM110" s="829"/>
      <c r="DN110" s="829"/>
      <c r="DO110" s="829"/>
      <c r="DP110" s="829"/>
      <c r="DQ110" s="829" t="s">
        <v>47</v>
      </c>
      <c r="DR110" s="829"/>
      <c r="DS110" s="829"/>
      <c r="DT110" s="829"/>
      <c r="DU110" s="829"/>
      <c r="DV110" s="830" t="s">
        <v>47</v>
      </c>
      <c r="DW110" s="830"/>
      <c r="DX110" s="830"/>
      <c r="DY110" s="830"/>
      <c r="DZ110" s="831"/>
    </row>
    <row r="111" spans="1:131" s="224" customFormat="1" ht="26.25" customHeight="1" x14ac:dyDescent="0.2">
      <c r="A111" s="761" t="s">
        <v>359</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47</v>
      </c>
      <c r="AB111" s="906"/>
      <c r="AC111" s="906"/>
      <c r="AD111" s="906"/>
      <c r="AE111" s="907"/>
      <c r="AF111" s="908" t="s">
        <v>47</v>
      </c>
      <c r="AG111" s="906"/>
      <c r="AH111" s="906"/>
      <c r="AI111" s="906"/>
      <c r="AJ111" s="907"/>
      <c r="AK111" s="908" t="s">
        <v>47</v>
      </c>
      <c r="AL111" s="906"/>
      <c r="AM111" s="906"/>
      <c r="AN111" s="906"/>
      <c r="AO111" s="907"/>
      <c r="AP111" s="909" t="s">
        <v>47</v>
      </c>
      <c r="AQ111" s="910"/>
      <c r="AR111" s="910"/>
      <c r="AS111" s="910"/>
      <c r="AT111" s="911"/>
      <c r="AU111" s="919"/>
      <c r="AV111" s="920"/>
      <c r="AW111" s="920"/>
      <c r="AX111" s="920"/>
      <c r="AY111" s="920"/>
      <c r="AZ111" s="802" t="s">
        <v>360</v>
      </c>
      <c r="BA111" s="739"/>
      <c r="BB111" s="739"/>
      <c r="BC111" s="739"/>
      <c r="BD111" s="739"/>
      <c r="BE111" s="739"/>
      <c r="BF111" s="739"/>
      <c r="BG111" s="739"/>
      <c r="BH111" s="739"/>
      <c r="BI111" s="739"/>
      <c r="BJ111" s="739"/>
      <c r="BK111" s="739"/>
      <c r="BL111" s="739"/>
      <c r="BM111" s="739"/>
      <c r="BN111" s="739"/>
      <c r="BO111" s="739"/>
      <c r="BP111" s="740"/>
      <c r="BQ111" s="803">
        <v>422901</v>
      </c>
      <c r="BR111" s="804"/>
      <c r="BS111" s="804"/>
      <c r="BT111" s="804"/>
      <c r="BU111" s="804"/>
      <c r="BV111" s="804">
        <v>1171913</v>
      </c>
      <c r="BW111" s="804"/>
      <c r="BX111" s="804"/>
      <c r="BY111" s="804"/>
      <c r="BZ111" s="804"/>
      <c r="CA111" s="804">
        <v>1188937</v>
      </c>
      <c r="CB111" s="804"/>
      <c r="CC111" s="804"/>
      <c r="CD111" s="804"/>
      <c r="CE111" s="804"/>
      <c r="CF111" s="862">
        <v>1.8</v>
      </c>
      <c r="CG111" s="863"/>
      <c r="CH111" s="863"/>
      <c r="CI111" s="863"/>
      <c r="CJ111" s="863"/>
      <c r="CK111" s="914"/>
      <c r="CL111" s="808"/>
      <c r="CM111" s="802" t="s">
        <v>361</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47</v>
      </c>
      <c r="DH111" s="804"/>
      <c r="DI111" s="804"/>
      <c r="DJ111" s="804"/>
      <c r="DK111" s="804"/>
      <c r="DL111" s="804" t="s">
        <v>47</v>
      </c>
      <c r="DM111" s="804"/>
      <c r="DN111" s="804"/>
      <c r="DO111" s="804"/>
      <c r="DP111" s="804"/>
      <c r="DQ111" s="804" t="s">
        <v>47</v>
      </c>
      <c r="DR111" s="804"/>
      <c r="DS111" s="804"/>
      <c r="DT111" s="804"/>
      <c r="DU111" s="804"/>
      <c r="DV111" s="781" t="s">
        <v>47</v>
      </c>
      <c r="DW111" s="781"/>
      <c r="DX111" s="781"/>
      <c r="DY111" s="781"/>
      <c r="DZ111" s="782"/>
    </row>
    <row r="112" spans="1:131" s="224" customFormat="1" ht="26.25" customHeight="1" x14ac:dyDescent="0.2">
      <c r="A112" s="899" t="s">
        <v>362</v>
      </c>
      <c r="B112" s="900"/>
      <c r="C112" s="739" t="s">
        <v>363</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47</v>
      </c>
      <c r="AB112" s="767"/>
      <c r="AC112" s="767"/>
      <c r="AD112" s="767"/>
      <c r="AE112" s="768"/>
      <c r="AF112" s="769" t="s">
        <v>47</v>
      </c>
      <c r="AG112" s="767"/>
      <c r="AH112" s="767"/>
      <c r="AI112" s="767"/>
      <c r="AJ112" s="768"/>
      <c r="AK112" s="769" t="s">
        <v>47</v>
      </c>
      <c r="AL112" s="767"/>
      <c r="AM112" s="767"/>
      <c r="AN112" s="767"/>
      <c r="AO112" s="768"/>
      <c r="AP112" s="811" t="s">
        <v>47</v>
      </c>
      <c r="AQ112" s="812"/>
      <c r="AR112" s="812"/>
      <c r="AS112" s="812"/>
      <c r="AT112" s="813"/>
      <c r="AU112" s="919"/>
      <c r="AV112" s="920"/>
      <c r="AW112" s="920"/>
      <c r="AX112" s="920"/>
      <c r="AY112" s="920"/>
      <c r="AZ112" s="802" t="s">
        <v>364</v>
      </c>
      <c r="BA112" s="739"/>
      <c r="BB112" s="739"/>
      <c r="BC112" s="739"/>
      <c r="BD112" s="739"/>
      <c r="BE112" s="739"/>
      <c r="BF112" s="739"/>
      <c r="BG112" s="739"/>
      <c r="BH112" s="739"/>
      <c r="BI112" s="739"/>
      <c r="BJ112" s="739"/>
      <c r="BK112" s="739"/>
      <c r="BL112" s="739"/>
      <c r="BM112" s="739"/>
      <c r="BN112" s="739"/>
      <c r="BO112" s="739"/>
      <c r="BP112" s="740"/>
      <c r="BQ112" s="803" t="s">
        <v>47</v>
      </c>
      <c r="BR112" s="804"/>
      <c r="BS112" s="804"/>
      <c r="BT112" s="804"/>
      <c r="BU112" s="804"/>
      <c r="BV112" s="804" t="s">
        <v>47</v>
      </c>
      <c r="BW112" s="804"/>
      <c r="BX112" s="804"/>
      <c r="BY112" s="804"/>
      <c r="BZ112" s="804"/>
      <c r="CA112" s="804" t="s">
        <v>47</v>
      </c>
      <c r="CB112" s="804"/>
      <c r="CC112" s="804"/>
      <c r="CD112" s="804"/>
      <c r="CE112" s="804"/>
      <c r="CF112" s="862" t="s">
        <v>47</v>
      </c>
      <c r="CG112" s="863"/>
      <c r="CH112" s="863"/>
      <c r="CI112" s="863"/>
      <c r="CJ112" s="863"/>
      <c r="CK112" s="914"/>
      <c r="CL112" s="808"/>
      <c r="CM112" s="802" t="s">
        <v>365</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47</v>
      </c>
      <c r="DH112" s="804"/>
      <c r="DI112" s="804"/>
      <c r="DJ112" s="804"/>
      <c r="DK112" s="804"/>
      <c r="DL112" s="804" t="s">
        <v>47</v>
      </c>
      <c r="DM112" s="804"/>
      <c r="DN112" s="804"/>
      <c r="DO112" s="804"/>
      <c r="DP112" s="804"/>
      <c r="DQ112" s="804" t="s">
        <v>47</v>
      </c>
      <c r="DR112" s="804"/>
      <c r="DS112" s="804"/>
      <c r="DT112" s="804"/>
      <c r="DU112" s="804"/>
      <c r="DV112" s="781" t="s">
        <v>47</v>
      </c>
      <c r="DW112" s="781"/>
      <c r="DX112" s="781"/>
      <c r="DY112" s="781"/>
      <c r="DZ112" s="782"/>
    </row>
    <row r="113" spans="1:130" s="224" customFormat="1" ht="26.25" customHeight="1" x14ac:dyDescent="0.2">
      <c r="A113" s="901"/>
      <c r="B113" s="902"/>
      <c r="C113" s="739" t="s">
        <v>366</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t="s">
        <v>47</v>
      </c>
      <c r="AB113" s="906"/>
      <c r="AC113" s="906"/>
      <c r="AD113" s="906"/>
      <c r="AE113" s="907"/>
      <c r="AF113" s="908" t="s">
        <v>47</v>
      </c>
      <c r="AG113" s="906"/>
      <c r="AH113" s="906"/>
      <c r="AI113" s="906"/>
      <c r="AJ113" s="907"/>
      <c r="AK113" s="908" t="s">
        <v>47</v>
      </c>
      <c r="AL113" s="906"/>
      <c r="AM113" s="906"/>
      <c r="AN113" s="906"/>
      <c r="AO113" s="907"/>
      <c r="AP113" s="909" t="s">
        <v>47</v>
      </c>
      <c r="AQ113" s="910"/>
      <c r="AR113" s="910"/>
      <c r="AS113" s="910"/>
      <c r="AT113" s="911"/>
      <c r="AU113" s="919"/>
      <c r="AV113" s="920"/>
      <c r="AW113" s="920"/>
      <c r="AX113" s="920"/>
      <c r="AY113" s="920"/>
      <c r="AZ113" s="802" t="s">
        <v>367</v>
      </c>
      <c r="BA113" s="739"/>
      <c r="BB113" s="739"/>
      <c r="BC113" s="739"/>
      <c r="BD113" s="739"/>
      <c r="BE113" s="739"/>
      <c r="BF113" s="739"/>
      <c r="BG113" s="739"/>
      <c r="BH113" s="739"/>
      <c r="BI113" s="739"/>
      <c r="BJ113" s="739"/>
      <c r="BK113" s="739"/>
      <c r="BL113" s="739"/>
      <c r="BM113" s="739"/>
      <c r="BN113" s="739"/>
      <c r="BO113" s="739"/>
      <c r="BP113" s="740"/>
      <c r="BQ113" s="803">
        <v>1344073</v>
      </c>
      <c r="BR113" s="804"/>
      <c r="BS113" s="804"/>
      <c r="BT113" s="804"/>
      <c r="BU113" s="804"/>
      <c r="BV113" s="804">
        <v>1568745</v>
      </c>
      <c r="BW113" s="804"/>
      <c r="BX113" s="804"/>
      <c r="BY113" s="804"/>
      <c r="BZ113" s="804"/>
      <c r="CA113" s="804">
        <v>1778337</v>
      </c>
      <c r="CB113" s="804"/>
      <c r="CC113" s="804"/>
      <c r="CD113" s="804"/>
      <c r="CE113" s="804"/>
      <c r="CF113" s="862">
        <v>2.7</v>
      </c>
      <c r="CG113" s="863"/>
      <c r="CH113" s="863"/>
      <c r="CI113" s="863"/>
      <c r="CJ113" s="863"/>
      <c r="CK113" s="914"/>
      <c r="CL113" s="808"/>
      <c r="CM113" s="802" t="s">
        <v>368</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47</v>
      </c>
      <c r="DH113" s="767"/>
      <c r="DI113" s="767"/>
      <c r="DJ113" s="767"/>
      <c r="DK113" s="768"/>
      <c r="DL113" s="769" t="s">
        <v>47</v>
      </c>
      <c r="DM113" s="767"/>
      <c r="DN113" s="767"/>
      <c r="DO113" s="767"/>
      <c r="DP113" s="768"/>
      <c r="DQ113" s="769" t="s">
        <v>47</v>
      </c>
      <c r="DR113" s="767"/>
      <c r="DS113" s="767"/>
      <c r="DT113" s="767"/>
      <c r="DU113" s="768"/>
      <c r="DV113" s="811" t="s">
        <v>47</v>
      </c>
      <c r="DW113" s="812"/>
      <c r="DX113" s="812"/>
      <c r="DY113" s="812"/>
      <c r="DZ113" s="813"/>
    </row>
    <row r="114" spans="1:130" s="224" customFormat="1" ht="26.25" customHeight="1" x14ac:dyDescent="0.2">
      <c r="A114" s="901"/>
      <c r="B114" s="902"/>
      <c r="C114" s="739" t="s">
        <v>369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105215</v>
      </c>
      <c r="AB114" s="767"/>
      <c r="AC114" s="767"/>
      <c r="AD114" s="767"/>
      <c r="AE114" s="768"/>
      <c r="AF114" s="769">
        <v>108622</v>
      </c>
      <c r="AG114" s="767"/>
      <c r="AH114" s="767"/>
      <c r="AI114" s="767"/>
      <c r="AJ114" s="768"/>
      <c r="AK114" s="769">
        <v>91479</v>
      </c>
      <c r="AL114" s="767"/>
      <c r="AM114" s="767"/>
      <c r="AN114" s="767"/>
      <c r="AO114" s="768"/>
      <c r="AP114" s="811">
        <v>0.1</v>
      </c>
      <c r="AQ114" s="812"/>
      <c r="AR114" s="812"/>
      <c r="AS114" s="812"/>
      <c r="AT114" s="813"/>
      <c r="AU114" s="919"/>
      <c r="AV114" s="920"/>
      <c r="AW114" s="920"/>
      <c r="AX114" s="920"/>
      <c r="AY114" s="920"/>
      <c r="AZ114" s="802" t="s">
        <v>370</v>
      </c>
      <c r="BA114" s="739"/>
      <c r="BB114" s="739"/>
      <c r="BC114" s="739"/>
      <c r="BD114" s="739"/>
      <c r="BE114" s="739"/>
      <c r="BF114" s="739"/>
      <c r="BG114" s="739"/>
      <c r="BH114" s="739"/>
      <c r="BI114" s="739"/>
      <c r="BJ114" s="739"/>
      <c r="BK114" s="739"/>
      <c r="BL114" s="739"/>
      <c r="BM114" s="739"/>
      <c r="BN114" s="739"/>
      <c r="BO114" s="739"/>
      <c r="BP114" s="740"/>
      <c r="BQ114" s="803">
        <v>12554349</v>
      </c>
      <c r="BR114" s="804"/>
      <c r="BS114" s="804"/>
      <c r="BT114" s="804"/>
      <c r="BU114" s="804"/>
      <c r="BV114" s="804">
        <v>12320489</v>
      </c>
      <c r="BW114" s="804"/>
      <c r="BX114" s="804"/>
      <c r="BY114" s="804"/>
      <c r="BZ114" s="804"/>
      <c r="CA114" s="804">
        <v>10648800</v>
      </c>
      <c r="CB114" s="804"/>
      <c r="CC114" s="804"/>
      <c r="CD114" s="804"/>
      <c r="CE114" s="804"/>
      <c r="CF114" s="862">
        <v>16.399999999999999</v>
      </c>
      <c r="CG114" s="863"/>
      <c r="CH114" s="863"/>
      <c r="CI114" s="863"/>
      <c r="CJ114" s="863"/>
      <c r="CK114" s="914"/>
      <c r="CL114" s="808"/>
      <c r="CM114" s="802" t="s">
        <v>371</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47</v>
      </c>
      <c r="DH114" s="767"/>
      <c r="DI114" s="767"/>
      <c r="DJ114" s="767"/>
      <c r="DK114" s="768"/>
      <c r="DL114" s="769" t="s">
        <v>47</v>
      </c>
      <c r="DM114" s="767"/>
      <c r="DN114" s="767"/>
      <c r="DO114" s="767"/>
      <c r="DP114" s="768"/>
      <c r="DQ114" s="769" t="s">
        <v>47</v>
      </c>
      <c r="DR114" s="767"/>
      <c r="DS114" s="767"/>
      <c r="DT114" s="767"/>
      <c r="DU114" s="768"/>
      <c r="DV114" s="811" t="s">
        <v>47</v>
      </c>
      <c r="DW114" s="812"/>
      <c r="DX114" s="812"/>
      <c r="DY114" s="812"/>
      <c r="DZ114" s="813"/>
    </row>
    <row r="115" spans="1:130" s="224" customFormat="1" ht="26.25" customHeight="1" x14ac:dyDescent="0.2">
      <c r="A115" s="901"/>
      <c r="B115" s="902"/>
      <c r="C115" s="739" t="s">
        <v>372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47</v>
      </c>
      <c r="AB115" s="906"/>
      <c r="AC115" s="906"/>
      <c r="AD115" s="906"/>
      <c r="AE115" s="907"/>
      <c r="AF115" s="908" t="s">
        <v>47</v>
      </c>
      <c r="AG115" s="906"/>
      <c r="AH115" s="906"/>
      <c r="AI115" s="906"/>
      <c r="AJ115" s="907"/>
      <c r="AK115" s="908" t="s">
        <v>47</v>
      </c>
      <c r="AL115" s="906"/>
      <c r="AM115" s="906"/>
      <c r="AN115" s="906"/>
      <c r="AO115" s="907"/>
      <c r="AP115" s="909" t="s">
        <v>47</v>
      </c>
      <c r="AQ115" s="910"/>
      <c r="AR115" s="910"/>
      <c r="AS115" s="910"/>
      <c r="AT115" s="911"/>
      <c r="AU115" s="919"/>
      <c r="AV115" s="920"/>
      <c r="AW115" s="920"/>
      <c r="AX115" s="920"/>
      <c r="AY115" s="920"/>
      <c r="AZ115" s="802" t="s">
        <v>373</v>
      </c>
      <c r="BA115" s="739"/>
      <c r="BB115" s="739"/>
      <c r="BC115" s="739"/>
      <c r="BD115" s="739"/>
      <c r="BE115" s="739"/>
      <c r="BF115" s="739"/>
      <c r="BG115" s="739"/>
      <c r="BH115" s="739"/>
      <c r="BI115" s="739"/>
      <c r="BJ115" s="739"/>
      <c r="BK115" s="739"/>
      <c r="BL115" s="739"/>
      <c r="BM115" s="739"/>
      <c r="BN115" s="739"/>
      <c r="BO115" s="739"/>
      <c r="BP115" s="740"/>
      <c r="BQ115" s="803" t="s">
        <v>47</v>
      </c>
      <c r="BR115" s="804"/>
      <c r="BS115" s="804"/>
      <c r="BT115" s="804"/>
      <c r="BU115" s="804"/>
      <c r="BV115" s="804" t="s">
        <v>47</v>
      </c>
      <c r="BW115" s="804"/>
      <c r="BX115" s="804"/>
      <c r="BY115" s="804"/>
      <c r="BZ115" s="804"/>
      <c r="CA115" s="804" t="s">
        <v>47</v>
      </c>
      <c r="CB115" s="804"/>
      <c r="CC115" s="804"/>
      <c r="CD115" s="804"/>
      <c r="CE115" s="804"/>
      <c r="CF115" s="862" t="s">
        <v>47</v>
      </c>
      <c r="CG115" s="863"/>
      <c r="CH115" s="863"/>
      <c r="CI115" s="863"/>
      <c r="CJ115" s="863"/>
      <c r="CK115" s="914"/>
      <c r="CL115" s="808"/>
      <c r="CM115" s="802" t="s">
        <v>374</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v>422901</v>
      </c>
      <c r="DH115" s="767"/>
      <c r="DI115" s="767"/>
      <c r="DJ115" s="767"/>
      <c r="DK115" s="768"/>
      <c r="DL115" s="769">
        <v>1171913</v>
      </c>
      <c r="DM115" s="767"/>
      <c r="DN115" s="767"/>
      <c r="DO115" s="767"/>
      <c r="DP115" s="768"/>
      <c r="DQ115" s="769">
        <v>1188937</v>
      </c>
      <c r="DR115" s="767"/>
      <c r="DS115" s="767"/>
      <c r="DT115" s="767"/>
      <c r="DU115" s="768"/>
      <c r="DV115" s="811">
        <v>1.8</v>
      </c>
      <c r="DW115" s="812"/>
      <c r="DX115" s="812"/>
      <c r="DY115" s="812"/>
      <c r="DZ115" s="813"/>
    </row>
    <row r="116" spans="1:130" s="224" customFormat="1" ht="26.25" customHeight="1" x14ac:dyDescent="0.2">
      <c r="A116" s="903"/>
      <c r="B116" s="904"/>
      <c r="C116" s="826" t="s">
        <v>375</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47</v>
      </c>
      <c r="AB116" s="767"/>
      <c r="AC116" s="767"/>
      <c r="AD116" s="767"/>
      <c r="AE116" s="768"/>
      <c r="AF116" s="769" t="s">
        <v>47</v>
      </c>
      <c r="AG116" s="767"/>
      <c r="AH116" s="767"/>
      <c r="AI116" s="767"/>
      <c r="AJ116" s="768"/>
      <c r="AK116" s="769" t="s">
        <v>47</v>
      </c>
      <c r="AL116" s="767"/>
      <c r="AM116" s="767"/>
      <c r="AN116" s="767"/>
      <c r="AO116" s="768"/>
      <c r="AP116" s="811" t="s">
        <v>47</v>
      </c>
      <c r="AQ116" s="812"/>
      <c r="AR116" s="812"/>
      <c r="AS116" s="812"/>
      <c r="AT116" s="813"/>
      <c r="AU116" s="919"/>
      <c r="AV116" s="920"/>
      <c r="AW116" s="920"/>
      <c r="AX116" s="920"/>
      <c r="AY116" s="920"/>
      <c r="AZ116" s="896" t="s">
        <v>376</v>
      </c>
      <c r="BA116" s="897"/>
      <c r="BB116" s="897"/>
      <c r="BC116" s="897"/>
      <c r="BD116" s="897"/>
      <c r="BE116" s="897"/>
      <c r="BF116" s="897"/>
      <c r="BG116" s="897"/>
      <c r="BH116" s="897"/>
      <c r="BI116" s="897"/>
      <c r="BJ116" s="897"/>
      <c r="BK116" s="897"/>
      <c r="BL116" s="897"/>
      <c r="BM116" s="897"/>
      <c r="BN116" s="897"/>
      <c r="BO116" s="897"/>
      <c r="BP116" s="898"/>
      <c r="BQ116" s="803" t="s">
        <v>47</v>
      </c>
      <c r="BR116" s="804"/>
      <c r="BS116" s="804"/>
      <c r="BT116" s="804"/>
      <c r="BU116" s="804"/>
      <c r="BV116" s="804" t="s">
        <v>47</v>
      </c>
      <c r="BW116" s="804"/>
      <c r="BX116" s="804"/>
      <c r="BY116" s="804"/>
      <c r="BZ116" s="804"/>
      <c r="CA116" s="804" t="s">
        <v>47</v>
      </c>
      <c r="CB116" s="804"/>
      <c r="CC116" s="804"/>
      <c r="CD116" s="804"/>
      <c r="CE116" s="804"/>
      <c r="CF116" s="862" t="s">
        <v>47</v>
      </c>
      <c r="CG116" s="863"/>
      <c r="CH116" s="863"/>
      <c r="CI116" s="863"/>
      <c r="CJ116" s="863"/>
      <c r="CK116" s="914"/>
      <c r="CL116" s="808"/>
      <c r="CM116" s="802" t="s">
        <v>377</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47</v>
      </c>
      <c r="DH116" s="767"/>
      <c r="DI116" s="767"/>
      <c r="DJ116" s="767"/>
      <c r="DK116" s="768"/>
      <c r="DL116" s="769" t="s">
        <v>47</v>
      </c>
      <c r="DM116" s="767"/>
      <c r="DN116" s="767"/>
      <c r="DO116" s="767"/>
      <c r="DP116" s="768"/>
      <c r="DQ116" s="769" t="s">
        <v>47</v>
      </c>
      <c r="DR116" s="767"/>
      <c r="DS116" s="767"/>
      <c r="DT116" s="767"/>
      <c r="DU116" s="768"/>
      <c r="DV116" s="811" t="s">
        <v>47</v>
      </c>
      <c r="DW116" s="812"/>
      <c r="DX116" s="812"/>
      <c r="DY116" s="812"/>
      <c r="DZ116" s="813"/>
    </row>
    <row r="117" spans="1:130" s="224" customFormat="1" ht="26.25" customHeight="1" x14ac:dyDescent="0.2">
      <c r="A117" s="882" t="s">
        <v>103</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378</v>
      </c>
      <c r="Z117" s="884"/>
      <c r="AA117" s="889">
        <v>1539322</v>
      </c>
      <c r="AB117" s="890"/>
      <c r="AC117" s="890"/>
      <c r="AD117" s="890"/>
      <c r="AE117" s="891"/>
      <c r="AF117" s="892">
        <v>1435740</v>
      </c>
      <c r="AG117" s="890"/>
      <c r="AH117" s="890"/>
      <c r="AI117" s="890"/>
      <c r="AJ117" s="891"/>
      <c r="AK117" s="892">
        <v>1156306</v>
      </c>
      <c r="AL117" s="890"/>
      <c r="AM117" s="890"/>
      <c r="AN117" s="890"/>
      <c r="AO117" s="891"/>
      <c r="AP117" s="893"/>
      <c r="AQ117" s="894"/>
      <c r="AR117" s="894"/>
      <c r="AS117" s="894"/>
      <c r="AT117" s="895"/>
      <c r="AU117" s="919"/>
      <c r="AV117" s="920"/>
      <c r="AW117" s="920"/>
      <c r="AX117" s="920"/>
      <c r="AY117" s="920"/>
      <c r="AZ117" s="850" t="s">
        <v>379</v>
      </c>
      <c r="BA117" s="851"/>
      <c r="BB117" s="851"/>
      <c r="BC117" s="851"/>
      <c r="BD117" s="851"/>
      <c r="BE117" s="851"/>
      <c r="BF117" s="851"/>
      <c r="BG117" s="851"/>
      <c r="BH117" s="851"/>
      <c r="BI117" s="851"/>
      <c r="BJ117" s="851"/>
      <c r="BK117" s="851"/>
      <c r="BL117" s="851"/>
      <c r="BM117" s="851"/>
      <c r="BN117" s="851"/>
      <c r="BO117" s="851"/>
      <c r="BP117" s="852"/>
      <c r="BQ117" s="803" t="s">
        <v>47</v>
      </c>
      <c r="BR117" s="804"/>
      <c r="BS117" s="804"/>
      <c r="BT117" s="804"/>
      <c r="BU117" s="804"/>
      <c r="BV117" s="804" t="s">
        <v>47</v>
      </c>
      <c r="BW117" s="804"/>
      <c r="BX117" s="804"/>
      <c r="BY117" s="804"/>
      <c r="BZ117" s="804"/>
      <c r="CA117" s="804" t="s">
        <v>47</v>
      </c>
      <c r="CB117" s="804"/>
      <c r="CC117" s="804"/>
      <c r="CD117" s="804"/>
      <c r="CE117" s="804"/>
      <c r="CF117" s="862" t="s">
        <v>47</v>
      </c>
      <c r="CG117" s="863"/>
      <c r="CH117" s="863"/>
      <c r="CI117" s="863"/>
      <c r="CJ117" s="863"/>
      <c r="CK117" s="914"/>
      <c r="CL117" s="808"/>
      <c r="CM117" s="802" t="s">
        <v>380</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47</v>
      </c>
      <c r="DH117" s="767"/>
      <c r="DI117" s="767"/>
      <c r="DJ117" s="767"/>
      <c r="DK117" s="768"/>
      <c r="DL117" s="769" t="s">
        <v>47</v>
      </c>
      <c r="DM117" s="767"/>
      <c r="DN117" s="767"/>
      <c r="DO117" s="767"/>
      <c r="DP117" s="768"/>
      <c r="DQ117" s="769" t="s">
        <v>47</v>
      </c>
      <c r="DR117" s="767"/>
      <c r="DS117" s="767"/>
      <c r="DT117" s="767"/>
      <c r="DU117" s="768"/>
      <c r="DV117" s="811" t="s">
        <v>47</v>
      </c>
      <c r="DW117" s="812"/>
      <c r="DX117" s="812"/>
      <c r="DY117" s="812"/>
      <c r="DZ117" s="813"/>
    </row>
    <row r="118" spans="1:130" s="224" customFormat="1" ht="26.25" customHeight="1" x14ac:dyDescent="0.2">
      <c r="A118" s="882" t="s">
        <v>353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350</v>
      </c>
      <c r="AB118" s="883"/>
      <c r="AC118" s="883"/>
      <c r="AD118" s="883"/>
      <c r="AE118" s="884"/>
      <c r="AF118" s="885" t="s">
        <v>351</v>
      </c>
      <c r="AG118" s="883"/>
      <c r="AH118" s="883"/>
      <c r="AI118" s="883"/>
      <c r="AJ118" s="884"/>
      <c r="AK118" s="885" t="s">
        <v>222</v>
      </c>
      <c r="AL118" s="883"/>
      <c r="AM118" s="883"/>
      <c r="AN118" s="883"/>
      <c r="AO118" s="884"/>
      <c r="AP118" s="886" t="s">
        <v>352</v>
      </c>
      <c r="AQ118" s="887"/>
      <c r="AR118" s="887"/>
      <c r="AS118" s="887"/>
      <c r="AT118" s="888"/>
      <c r="AU118" s="919"/>
      <c r="AV118" s="920"/>
      <c r="AW118" s="920"/>
      <c r="AX118" s="920"/>
      <c r="AY118" s="920"/>
      <c r="AZ118" s="825" t="s">
        <v>381</v>
      </c>
      <c r="BA118" s="826"/>
      <c r="BB118" s="826"/>
      <c r="BC118" s="826"/>
      <c r="BD118" s="826"/>
      <c r="BE118" s="826"/>
      <c r="BF118" s="826"/>
      <c r="BG118" s="826"/>
      <c r="BH118" s="826"/>
      <c r="BI118" s="826"/>
      <c r="BJ118" s="826"/>
      <c r="BK118" s="826"/>
      <c r="BL118" s="826"/>
      <c r="BM118" s="826"/>
      <c r="BN118" s="826"/>
      <c r="BO118" s="826"/>
      <c r="BP118" s="827"/>
      <c r="BQ118" s="866" t="s">
        <v>47</v>
      </c>
      <c r="BR118" s="832"/>
      <c r="BS118" s="832"/>
      <c r="BT118" s="832"/>
      <c r="BU118" s="832"/>
      <c r="BV118" s="832" t="s">
        <v>47</v>
      </c>
      <c r="BW118" s="832"/>
      <c r="BX118" s="832"/>
      <c r="BY118" s="832"/>
      <c r="BZ118" s="832"/>
      <c r="CA118" s="832" t="s">
        <v>47</v>
      </c>
      <c r="CB118" s="832"/>
      <c r="CC118" s="832"/>
      <c r="CD118" s="832"/>
      <c r="CE118" s="832"/>
      <c r="CF118" s="862" t="s">
        <v>47</v>
      </c>
      <c r="CG118" s="863"/>
      <c r="CH118" s="863"/>
      <c r="CI118" s="863"/>
      <c r="CJ118" s="863"/>
      <c r="CK118" s="914"/>
      <c r="CL118" s="808"/>
      <c r="CM118" s="802" t="s">
        <v>382</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47</v>
      </c>
      <c r="DH118" s="767"/>
      <c r="DI118" s="767"/>
      <c r="DJ118" s="767"/>
      <c r="DK118" s="768"/>
      <c r="DL118" s="769" t="s">
        <v>47</v>
      </c>
      <c r="DM118" s="767"/>
      <c r="DN118" s="767"/>
      <c r="DO118" s="767"/>
      <c r="DP118" s="768"/>
      <c r="DQ118" s="769" t="s">
        <v>47</v>
      </c>
      <c r="DR118" s="767"/>
      <c r="DS118" s="767"/>
      <c r="DT118" s="767"/>
      <c r="DU118" s="768"/>
      <c r="DV118" s="811" t="s">
        <v>47</v>
      </c>
      <c r="DW118" s="812"/>
      <c r="DX118" s="812"/>
      <c r="DY118" s="812"/>
      <c r="DZ118" s="813"/>
    </row>
    <row r="119" spans="1:130" s="224" customFormat="1" ht="26.25" customHeight="1" x14ac:dyDescent="0.2">
      <c r="A119" s="805" t="s">
        <v>357</v>
      </c>
      <c r="B119" s="806"/>
      <c r="C119" s="847" t="s">
        <v>358</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47</v>
      </c>
      <c r="AB119" s="876"/>
      <c r="AC119" s="876"/>
      <c r="AD119" s="876"/>
      <c r="AE119" s="877"/>
      <c r="AF119" s="878" t="s">
        <v>47</v>
      </c>
      <c r="AG119" s="876"/>
      <c r="AH119" s="876"/>
      <c r="AI119" s="876"/>
      <c r="AJ119" s="877"/>
      <c r="AK119" s="878" t="s">
        <v>47</v>
      </c>
      <c r="AL119" s="876"/>
      <c r="AM119" s="876"/>
      <c r="AN119" s="876"/>
      <c r="AO119" s="877"/>
      <c r="AP119" s="879" t="s">
        <v>47</v>
      </c>
      <c r="AQ119" s="880"/>
      <c r="AR119" s="880"/>
      <c r="AS119" s="880"/>
      <c r="AT119" s="881"/>
      <c r="AU119" s="921"/>
      <c r="AV119" s="922"/>
      <c r="AW119" s="922"/>
      <c r="AX119" s="922"/>
      <c r="AY119" s="922"/>
      <c r="AZ119" s="247" t="s">
        <v>103</v>
      </c>
      <c r="BA119" s="247"/>
      <c r="BB119" s="247"/>
      <c r="BC119" s="247"/>
      <c r="BD119" s="247"/>
      <c r="BE119" s="247"/>
      <c r="BF119" s="247"/>
      <c r="BG119" s="247"/>
      <c r="BH119" s="247"/>
      <c r="BI119" s="247"/>
      <c r="BJ119" s="247"/>
      <c r="BK119" s="247"/>
      <c r="BL119" s="247"/>
      <c r="BM119" s="247"/>
      <c r="BN119" s="247"/>
      <c r="BO119" s="864" t="s">
        <v>383</v>
      </c>
      <c r="BP119" s="865"/>
      <c r="BQ119" s="866">
        <v>21779942</v>
      </c>
      <c r="BR119" s="832"/>
      <c r="BS119" s="832"/>
      <c r="BT119" s="832"/>
      <c r="BU119" s="832"/>
      <c r="BV119" s="832">
        <v>21271968</v>
      </c>
      <c r="BW119" s="832"/>
      <c r="BX119" s="832"/>
      <c r="BY119" s="832"/>
      <c r="BZ119" s="832"/>
      <c r="CA119" s="832">
        <v>18829593</v>
      </c>
      <c r="CB119" s="832"/>
      <c r="CC119" s="832"/>
      <c r="CD119" s="832"/>
      <c r="CE119" s="832"/>
      <c r="CF119" s="735"/>
      <c r="CG119" s="736"/>
      <c r="CH119" s="736"/>
      <c r="CI119" s="736"/>
      <c r="CJ119" s="821"/>
      <c r="CK119" s="915"/>
      <c r="CL119" s="810"/>
      <c r="CM119" s="825" t="s">
        <v>384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47</v>
      </c>
      <c r="DH119" s="751"/>
      <c r="DI119" s="751"/>
      <c r="DJ119" s="751"/>
      <c r="DK119" s="752"/>
      <c r="DL119" s="753" t="s">
        <v>47</v>
      </c>
      <c r="DM119" s="751"/>
      <c r="DN119" s="751"/>
      <c r="DO119" s="751"/>
      <c r="DP119" s="752"/>
      <c r="DQ119" s="753" t="s">
        <v>47</v>
      </c>
      <c r="DR119" s="751"/>
      <c r="DS119" s="751"/>
      <c r="DT119" s="751"/>
      <c r="DU119" s="752"/>
      <c r="DV119" s="835" t="s">
        <v>47</v>
      </c>
      <c r="DW119" s="836"/>
      <c r="DX119" s="836"/>
      <c r="DY119" s="836"/>
      <c r="DZ119" s="837"/>
    </row>
    <row r="120" spans="1:130" s="224" customFormat="1" ht="26.25" customHeight="1" x14ac:dyDescent="0.2">
      <c r="A120" s="807"/>
      <c r="B120" s="808"/>
      <c r="C120" s="802" t="s">
        <v>361</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47</v>
      </c>
      <c r="AB120" s="767"/>
      <c r="AC120" s="767"/>
      <c r="AD120" s="767"/>
      <c r="AE120" s="768"/>
      <c r="AF120" s="769" t="s">
        <v>47</v>
      </c>
      <c r="AG120" s="767"/>
      <c r="AH120" s="767"/>
      <c r="AI120" s="767"/>
      <c r="AJ120" s="768"/>
      <c r="AK120" s="769" t="s">
        <v>47</v>
      </c>
      <c r="AL120" s="767"/>
      <c r="AM120" s="767"/>
      <c r="AN120" s="767"/>
      <c r="AO120" s="768"/>
      <c r="AP120" s="811" t="s">
        <v>47</v>
      </c>
      <c r="AQ120" s="812"/>
      <c r="AR120" s="812"/>
      <c r="AS120" s="812"/>
      <c r="AT120" s="813"/>
      <c r="AU120" s="867" t="s">
        <v>385</v>
      </c>
      <c r="AV120" s="868"/>
      <c r="AW120" s="868"/>
      <c r="AX120" s="868"/>
      <c r="AY120" s="869"/>
      <c r="AZ120" s="847" t="s">
        <v>386</v>
      </c>
      <c r="BA120" s="795"/>
      <c r="BB120" s="795"/>
      <c r="BC120" s="795"/>
      <c r="BD120" s="795"/>
      <c r="BE120" s="795"/>
      <c r="BF120" s="795"/>
      <c r="BG120" s="795"/>
      <c r="BH120" s="795"/>
      <c r="BI120" s="795"/>
      <c r="BJ120" s="795"/>
      <c r="BK120" s="795"/>
      <c r="BL120" s="795"/>
      <c r="BM120" s="795"/>
      <c r="BN120" s="795"/>
      <c r="BO120" s="795"/>
      <c r="BP120" s="796"/>
      <c r="BQ120" s="848">
        <v>112713962</v>
      </c>
      <c r="BR120" s="829"/>
      <c r="BS120" s="829"/>
      <c r="BT120" s="829"/>
      <c r="BU120" s="829"/>
      <c r="BV120" s="829">
        <v>123831207</v>
      </c>
      <c r="BW120" s="829"/>
      <c r="BX120" s="829"/>
      <c r="BY120" s="829"/>
      <c r="BZ120" s="829"/>
      <c r="CA120" s="829">
        <v>140799273</v>
      </c>
      <c r="CB120" s="829"/>
      <c r="CC120" s="829"/>
      <c r="CD120" s="829"/>
      <c r="CE120" s="829"/>
      <c r="CF120" s="853">
        <v>216.3</v>
      </c>
      <c r="CG120" s="854"/>
      <c r="CH120" s="854"/>
      <c r="CI120" s="854"/>
      <c r="CJ120" s="854"/>
      <c r="CK120" s="855" t="s">
        <v>387</v>
      </c>
      <c r="CL120" s="839"/>
      <c r="CM120" s="839"/>
      <c r="CN120" s="839"/>
      <c r="CO120" s="840"/>
      <c r="CP120" s="859" t="s">
        <v>328</v>
      </c>
      <c r="CQ120" s="860"/>
      <c r="CR120" s="860"/>
      <c r="CS120" s="860"/>
      <c r="CT120" s="860"/>
      <c r="CU120" s="860"/>
      <c r="CV120" s="860"/>
      <c r="CW120" s="860"/>
      <c r="CX120" s="860"/>
      <c r="CY120" s="860"/>
      <c r="CZ120" s="860"/>
      <c r="DA120" s="860"/>
      <c r="DB120" s="860"/>
      <c r="DC120" s="860"/>
      <c r="DD120" s="860"/>
      <c r="DE120" s="860"/>
      <c r="DF120" s="861"/>
      <c r="DG120" s="848" t="s">
        <v>47</v>
      </c>
      <c r="DH120" s="829"/>
      <c r="DI120" s="829"/>
      <c r="DJ120" s="829"/>
      <c r="DK120" s="829"/>
      <c r="DL120" s="829" t="s">
        <v>47</v>
      </c>
      <c r="DM120" s="829"/>
      <c r="DN120" s="829"/>
      <c r="DO120" s="829"/>
      <c r="DP120" s="829"/>
      <c r="DQ120" s="829" t="s">
        <v>47</v>
      </c>
      <c r="DR120" s="829"/>
      <c r="DS120" s="829"/>
      <c r="DT120" s="829"/>
      <c r="DU120" s="829"/>
      <c r="DV120" s="830" t="s">
        <v>47</v>
      </c>
      <c r="DW120" s="830"/>
      <c r="DX120" s="830"/>
      <c r="DY120" s="830"/>
      <c r="DZ120" s="831"/>
    </row>
    <row r="121" spans="1:130" s="224" customFormat="1" ht="26.25" customHeight="1" x14ac:dyDescent="0.2">
      <c r="A121" s="807"/>
      <c r="B121" s="808"/>
      <c r="C121" s="850" t="s">
        <v>388</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47</v>
      </c>
      <c r="AB121" s="767"/>
      <c r="AC121" s="767"/>
      <c r="AD121" s="767"/>
      <c r="AE121" s="768"/>
      <c r="AF121" s="769" t="s">
        <v>47</v>
      </c>
      <c r="AG121" s="767"/>
      <c r="AH121" s="767"/>
      <c r="AI121" s="767"/>
      <c r="AJ121" s="768"/>
      <c r="AK121" s="769" t="s">
        <v>47</v>
      </c>
      <c r="AL121" s="767"/>
      <c r="AM121" s="767"/>
      <c r="AN121" s="767"/>
      <c r="AO121" s="768"/>
      <c r="AP121" s="811" t="s">
        <v>47</v>
      </c>
      <c r="AQ121" s="812"/>
      <c r="AR121" s="812"/>
      <c r="AS121" s="812"/>
      <c r="AT121" s="813"/>
      <c r="AU121" s="870"/>
      <c r="AV121" s="871"/>
      <c r="AW121" s="871"/>
      <c r="AX121" s="871"/>
      <c r="AY121" s="872"/>
      <c r="AZ121" s="802" t="s">
        <v>389</v>
      </c>
      <c r="BA121" s="739"/>
      <c r="BB121" s="739"/>
      <c r="BC121" s="739"/>
      <c r="BD121" s="739"/>
      <c r="BE121" s="739"/>
      <c r="BF121" s="739"/>
      <c r="BG121" s="739"/>
      <c r="BH121" s="739"/>
      <c r="BI121" s="739"/>
      <c r="BJ121" s="739"/>
      <c r="BK121" s="739"/>
      <c r="BL121" s="739"/>
      <c r="BM121" s="739"/>
      <c r="BN121" s="739"/>
      <c r="BO121" s="739"/>
      <c r="BP121" s="740"/>
      <c r="BQ121" s="803" t="s">
        <v>47</v>
      </c>
      <c r="BR121" s="804"/>
      <c r="BS121" s="804"/>
      <c r="BT121" s="804"/>
      <c r="BU121" s="804"/>
      <c r="BV121" s="804" t="s">
        <v>47</v>
      </c>
      <c r="BW121" s="804"/>
      <c r="BX121" s="804"/>
      <c r="BY121" s="804"/>
      <c r="BZ121" s="804"/>
      <c r="CA121" s="804" t="s">
        <v>47</v>
      </c>
      <c r="CB121" s="804"/>
      <c r="CC121" s="804"/>
      <c r="CD121" s="804"/>
      <c r="CE121" s="804"/>
      <c r="CF121" s="862" t="s">
        <v>47</v>
      </c>
      <c r="CG121" s="863"/>
      <c r="CH121" s="863"/>
      <c r="CI121" s="863"/>
      <c r="CJ121" s="863"/>
      <c r="CK121" s="856"/>
      <c r="CL121" s="842"/>
      <c r="CM121" s="842"/>
      <c r="CN121" s="842"/>
      <c r="CO121" s="843"/>
      <c r="CP121" s="822" t="s">
        <v>329</v>
      </c>
      <c r="CQ121" s="823"/>
      <c r="CR121" s="823"/>
      <c r="CS121" s="823"/>
      <c r="CT121" s="823"/>
      <c r="CU121" s="823"/>
      <c r="CV121" s="823"/>
      <c r="CW121" s="823"/>
      <c r="CX121" s="823"/>
      <c r="CY121" s="823"/>
      <c r="CZ121" s="823"/>
      <c r="DA121" s="823"/>
      <c r="DB121" s="823"/>
      <c r="DC121" s="823"/>
      <c r="DD121" s="823"/>
      <c r="DE121" s="823"/>
      <c r="DF121" s="824"/>
      <c r="DG121" s="803" t="s">
        <v>47</v>
      </c>
      <c r="DH121" s="804"/>
      <c r="DI121" s="804"/>
      <c r="DJ121" s="804"/>
      <c r="DK121" s="804"/>
      <c r="DL121" s="804" t="s">
        <v>47</v>
      </c>
      <c r="DM121" s="804"/>
      <c r="DN121" s="804"/>
      <c r="DO121" s="804"/>
      <c r="DP121" s="804"/>
      <c r="DQ121" s="804" t="s">
        <v>47</v>
      </c>
      <c r="DR121" s="804"/>
      <c r="DS121" s="804"/>
      <c r="DT121" s="804"/>
      <c r="DU121" s="804"/>
      <c r="DV121" s="781" t="s">
        <v>47</v>
      </c>
      <c r="DW121" s="781"/>
      <c r="DX121" s="781"/>
      <c r="DY121" s="781"/>
      <c r="DZ121" s="782"/>
    </row>
    <row r="122" spans="1:130" s="224" customFormat="1" ht="26.25" customHeight="1" x14ac:dyDescent="0.2">
      <c r="A122" s="807"/>
      <c r="B122" s="808"/>
      <c r="C122" s="802" t="s">
        <v>371</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47</v>
      </c>
      <c r="AB122" s="767"/>
      <c r="AC122" s="767"/>
      <c r="AD122" s="767"/>
      <c r="AE122" s="768"/>
      <c r="AF122" s="769" t="s">
        <v>47</v>
      </c>
      <c r="AG122" s="767"/>
      <c r="AH122" s="767"/>
      <c r="AI122" s="767"/>
      <c r="AJ122" s="768"/>
      <c r="AK122" s="769" t="s">
        <v>47</v>
      </c>
      <c r="AL122" s="767"/>
      <c r="AM122" s="767"/>
      <c r="AN122" s="767"/>
      <c r="AO122" s="768"/>
      <c r="AP122" s="811" t="s">
        <v>47</v>
      </c>
      <c r="AQ122" s="812"/>
      <c r="AR122" s="812"/>
      <c r="AS122" s="812"/>
      <c r="AT122" s="813"/>
      <c r="AU122" s="870"/>
      <c r="AV122" s="871"/>
      <c r="AW122" s="871"/>
      <c r="AX122" s="871"/>
      <c r="AY122" s="872"/>
      <c r="AZ122" s="825" t="s">
        <v>390</v>
      </c>
      <c r="BA122" s="826"/>
      <c r="BB122" s="826"/>
      <c r="BC122" s="826"/>
      <c r="BD122" s="826"/>
      <c r="BE122" s="826"/>
      <c r="BF122" s="826"/>
      <c r="BG122" s="826"/>
      <c r="BH122" s="826"/>
      <c r="BI122" s="826"/>
      <c r="BJ122" s="826"/>
      <c r="BK122" s="826"/>
      <c r="BL122" s="826"/>
      <c r="BM122" s="826"/>
      <c r="BN122" s="826"/>
      <c r="BO122" s="826"/>
      <c r="BP122" s="827"/>
      <c r="BQ122" s="866">
        <v>28583364</v>
      </c>
      <c r="BR122" s="832"/>
      <c r="BS122" s="832"/>
      <c r="BT122" s="832"/>
      <c r="BU122" s="832"/>
      <c r="BV122" s="832">
        <v>26731516</v>
      </c>
      <c r="BW122" s="832"/>
      <c r="BX122" s="832"/>
      <c r="BY122" s="832"/>
      <c r="BZ122" s="832"/>
      <c r="CA122" s="832">
        <v>23491872</v>
      </c>
      <c r="CB122" s="832"/>
      <c r="CC122" s="832"/>
      <c r="CD122" s="832"/>
      <c r="CE122" s="832"/>
      <c r="CF122" s="833">
        <v>36.1</v>
      </c>
      <c r="CG122" s="834"/>
      <c r="CH122" s="834"/>
      <c r="CI122" s="834"/>
      <c r="CJ122" s="834"/>
      <c r="CK122" s="856"/>
      <c r="CL122" s="842"/>
      <c r="CM122" s="842"/>
      <c r="CN122" s="842"/>
      <c r="CO122" s="843"/>
      <c r="CP122" s="822" t="s">
        <v>327</v>
      </c>
      <c r="CQ122" s="823"/>
      <c r="CR122" s="823"/>
      <c r="CS122" s="823"/>
      <c r="CT122" s="823"/>
      <c r="CU122" s="823"/>
      <c r="CV122" s="823"/>
      <c r="CW122" s="823"/>
      <c r="CX122" s="823"/>
      <c r="CY122" s="823"/>
      <c r="CZ122" s="823"/>
      <c r="DA122" s="823"/>
      <c r="DB122" s="823"/>
      <c r="DC122" s="823"/>
      <c r="DD122" s="823"/>
      <c r="DE122" s="823"/>
      <c r="DF122" s="824"/>
      <c r="DG122" s="803" t="s">
        <v>47</v>
      </c>
      <c r="DH122" s="804"/>
      <c r="DI122" s="804"/>
      <c r="DJ122" s="804"/>
      <c r="DK122" s="804"/>
      <c r="DL122" s="804" t="s">
        <v>47</v>
      </c>
      <c r="DM122" s="804"/>
      <c r="DN122" s="804"/>
      <c r="DO122" s="804"/>
      <c r="DP122" s="804"/>
      <c r="DQ122" s="804" t="s">
        <v>47</v>
      </c>
      <c r="DR122" s="804"/>
      <c r="DS122" s="804"/>
      <c r="DT122" s="804"/>
      <c r="DU122" s="804"/>
      <c r="DV122" s="781" t="s">
        <v>47</v>
      </c>
      <c r="DW122" s="781"/>
      <c r="DX122" s="781"/>
      <c r="DY122" s="781"/>
      <c r="DZ122" s="782"/>
    </row>
    <row r="123" spans="1:130" s="224" customFormat="1" ht="26.25" customHeight="1" x14ac:dyDescent="0.2">
      <c r="A123" s="807"/>
      <c r="B123" s="808"/>
      <c r="C123" s="802" t="s">
        <v>377</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47</v>
      </c>
      <c r="AB123" s="767"/>
      <c r="AC123" s="767"/>
      <c r="AD123" s="767"/>
      <c r="AE123" s="768"/>
      <c r="AF123" s="769" t="s">
        <v>47</v>
      </c>
      <c r="AG123" s="767"/>
      <c r="AH123" s="767"/>
      <c r="AI123" s="767"/>
      <c r="AJ123" s="768"/>
      <c r="AK123" s="769" t="s">
        <v>47</v>
      </c>
      <c r="AL123" s="767"/>
      <c r="AM123" s="767"/>
      <c r="AN123" s="767"/>
      <c r="AO123" s="768"/>
      <c r="AP123" s="811" t="s">
        <v>47</v>
      </c>
      <c r="AQ123" s="812"/>
      <c r="AR123" s="812"/>
      <c r="AS123" s="812"/>
      <c r="AT123" s="813"/>
      <c r="AU123" s="873"/>
      <c r="AV123" s="874"/>
      <c r="AW123" s="874"/>
      <c r="AX123" s="874"/>
      <c r="AY123" s="874"/>
      <c r="AZ123" s="247" t="s">
        <v>103</v>
      </c>
      <c r="BA123" s="247"/>
      <c r="BB123" s="247"/>
      <c r="BC123" s="247"/>
      <c r="BD123" s="247"/>
      <c r="BE123" s="247"/>
      <c r="BF123" s="247"/>
      <c r="BG123" s="247"/>
      <c r="BH123" s="247"/>
      <c r="BI123" s="247"/>
      <c r="BJ123" s="247"/>
      <c r="BK123" s="247"/>
      <c r="BL123" s="247"/>
      <c r="BM123" s="247"/>
      <c r="BN123" s="247"/>
      <c r="BO123" s="864" t="s">
        <v>391</v>
      </c>
      <c r="BP123" s="865"/>
      <c r="BQ123" s="819">
        <v>141297326</v>
      </c>
      <c r="BR123" s="820"/>
      <c r="BS123" s="820"/>
      <c r="BT123" s="820"/>
      <c r="BU123" s="820"/>
      <c r="BV123" s="820">
        <v>150562723</v>
      </c>
      <c r="BW123" s="820"/>
      <c r="BX123" s="820"/>
      <c r="BY123" s="820"/>
      <c r="BZ123" s="820"/>
      <c r="CA123" s="820">
        <v>164291145</v>
      </c>
      <c r="CB123" s="820"/>
      <c r="CC123" s="820"/>
      <c r="CD123" s="820"/>
      <c r="CE123" s="820"/>
      <c r="CF123" s="735"/>
      <c r="CG123" s="736"/>
      <c r="CH123" s="736"/>
      <c r="CI123" s="736"/>
      <c r="CJ123" s="821"/>
      <c r="CK123" s="856"/>
      <c r="CL123" s="842"/>
      <c r="CM123" s="842"/>
      <c r="CN123" s="842"/>
      <c r="CO123" s="843"/>
      <c r="CP123" s="822"/>
      <c r="CQ123" s="823"/>
      <c r="CR123" s="823"/>
      <c r="CS123" s="823"/>
      <c r="CT123" s="823"/>
      <c r="CU123" s="823"/>
      <c r="CV123" s="823"/>
      <c r="CW123" s="823"/>
      <c r="CX123" s="823"/>
      <c r="CY123" s="823"/>
      <c r="CZ123" s="823"/>
      <c r="DA123" s="823"/>
      <c r="DB123" s="823"/>
      <c r="DC123" s="823"/>
      <c r="DD123" s="823"/>
      <c r="DE123" s="823"/>
      <c r="DF123" s="824"/>
      <c r="DG123" s="766"/>
      <c r="DH123" s="767"/>
      <c r="DI123" s="767"/>
      <c r="DJ123" s="767"/>
      <c r="DK123" s="768"/>
      <c r="DL123" s="769"/>
      <c r="DM123" s="767"/>
      <c r="DN123" s="767"/>
      <c r="DO123" s="767"/>
      <c r="DP123" s="768"/>
      <c r="DQ123" s="769"/>
      <c r="DR123" s="767"/>
      <c r="DS123" s="767"/>
      <c r="DT123" s="767"/>
      <c r="DU123" s="768"/>
      <c r="DV123" s="811"/>
      <c r="DW123" s="812"/>
      <c r="DX123" s="812"/>
      <c r="DY123" s="812"/>
      <c r="DZ123" s="813"/>
    </row>
    <row r="124" spans="1:130" s="224" customFormat="1" ht="26.25" customHeight="1" thickBot="1" x14ac:dyDescent="0.25">
      <c r="A124" s="807"/>
      <c r="B124" s="808"/>
      <c r="C124" s="802" t="s">
        <v>380</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47</v>
      </c>
      <c r="AB124" s="767"/>
      <c r="AC124" s="767"/>
      <c r="AD124" s="767"/>
      <c r="AE124" s="768"/>
      <c r="AF124" s="769" t="s">
        <v>47</v>
      </c>
      <c r="AG124" s="767"/>
      <c r="AH124" s="767"/>
      <c r="AI124" s="767"/>
      <c r="AJ124" s="768"/>
      <c r="AK124" s="769" t="s">
        <v>47</v>
      </c>
      <c r="AL124" s="767"/>
      <c r="AM124" s="767"/>
      <c r="AN124" s="767"/>
      <c r="AO124" s="768"/>
      <c r="AP124" s="811" t="s">
        <v>47</v>
      </c>
      <c r="AQ124" s="812"/>
      <c r="AR124" s="812"/>
      <c r="AS124" s="812"/>
      <c r="AT124" s="813"/>
      <c r="AU124" s="814" t="s">
        <v>392</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47</v>
      </c>
      <c r="BR124" s="818"/>
      <c r="BS124" s="818"/>
      <c r="BT124" s="818"/>
      <c r="BU124" s="818"/>
      <c r="BV124" s="818" t="s">
        <v>47</v>
      </c>
      <c r="BW124" s="818"/>
      <c r="BX124" s="818"/>
      <c r="BY124" s="818"/>
      <c r="BZ124" s="818"/>
      <c r="CA124" s="818" t="s">
        <v>47</v>
      </c>
      <c r="CB124" s="818"/>
      <c r="CC124" s="818"/>
      <c r="CD124" s="818"/>
      <c r="CE124" s="818"/>
      <c r="CF124" s="713"/>
      <c r="CG124" s="714"/>
      <c r="CH124" s="714"/>
      <c r="CI124" s="714"/>
      <c r="CJ124" s="849"/>
      <c r="CK124" s="857"/>
      <c r="CL124" s="857"/>
      <c r="CM124" s="857"/>
      <c r="CN124" s="857"/>
      <c r="CO124" s="858"/>
      <c r="CP124" s="822" t="s">
        <v>393</v>
      </c>
      <c r="CQ124" s="823"/>
      <c r="CR124" s="823"/>
      <c r="CS124" s="823"/>
      <c r="CT124" s="823"/>
      <c r="CU124" s="823"/>
      <c r="CV124" s="823"/>
      <c r="CW124" s="823"/>
      <c r="CX124" s="823"/>
      <c r="CY124" s="823"/>
      <c r="CZ124" s="823"/>
      <c r="DA124" s="823"/>
      <c r="DB124" s="823"/>
      <c r="DC124" s="823"/>
      <c r="DD124" s="823"/>
      <c r="DE124" s="823"/>
      <c r="DF124" s="824"/>
      <c r="DG124" s="750" t="s">
        <v>47</v>
      </c>
      <c r="DH124" s="751"/>
      <c r="DI124" s="751"/>
      <c r="DJ124" s="751"/>
      <c r="DK124" s="752"/>
      <c r="DL124" s="753" t="s">
        <v>47</v>
      </c>
      <c r="DM124" s="751"/>
      <c r="DN124" s="751"/>
      <c r="DO124" s="751"/>
      <c r="DP124" s="752"/>
      <c r="DQ124" s="753" t="s">
        <v>47</v>
      </c>
      <c r="DR124" s="751"/>
      <c r="DS124" s="751"/>
      <c r="DT124" s="751"/>
      <c r="DU124" s="752"/>
      <c r="DV124" s="835" t="s">
        <v>47</v>
      </c>
      <c r="DW124" s="836"/>
      <c r="DX124" s="836"/>
      <c r="DY124" s="836"/>
      <c r="DZ124" s="837"/>
    </row>
    <row r="125" spans="1:130" s="224" customFormat="1" ht="26.25" customHeight="1" x14ac:dyDescent="0.2">
      <c r="A125" s="807"/>
      <c r="B125" s="808"/>
      <c r="C125" s="802" t="s">
        <v>382</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47</v>
      </c>
      <c r="AB125" s="767"/>
      <c r="AC125" s="767"/>
      <c r="AD125" s="767"/>
      <c r="AE125" s="768"/>
      <c r="AF125" s="769" t="s">
        <v>47</v>
      </c>
      <c r="AG125" s="767"/>
      <c r="AH125" s="767"/>
      <c r="AI125" s="767"/>
      <c r="AJ125" s="768"/>
      <c r="AK125" s="769" t="s">
        <v>47</v>
      </c>
      <c r="AL125" s="767"/>
      <c r="AM125" s="767"/>
      <c r="AN125" s="767"/>
      <c r="AO125" s="768"/>
      <c r="AP125" s="811" t="s">
        <v>47</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394</v>
      </c>
      <c r="CL125" s="839"/>
      <c r="CM125" s="839"/>
      <c r="CN125" s="839"/>
      <c r="CO125" s="840"/>
      <c r="CP125" s="847" t="s">
        <v>395</v>
      </c>
      <c r="CQ125" s="795"/>
      <c r="CR125" s="795"/>
      <c r="CS125" s="795"/>
      <c r="CT125" s="795"/>
      <c r="CU125" s="795"/>
      <c r="CV125" s="795"/>
      <c r="CW125" s="795"/>
      <c r="CX125" s="795"/>
      <c r="CY125" s="795"/>
      <c r="CZ125" s="795"/>
      <c r="DA125" s="795"/>
      <c r="DB125" s="795"/>
      <c r="DC125" s="795"/>
      <c r="DD125" s="795"/>
      <c r="DE125" s="795"/>
      <c r="DF125" s="796"/>
      <c r="DG125" s="848" t="s">
        <v>47</v>
      </c>
      <c r="DH125" s="829"/>
      <c r="DI125" s="829"/>
      <c r="DJ125" s="829"/>
      <c r="DK125" s="829"/>
      <c r="DL125" s="829" t="s">
        <v>47</v>
      </c>
      <c r="DM125" s="829"/>
      <c r="DN125" s="829"/>
      <c r="DO125" s="829"/>
      <c r="DP125" s="829"/>
      <c r="DQ125" s="829" t="s">
        <v>47</v>
      </c>
      <c r="DR125" s="829"/>
      <c r="DS125" s="829"/>
      <c r="DT125" s="829"/>
      <c r="DU125" s="829"/>
      <c r="DV125" s="830" t="s">
        <v>47</v>
      </c>
      <c r="DW125" s="830"/>
      <c r="DX125" s="830"/>
      <c r="DY125" s="830"/>
      <c r="DZ125" s="831"/>
    </row>
    <row r="126" spans="1:130" s="224" customFormat="1" ht="26.25" customHeight="1" thickBot="1" x14ac:dyDescent="0.25">
      <c r="A126" s="807"/>
      <c r="B126" s="808"/>
      <c r="C126" s="802" t="s">
        <v>384</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47</v>
      </c>
      <c r="AB126" s="767"/>
      <c r="AC126" s="767"/>
      <c r="AD126" s="767"/>
      <c r="AE126" s="768"/>
      <c r="AF126" s="769" t="s">
        <v>47</v>
      </c>
      <c r="AG126" s="767"/>
      <c r="AH126" s="767"/>
      <c r="AI126" s="767"/>
      <c r="AJ126" s="768"/>
      <c r="AK126" s="769" t="s">
        <v>47</v>
      </c>
      <c r="AL126" s="767"/>
      <c r="AM126" s="767"/>
      <c r="AN126" s="767"/>
      <c r="AO126" s="768"/>
      <c r="AP126" s="811" t="s">
        <v>47</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396</v>
      </c>
      <c r="CQ126" s="739"/>
      <c r="CR126" s="739"/>
      <c r="CS126" s="739"/>
      <c r="CT126" s="739"/>
      <c r="CU126" s="739"/>
      <c r="CV126" s="739"/>
      <c r="CW126" s="739"/>
      <c r="CX126" s="739"/>
      <c r="CY126" s="739"/>
      <c r="CZ126" s="739"/>
      <c r="DA126" s="739"/>
      <c r="DB126" s="739"/>
      <c r="DC126" s="739"/>
      <c r="DD126" s="739"/>
      <c r="DE126" s="739"/>
      <c r="DF126" s="740"/>
      <c r="DG126" s="803" t="s">
        <v>47</v>
      </c>
      <c r="DH126" s="804"/>
      <c r="DI126" s="804"/>
      <c r="DJ126" s="804"/>
      <c r="DK126" s="804"/>
      <c r="DL126" s="804" t="s">
        <v>47</v>
      </c>
      <c r="DM126" s="804"/>
      <c r="DN126" s="804"/>
      <c r="DO126" s="804"/>
      <c r="DP126" s="804"/>
      <c r="DQ126" s="804" t="s">
        <v>47</v>
      </c>
      <c r="DR126" s="804"/>
      <c r="DS126" s="804"/>
      <c r="DT126" s="804"/>
      <c r="DU126" s="804"/>
      <c r="DV126" s="781" t="s">
        <v>47</v>
      </c>
      <c r="DW126" s="781"/>
      <c r="DX126" s="781"/>
      <c r="DY126" s="781"/>
      <c r="DZ126" s="782"/>
    </row>
    <row r="127" spans="1:130" s="224" customFormat="1" ht="26.25" customHeight="1" x14ac:dyDescent="0.2">
      <c r="A127" s="809"/>
      <c r="B127" s="810"/>
      <c r="C127" s="825" t="s">
        <v>397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47</v>
      </c>
      <c r="AB127" s="767"/>
      <c r="AC127" s="767"/>
      <c r="AD127" s="767"/>
      <c r="AE127" s="768"/>
      <c r="AF127" s="769" t="s">
        <v>47</v>
      </c>
      <c r="AG127" s="767"/>
      <c r="AH127" s="767"/>
      <c r="AI127" s="767"/>
      <c r="AJ127" s="768"/>
      <c r="AK127" s="769" t="s">
        <v>47</v>
      </c>
      <c r="AL127" s="767"/>
      <c r="AM127" s="767"/>
      <c r="AN127" s="767"/>
      <c r="AO127" s="768"/>
      <c r="AP127" s="811" t="s">
        <v>47</v>
      </c>
      <c r="AQ127" s="812"/>
      <c r="AR127" s="812"/>
      <c r="AS127" s="812"/>
      <c r="AT127" s="813"/>
      <c r="AU127" s="226"/>
      <c r="AV127" s="226"/>
      <c r="AW127" s="226"/>
      <c r="AX127" s="828" t="s">
        <v>398</v>
      </c>
      <c r="AY127" s="799"/>
      <c r="AZ127" s="799"/>
      <c r="BA127" s="799"/>
      <c r="BB127" s="799"/>
      <c r="BC127" s="799"/>
      <c r="BD127" s="799"/>
      <c r="BE127" s="800"/>
      <c r="BF127" s="798" t="s">
        <v>399</v>
      </c>
      <c r="BG127" s="799"/>
      <c r="BH127" s="799"/>
      <c r="BI127" s="799"/>
      <c r="BJ127" s="799"/>
      <c r="BK127" s="799"/>
      <c r="BL127" s="800"/>
      <c r="BM127" s="798" t="s">
        <v>400</v>
      </c>
      <c r="BN127" s="799"/>
      <c r="BO127" s="799"/>
      <c r="BP127" s="799"/>
      <c r="BQ127" s="799"/>
      <c r="BR127" s="799"/>
      <c r="BS127" s="800"/>
      <c r="BT127" s="798" t="s">
        <v>401</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402</v>
      </c>
      <c r="CQ127" s="739"/>
      <c r="CR127" s="739"/>
      <c r="CS127" s="739"/>
      <c r="CT127" s="739"/>
      <c r="CU127" s="739"/>
      <c r="CV127" s="739"/>
      <c r="CW127" s="739"/>
      <c r="CX127" s="739"/>
      <c r="CY127" s="739"/>
      <c r="CZ127" s="739"/>
      <c r="DA127" s="739"/>
      <c r="DB127" s="739"/>
      <c r="DC127" s="739"/>
      <c r="DD127" s="739"/>
      <c r="DE127" s="739"/>
      <c r="DF127" s="740"/>
      <c r="DG127" s="803" t="s">
        <v>47</v>
      </c>
      <c r="DH127" s="804"/>
      <c r="DI127" s="804"/>
      <c r="DJ127" s="804"/>
      <c r="DK127" s="804"/>
      <c r="DL127" s="804" t="s">
        <v>47</v>
      </c>
      <c r="DM127" s="804"/>
      <c r="DN127" s="804"/>
      <c r="DO127" s="804"/>
      <c r="DP127" s="804"/>
      <c r="DQ127" s="804" t="s">
        <v>47</v>
      </c>
      <c r="DR127" s="804"/>
      <c r="DS127" s="804"/>
      <c r="DT127" s="804"/>
      <c r="DU127" s="804"/>
      <c r="DV127" s="781" t="s">
        <v>47</v>
      </c>
      <c r="DW127" s="781"/>
      <c r="DX127" s="781"/>
      <c r="DY127" s="781"/>
      <c r="DZ127" s="782"/>
    </row>
    <row r="128" spans="1:130" s="224" customFormat="1" ht="26.25" customHeight="1" thickBot="1" x14ac:dyDescent="0.25">
      <c r="A128" s="783" t="s">
        <v>403</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404</v>
      </c>
      <c r="X128" s="785"/>
      <c r="Y128" s="785"/>
      <c r="Z128" s="786"/>
      <c r="AA128" s="787" t="s">
        <v>47</v>
      </c>
      <c r="AB128" s="788"/>
      <c r="AC128" s="788"/>
      <c r="AD128" s="788"/>
      <c r="AE128" s="789"/>
      <c r="AF128" s="790" t="s">
        <v>47</v>
      </c>
      <c r="AG128" s="788"/>
      <c r="AH128" s="788"/>
      <c r="AI128" s="788"/>
      <c r="AJ128" s="789"/>
      <c r="AK128" s="790" t="s">
        <v>47</v>
      </c>
      <c r="AL128" s="788"/>
      <c r="AM128" s="788"/>
      <c r="AN128" s="788"/>
      <c r="AO128" s="789"/>
      <c r="AP128" s="791"/>
      <c r="AQ128" s="792"/>
      <c r="AR128" s="792"/>
      <c r="AS128" s="792"/>
      <c r="AT128" s="793"/>
      <c r="AU128" s="226"/>
      <c r="AV128" s="226"/>
      <c r="AW128" s="226"/>
      <c r="AX128" s="794" t="s">
        <v>405</v>
      </c>
      <c r="AY128" s="795"/>
      <c r="AZ128" s="795"/>
      <c r="BA128" s="795"/>
      <c r="BB128" s="795"/>
      <c r="BC128" s="795"/>
      <c r="BD128" s="795"/>
      <c r="BE128" s="796"/>
      <c r="BF128" s="773" t="s">
        <v>47</v>
      </c>
      <c r="BG128" s="774"/>
      <c r="BH128" s="774"/>
      <c r="BI128" s="774"/>
      <c r="BJ128" s="774"/>
      <c r="BK128" s="774"/>
      <c r="BL128" s="797"/>
      <c r="BM128" s="773">
        <v>11.25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406</v>
      </c>
      <c r="CQ128" s="717"/>
      <c r="CR128" s="717"/>
      <c r="CS128" s="717"/>
      <c r="CT128" s="717"/>
      <c r="CU128" s="717"/>
      <c r="CV128" s="717"/>
      <c r="CW128" s="717"/>
      <c r="CX128" s="717"/>
      <c r="CY128" s="717"/>
      <c r="CZ128" s="717"/>
      <c r="DA128" s="717"/>
      <c r="DB128" s="717"/>
      <c r="DC128" s="717"/>
      <c r="DD128" s="717"/>
      <c r="DE128" s="717"/>
      <c r="DF128" s="718"/>
      <c r="DG128" s="777" t="s">
        <v>47</v>
      </c>
      <c r="DH128" s="778"/>
      <c r="DI128" s="778"/>
      <c r="DJ128" s="778"/>
      <c r="DK128" s="778"/>
      <c r="DL128" s="778" t="s">
        <v>47</v>
      </c>
      <c r="DM128" s="778"/>
      <c r="DN128" s="778"/>
      <c r="DO128" s="778"/>
      <c r="DP128" s="778"/>
      <c r="DQ128" s="778" t="s">
        <v>47</v>
      </c>
      <c r="DR128" s="778"/>
      <c r="DS128" s="778"/>
      <c r="DT128" s="778"/>
      <c r="DU128" s="778"/>
      <c r="DV128" s="779" t="s">
        <v>47</v>
      </c>
      <c r="DW128" s="779"/>
      <c r="DX128" s="779"/>
      <c r="DY128" s="779"/>
      <c r="DZ128" s="780"/>
    </row>
    <row r="129" spans="1:131" s="224" customFormat="1" ht="26.25" customHeight="1" x14ac:dyDescent="0.2">
      <c r="A129" s="761" t="s">
        <v>28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407</v>
      </c>
      <c r="X129" s="764"/>
      <c r="Y129" s="764"/>
      <c r="Z129" s="765"/>
      <c r="AA129" s="766">
        <v>65345124</v>
      </c>
      <c r="AB129" s="767"/>
      <c r="AC129" s="767"/>
      <c r="AD129" s="767"/>
      <c r="AE129" s="768"/>
      <c r="AF129" s="769">
        <v>67982236</v>
      </c>
      <c r="AG129" s="767"/>
      <c r="AH129" s="767"/>
      <c r="AI129" s="767"/>
      <c r="AJ129" s="768"/>
      <c r="AK129" s="769">
        <v>68581248</v>
      </c>
      <c r="AL129" s="767"/>
      <c r="AM129" s="767"/>
      <c r="AN129" s="767"/>
      <c r="AO129" s="768"/>
      <c r="AP129" s="770"/>
      <c r="AQ129" s="771"/>
      <c r="AR129" s="771"/>
      <c r="AS129" s="771"/>
      <c r="AT129" s="772"/>
      <c r="AU129" s="227"/>
      <c r="AV129" s="227"/>
      <c r="AW129" s="227"/>
      <c r="AX129" s="738" t="s">
        <v>408</v>
      </c>
      <c r="AY129" s="739"/>
      <c r="AZ129" s="739"/>
      <c r="BA129" s="739"/>
      <c r="BB129" s="739"/>
      <c r="BC129" s="739"/>
      <c r="BD129" s="739"/>
      <c r="BE129" s="740"/>
      <c r="BF129" s="757" t="s">
        <v>47</v>
      </c>
      <c r="BG129" s="758"/>
      <c r="BH129" s="758"/>
      <c r="BI129" s="758"/>
      <c r="BJ129" s="758"/>
      <c r="BK129" s="758"/>
      <c r="BL129" s="759"/>
      <c r="BM129" s="757">
        <v>16.25</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409</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410</v>
      </c>
      <c r="X130" s="764"/>
      <c r="Y130" s="764"/>
      <c r="Z130" s="765"/>
      <c r="AA130" s="766">
        <v>4038556</v>
      </c>
      <c r="AB130" s="767"/>
      <c r="AC130" s="767"/>
      <c r="AD130" s="767"/>
      <c r="AE130" s="768"/>
      <c r="AF130" s="769">
        <v>3850154</v>
      </c>
      <c r="AG130" s="767"/>
      <c r="AH130" s="767"/>
      <c r="AI130" s="767"/>
      <c r="AJ130" s="768"/>
      <c r="AK130" s="769">
        <v>3486152</v>
      </c>
      <c r="AL130" s="767"/>
      <c r="AM130" s="767"/>
      <c r="AN130" s="767"/>
      <c r="AO130" s="768"/>
      <c r="AP130" s="770"/>
      <c r="AQ130" s="771"/>
      <c r="AR130" s="771"/>
      <c r="AS130" s="771"/>
      <c r="AT130" s="772"/>
      <c r="AU130" s="227"/>
      <c r="AV130" s="227"/>
      <c r="AW130" s="227"/>
      <c r="AX130" s="738" t="s">
        <v>411</v>
      </c>
      <c r="AY130" s="739"/>
      <c r="AZ130" s="739"/>
      <c r="BA130" s="739"/>
      <c r="BB130" s="739"/>
      <c r="BC130" s="739"/>
      <c r="BD130" s="739"/>
      <c r="BE130" s="740"/>
      <c r="BF130" s="741">
        <v>-3.8</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412</v>
      </c>
      <c r="X131" s="748"/>
      <c r="Y131" s="748"/>
      <c r="Z131" s="749"/>
      <c r="AA131" s="750">
        <v>61306568</v>
      </c>
      <c r="AB131" s="751"/>
      <c r="AC131" s="751"/>
      <c r="AD131" s="751"/>
      <c r="AE131" s="752"/>
      <c r="AF131" s="753">
        <v>64132082</v>
      </c>
      <c r="AG131" s="751"/>
      <c r="AH131" s="751"/>
      <c r="AI131" s="751"/>
      <c r="AJ131" s="752"/>
      <c r="AK131" s="753">
        <v>65095096</v>
      </c>
      <c r="AL131" s="751"/>
      <c r="AM131" s="751"/>
      <c r="AN131" s="751"/>
      <c r="AO131" s="752"/>
      <c r="AP131" s="754"/>
      <c r="AQ131" s="755"/>
      <c r="AR131" s="755"/>
      <c r="AS131" s="755"/>
      <c r="AT131" s="756"/>
      <c r="AU131" s="227"/>
      <c r="AV131" s="227"/>
      <c r="AW131" s="227"/>
      <c r="AX131" s="716" t="s">
        <v>413</v>
      </c>
      <c r="AY131" s="717"/>
      <c r="AZ131" s="717"/>
      <c r="BA131" s="717"/>
      <c r="BB131" s="717"/>
      <c r="BC131" s="717"/>
      <c r="BD131" s="717"/>
      <c r="BE131" s="718"/>
      <c r="BF131" s="719" t="s">
        <v>47</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414</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415</v>
      </c>
      <c r="W132" s="729"/>
      <c r="X132" s="729"/>
      <c r="Y132" s="729"/>
      <c r="Z132" s="730"/>
      <c r="AA132" s="731">
        <v>-4.0766170439999998</v>
      </c>
      <c r="AB132" s="732"/>
      <c r="AC132" s="732"/>
      <c r="AD132" s="732"/>
      <c r="AE132" s="733"/>
      <c r="AF132" s="734">
        <v>-3.7647522499999999</v>
      </c>
      <c r="AG132" s="732"/>
      <c r="AH132" s="732"/>
      <c r="AI132" s="732"/>
      <c r="AJ132" s="733"/>
      <c r="AK132" s="734">
        <v>-3.5791421219999999</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416</v>
      </c>
      <c r="W133" s="708"/>
      <c r="X133" s="708"/>
      <c r="Y133" s="708"/>
      <c r="Z133" s="709"/>
      <c r="AA133" s="710">
        <v>-3.8</v>
      </c>
      <c r="AB133" s="711"/>
      <c r="AC133" s="711"/>
      <c r="AD133" s="711"/>
      <c r="AE133" s="712"/>
      <c r="AF133" s="710">
        <v>-3.8</v>
      </c>
      <c r="AG133" s="711"/>
      <c r="AH133" s="711"/>
      <c r="AI133" s="711"/>
      <c r="AJ133" s="712"/>
      <c r="AK133" s="710">
        <v>-3.8</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YbvxMacuuid1OfCGsbSrWN18zsW0PZGqL9skpibjJ0wcp8lF4wPJ1wnkYso5+m8csyxZw4K5yoFl43VcdqbMrQ==" saltValue="1+5dutAHJEvY5uk5fbk+7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417</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1HEKBT4+VCJxDds+6edPRY7v8qoLCsjec4ryLOKqMEbxGXwFF+bz9HyvolWTFBNEYm+H0BSAPshmaBZnX5vtDw==" saltValue="05/FEnv5BHzPPjsXIvQE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urcguZm8k7J4oh9+rcDl+67e7DTXGqUZ2pyv+ndp5vTEwNbCML8XgAw0BVLijK3HubEAz3SKCW2SiCXW3e8Ew==" saltValue="3Rk8VeaqqIMSWsluI0Zfu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418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419</v>
      </c>
      <c r="AL6" s="260"/>
      <c r="AM6" s="260"/>
      <c r="AN6" s="260"/>
    </row>
    <row r="7" spans="1:46" ht="13.5" customHeight="1" x14ac:dyDescent="0.2">
      <c r="A7" s="259"/>
      <c r="AK7" s="262"/>
      <c r="AL7" s="263"/>
      <c r="AM7" s="263"/>
      <c r="AN7" s="264"/>
      <c r="AO7" s="1105" t="s">
        <v>420</v>
      </c>
      <c r="AP7" s="265"/>
      <c r="AQ7" s="266" t="s">
        <v>421</v>
      </c>
      <c r="AR7" s="267"/>
    </row>
    <row r="8" spans="1:46" ht="13.2" x14ac:dyDescent="0.2">
      <c r="A8" s="259"/>
      <c r="AK8" s="268"/>
      <c r="AL8" s="269"/>
      <c r="AM8" s="269"/>
      <c r="AN8" s="270"/>
      <c r="AO8" s="1106"/>
      <c r="AP8" s="271" t="s">
        <v>422</v>
      </c>
      <c r="AQ8" s="272" t="s">
        <v>423</v>
      </c>
      <c r="AR8" s="273" t="s">
        <v>424</v>
      </c>
    </row>
    <row r="9" spans="1:46" ht="13.2" x14ac:dyDescent="0.2">
      <c r="A9" s="259"/>
      <c r="AK9" s="1117" t="s">
        <v>425</v>
      </c>
      <c r="AL9" s="1118"/>
      <c r="AM9" s="1118"/>
      <c r="AN9" s="1119"/>
      <c r="AO9" s="274">
        <v>18286910</v>
      </c>
      <c r="AP9" s="274">
        <v>79712</v>
      </c>
      <c r="AQ9" s="275">
        <v>65050</v>
      </c>
      <c r="AR9" s="276">
        <v>22.5</v>
      </c>
    </row>
    <row r="10" spans="1:46" ht="13.5" customHeight="1" x14ac:dyDescent="0.2">
      <c r="A10" s="259"/>
      <c r="AK10" s="1117" t="s">
        <v>426</v>
      </c>
      <c r="AL10" s="1118"/>
      <c r="AM10" s="1118"/>
      <c r="AN10" s="1119"/>
      <c r="AO10" s="277">
        <v>277612</v>
      </c>
      <c r="AP10" s="277">
        <v>1210</v>
      </c>
      <c r="AQ10" s="278">
        <v>874</v>
      </c>
      <c r="AR10" s="279">
        <v>38.4</v>
      </c>
    </row>
    <row r="11" spans="1:46" ht="13.5" customHeight="1" x14ac:dyDescent="0.2">
      <c r="A11" s="259"/>
      <c r="AK11" s="1117" t="s">
        <v>427</v>
      </c>
      <c r="AL11" s="1118"/>
      <c r="AM11" s="1118"/>
      <c r="AN11" s="1119"/>
      <c r="AO11" s="277" t="s">
        <v>305</v>
      </c>
      <c r="AP11" s="277" t="s">
        <v>305</v>
      </c>
      <c r="AQ11" s="278" t="s">
        <v>305</v>
      </c>
      <c r="AR11" s="279" t="s">
        <v>305</v>
      </c>
    </row>
    <row r="12" spans="1:46" ht="13.5" customHeight="1" x14ac:dyDescent="0.2">
      <c r="A12" s="259"/>
      <c r="AK12" s="1117" t="s">
        <v>428</v>
      </c>
      <c r="AL12" s="1118"/>
      <c r="AM12" s="1118"/>
      <c r="AN12" s="1119"/>
      <c r="AO12" s="277" t="s">
        <v>305</v>
      </c>
      <c r="AP12" s="277" t="s">
        <v>305</v>
      </c>
      <c r="AQ12" s="278" t="s">
        <v>305</v>
      </c>
      <c r="AR12" s="279" t="s">
        <v>305</v>
      </c>
    </row>
    <row r="13" spans="1:46" ht="13.5" customHeight="1" x14ac:dyDescent="0.2">
      <c r="A13" s="259"/>
      <c r="AK13" s="1117" t="s">
        <v>429</v>
      </c>
      <c r="AL13" s="1118"/>
      <c r="AM13" s="1118"/>
      <c r="AN13" s="1119"/>
      <c r="AO13" s="277">
        <v>701179</v>
      </c>
      <c r="AP13" s="277">
        <v>3056</v>
      </c>
      <c r="AQ13" s="278">
        <v>2318</v>
      </c>
      <c r="AR13" s="279">
        <v>31.8</v>
      </c>
    </row>
    <row r="14" spans="1:46" ht="13.5" customHeight="1" x14ac:dyDescent="0.2">
      <c r="A14" s="259"/>
      <c r="AK14" s="1117" t="s">
        <v>430</v>
      </c>
      <c r="AL14" s="1118"/>
      <c r="AM14" s="1118"/>
      <c r="AN14" s="1119"/>
      <c r="AO14" s="277">
        <v>350982</v>
      </c>
      <c r="AP14" s="277">
        <v>1530</v>
      </c>
      <c r="AQ14" s="278">
        <v>1495</v>
      </c>
      <c r="AR14" s="279">
        <v>2.2999999999999998</v>
      </c>
    </row>
    <row r="15" spans="1:46" ht="13.5" customHeight="1" x14ac:dyDescent="0.2">
      <c r="A15" s="259"/>
      <c r="AK15" s="1120" t="s">
        <v>431</v>
      </c>
      <c r="AL15" s="1121"/>
      <c r="AM15" s="1121"/>
      <c r="AN15" s="1122"/>
      <c r="AO15" s="277">
        <v>-1643608</v>
      </c>
      <c r="AP15" s="277">
        <v>-7164</v>
      </c>
      <c r="AQ15" s="278">
        <v>-4722</v>
      </c>
      <c r="AR15" s="279">
        <v>51.7</v>
      </c>
    </row>
    <row r="16" spans="1:46" ht="13.2" x14ac:dyDescent="0.2">
      <c r="A16" s="259"/>
      <c r="AK16" s="1120" t="s">
        <v>103</v>
      </c>
      <c r="AL16" s="1121"/>
      <c r="AM16" s="1121"/>
      <c r="AN16" s="1122"/>
      <c r="AO16" s="277">
        <v>17973075</v>
      </c>
      <c r="AP16" s="277">
        <v>78344</v>
      </c>
      <c r="AQ16" s="278">
        <v>65014</v>
      </c>
      <c r="AR16" s="279">
        <v>20.5</v>
      </c>
    </row>
    <row r="17" spans="1:46" ht="13.2" x14ac:dyDescent="0.2">
      <c r="A17" s="259"/>
    </row>
    <row r="18" spans="1:46" ht="13.2" x14ac:dyDescent="0.2">
      <c r="A18" s="259"/>
      <c r="AQ18" s="280"/>
      <c r="AR18" s="280"/>
    </row>
    <row r="19" spans="1:46" ht="13.2" x14ac:dyDescent="0.2">
      <c r="A19" s="259"/>
      <c r="AK19" s="255" t="s">
        <v>432</v>
      </c>
    </row>
    <row r="20" spans="1:46" ht="13.2" x14ac:dyDescent="0.2">
      <c r="A20" s="259"/>
      <c r="AK20" s="281"/>
      <c r="AL20" s="282"/>
      <c r="AM20" s="282"/>
      <c r="AN20" s="283"/>
      <c r="AO20" s="284" t="s">
        <v>433</v>
      </c>
      <c r="AP20" s="285" t="s">
        <v>434</v>
      </c>
      <c r="AQ20" s="286" t="s">
        <v>435</v>
      </c>
      <c r="AR20" s="287"/>
    </row>
    <row r="21" spans="1:46" s="260" customFormat="1" ht="13.2" x14ac:dyDescent="0.2">
      <c r="A21" s="288"/>
      <c r="AK21" s="1123" t="s">
        <v>436</v>
      </c>
      <c r="AL21" s="1124"/>
      <c r="AM21" s="1124"/>
      <c r="AN21" s="1125"/>
      <c r="AO21" s="289">
        <v>8.4600000000000009</v>
      </c>
      <c r="AP21" s="290">
        <v>6.35</v>
      </c>
      <c r="AQ21" s="291">
        <v>2.11</v>
      </c>
      <c r="AS21" s="292"/>
      <c r="AT21" s="288"/>
    </row>
    <row r="22" spans="1:46" s="260" customFormat="1" ht="13.2" x14ac:dyDescent="0.2">
      <c r="A22" s="288"/>
      <c r="AK22" s="1123" t="s">
        <v>437</v>
      </c>
      <c r="AL22" s="1124"/>
      <c r="AM22" s="1124"/>
      <c r="AN22" s="1125"/>
      <c r="AO22" s="293">
        <v>98.3</v>
      </c>
      <c r="AP22" s="294">
        <v>98.8</v>
      </c>
      <c r="AQ22" s="295">
        <v>-0.5</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438</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439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440</v>
      </c>
      <c r="AL29" s="260"/>
      <c r="AM29" s="260"/>
      <c r="AN29" s="260"/>
      <c r="AS29" s="302"/>
    </row>
    <row r="30" spans="1:46" ht="13.5" customHeight="1" x14ac:dyDescent="0.2">
      <c r="A30" s="259"/>
      <c r="AK30" s="262"/>
      <c r="AL30" s="263"/>
      <c r="AM30" s="263"/>
      <c r="AN30" s="264"/>
      <c r="AO30" s="1105" t="s">
        <v>420</v>
      </c>
      <c r="AP30" s="265"/>
      <c r="AQ30" s="266" t="s">
        <v>421</v>
      </c>
      <c r="AR30" s="267"/>
    </row>
    <row r="31" spans="1:46" ht="13.2" x14ac:dyDescent="0.2">
      <c r="A31" s="259"/>
      <c r="AK31" s="268"/>
      <c r="AL31" s="269"/>
      <c r="AM31" s="269"/>
      <c r="AN31" s="270"/>
      <c r="AO31" s="1106"/>
      <c r="AP31" s="271" t="s">
        <v>422</v>
      </c>
      <c r="AQ31" s="272" t="s">
        <v>423</v>
      </c>
      <c r="AR31" s="273" t="s">
        <v>424</v>
      </c>
    </row>
    <row r="32" spans="1:46" ht="27" customHeight="1" x14ac:dyDescent="0.2">
      <c r="A32" s="259"/>
      <c r="AK32" s="1107" t="s">
        <v>441</v>
      </c>
      <c r="AL32" s="1108"/>
      <c r="AM32" s="1108"/>
      <c r="AN32" s="1109"/>
      <c r="AO32" s="303">
        <v>1064827</v>
      </c>
      <c r="AP32" s="303">
        <v>4642</v>
      </c>
      <c r="AQ32" s="304">
        <v>3983</v>
      </c>
      <c r="AR32" s="305">
        <v>16.5</v>
      </c>
    </row>
    <row r="33" spans="1:46" ht="13.5" customHeight="1" x14ac:dyDescent="0.2">
      <c r="A33" s="259"/>
      <c r="AK33" s="1107" t="s">
        <v>442</v>
      </c>
      <c r="AL33" s="1108"/>
      <c r="AM33" s="1108"/>
      <c r="AN33" s="1109"/>
      <c r="AO33" s="303" t="s">
        <v>305</v>
      </c>
      <c r="AP33" s="303" t="s">
        <v>305</v>
      </c>
      <c r="AQ33" s="304" t="s">
        <v>305</v>
      </c>
      <c r="AR33" s="305" t="s">
        <v>305</v>
      </c>
    </row>
    <row r="34" spans="1:46" ht="27" customHeight="1" x14ac:dyDescent="0.2">
      <c r="A34" s="259"/>
      <c r="AK34" s="1107" t="s">
        <v>443</v>
      </c>
      <c r="AL34" s="1108"/>
      <c r="AM34" s="1108"/>
      <c r="AN34" s="1109"/>
      <c r="AO34" s="303" t="s">
        <v>305</v>
      </c>
      <c r="AP34" s="303" t="s">
        <v>305</v>
      </c>
      <c r="AQ34" s="304">
        <v>394</v>
      </c>
      <c r="AR34" s="305" t="s">
        <v>305</v>
      </c>
    </row>
    <row r="35" spans="1:46" ht="27" customHeight="1" x14ac:dyDescent="0.2">
      <c r="A35" s="259"/>
      <c r="AK35" s="1107" t="s">
        <v>444</v>
      </c>
      <c r="AL35" s="1108"/>
      <c r="AM35" s="1108"/>
      <c r="AN35" s="1109"/>
      <c r="AO35" s="303" t="s">
        <v>305</v>
      </c>
      <c r="AP35" s="303" t="s">
        <v>305</v>
      </c>
      <c r="AQ35" s="304">
        <v>20</v>
      </c>
      <c r="AR35" s="305" t="s">
        <v>305</v>
      </c>
    </row>
    <row r="36" spans="1:46" ht="27" customHeight="1" x14ac:dyDescent="0.2">
      <c r="A36" s="259"/>
      <c r="AK36" s="1107" t="s">
        <v>445</v>
      </c>
      <c r="AL36" s="1108"/>
      <c r="AM36" s="1108"/>
      <c r="AN36" s="1109"/>
      <c r="AO36" s="303">
        <v>91479</v>
      </c>
      <c r="AP36" s="303">
        <v>399</v>
      </c>
      <c r="AQ36" s="304">
        <v>299</v>
      </c>
      <c r="AR36" s="305">
        <v>33.4</v>
      </c>
    </row>
    <row r="37" spans="1:46" ht="13.5" customHeight="1" x14ac:dyDescent="0.2">
      <c r="A37" s="259"/>
      <c r="AK37" s="1107" t="s">
        <v>446</v>
      </c>
      <c r="AL37" s="1108"/>
      <c r="AM37" s="1108"/>
      <c r="AN37" s="1109"/>
      <c r="AO37" s="303" t="s">
        <v>305</v>
      </c>
      <c r="AP37" s="303" t="s">
        <v>305</v>
      </c>
      <c r="AQ37" s="304">
        <v>1748</v>
      </c>
      <c r="AR37" s="305" t="s">
        <v>305</v>
      </c>
    </row>
    <row r="38" spans="1:46" ht="27" customHeight="1" x14ac:dyDescent="0.2">
      <c r="A38" s="259"/>
      <c r="AK38" s="1110" t="s">
        <v>447</v>
      </c>
      <c r="AL38" s="1111"/>
      <c r="AM38" s="1111"/>
      <c r="AN38" s="1112"/>
      <c r="AO38" s="306" t="s">
        <v>305</v>
      </c>
      <c r="AP38" s="306" t="s">
        <v>305</v>
      </c>
      <c r="AQ38" s="307" t="s">
        <v>305</v>
      </c>
      <c r="AR38" s="295" t="s">
        <v>305</v>
      </c>
      <c r="AS38" s="302"/>
    </row>
    <row r="39" spans="1:46" ht="13.2" x14ac:dyDescent="0.2">
      <c r="A39" s="259"/>
      <c r="AK39" s="1110" t="s">
        <v>448</v>
      </c>
      <c r="AL39" s="1111"/>
      <c r="AM39" s="1111"/>
      <c r="AN39" s="1112"/>
      <c r="AO39" s="303" t="s">
        <v>305</v>
      </c>
      <c r="AP39" s="303" t="s">
        <v>305</v>
      </c>
      <c r="AQ39" s="304">
        <v>-12</v>
      </c>
      <c r="AR39" s="305" t="s">
        <v>305</v>
      </c>
      <c r="AS39" s="302"/>
    </row>
    <row r="40" spans="1:46" ht="27" customHeight="1" x14ac:dyDescent="0.2">
      <c r="A40" s="259"/>
      <c r="AK40" s="1107" t="s">
        <v>449</v>
      </c>
      <c r="AL40" s="1108"/>
      <c r="AM40" s="1108"/>
      <c r="AN40" s="1109"/>
      <c r="AO40" s="303">
        <v>-3486152</v>
      </c>
      <c r="AP40" s="303">
        <v>-15196</v>
      </c>
      <c r="AQ40" s="304">
        <v>-13579</v>
      </c>
      <c r="AR40" s="305">
        <v>11.9</v>
      </c>
      <c r="AS40" s="302"/>
    </row>
    <row r="41" spans="1:46" ht="13.2" x14ac:dyDescent="0.2">
      <c r="A41" s="259"/>
      <c r="AK41" s="1113" t="s">
        <v>214</v>
      </c>
      <c r="AL41" s="1114"/>
      <c r="AM41" s="1114"/>
      <c r="AN41" s="1115"/>
      <c r="AO41" s="303">
        <v>-2329846</v>
      </c>
      <c r="AP41" s="303">
        <v>-10156</v>
      </c>
      <c r="AQ41" s="304">
        <v>-7147</v>
      </c>
      <c r="AR41" s="305">
        <v>42.1</v>
      </c>
      <c r="AS41" s="302"/>
    </row>
    <row r="42" spans="1:46" ht="13.2" x14ac:dyDescent="0.2">
      <c r="A42" s="259"/>
      <c r="AK42" s="308" t="s">
        <v>450</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451</v>
      </c>
    </row>
    <row r="48" spans="1:46" ht="13.2" x14ac:dyDescent="0.2">
      <c r="A48" s="259"/>
      <c r="AK48" s="313" t="s">
        <v>452</v>
      </c>
      <c r="AL48" s="313"/>
      <c r="AM48" s="313"/>
      <c r="AN48" s="313"/>
      <c r="AO48" s="313"/>
      <c r="AP48" s="313"/>
      <c r="AQ48" s="314"/>
      <c r="AR48" s="313"/>
    </row>
    <row r="49" spans="1:44" ht="13.5" customHeight="1" x14ac:dyDescent="0.2">
      <c r="A49" s="259"/>
      <c r="AK49" s="315"/>
      <c r="AL49" s="316"/>
      <c r="AM49" s="1100" t="s">
        <v>420</v>
      </c>
      <c r="AN49" s="1102" t="s">
        <v>453</v>
      </c>
      <c r="AO49" s="1103"/>
      <c r="AP49" s="1103"/>
      <c r="AQ49" s="1103"/>
      <c r="AR49" s="1104"/>
    </row>
    <row r="50" spans="1:44" ht="13.2" x14ac:dyDescent="0.2">
      <c r="A50" s="259"/>
      <c r="AK50" s="317"/>
      <c r="AL50" s="318"/>
      <c r="AM50" s="1101"/>
      <c r="AN50" s="319" t="s">
        <v>454</v>
      </c>
      <c r="AO50" s="320" t="s">
        <v>455</v>
      </c>
      <c r="AP50" s="321" t="s">
        <v>456</v>
      </c>
      <c r="AQ50" s="322" t="s">
        <v>457</v>
      </c>
      <c r="AR50" s="323" t="s">
        <v>458</v>
      </c>
    </row>
    <row r="51" spans="1:44" ht="13.2" x14ac:dyDescent="0.2">
      <c r="A51" s="259"/>
      <c r="AK51" s="315" t="s">
        <v>459</v>
      </c>
      <c r="AL51" s="316"/>
      <c r="AM51" s="324">
        <v>10890037</v>
      </c>
      <c r="AN51" s="325">
        <v>48060</v>
      </c>
      <c r="AO51" s="326">
        <v>13.7</v>
      </c>
      <c r="AP51" s="327">
        <v>49796</v>
      </c>
      <c r="AQ51" s="328">
        <v>6.7</v>
      </c>
      <c r="AR51" s="329">
        <v>7</v>
      </c>
    </row>
    <row r="52" spans="1:44" ht="13.2" x14ac:dyDescent="0.2">
      <c r="A52" s="259"/>
      <c r="AK52" s="330"/>
      <c r="AL52" s="331" t="s">
        <v>460</v>
      </c>
      <c r="AM52" s="332">
        <v>8420652</v>
      </c>
      <c r="AN52" s="333">
        <v>37162</v>
      </c>
      <c r="AO52" s="334">
        <v>25.5</v>
      </c>
      <c r="AP52" s="335">
        <v>37281</v>
      </c>
      <c r="AQ52" s="336">
        <v>14.4</v>
      </c>
      <c r="AR52" s="337">
        <v>11.1</v>
      </c>
    </row>
    <row r="53" spans="1:44" ht="13.2" x14ac:dyDescent="0.2">
      <c r="A53" s="259"/>
      <c r="AK53" s="315" t="s">
        <v>461</v>
      </c>
      <c r="AL53" s="316"/>
      <c r="AM53" s="324">
        <v>9209845</v>
      </c>
      <c r="AN53" s="325">
        <v>40100</v>
      </c>
      <c r="AO53" s="326">
        <v>-16.600000000000001</v>
      </c>
      <c r="AP53" s="327">
        <v>51681</v>
      </c>
      <c r="AQ53" s="328">
        <v>3.8</v>
      </c>
      <c r="AR53" s="329">
        <v>-20.399999999999999</v>
      </c>
    </row>
    <row r="54" spans="1:44" ht="13.2" x14ac:dyDescent="0.2">
      <c r="A54" s="259"/>
      <c r="AK54" s="330"/>
      <c r="AL54" s="331" t="s">
        <v>460</v>
      </c>
      <c r="AM54" s="332">
        <v>6894318</v>
      </c>
      <c r="AN54" s="333">
        <v>30018</v>
      </c>
      <c r="AO54" s="334">
        <v>-19.2</v>
      </c>
      <c r="AP54" s="335">
        <v>37226</v>
      </c>
      <c r="AQ54" s="336">
        <v>-0.1</v>
      </c>
      <c r="AR54" s="337">
        <v>-19.100000000000001</v>
      </c>
    </row>
    <row r="55" spans="1:44" ht="13.2" x14ac:dyDescent="0.2">
      <c r="A55" s="259"/>
      <c r="AK55" s="315" t="s">
        <v>462</v>
      </c>
      <c r="AL55" s="316"/>
      <c r="AM55" s="324">
        <v>13648876</v>
      </c>
      <c r="AN55" s="325">
        <v>59213</v>
      </c>
      <c r="AO55" s="326">
        <v>47.7</v>
      </c>
      <c r="AP55" s="327">
        <v>50465</v>
      </c>
      <c r="AQ55" s="328">
        <v>-2.4</v>
      </c>
      <c r="AR55" s="329">
        <v>50.1</v>
      </c>
    </row>
    <row r="56" spans="1:44" ht="13.2" x14ac:dyDescent="0.2">
      <c r="A56" s="259"/>
      <c r="AK56" s="330"/>
      <c r="AL56" s="331" t="s">
        <v>460</v>
      </c>
      <c r="AM56" s="332">
        <v>9872017</v>
      </c>
      <c r="AN56" s="333">
        <v>42828</v>
      </c>
      <c r="AO56" s="334">
        <v>42.7</v>
      </c>
      <c r="AP56" s="335">
        <v>34193</v>
      </c>
      <c r="AQ56" s="336">
        <v>-8.1</v>
      </c>
      <c r="AR56" s="337">
        <v>50.8</v>
      </c>
    </row>
    <row r="57" spans="1:44" ht="13.2" x14ac:dyDescent="0.2">
      <c r="A57" s="259"/>
      <c r="AK57" s="315" t="s">
        <v>463</v>
      </c>
      <c r="AL57" s="316"/>
      <c r="AM57" s="324">
        <v>7586695</v>
      </c>
      <c r="AN57" s="325">
        <v>33128</v>
      </c>
      <c r="AO57" s="326">
        <v>-44.1</v>
      </c>
      <c r="AP57" s="327">
        <v>51679</v>
      </c>
      <c r="AQ57" s="328">
        <v>2.4</v>
      </c>
      <c r="AR57" s="329">
        <v>-46.5</v>
      </c>
    </row>
    <row r="58" spans="1:44" ht="13.2" x14ac:dyDescent="0.2">
      <c r="A58" s="259"/>
      <c r="AK58" s="330"/>
      <c r="AL58" s="331" t="s">
        <v>460</v>
      </c>
      <c r="AM58" s="332">
        <v>4965826</v>
      </c>
      <c r="AN58" s="333">
        <v>21684</v>
      </c>
      <c r="AO58" s="334">
        <v>-49.4</v>
      </c>
      <c r="AP58" s="335">
        <v>35132</v>
      </c>
      <c r="AQ58" s="336">
        <v>2.7</v>
      </c>
      <c r="AR58" s="337">
        <v>-52.1</v>
      </c>
    </row>
    <row r="59" spans="1:44" ht="13.2" x14ac:dyDescent="0.2">
      <c r="A59" s="259"/>
      <c r="AK59" s="315" t="s">
        <v>464</v>
      </c>
      <c r="AL59" s="316"/>
      <c r="AM59" s="324">
        <v>11742356</v>
      </c>
      <c r="AN59" s="325">
        <v>51185</v>
      </c>
      <c r="AO59" s="326">
        <v>54.5</v>
      </c>
      <c r="AP59" s="327">
        <v>49665</v>
      </c>
      <c r="AQ59" s="328">
        <v>-3.9</v>
      </c>
      <c r="AR59" s="329">
        <v>58.4</v>
      </c>
    </row>
    <row r="60" spans="1:44" ht="13.2" x14ac:dyDescent="0.2">
      <c r="A60" s="259"/>
      <c r="AK60" s="330"/>
      <c r="AL60" s="331" t="s">
        <v>460</v>
      </c>
      <c r="AM60" s="332">
        <v>7849482</v>
      </c>
      <c r="AN60" s="333">
        <v>34216</v>
      </c>
      <c r="AO60" s="334">
        <v>57.8</v>
      </c>
      <c r="AP60" s="335">
        <v>34678</v>
      </c>
      <c r="AQ60" s="336">
        <v>-1.3</v>
      </c>
      <c r="AR60" s="337">
        <v>59.1</v>
      </c>
    </row>
    <row r="61" spans="1:44" ht="13.2" x14ac:dyDescent="0.2">
      <c r="A61" s="259"/>
      <c r="AK61" s="315" t="s">
        <v>465</v>
      </c>
      <c r="AL61" s="338"/>
      <c r="AM61" s="324">
        <v>10615562</v>
      </c>
      <c r="AN61" s="325">
        <v>46337</v>
      </c>
      <c r="AO61" s="326">
        <v>11</v>
      </c>
      <c r="AP61" s="327">
        <v>50657</v>
      </c>
      <c r="AQ61" s="339">
        <v>1.3</v>
      </c>
      <c r="AR61" s="329">
        <v>9.6999999999999993</v>
      </c>
    </row>
    <row r="62" spans="1:44" ht="13.2" x14ac:dyDescent="0.2">
      <c r="A62" s="259"/>
      <c r="AK62" s="330"/>
      <c r="AL62" s="331" t="s">
        <v>460</v>
      </c>
      <c r="AM62" s="332">
        <v>7600459</v>
      </c>
      <c r="AN62" s="333">
        <v>33182</v>
      </c>
      <c r="AO62" s="334">
        <v>11.5</v>
      </c>
      <c r="AP62" s="335">
        <v>35702</v>
      </c>
      <c r="AQ62" s="336">
        <v>1.5</v>
      </c>
      <c r="AR62" s="337">
        <v>10</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M1P3VB6C0UqgWFOniCnLSPPO/VpwoWOgo3/YTR/H76Zq1D0fQnW5aMvzc6zQP4lURywvUe/OkfDN6Qy42XKe5A==" saltValue="V5sWRezSUtTpKoOjMYwXv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417</v>
      </c>
    </row>
    <row r="121" spans="125:125" ht="13.5" hidden="1" customHeight="1" x14ac:dyDescent="0.2">
      <c r="DU121" s="253"/>
    </row>
  </sheetData>
  <sheetProtection algorithmName="SHA-512" hashValue="YTG4KeQZLK7YA1l8t6ovMlLg5g5Y3KO8ab/G/AeYwHvQSsDRObLYZBsgk9LOQU7vrr45hdMF0PHSW77IO+Gc0w==" saltValue="vwYZQpIm6DYb/BKdq3nOJ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417</v>
      </c>
    </row>
  </sheetData>
  <sheetProtection algorithmName="SHA-512" hashValue="mgdZFCrranO9m9lNlrEnUXoIcll3NgxTmWhE3CSP9YMPmWMUdP80jEU1Hoei9UTxFcBg21s62Se0smnX2ZD40w==" saltValue="0GtJS3b7PLZx038wLxTqd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1093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466</v>
      </c>
    </row>
    <row r="46" spans="2:10" ht="29.25" customHeight="1" thickBot="1" x14ac:dyDescent="0.25">
      <c r="B46" s="4" t="s">
        <v>7</v>
      </c>
      <c r="C46" s="5"/>
      <c r="D46" s="5"/>
      <c r="E46" s="6" t="s">
        <v>467</v>
      </c>
      <c r="F46" s="7" t="s">
        <v>468</v>
      </c>
      <c r="G46" s="8" t="s">
        <v>469</v>
      </c>
      <c r="H46" s="8" t="s">
        <v>470</v>
      </c>
      <c r="I46" s="8" t="s">
        <v>471</v>
      </c>
      <c r="J46" s="9" t="s">
        <v>472</v>
      </c>
    </row>
    <row r="47" spans="2:10" ht="57.75" customHeight="1" x14ac:dyDescent="0.2">
      <c r="B47" s="10"/>
      <c r="C47" s="1126" t="s">
        <v>473</v>
      </c>
      <c r="D47" s="1126"/>
      <c r="E47" s="1127"/>
      <c r="F47" s="11">
        <v>58.04</v>
      </c>
      <c r="G47" s="12">
        <v>54.9</v>
      </c>
      <c r="H47" s="12">
        <v>61.35</v>
      </c>
      <c r="I47" s="12">
        <v>65.650000000000006</v>
      </c>
      <c r="J47" s="13">
        <v>78.25</v>
      </c>
    </row>
    <row r="48" spans="2:10" ht="57.75" customHeight="1" x14ac:dyDescent="0.2">
      <c r="B48" s="14"/>
      <c r="C48" s="1128" t="s">
        <v>474</v>
      </c>
      <c r="D48" s="1128"/>
      <c r="E48" s="1129"/>
      <c r="F48" s="15">
        <v>15.08</v>
      </c>
      <c r="G48" s="16">
        <v>11.84</v>
      </c>
      <c r="H48" s="16">
        <v>11.35</v>
      </c>
      <c r="I48" s="16">
        <v>23.09</v>
      </c>
      <c r="J48" s="17">
        <v>18.68</v>
      </c>
    </row>
    <row r="49" spans="2:10" ht="57.75" customHeight="1" thickBot="1" x14ac:dyDescent="0.25">
      <c r="B49" s="18"/>
      <c r="C49" s="1130" t="s">
        <v>475</v>
      </c>
      <c r="D49" s="1130"/>
      <c r="E49" s="1131"/>
      <c r="F49" s="19" t="s">
        <v>476</v>
      </c>
      <c r="G49" s="20" t="s">
        <v>477</v>
      </c>
      <c r="H49" s="20">
        <v>5.62</v>
      </c>
      <c r="I49" s="20">
        <v>18.850000000000001</v>
      </c>
      <c r="J49" s="21">
        <v>8.9700000000000006</v>
      </c>
    </row>
    <row r="50" spans="2:10" ht="13.2" x14ac:dyDescent="0.2"/>
  </sheetData>
  <sheetProtection algorithmName="SHA-512" hashValue="yUMFD4yeNUEXeyGZWSCYp+yGCixPSOaaXRsgvWCuDUZAe25f2yUrY8H6I8JblpGwHWsivwyifwg3IGh+2mPkRw==" saltValue="0GmgAOMGTcghqn7qazph4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BB39525B5B1A149B5708C76B4F77649" ma:contentTypeVersion="19" ma:contentTypeDescription="新しいドキュメントを作成します。" ma:contentTypeScope="" ma:versionID="b46b6077e01409112fd9b3e4c161eb2f">
  <xsd:schema xmlns:xsd="http://www.w3.org/2001/XMLSchema" xmlns:xs="http://www.w3.org/2001/XMLSchema" xmlns:p="http://schemas.microsoft.com/office/2006/metadata/properties" xmlns:ns1="http://schemas.microsoft.com/sharepoint/v3" xmlns:ns2="f9e6d4de-a54a-4550-a8e3-5d35ce829eb7" xmlns:ns3="548ca4a3-e949-43cc-9e1c-b5dedb3903c5" targetNamespace="http://schemas.microsoft.com/office/2006/metadata/properties" ma:root="true" ma:fieldsID="eb9716d43e724b7d0ca7520c7a8001d0" ns1:_="" ns2:_="" ns3:_="">
    <xsd:import namespace="http://schemas.microsoft.com/sharepoint/v3"/>
    <xsd:import namespace="f9e6d4de-a54a-4550-a8e3-5d35ce829eb7"/>
    <xsd:import namespace="548ca4a3-e949-43cc-9e1c-b5dedb3903c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1:_ip_UnifiedCompliancePolicyProperties" minOccurs="0"/>
                <xsd:element ref="ns1:_ip_UnifiedCompliancePolicyUIAction"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統合コンプライアンス ポリシーのプロパティ" ma:hidden="true" ma:internalName="_ip_UnifiedCompliancePolicyProperties">
      <xsd:simpleType>
        <xsd:restriction base="dms:Note"/>
      </xsd:simpleType>
    </xsd:element>
    <xsd:element name="_ip_UnifiedCompliancePolicyUIAction" ma:index="16"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e6d4de-a54a-4550-a8e3-5d35ce829e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ad6edd4-a890-44ee-9a1b-d74ae2be6ae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8ca4a3-e949-43cc-9e1c-b5dedb3903c5"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bb1d90a3-2a49-42df-a8a2-54ead81fc5b4}" ma:internalName="TaxCatchAll" ma:showField="CatchAllData" ma:web="548ca4a3-e949-43cc-9e1c-b5dedb3903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31F7FC-66CB-4DB9-9455-BD43E1DDF4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9e6d4de-a54a-4550-a8e3-5d35ce829eb7"/>
    <ds:schemaRef ds:uri="548ca4a3-e949-43cc-9e1c-b5dedb3903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64E152-1154-4503-AAF2-B9E09C49C9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revision/>
  <dcterms:created xsi:type="dcterms:W3CDTF">2024-02-05T00:51:38Z</dcterms:created>
  <dcterms:modified xsi:type="dcterms:W3CDTF">2024-03-15T10:46:19Z</dcterms:modified>
  <cp:category/>
  <cp:contentStatus/>
</cp:coreProperties>
</file>