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tabRatio="76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U88" i="12" l="1"/>
  <c r="AP88" i="12"/>
  <c r="AP63" i="12"/>
  <c r="AP23" i="12"/>
  <c r="AA23" i="12"/>
  <c r="V23" i="12"/>
  <c r="Q23" i="12"/>
  <c r="CW102" i="12" l="1"/>
  <c r="DB102" i="12"/>
  <c r="DG102" i="12"/>
  <c r="CR102" i="12"/>
  <c r="AF88" i="12"/>
  <c r="V30"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6" i="10"/>
  <c r="BW37" i="10" s="1"/>
  <c r="BW38" i="10" s="1"/>
  <c r="BW39" i="10" s="1"/>
  <c r="BW40" i="10" s="1"/>
  <c r="BW41" i="10" s="1"/>
  <c r="BE36" i="10"/>
  <c r="AM36" i="10"/>
  <c r="C36" i="10"/>
  <c r="BW35" i="10"/>
  <c r="BE35" i="10"/>
  <c r="C35" i="10"/>
  <c r="BW34" i="10"/>
  <c r="BE34" i="10"/>
  <c r="C34" i="10"/>
  <c r="U34" i="10" s="1"/>
  <c r="U35" i="10" s="1"/>
  <c r="U36" i="10" s="1"/>
  <c r="CO34" i="10" l="1"/>
  <c r="CO35" i="10" s="1"/>
  <c r="CO36" i="10" s="1"/>
  <c r="CO37" i="10" s="1"/>
  <c r="CO38" i="10" s="1"/>
  <c r="CO39" i="10" s="1"/>
  <c r="CO40" i="10" s="1"/>
  <c r="CO41" i="10" s="1"/>
  <c r="CO42"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<sst xmlns="http://schemas.openxmlformats.org/spreadsheetml/2006/main" count="1118" uniqueCount="598">
  <si>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</si>
  <si>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</si>
  <si>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</si>
  <si>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</si>
  <si>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</si>
  <si>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</si>
  <si>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</si>
  <si>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</si>
  <si>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</si>
  <si>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</si>
  <si>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</si>
  <si>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</si>
  <si>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</si>
  <si>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</si>
  <si>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</si>
  <si>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</si>
  <si>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</si>
  <si>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</si>
  <si>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</si>
  <si>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</si>
  <si>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</si>
  <si>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</si>
  <si>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</si>
  <si>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</si>
  <si>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</si>
  <si>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</si>
  <si>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</si>
  <si>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</si>
  <si>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</si>
  <si>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</si>
  <si>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</si>
  <si>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</si>
  <si>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</si>
  <si>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</si>
  <si>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</si>
  <si>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</si>
  <si>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</si>
  <si>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</si>
  <si>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</si>
  <si>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</si>
  <si>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</si>
  <si>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</si>
  <si>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</si>
  <si>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</si>
  <si>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</si>
  <si>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</si>
  <si>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</si>
  <si>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</si>
  <si>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</si>
  <si>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</si>
  <si>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</si>
  <si>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</si>
  <si>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</si>
  <si>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</si>
  <si>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</si>
  <si>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</si>
  <si>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</si>
  <si>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</si>
  <si>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</si>
  <si>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</si>
  <si>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</si>
  <si>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</si>
  <si>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</si>
  <si>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</si>
  <si>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</si>
  <si>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</si>
  <si>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</si>
  <si>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</si>
  <si>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</si>
  <si>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</si>
  <si>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</si>
  <si>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</si>
  <si>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</si>
  <si>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</si>
  <si>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</si>
  <si>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</si>
  <si>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</si>
  <si>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</si>
  <si>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</si>
  <si>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</si>
  <si>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</si>
  <si>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</si>
  <si>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</si>
  <si>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</si>
  <si>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</si>
  <si>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</si>
  <si>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</si>
  <si>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</si>
  <si>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</si>
  <si>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</si>
  <si>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</si>
  <si>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</si>
  <si>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</si>
  <si>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</si>
  <si>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</si>
  <si>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</si>
  <si>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</si>
  <si>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</si>
  <si>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</si>
  <si>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武蔵野市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</si>
  <si>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</si>
  <si>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</si>
  <si>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</si>
  <si>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</si>
  <si>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</si>
  <si>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</si>
  <si>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</si>
  <si>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</si>
  <si>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</si>
  <si>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</si>
  <si>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</si>
  <si>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</si>
  <si>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</si>
  <si>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</si>
  <si>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</si>
  <si>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</si>
  <si>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</si>
  <si>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</si>
  <si>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</si>
  <si>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</si>
  <si>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</si>
  <si>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</si>
  <si>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</si>
  <si>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</si>
  <si>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</si>
  <si>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</si>
  <si>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</si>
  <si>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</si>
  <si>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</si>
  <si>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</si>
  <si>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</si>
  <si>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</si>
  <si>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</si>
  <si>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</si>
  <si>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</si>
  <si>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</si>
  <si>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</si>
  <si>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</si>
  <si>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</si>
  <si>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</si>
  <si>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</si>
  <si>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</si>
  <si>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</si>
  <si>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</si>
  <si>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</si>
  <si>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</si>
  <si>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</si>
  <si>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</si>
  <si>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</si>
  <si>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</si>
  <si>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</si>
  <si>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</si>
  <si>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</si>
  <si>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</si>
  <si>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</si>
  <si>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</si>
  <si>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</si>
  <si>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</si>
  <si>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</si>
  <si>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</si>
  <si>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</si>
  <si>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</si>
  <si>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</si>
  <si>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</si>
  <si>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</si>
  <si>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</si>
  <si>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</si>
  <si>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</si>
  <si>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</si>
  <si>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</si>
  <si>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</si>
  <si>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</si>
  <si>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</si>
  <si>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</si>
  <si>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</si>
  <si>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</si>
  <si>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</si>
  <si>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</si>
  <si>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</si>
  <si>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</si>
  <si>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</si>
  <si>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</si>
  <si>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</si>
  <si>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</si>
  <si>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</si>
  <si>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</si>
  <si>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</si>
  <si>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</si>
  <si>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</si>
  <si>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</si>
  <si>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</si>
  <si>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</si>
  <si>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</si>
  <si>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</si>
  <si>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</si>
  <si>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</si>
  <si>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</si>
  <si>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</si>
  <si>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</si>
  <si>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</si>
  <si>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</si>
  <si>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</si>
  <si>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</si>
  <si>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</si>
  <si>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</si>
  <si>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</si>
  <si>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</si>
  <si>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</si>
  <si>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</si>
  <si>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</si>
  <si>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</si>
  <si>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</si>
  <si>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</si>
  <si>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</si>
  <si>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</si>
  <si>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</si>
  <si>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</si>
  <si>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</si>
  <si>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東京都武蔵野市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</si>
  <si>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</si>
  <si>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</si>
  <si>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</si>
  <si>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</si>
  <si>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</si>
  <si>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</si>
  <si>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</si>
  <si>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</si>
  <si>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</si>
  <si>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</si>
  <si>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</si>
  <si>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</si>
  <si>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</si>
  <si>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</si>
  <si>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</si>
  <si>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</si>
  <si>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</si>
  <si>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</si>
  <si>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</si>
  <si>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</si>
  <si>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</si>
  <si>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</si>
  <si>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</si>
  <si>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</si>
  <si>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</si>
  <si>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</si>
  <si>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</si>
  <si>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</si>
  <si>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</si>
  <si>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</si>
  <si>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</si>
  <si>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</si>
  <si>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</si>
  <si>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</si>
  <si>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</si>
  <si>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</si>
  <si>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</si>
  <si>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</si>
  <si>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</si>
  <si>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</si>
  <si>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</si>
  <si>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</si>
  <si>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</si>
  <si>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</si>
  <si>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</si>
  <si>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</si>
  <si>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</si>
  <si>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</si>
  <si>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</si>
  <si>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</si>
  <si>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</si>
  <si>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</si>
  <si>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</si>
  <si>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</si>
  <si>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</si>
  <si>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</si>
  <si>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</si>
  <si>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</si>
  <si>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</si>
  <si>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</si>
  <si>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</si>
  <si>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</si>
  <si>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</si>
  <si>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</si>
  <si>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</si>
  <si>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</si>
  <si>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</si>
  <si>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</si>
  <si>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</si>
  <si>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</si>
  <si>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</si>
  <si>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</si>
  <si>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</si>
  <si>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</si>
  <si>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</si>
  <si>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</si>
  <si>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</si>
  <si>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</si>
  <si>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</si>
  <si>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</si>
  <si>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</si>
  <si>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</si>
  <si>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</si>
  <si>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</si>
  <si>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</si>
  <si>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</si>
  <si>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</si>
  <si>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</si>
  <si>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</si>
  <si>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</si>
  <si>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</si>
  <si>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</si>
  <si>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</si>
  <si>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</si>
  <si>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</si>
  <si>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</si>
  <si>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</si>
  <si>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</si>
  <si>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</si>
  <si>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</si>
  <si>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</si>
  <si>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</si>
  <si>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</si>
  <si>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</si>
  <si>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</si>
  <si>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</si>
  <si>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</si>
  <si>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</si>
  <si>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</si>
  <si>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</si>
  <si>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</si>
  <si>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</si>
  <si>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</si>
  <si>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</si>
  <si>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</si>
  <si>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</si>
  <si>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</si>
  <si>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</si>
  <si>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</si>
  <si>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</si>
  <si>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</si>
  <si>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</si>
  <si>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</si>
  <si>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</si>
  <si>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</si>
  <si>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</si>
  <si>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</si>
  <si>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</si>
  <si>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</si>
  <si>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</si>
  <si>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</si>
  <si>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</si>
  <si>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</si>
  <si>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</si>
  <si>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</si>
  <si>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</si>
  <si>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</si>
  <si>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</si>
  <si>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</si>
  <si>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</si>
  <si>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</si>
  <si>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</si>
  <si>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</si>
  <si>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</si>
  <si>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</si>
  <si>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</si>
  <si>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</si>
  <si>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</si>
  <si>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</si>
  <si>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</si>
  <si>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</si>
  <si>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東京都武蔵野市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</si>
  <si>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</si>
  <si>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</si>
  <si>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</si>
  <si>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</si>
  <si>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</si>
  <si>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</si>
  <si>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</si>
  <si>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</si>
  <si>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</si>
  <si>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</si>
  <si>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</si>
  <si>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</si>
  <si>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</si>
  <si>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</si>
  <si>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</si>
  <si>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</si>
  <si>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</si>
  <si>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</si>
  <si>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</si>
  <si>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</si>
  <si>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</si>
  <si>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</si>
  <si>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</si>
  <si>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</si>
  <si>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</si>
  <si>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</si>
  <si>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</si>
  <si>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</si>
  <si>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</si>
  <si>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</si>
  <si>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</si>
  <si>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</si>
  <si>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</si>
  <si>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</si>
  <si>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</si>
  <si>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</si>
  <si>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</si>
  <si>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</si>
  <si>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</si>
  <si>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</si>
  <si>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</si>
  <si>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</si>
  <si>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</si>
  <si>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</si>
  <si>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</si>
  <si>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</si>
  <si>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</si>
  <si>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</si>
  <si>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</si>
  <si>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</si>
  <si>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</si>
  <si>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</si>
  <si>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</si>
  <si>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</si>
  <si>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</si>
  <si>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</si>
  <si>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</si>
  <si>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</si>
  <si>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</si>
  <si>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</si>
  <si>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</si>
  <si>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</si>
  <si>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</si>
  <si>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</si>
  <si>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</si>
  <si>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</si>
  <si>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</si>
  <si>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</si>
  <si>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</si>
  <si>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</si>
  <si>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</si>
  <si>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</si>
  <si>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</si>
  <si>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</si>
  <si>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</si>
  <si>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</si>
  <si>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</si>
  <si>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</si>
  <si>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</si>
  <si>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</si>
  <si>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</si>
  <si>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</si>
  <si>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</si>
  <si>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</si>
  <si>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</si>
  <si>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</si>
  <si>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</si>
  <si>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</si>
  <si>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</si>
  <si>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</si>
  <si>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</si>
  <si>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</si>
  <si>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</si>
  <si>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</si>
  <si>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</si>
  <si>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</si>
  <si>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</si>
  <si>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</si>
  <si>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</si>
  <si>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</si>
  <si>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</si>
  <si>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</si>
  <si>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</si>
  <si>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</si>
  <si>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</si>
  <si>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</si>
  <si>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</si>
  <si>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</si>
  <si>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</si>
  <si>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</si>
  <si>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</si>
  <si>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</si>
  <si>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</si>
  <si>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</si>
  <si>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</si>
  <si>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</si>
  <si>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</si>
  <si>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</si>
  <si>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</si>
  <si>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</si>
  <si>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</si>
  <si>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</si>
  <si>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</si>
  <si>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</si>
  <si>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</si>
  <si>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</si>
  <si>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</si>
  <si>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</si>
  <si>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</si>
  <si>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</si>
  <si>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</si>
  <si>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</si>
  <si>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</si>
  <si>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</si>
  <si>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</si>
  <si>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</si>
  <si>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</si>
  <si>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</si>
  <si>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</si>
  <si>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</si>
  <si>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</si>
  <si>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</si>
  <si>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</si>
  <si>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</si>
  <si>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</si>
  <si>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</si>
  <si>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</si>
  <si>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</si>
  <si>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</si>
  <si>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</si>
  <si>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</si>
  <si>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</si>
  <si>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</si>
  <si>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</si>
  <si>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</si>
  <si>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</si>
  <si>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</si>
  <si>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</si>
  <si>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</si>
  <si>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</si>
  <si>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</si>
  <si>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</si>
  <si>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</si>
  <si>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</si>
  <si>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</si>
  <si>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</si>
  <si>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</si>
  <si>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</si>
  <si>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</si>
  <si>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</si>
  <si>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</si>
  <si>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</si>
  <si>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</si>
  <si>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</si>
  <si>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</si>
  <si>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</si>
  <si>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</si>
  <si>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</si>
  <si>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</si>
  <si>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</si>
  <si>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</si>
  <si>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</si>
  <si>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</si>
  <si>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</si>
  <si>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</si>
  <si>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</si>
  <si>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</si>
  <si>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</si>
  <si>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1.00</t>
  </si>
  <si>
    <t>一般会計</t>
  </si>
  <si>
    <t>水道事業</t>
  </si>
  <si>
    <t>介護保険事業会計</t>
  </si>
  <si>
    <t>下水道事業</t>
  </si>
  <si>
    <t>国民健康保険事業会計</t>
  </si>
  <si>
    <t>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</si>
  <si>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</si>
  <si>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</si>
  <si>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</si>
  <si>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</si>
  <si>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</si>
  <si>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</si>
  <si>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</si>
  <si>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</si>
  <si>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19"/>
  </si>
  <si>
    <t>東京たま広域資源循環組合</t>
    <rPh sb="0" eb="2">
      <t>トウキョウ</t>
    </rPh>
    <rPh sb="4" eb="6">
      <t>コウイキ</t>
    </rPh>
    <rPh sb="6" eb="8">
      <t>シゲン</t>
    </rPh>
    <rPh sb="8" eb="10">
      <t>ジュンカン</t>
    </rPh>
    <rPh sb="10" eb="12">
      <t>クミアイ</t>
    </rPh>
    <phoneticPr fontId="5"/>
  </si>
  <si>
    <t>湖南衛生組合</t>
    <rPh sb="0" eb="2">
      <t>コナン</t>
    </rPh>
    <rPh sb="2" eb="4">
      <t>エイセイ</t>
    </rPh>
    <rPh sb="4" eb="6">
      <t>クミアイ</t>
    </rPh>
    <phoneticPr fontId="22"/>
  </si>
  <si>
    <t>東京都十一市競輪事業組合</t>
    <rPh sb="0" eb="2">
      <t>トウキョウ</t>
    </rPh>
    <rPh sb="2" eb="3">
      <t>ト</t>
    </rPh>
    <rPh sb="3" eb="5">
      <t>ジュウイチ</t>
    </rPh>
    <rPh sb="5" eb="6">
      <t>シ</t>
    </rPh>
    <rPh sb="6" eb="8">
      <t>ケイリン</t>
    </rPh>
    <rPh sb="8" eb="10">
      <t>ジギョウ</t>
    </rPh>
    <rPh sb="10" eb="12">
      <t>クミアイ</t>
    </rPh>
    <phoneticPr fontId="5"/>
  </si>
  <si>
    <t>東京都六市競艇事業組合</t>
    <rPh sb="0" eb="2">
      <t>トウキョウ</t>
    </rPh>
    <rPh sb="2" eb="3">
      <t>ト</t>
    </rPh>
    <rPh sb="3" eb="4">
      <t>ロク</t>
    </rPh>
    <rPh sb="4" eb="5">
      <t>シ</t>
    </rPh>
    <rPh sb="5" eb="7">
      <t>キョウテイ</t>
    </rPh>
    <rPh sb="7" eb="9">
      <t>ジギョウ</t>
    </rPh>
    <rPh sb="9" eb="11">
      <t>クミアイ</t>
    </rPh>
    <phoneticPr fontId="5"/>
  </si>
  <si>
    <t>東京都後期高齢者医療広域連合
（一般会計）</t>
    <rPh sb="0" eb="2">
      <t>トウキョウ</t>
    </rPh>
    <rPh sb="2" eb="3">
      <t>ト</t>
    </rPh>
    <rPh sb="3" eb="5">
      <t>コウキ</t>
    </rPh>
    <rPh sb="5" eb="7">
      <t>コウレイ</t>
    </rPh>
    <rPh sb="7" eb="8">
      <t>シャ</t>
    </rPh>
    <rPh sb="8" eb="10">
      <t>イリョウ</t>
    </rPh>
    <rPh sb="10" eb="12">
      <t>コウイキ</t>
    </rPh>
    <rPh sb="12" eb="14">
      <t>レンゴウ</t>
    </rPh>
    <rPh sb="16" eb="18">
      <t>イッパン</t>
    </rPh>
    <rPh sb="18" eb="20">
      <t>カイケイ</t>
    </rPh>
    <phoneticPr fontId="22"/>
  </si>
  <si>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</si>
  <si>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武蔵野市開発公社</t>
    <rPh sb="0" eb="4">
      <t>ムサシノシ</t>
    </rPh>
    <rPh sb="4" eb="6">
      <t>カイハツ</t>
    </rPh>
    <rPh sb="6" eb="8">
      <t>コウシャ</t>
    </rPh>
    <phoneticPr fontId="22"/>
  </si>
  <si>
    <t>武蔵野市福祉公社</t>
    <rPh sb="0" eb="4">
      <t>ムサシノシ</t>
    </rPh>
    <rPh sb="4" eb="6">
      <t>フクシ</t>
    </rPh>
    <rPh sb="6" eb="8">
      <t>コウシャ</t>
    </rPh>
    <phoneticPr fontId="22"/>
  </si>
  <si>
    <t>武蔵野健康づくり事業団</t>
    <rPh sb="0" eb="3">
      <t>ムサシノ</t>
    </rPh>
    <rPh sb="3" eb="5">
      <t>ケンコウ</t>
    </rPh>
    <rPh sb="8" eb="11">
      <t>ジギョウダン</t>
    </rPh>
    <phoneticPr fontId="22"/>
  </si>
  <si>
    <t>武蔵野交流センター</t>
    <rPh sb="0" eb="3">
      <t>ムサシノ</t>
    </rPh>
    <rPh sb="3" eb="5">
      <t>コウリュウ</t>
    </rPh>
    <phoneticPr fontId="22"/>
  </si>
  <si>
    <t>武蔵野市土地開発公社</t>
    <rPh sb="0" eb="4">
      <t>ムサシノシ</t>
    </rPh>
    <rPh sb="4" eb="6">
      <t>トチ</t>
    </rPh>
    <rPh sb="6" eb="8">
      <t>カイハツ</t>
    </rPh>
    <rPh sb="8" eb="10">
      <t>コウシャ</t>
    </rPh>
    <phoneticPr fontId="22"/>
  </si>
  <si>
    <t>武蔵野市国際交流協会</t>
    <rPh sb="0" eb="4">
      <t>ムサシノシ</t>
    </rPh>
    <rPh sb="4" eb="6">
      <t>コクサイ</t>
    </rPh>
    <rPh sb="6" eb="8">
      <t>コウリュウ</t>
    </rPh>
    <rPh sb="8" eb="10">
      <t>キョウカイ</t>
    </rPh>
    <phoneticPr fontId="22"/>
  </si>
  <si>
    <t>武蔵野市給食・食育振興財団</t>
    <rPh sb="0" eb="4">
      <t>ムサシノシ</t>
    </rPh>
    <rPh sb="4" eb="6">
      <t>キュウショク</t>
    </rPh>
    <rPh sb="7" eb="9">
      <t>ショクイク</t>
    </rPh>
    <rPh sb="9" eb="11">
      <t>シンコウ</t>
    </rPh>
    <rPh sb="11" eb="13">
      <t>ザイダン</t>
    </rPh>
    <phoneticPr fontId="22"/>
  </si>
  <si>
    <t>武蔵野文化生涯学習事業団</t>
    <rPh sb="0" eb="3">
      <t>ムサシノ</t>
    </rPh>
    <rPh sb="3" eb="5">
      <t>ブンカ</t>
    </rPh>
    <rPh sb="5" eb="7">
      <t>ショウガイ</t>
    </rPh>
    <rPh sb="7" eb="9">
      <t>ガクシュウ</t>
    </rPh>
    <rPh sb="9" eb="11">
      <t>ジギョウ</t>
    </rPh>
    <rPh sb="11" eb="12">
      <t>ダン</t>
    </rPh>
    <phoneticPr fontId="5"/>
  </si>
  <si>
    <t>○</t>
    <phoneticPr fontId="2"/>
  </si>
  <si>
    <t>-</t>
    <phoneticPr fontId="2"/>
  </si>
  <si>
    <t>公共施設整備基金</t>
    <phoneticPr fontId="5"/>
  </si>
  <si>
    <t>学校施設整備基金</t>
    <phoneticPr fontId="5"/>
  </si>
  <si>
    <t>公園緑化基金</t>
    <phoneticPr fontId="5"/>
  </si>
  <si>
    <t>吉祥寺まちづくり基金</t>
    <phoneticPr fontId="5"/>
  </si>
  <si>
    <t>高齢者住宅運営基金</t>
    <phoneticPr fontId="5"/>
  </si>
  <si>
    <t>東京市町村総合事務組合（交通災害共済事業特別会計）</t>
    <phoneticPr fontId="2"/>
  </si>
  <si>
    <t>東京市町村総合事務組合（一般会計）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</si>
</sst>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89" xfId="12" applyFont="1" applyBorder="1" applyAlignment="1" applyProtection="1">
      <alignment horizontal="left" vertical="center" shrinkToFit="1"/>
      <protection locked="0"/>
    </xf>
    <xf numFmtId="0" fontId="34" fillId="0" borderId="190" xfId="12" applyFont="1" applyBorder="1" applyAlignment="1" applyProtection="1">
      <alignment horizontal="left" vertical="center" shrinkToFit="1"/>
      <protection locked="0"/>
    </xf>
    <xf numFmtId="0" fontId="34" fillId="0" borderId="197"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91" xfId="12" applyNumberFormat="1" applyFont="1" applyFill="1" applyBorder="1" applyAlignment="1" applyProtection="1">
      <alignment horizontal="right" vertical="center" shrinkToFit="1"/>
      <protection locked="0"/>
    </xf>
    <xf numFmtId="177" fontId="34" fillId="0" borderId="195" xfId="12" applyNumberFormat="1" applyFont="1" applyFill="1" applyBorder="1" applyAlignment="1" applyProtection="1">
      <alignment horizontal="right" vertical="center" shrinkToFit="1"/>
      <protection locked="0"/>
    </xf>
    <xf numFmtId="187" fontId="34" fillId="0" borderId="195" xfId="12" applyNumberFormat="1" applyFont="1" applyBorder="1" applyAlignment="1" applyProtection="1">
      <alignment horizontal="right" vertical="center" shrinkToFit="1"/>
      <protection locked="0"/>
    </xf>
    <xf numFmtId="177" fontId="34" fillId="0" borderId="194" xfId="14" applyNumberFormat="1" applyFont="1" applyFill="1" applyBorder="1" applyAlignment="1" applyProtection="1">
      <alignment horizontal="right" vertical="center" shrinkToFit="1"/>
      <protection locked="0"/>
    </xf>
    <xf numFmtId="177" fontId="34" fillId="0" borderId="195" xfId="14" applyNumberFormat="1" applyFont="1" applyFill="1" applyBorder="1" applyAlignment="1" applyProtection="1">
      <alignment horizontal="right" vertical="center" shrinkToFit="1"/>
      <protection locked="0"/>
    </xf>
    <xf numFmtId="177" fontId="34" fillId="0" borderId="192" xfId="14" applyNumberFormat="1" applyFont="1" applyFill="1" applyBorder="1" applyAlignment="1" applyProtection="1">
      <alignment horizontal="right" vertical="center" shrinkToFit="1"/>
      <protection locked="0"/>
    </xf>
    <xf numFmtId="177" fontId="34" fillId="0" borderId="82" xfId="12" applyNumberFormat="1" applyFont="1" applyFill="1" applyBorder="1" applyAlignment="1" applyProtection="1">
      <alignment horizontal="right" vertical="center" shrinkToFit="1"/>
      <protection locked="0"/>
    </xf>
    <xf numFmtId="177" fontId="34" fillId="0" borderId="83" xfId="12" applyNumberFormat="1" applyFont="1" applyFill="1" applyBorder="1" applyAlignment="1" applyProtection="1">
      <alignment horizontal="right" vertical="center" shrinkToFit="1"/>
      <protection locked="0"/>
    </xf>
    <xf numFmtId="177" fontId="34" fillId="0" borderId="192"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87" fontId="34" fillId="0" borderId="192" xfId="12" applyNumberFormat="1" applyFont="1" applyBorder="1" applyAlignment="1" applyProtection="1">
      <alignment horizontal="right" vertical="center" shrinkToFit="1"/>
      <protection locked="0"/>
    </xf>
    <xf numFmtId="187" fontId="34" fillId="0" borderId="190" xfId="12" applyNumberFormat="1" applyFont="1" applyBorder="1" applyAlignment="1" applyProtection="1">
      <alignment horizontal="right" vertical="center" shrinkToFit="1"/>
      <protection locked="0"/>
    </xf>
    <xf numFmtId="187" fontId="34" fillId="0" borderId="191" xfId="12" applyNumberFormat="1" applyFont="1" applyBorder="1" applyAlignment="1" applyProtection="1">
      <alignment horizontal="right" vertical="center" shrinkToFit="1"/>
      <protection locked="0"/>
    </xf>
    <xf numFmtId="177" fontId="34" fillId="0" borderId="189" xfId="14" applyNumberFormat="1" applyFont="1" applyFill="1" applyBorder="1" applyAlignment="1" applyProtection="1">
      <alignment horizontal="right" vertical="center" shrinkToFit="1"/>
      <protection locked="0"/>
    </xf>
    <xf numFmtId="177" fontId="34" fillId="0" borderId="190" xfId="14" applyNumberFormat="1" applyFont="1" applyFill="1" applyBorder="1" applyAlignment="1" applyProtection="1">
      <alignment horizontal="right" vertical="center" shrinkToFit="1"/>
      <protection locked="0"/>
    </xf>
    <xf numFmtId="177" fontId="34" fillId="0" borderId="191" xfId="14" applyNumberFormat="1" applyFont="1" applyFill="1" applyBorder="1" applyAlignment="1" applyProtection="1">
      <alignment horizontal="right" vertical="center" shrinkToFit="1"/>
      <protection locked="0"/>
    </xf>
    <xf numFmtId="177" fontId="34" fillId="0" borderId="193" xfId="14" applyNumberFormat="1" applyFont="1" applyFill="1" applyBorder="1" applyAlignment="1" applyProtection="1">
      <alignment horizontal="right" vertical="center" shrinkToFit="1"/>
      <protection locked="0"/>
    </xf>
    <xf numFmtId="177" fontId="34" fillId="0" borderId="196" xfId="12" applyNumberFormat="1" applyFont="1" applyFill="1" applyBorder="1" applyAlignment="1" applyProtection="1">
      <alignment horizontal="right" vertical="center" shrinkToFit="1"/>
      <protection locked="0"/>
    </xf>
    <xf numFmtId="177" fontId="34" fillId="0" borderId="190" xfId="12" applyNumberFormat="1" applyFont="1" applyFill="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47" xfId="14" applyNumberFormat="1" applyFont="1" applyFill="1" applyBorder="1" applyAlignment="1" applyProtection="1">
      <alignment horizontal="right" vertical="center" shrinkToFit="1"/>
      <protection locked="0"/>
    </xf>
    <xf numFmtId="177" fontId="34" fillId="0" borderId="83" xfId="14" applyNumberFormat="1" applyFont="1" applyFill="1" applyBorder="1" applyAlignment="1" applyProtection="1">
      <alignment horizontal="right" vertical="center" shrinkToFit="1"/>
      <protection locked="0"/>
    </xf>
    <xf numFmtId="177" fontId="34" fillId="0" borderId="84" xfId="14" applyNumberFormat="1" applyFont="1" applyFill="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8" fillId="0" borderId="11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8" fillId="0" borderId="184" xfId="14" applyNumberFormat="1" applyFont="1" applyFill="1" applyBorder="1" applyAlignment="1" applyProtection="1">
      <alignment horizontal="right" vertical="center" shrinkToFit="1"/>
      <protection locked="0"/>
    </xf>
    <xf numFmtId="177" fontId="38" fillId="0" borderId="185" xfId="14" applyNumberFormat="1" applyFont="1" applyFill="1" applyBorder="1" applyAlignment="1" applyProtection="1">
      <alignment horizontal="right" vertical="center" shrinkToFit="1"/>
      <protection locked="0"/>
    </xf>
    <xf numFmtId="177" fontId="38" fillId="0" borderId="186" xfId="14" applyNumberFormat="1" applyFont="1" applyFill="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8" fillId="0" borderId="187" xfId="15" applyNumberFormat="1" applyFont="1" applyFill="1" applyBorder="1" applyAlignment="1" applyProtection="1">
      <alignment horizontal="right" vertical="center" shrinkToFit="1"/>
      <protection locked="0"/>
    </xf>
    <xf numFmtId="177" fontId="38" fillId="0" borderId="185" xfId="15" applyNumberFormat="1" applyFont="1" applyFill="1" applyBorder="1" applyAlignment="1" applyProtection="1">
      <alignment horizontal="right" vertical="center" shrinkToFit="1"/>
      <protection locked="0"/>
    </xf>
    <xf numFmtId="0" fontId="34" fillId="0" borderId="185" xfId="15" applyNumberFormat="1" applyFont="1" applyBorder="1" applyAlignment="1" applyProtection="1">
      <alignment horizontal="left" vertical="center" shrinkToFit="1"/>
      <protection locked="0"/>
    </xf>
    <xf numFmtId="0" fontId="34" fillId="0" borderId="188" xfId="15" applyNumberFormat="1"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39221</c:v>
                </c:pt>
                <c:pt idx="3">
                  <c:v>38566</c:v>
                </c:pt>
                <c:pt idx="4">
                  <c:v>35156</c:v>
                </c:pt>
              </c:numCache>
            </c:numRef>
          </c:val>
          <c:smooth val="0"/>
          <c:extLst>
            <c:ext xmlns:c16="http://schemas.microsoft.com/office/drawing/2014/chart" uri="{C3380CC4-5D6E-409C-BE32-E72D297353CC}">
              <c16:uniqueId val="{00000000-1541-4E98-A044-724A91545E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47328</c:v>
                </c:pt>
                <c:pt idx="1">
                  <c:v>49990</c:v>
                </c:pt>
                <c:pt idx="2">
                  <c:v>27040</c:v>
                </c:pt>
                <c:pt idx="3">
                  <c:v>42886</c:v>
                </c:pt>
                <c:pt idx="4">
                  <c:v>39544</c:v>
                </c:pt>
              </c:numCache>
            </c:numRef>
          </c:val>
          <c:smooth val="0"/>
          <c:extLst>
            <c:ext xmlns:c16="http://schemas.microsoft.com/office/drawing/2014/chart" uri="{C3380CC4-5D6E-409C-BE32-E72D297353CC}">
              <c16:uniqueId val="{00000001-1541-4E98-A044-724A91545E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6.63</c:v>
                </c:pt>
                <c:pt idx="1">
                  <c:v>6.71</c:v>
                </c:pt>
                <c:pt idx="2">
                  <c:v>9.93</c:v>
                </c:pt>
                <c:pt idx="3">
                  <c:v>9.1300000000000008</c:v>
                </c:pt>
                <c:pt idx="4">
                  <c:v>8.9</c:v>
                </c:pt>
              </c:numCache>
            </c:numRef>
          </c:val>
          <c:extLst>
            <c:ext xmlns:c16="http://schemas.microsoft.com/office/drawing/2014/chart" uri="{C3380CC4-5D6E-409C-BE32-E72D297353CC}">
              <c16:uniqueId val="{00000000-AD6C-4929-9A05-A4FFB7347E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14.63</c:v>
                </c:pt>
                <c:pt idx="1">
                  <c:v>14.67</c:v>
                </c:pt>
                <c:pt idx="2">
                  <c:v>13.86</c:v>
                </c:pt>
                <c:pt idx="3">
                  <c:v>14.37</c:v>
                </c:pt>
                <c:pt idx="4">
                  <c:v>13.45</c:v>
                </c:pt>
              </c:numCache>
            </c:numRef>
          </c:val>
          <c:extLst>
            <c:ext xmlns:c16="http://schemas.microsoft.com/office/drawing/2014/chart" uri="{C3380CC4-5D6E-409C-BE32-E72D297353CC}">
              <c16:uniqueId val="{00000001-AD6C-4929-9A05-A4FFB7347E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0.06</c:v>
                </c:pt>
                <c:pt idx="2">
                  <c:v>3.13</c:v>
                </c:pt>
                <c:pt idx="3">
                  <c:v>-1</c:v>
                </c:pt>
                <c:pt idx="4">
                  <c:v>0.36</c:v>
                </c:pt>
              </c:numCache>
            </c:numRef>
          </c:val>
          <c:smooth val="0"/>
          <c:extLst>
            <c:ext xmlns:c16="http://schemas.microsoft.com/office/drawing/2014/chart" uri="{C3380CC4-5D6E-409C-BE32-E72D297353CC}">
              <c16:uniqueId val="{00000002-AD6C-4929-9A05-A4FFB7347E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3A-4208-B723-023FB6EF7A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3A-4208-B723-023FB6EF7A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3A-4208-B723-023FB6EF7A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3A-4208-B723-023FB6EF7AA2}"/>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c:v>
                </c:pt>
                <c:pt idx="4">
                  <c:v>#N/A</c:v>
                </c:pt>
                <c:pt idx="5">
                  <c:v>0.1</c:v>
                </c:pt>
                <c:pt idx="6">
                  <c:v>#N/A</c:v>
                </c:pt>
                <c:pt idx="7">
                  <c:v>0.04</c:v>
                </c:pt>
                <c:pt idx="8">
                  <c:v>#N/A</c:v>
                </c:pt>
                <c:pt idx="9">
                  <c:v>0.04</c:v>
                </c:pt>
              </c:numCache>
            </c:numRef>
          </c:val>
          <c:extLst>
            <c:ext xmlns:c16="http://schemas.microsoft.com/office/drawing/2014/chart" uri="{C3380CC4-5D6E-409C-BE32-E72D297353CC}">
              <c16:uniqueId val="{00000004-9E3A-4208-B723-023FB6EF7AA2}"/>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0.21</c:v>
                </c:pt>
                <c:pt idx="4">
                  <c:v>#N/A</c:v>
                </c:pt>
                <c:pt idx="5">
                  <c:v>0.32</c:v>
                </c:pt>
                <c:pt idx="6">
                  <c:v>#N/A</c:v>
                </c:pt>
                <c:pt idx="7">
                  <c:v>0.24</c:v>
                </c:pt>
                <c:pt idx="8">
                  <c:v>#N/A</c:v>
                </c:pt>
                <c:pt idx="9">
                  <c:v>0.17</c:v>
                </c:pt>
              </c:numCache>
            </c:numRef>
          </c:val>
          <c:extLst>
            <c:ext xmlns:c16="http://schemas.microsoft.com/office/drawing/2014/chart" uri="{C3380CC4-5D6E-409C-BE32-E72D297353CC}">
              <c16:uniqueId val="{00000005-9E3A-4208-B723-023FB6EF7AA2}"/>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0.32</c:v>
                </c:pt>
                <c:pt idx="4">
                  <c:v>#N/A</c:v>
                </c:pt>
                <c:pt idx="5">
                  <c:v>0.81</c:v>
                </c:pt>
                <c:pt idx="6">
                  <c:v>#N/A</c:v>
                </c:pt>
                <c:pt idx="7">
                  <c:v>1.07</c:v>
                </c:pt>
                <c:pt idx="8">
                  <c:v>#N/A</c:v>
                </c:pt>
                <c:pt idx="9">
                  <c:v>1.17</c:v>
                </c:pt>
              </c:numCache>
            </c:numRef>
          </c:val>
          <c:extLst>
            <c:ext xmlns:c16="http://schemas.microsoft.com/office/drawing/2014/chart" uri="{C3380CC4-5D6E-409C-BE32-E72D297353CC}">
              <c16:uniqueId val="{00000006-9E3A-4208-B723-023FB6EF7AA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0.46</c:v>
                </c:pt>
                <c:pt idx="4">
                  <c:v>#N/A</c:v>
                </c:pt>
                <c:pt idx="5">
                  <c:v>0.91</c:v>
                </c:pt>
                <c:pt idx="6">
                  <c:v>#N/A</c:v>
                </c:pt>
                <c:pt idx="7">
                  <c:v>1.1399999999999999</c:v>
                </c:pt>
                <c:pt idx="8">
                  <c:v>#N/A</c:v>
                </c:pt>
                <c:pt idx="9">
                  <c:v>1.3</c:v>
                </c:pt>
              </c:numCache>
            </c:numRef>
          </c:val>
          <c:extLst>
            <c:ext xmlns:c16="http://schemas.microsoft.com/office/drawing/2014/chart" uri="{C3380CC4-5D6E-409C-BE32-E72D297353CC}">
              <c16:uniqueId val="{00000007-9E3A-4208-B723-023FB6EF7AA2}"/>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3.99</c:v>
                </c:pt>
                <c:pt idx="2">
                  <c:v>#N/A</c:v>
                </c:pt>
                <c:pt idx="3">
                  <c:v>3.92</c:v>
                </c:pt>
                <c:pt idx="4">
                  <c:v>#N/A</c:v>
                </c:pt>
                <c:pt idx="5">
                  <c:v>3.08</c:v>
                </c:pt>
                <c:pt idx="6">
                  <c:v>#N/A</c:v>
                </c:pt>
                <c:pt idx="7">
                  <c:v>3.32</c:v>
                </c:pt>
                <c:pt idx="8">
                  <c:v>#N/A</c:v>
                </c:pt>
                <c:pt idx="9">
                  <c:v>3.23</c:v>
                </c:pt>
              </c:numCache>
            </c:numRef>
          </c:val>
          <c:extLst>
            <c:ext xmlns:c16="http://schemas.microsoft.com/office/drawing/2014/chart" uri="{C3380CC4-5D6E-409C-BE32-E72D297353CC}">
              <c16:uniqueId val="{00000008-9E3A-4208-B723-023FB6EF7A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6.63</c:v>
                </c:pt>
                <c:pt idx="2">
                  <c:v>#N/A</c:v>
                </c:pt>
                <c:pt idx="3">
                  <c:v>6.7</c:v>
                </c:pt>
                <c:pt idx="4">
                  <c:v>#N/A</c:v>
                </c:pt>
                <c:pt idx="5">
                  <c:v>9.92</c:v>
                </c:pt>
                <c:pt idx="6">
                  <c:v>#N/A</c:v>
                </c:pt>
                <c:pt idx="7">
                  <c:v>9.1199999999999992</c:v>
                </c:pt>
                <c:pt idx="8">
                  <c:v>#N/A</c:v>
                </c:pt>
                <c:pt idx="9">
                  <c:v>8.9</c:v>
                </c:pt>
              </c:numCache>
            </c:numRef>
          </c:val>
          <c:extLst>
            <c:ext xmlns:c16="http://schemas.microsoft.com/office/drawing/2014/chart" uri="{C3380CC4-5D6E-409C-BE32-E72D297353CC}">
              <c16:uniqueId val="{00000009-9E3A-4208-B723-023FB6EF7A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4066</c:v>
                </c:pt>
                <c:pt idx="5">
                  <c:v>3546</c:v>
                </c:pt>
                <c:pt idx="8">
                  <c:v>3156</c:v>
                </c:pt>
                <c:pt idx="11">
                  <c:v>2278</c:v>
                </c:pt>
                <c:pt idx="14">
                  <c:v>2558</c:v>
                </c:pt>
              </c:numCache>
            </c:numRef>
          </c:val>
          <c:extLst>
            <c:ext xmlns:c16="http://schemas.microsoft.com/office/drawing/2014/chart" uri="{C3380CC4-5D6E-409C-BE32-E72D297353CC}">
              <c16:uniqueId val="{00000000-21F4-4628-9931-68C679E8C8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F4-4628-9931-68C679E8C8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2118</c:v>
                </c:pt>
                <c:pt idx="3">
                  <c:v>1051</c:v>
                </c:pt>
                <c:pt idx="6">
                  <c:v>300</c:v>
                </c:pt>
                <c:pt idx="9">
                  <c:v>45</c:v>
                </c:pt>
                <c:pt idx="12">
                  <c:v>381</c:v>
                </c:pt>
              </c:numCache>
            </c:numRef>
          </c:val>
          <c:extLst>
            <c:ext xmlns:c16="http://schemas.microsoft.com/office/drawing/2014/chart" uri="{C3380CC4-5D6E-409C-BE32-E72D297353CC}">
              <c16:uniqueId val="{00000002-21F4-4628-9931-68C679E8C8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55</c:v>
                </c:pt>
                <c:pt idx="3">
                  <c:v>49</c:v>
                </c:pt>
                <c:pt idx="6">
                  <c:v>21</c:v>
                </c:pt>
                <c:pt idx="9">
                  <c:v>1</c:v>
                </c:pt>
                <c:pt idx="12">
                  <c:v>1</c:v>
                </c:pt>
              </c:numCache>
            </c:numRef>
          </c:val>
          <c:extLst>
            <c:ext xmlns:c16="http://schemas.microsoft.com/office/drawing/2014/chart" uri="{C3380CC4-5D6E-409C-BE32-E72D297353CC}">
              <c16:uniqueId val="{00000003-21F4-4628-9931-68C679E8C8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265</c:v>
                </c:pt>
                <c:pt idx="3">
                  <c:v>324</c:v>
                </c:pt>
                <c:pt idx="6">
                  <c:v>440</c:v>
                </c:pt>
                <c:pt idx="9">
                  <c:v>443</c:v>
                </c:pt>
                <c:pt idx="12">
                  <c:v>416</c:v>
                </c:pt>
              </c:numCache>
            </c:numRef>
          </c:val>
          <c:extLst>
            <c:ext xmlns:c16="http://schemas.microsoft.com/office/drawing/2014/chart" uri="{C3380CC4-5D6E-409C-BE32-E72D297353CC}">
              <c16:uniqueId val="{00000004-21F4-4628-9931-68C679E8C8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4-4628-9931-68C679E8C8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F4-4628-9931-68C679E8C8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1844</c:v>
                </c:pt>
                <c:pt idx="3">
                  <c:v>1670</c:v>
                </c:pt>
                <c:pt idx="6">
                  <c:v>1704</c:v>
                </c:pt>
                <c:pt idx="9">
                  <c:v>1544</c:v>
                </c:pt>
                <c:pt idx="12">
                  <c:v>1440</c:v>
                </c:pt>
              </c:numCache>
            </c:numRef>
          </c:val>
          <c:extLst>
            <c:ext xmlns:c16="http://schemas.microsoft.com/office/drawing/2014/chart" uri="{C3380CC4-5D6E-409C-BE32-E72D297353CC}">
              <c16:uniqueId val="{00000007-21F4-4628-9931-68C679E8C8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216</c:v>
                </c:pt>
                <c:pt idx="2">
                  <c:v>#N/A</c:v>
                </c:pt>
                <c:pt idx="3">
                  <c:v>#N/A</c:v>
                </c:pt>
                <c:pt idx="4">
                  <c:v>-452</c:v>
                </c:pt>
                <c:pt idx="5">
                  <c:v>#N/A</c:v>
                </c:pt>
                <c:pt idx="6">
                  <c:v>#N/A</c:v>
                </c:pt>
                <c:pt idx="7">
                  <c:v>-691</c:v>
                </c:pt>
                <c:pt idx="8">
                  <c:v>#N/A</c:v>
                </c:pt>
                <c:pt idx="9">
                  <c:v>#N/A</c:v>
                </c:pt>
                <c:pt idx="10">
                  <c:v>-245</c:v>
                </c:pt>
                <c:pt idx="11">
                  <c:v>#N/A</c:v>
                </c:pt>
                <c:pt idx="12">
                  <c:v>#N/A</c:v>
                </c:pt>
                <c:pt idx="13">
                  <c:v>-320</c:v>
                </c:pt>
                <c:pt idx="14">
                  <c:v>#N/A</c:v>
                </c:pt>
              </c:numCache>
            </c:numRef>
          </c:val>
          <c:smooth val="0"/>
          <c:extLst>
            <c:ext xmlns:c16="http://schemas.microsoft.com/office/drawing/2014/chart" uri="{C3380CC4-5D6E-409C-BE32-E72D297353CC}">
              <c16:uniqueId val="{00000008-21F4-4628-9931-68C679E8C8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13996</c:v>
                </c:pt>
                <c:pt idx="5">
                  <c:v>12356</c:v>
                </c:pt>
                <c:pt idx="8">
                  <c:v>10864</c:v>
                </c:pt>
                <c:pt idx="11">
                  <c:v>9454</c:v>
                </c:pt>
                <c:pt idx="14">
                  <c:v>8163</c:v>
                </c:pt>
              </c:numCache>
            </c:numRef>
          </c:val>
          <c:extLst>
            <c:ext xmlns:c16="http://schemas.microsoft.com/office/drawing/2014/chart" uri="{C3380CC4-5D6E-409C-BE32-E72D297353CC}">
              <c16:uniqueId val="{00000000-7F81-45AC-A0D7-A1E6C3C4BE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10200</c:v>
                </c:pt>
                <c:pt idx="5">
                  <c:v>10630</c:v>
                </c:pt>
                <c:pt idx="8">
                  <c:v>9920</c:v>
                </c:pt>
                <c:pt idx="11">
                  <c:v>8423</c:v>
                </c:pt>
                <c:pt idx="14">
                  <c:v>8098</c:v>
                </c:pt>
              </c:numCache>
            </c:numRef>
          </c:val>
          <c:extLst>
            <c:ext xmlns:c16="http://schemas.microsoft.com/office/drawing/2014/chart" uri="{C3380CC4-5D6E-409C-BE32-E72D297353CC}">
              <c16:uniqueId val="{00000001-7F81-45AC-A0D7-A1E6C3C4BE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43243</c:v>
                </c:pt>
                <c:pt idx="5">
                  <c:v>45073</c:v>
                </c:pt>
                <c:pt idx="8">
                  <c:v>48445</c:v>
                </c:pt>
                <c:pt idx="11">
                  <c:v>52248</c:v>
                </c:pt>
                <c:pt idx="14">
                  <c:v>54547</c:v>
                </c:pt>
              </c:numCache>
            </c:numRef>
          </c:val>
          <c:extLst>
            <c:ext xmlns:c16="http://schemas.microsoft.com/office/drawing/2014/chart" uri="{C3380CC4-5D6E-409C-BE32-E72D297353CC}">
              <c16:uniqueId val="{00000002-7F81-45AC-A0D7-A1E6C3C4BE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81-45AC-A0D7-A1E6C3C4BE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81-45AC-A0D7-A1E6C3C4BE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81-45AC-A0D7-A1E6C3C4BE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7015</c:v>
                </c:pt>
                <c:pt idx="3">
                  <c:v>6860</c:v>
                </c:pt>
                <c:pt idx="6">
                  <c:v>6423</c:v>
                </c:pt>
                <c:pt idx="9">
                  <c:v>6193</c:v>
                </c:pt>
                <c:pt idx="12">
                  <c:v>6441</c:v>
                </c:pt>
              </c:numCache>
            </c:numRef>
          </c:val>
          <c:extLst>
            <c:ext xmlns:c16="http://schemas.microsoft.com/office/drawing/2014/chart" uri="{C3380CC4-5D6E-409C-BE32-E72D297353CC}">
              <c16:uniqueId val="{00000006-7F81-45AC-A0D7-A1E6C3C4BE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c:v>
                </c:pt>
                <c:pt idx="3">
                  <c:v>30</c:v>
                </c:pt>
                <c:pt idx="6">
                  <c:v>10</c:v>
                </c:pt>
                <c:pt idx="9">
                  <c:v>9</c:v>
                </c:pt>
                <c:pt idx="12">
                  <c:v>7</c:v>
                </c:pt>
              </c:numCache>
            </c:numRef>
          </c:val>
          <c:extLst>
            <c:ext xmlns:c16="http://schemas.microsoft.com/office/drawing/2014/chart" uri="{C3380CC4-5D6E-409C-BE32-E72D297353CC}">
              <c16:uniqueId val="{00000007-7F81-45AC-A0D7-A1E6C3C4BE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6161</c:v>
                </c:pt>
                <c:pt idx="3">
                  <c:v>6204</c:v>
                </c:pt>
                <c:pt idx="6">
                  <c:v>6782</c:v>
                </c:pt>
                <c:pt idx="9">
                  <c:v>7265</c:v>
                </c:pt>
                <c:pt idx="12">
                  <c:v>7516</c:v>
                </c:pt>
              </c:numCache>
            </c:numRef>
          </c:val>
          <c:extLst>
            <c:ext xmlns:c16="http://schemas.microsoft.com/office/drawing/2014/chart" uri="{C3380CC4-5D6E-409C-BE32-E72D297353CC}">
              <c16:uniqueId val="{00000008-7F81-45AC-A0D7-A1E6C3C4BE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6413</c:v>
                </c:pt>
                <c:pt idx="3">
                  <c:v>6006</c:v>
                </c:pt>
                <c:pt idx="6">
                  <c:v>7715</c:v>
                </c:pt>
                <c:pt idx="9">
                  <c:v>8326</c:v>
                </c:pt>
                <c:pt idx="12">
                  <c:v>7712</c:v>
                </c:pt>
              </c:numCache>
            </c:numRef>
          </c:val>
          <c:extLst>
            <c:ext xmlns:c16="http://schemas.microsoft.com/office/drawing/2014/chart" uri="{C3380CC4-5D6E-409C-BE32-E72D297353CC}">
              <c16:uniqueId val="{00000009-7F81-45AC-A0D7-A1E6C3C4BE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14285</c:v>
                </c:pt>
                <c:pt idx="3">
                  <c:v>13239</c:v>
                </c:pt>
                <c:pt idx="6">
                  <c:v>11781</c:v>
                </c:pt>
                <c:pt idx="9">
                  <c:v>12048</c:v>
                </c:pt>
                <c:pt idx="12">
                  <c:v>11166</c:v>
                </c:pt>
              </c:numCache>
            </c:numRef>
          </c:val>
          <c:extLst>
            <c:ext xmlns:c16="http://schemas.microsoft.com/office/drawing/2014/chart" uri="{C3380CC4-5D6E-409C-BE32-E72D297353CC}">
              <c16:uniqueId val="{0000000A-7F81-45AC-A0D7-A1E6C3C4BE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81-45AC-A0D7-A1E6C3C4BE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5968</c:v>
                </c:pt>
                <c:pt idx="1">
                  <c:v>6009</c:v>
                </c:pt>
                <c:pt idx="2">
                  <c:v>6009</c:v>
                </c:pt>
              </c:numCache>
            </c:numRef>
          </c:val>
          <c:extLst>
            <c:ext xmlns:c16="http://schemas.microsoft.com/office/drawing/2014/chart" uri="{C3380CC4-5D6E-409C-BE32-E72D297353CC}">
              <c16:uniqueId val="{00000000-3343-488F-8540-787CEB4181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343-488F-8540-787CEB4181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41403</c:v>
                </c:pt>
                <c:pt idx="1">
                  <c:v>45074</c:v>
                </c:pt>
                <c:pt idx="2">
                  <c:v>47292</c:v>
                </c:pt>
              </c:numCache>
            </c:numRef>
          </c:val>
          <c:extLst>
            <c:ext xmlns:c16="http://schemas.microsoft.com/office/drawing/2014/chart" uri="{C3380CC4-5D6E-409C-BE32-E72D297353CC}">
              <c16:uniqueId val="{00000002-3343-488F-8540-787CEB4181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205</a:t>
          </a:r>
          <a:r>
            <a:rPr lang="ja-JP" altLang="ja-JP" sz="1100">
              <a:solidFill>
                <a:schemeClr val="dk1"/>
              </a:solidFill>
              <a:effectLst/>
              <a:latin typeface="+mn-lt"/>
              <a:ea typeface="+mn-ea"/>
              <a:cs typeface="+mn-cs"/>
            </a:rPr>
            <a:t>百万円増となった。主な要因として土地開発公社からの土地の買戻し等の債務負担行為に基づく支出額の減が挙げられる。算入公債費等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280</a:t>
          </a:r>
          <a:r>
            <a:rPr lang="ja-JP" altLang="ja-JP" sz="1100">
              <a:solidFill>
                <a:schemeClr val="dk1"/>
              </a:solidFill>
              <a:effectLst/>
              <a:latin typeface="+mn-lt"/>
              <a:ea typeface="+mn-ea"/>
              <a:cs typeface="+mn-cs"/>
            </a:rPr>
            <a:t>百万円の増となった。</a:t>
          </a:r>
          <a:r>
            <a:rPr lang="en-US" altLang="ja-JP" sz="1100">
              <a:solidFill>
                <a:schemeClr val="dk1"/>
              </a:solidFill>
              <a:effectLst/>
              <a:latin typeface="+mn-lt"/>
              <a:ea typeface="+mn-ea"/>
              <a:cs typeface="+mn-cs"/>
            </a:rPr>
            <a:t>(A)-(B)</a:t>
          </a:r>
          <a:r>
            <a:rPr lang="ja-JP" altLang="ja-JP" sz="1100">
              <a:solidFill>
                <a:schemeClr val="dk1"/>
              </a:solidFill>
              <a:effectLst/>
              <a:latin typeface="+mn-lt"/>
              <a:ea typeface="+mn-ea"/>
              <a:cs typeface="+mn-cs"/>
            </a:rPr>
            <a:t>である実質公債費比率の分子は直近ではマイナスとなることが多いが、平成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ように土地開発公社からの買戻しの規模が大きい場合はプラスに転じることもあり、今後も事業の進捗によっては大きく増減すると思われる。また、今後は小中学校をはじめとした公共施設等の大規模改修・更新による起債が見込まれ、元利償還金も増加するとみられることから、引き続き特定財源の確保や適正な起債等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減債基金の積立ては行っていない。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のうち、一般会計等に係る地方債の現在高は</a:t>
          </a:r>
          <a:r>
            <a:rPr lang="ja-JP" altLang="en-US" sz="1100">
              <a:solidFill>
                <a:schemeClr val="dk1"/>
              </a:solidFill>
              <a:effectLst/>
              <a:latin typeface="+mn-lt"/>
              <a:ea typeface="+mn-ea"/>
              <a:cs typeface="+mn-cs"/>
            </a:rPr>
            <a:t>償還が進んだこと及び</a:t>
          </a:r>
          <a:r>
            <a:rPr lang="ja-JP" altLang="ja-JP" sz="1100">
              <a:solidFill>
                <a:schemeClr val="dk1"/>
              </a:solidFill>
              <a:effectLst/>
              <a:latin typeface="+mn-lt"/>
              <a:ea typeface="+mn-ea"/>
              <a:cs typeface="+mn-cs"/>
            </a:rPr>
            <a:t>新規借入れの減</a:t>
          </a:r>
          <a:r>
            <a:rPr lang="ja-JP" altLang="en-US" sz="1100">
              <a:solidFill>
                <a:schemeClr val="dk1"/>
              </a:solidFill>
              <a:effectLst/>
              <a:latin typeface="+mn-lt"/>
              <a:ea typeface="+mn-ea"/>
              <a:cs typeface="+mn-cs"/>
            </a:rPr>
            <a:t>により減と</a:t>
          </a:r>
          <a:r>
            <a:rPr lang="ja-JP" altLang="ja-JP" sz="1100">
              <a:solidFill>
                <a:schemeClr val="dk1"/>
              </a:solidFill>
              <a:effectLst/>
              <a:latin typeface="+mn-lt"/>
              <a:ea typeface="+mn-ea"/>
              <a:cs typeface="+mn-cs"/>
            </a:rPr>
            <a:t>なり、債務負担行為に基づく支出予定額は土地開発公社の所有する土地の取得価額合計が減少したため減となった。組合等負担等見込額は東京たま広域資源循環組合の地方債現在高が減少したため減となり、退職手当負担見込額は算定対象となる職員の増による退職手当支給予定額の増により増となった。結果として、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は減となった。</a:t>
          </a:r>
        </a:p>
        <a:p>
          <a:r>
            <a:rPr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は、充当可能特定歳入が減となったものの、充当可能基金が着実な積立てにより増となったため、前年度比では増となった。</a:t>
          </a:r>
        </a:p>
        <a:p>
          <a:r>
            <a:rPr lang="ja-JP" altLang="ja-JP" sz="1100">
              <a:solidFill>
                <a:schemeClr val="dk1"/>
              </a:solidFill>
              <a:effectLst/>
              <a:latin typeface="+mn-lt"/>
              <a:ea typeface="+mn-ea"/>
              <a:cs typeface="+mn-cs"/>
            </a:rPr>
            <a:t>以上のことから、</a:t>
          </a:r>
          <a:r>
            <a:rPr lang="en-US" altLang="ja-JP" sz="1100">
              <a:solidFill>
                <a:schemeClr val="dk1"/>
              </a:solidFill>
              <a:effectLst/>
              <a:latin typeface="+mn-lt"/>
              <a:ea typeface="+mn-ea"/>
              <a:cs typeface="+mn-cs"/>
            </a:rPr>
            <a:t>(A)-(B)</a:t>
          </a:r>
          <a:r>
            <a:rPr lang="ja-JP" altLang="ja-JP" sz="1100">
              <a:solidFill>
                <a:schemeClr val="dk1"/>
              </a:solidFill>
              <a:effectLst/>
              <a:latin typeface="+mn-lt"/>
              <a:ea typeface="+mn-ea"/>
              <a:cs typeface="+mn-cs"/>
            </a:rPr>
            <a:t>である将来負担比率の分子は、前年度に比べてマイナスとなった（△</a:t>
          </a:r>
          <a:r>
            <a:rPr lang="en-US" altLang="ja-JP" sz="1100">
              <a:solidFill>
                <a:schemeClr val="dk1"/>
              </a:solidFill>
              <a:effectLst/>
              <a:latin typeface="+mn-lt"/>
              <a:ea typeface="+mn-ea"/>
              <a:cs typeface="+mn-cs"/>
            </a:rPr>
            <a:t>1,679</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新型コロナウイルス感染症対策等のために財政調整基金を</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6900</a:t>
          </a:r>
          <a:r>
            <a:rPr lang="ja-JP" altLang="ja-JP" sz="1100">
              <a:solidFill>
                <a:schemeClr val="dk1"/>
              </a:solidFill>
              <a:effectLst/>
              <a:latin typeface="+mn-lt"/>
              <a:ea typeface="+mn-ea"/>
              <a:cs typeface="+mn-cs"/>
            </a:rPr>
            <a:t>万円、コミュニティセンター施設改修・修繕工事、自転車駐車場用地購入費等に伴い「公共施設整備基金」を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9500</a:t>
          </a:r>
          <a:r>
            <a:rPr lang="ja-JP" altLang="ja-JP" sz="1100">
              <a:solidFill>
                <a:schemeClr val="dk1"/>
              </a:solidFill>
              <a:effectLst/>
              <a:latin typeface="+mn-lt"/>
              <a:ea typeface="+mn-ea"/>
              <a:cs typeface="+mn-cs"/>
            </a:rPr>
            <a:t>万円、小・中学校校舎等改修工事等に伴い「学校施設整備基金」を</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9000</a:t>
          </a:r>
          <a:r>
            <a:rPr lang="ja-JP" altLang="ja-JP" sz="1100">
              <a:solidFill>
                <a:schemeClr val="dk1"/>
              </a:solidFill>
              <a:effectLst/>
              <a:latin typeface="+mn-lt"/>
              <a:ea typeface="+mn-ea"/>
              <a:cs typeface="+mn-cs"/>
            </a:rPr>
            <a:t>万円、公園リニューアルや公園用地購入費等に伴い「公園緑化基金」を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万円取り崩した一方、歳計剰余金等を各基金に積み立てたこと等により、基金全体としては</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1900</a:t>
          </a:r>
          <a:r>
            <a:rPr lang="ja-JP" altLang="ja-JP" sz="1100">
              <a:solidFill>
                <a:schemeClr val="dk1"/>
              </a:solidFill>
              <a:effectLst/>
              <a:latin typeface="+mn-lt"/>
              <a:ea typeface="+mn-ea"/>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短期的には「公共施設整備基金」や「学校施設整備基金」への積立てにより増加していく予定だが、公共施設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の更新も控えており、中長期的には減少傾向が見込まれる。</a:t>
          </a:r>
        </a:p>
        <a:p>
          <a:r>
            <a:rPr lang="ja-JP" altLang="ja-JP" sz="1100">
              <a:solidFill>
                <a:schemeClr val="dk1"/>
              </a:solidFill>
              <a:effectLst/>
              <a:latin typeface="+mn-lt"/>
              <a:ea typeface="+mn-ea"/>
              <a:cs typeface="+mn-cs"/>
            </a:rPr>
            <a:t>施設の更新を確実に行い、年度間の財政負担のバランスを保つために、引き続き財政規律を保ち健全財政を維持していく。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公共施設整備基金：都市計画施設、福祉施設、その他長期計画に定める公共施設の整備</a:t>
          </a:r>
        </a:p>
        <a:p>
          <a:r>
            <a:rPr lang="ja-JP" altLang="ja-JP" sz="1100">
              <a:solidFill>
                <a:schemeClr val="dk1"/>
              </a:solidFill>
              <a:effectLst/>
              <a:latin typeface="+mn-lt"/>
              <a:ea typeface="+mn-ea"/>
              <a:cs typeface="+mn-cs"/>
            </a:rPr>
            <a:t>学校施設整備基金：市立小学校、中学校、その他学校施設の整備</a:t>
          </a:r>
        </a:p>
        <a:p>
          <a:r>
            <a:rPr lang="ja-JP" altLang="ja-JP" sz="1100">
              <a:solidFill>
                <a:schemeClr val="dk1"/>
              </a:solidFill>
              <a:effectLst/>
              <a:latin typeface="+mn-lt"/>
              <a:ea typeface="+mn-ea"/>
              <a:cs typeface="+mn-cs"/>
            </a:rPr>
            <a:t>公園緑化基金：公園用地の確保並びにみどりの保護、育成及び緑化推進事業</a:t>
          </a:r>
        </a:p>
        <a:p>
          <a:r>
            <a:rPr lang="ja-JP" altLang="ja-JP" sz="1100">
              <a:solidFill>
                <a:schemeClr val="dk1"/>
              </a:solidFill>
              <a:effectLst/>
              <a:latin typeface="+mn-lt"/>
              <a:ea typeface="+mn-ea"/>
              <a:cs typeface="+mn-cs"/>
            </a:rPr>
            <a:t>吉祥寺まちづくり基金：長期計画に定める吉祥寺圏の整備</a:t>
          </a:r>
        </a:p>
        <a:p>
          <a:r>
            <a:rPr lang="ja-JP" altLang="ja-JP" sz="1100">
              <a:solidFill>
                <a:schemeClr val="dk1"/>
              </a:solidFill>
              <a:effectLst/>
              <a:latin typeface="+mn-lt"/>
              <a:ea typeface="+mn-ea"/>
              <a:cs typeface="+mn-cs"/>
            </a:rPr>
            <a:t>高齢者住宅運営基金：高齢者用に配慮された民間アパートを借り上げ、住宅に困窮する高齢者に供給する高齢者向け民間アパート借上事業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公共施設整備基金：コミュニティセンター施設改修・修繕工事、自転車駐車場用地購入費等に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9500</a:t>
          </a:r>
          <a:r>
            <a:rPr lang="ja-JP" altLang="ja-JP" sz="1100">
              <a:solidFill>
                <a:schemeClr val="dk1"/>
              </a:solidFill>
              <a:effectLst/>
              <a:latin typeface="+mn-lt"/>
              <a:ea typeface="+mn-ea"/>
              <a:cs typeface="+mn-cs"/>
            </a:rPr>
            <a:t>万円を充当した一方で、</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9200</a:t>
          </a:r>
          <a:r>
            <a:rPr lang="ja-JP" altLang="ja-JP" sz="1100">
              <a:solidFill>
                <a:schemeClr val="dk1"/>
              </a:solidFill>
              <a:effectLst/>
              <a:latin typeface="+mn-lt"/>
              <a:ea typeface="+mn-ea"/>
              <a:cs typeface="+mn-cs"/>
            </a:rPr>
            <a:t>万円を積み立てたことにより増加</a:t>
          </a:r>
        </a:p>
        <a:p>
          <a:r>
            <a:rPr lang="ja-JP" altLang="ja-JP" sz="1100">
              <a:solidFill>
                <a:schemeClr val="dk1"/>
              </a:solidFill>
              <a:effectLst/>
              <a:latin typeface="+mn-lt"/>
              <a:ea typeface="+mn-ea"/>
              <a:cs typeface="+mn-cs"/>
            </a:rPr>
            <a:t>学校施設整備基金：小・中学校校舎等改修工事</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9000</a:t>
          </a:r>
          <a:r>
            <a:rPr lang="ja-JP" altLang="ja-JP" sz="1100">
              <a:solidFill>
                <a:schemeClr val="dk1"/>
              </a:solidFill>
              <a:effectLst/>
              <a:latin typeface="+mn-lt"/>
              <a:ea typeface="+mn-ea"/>
              <a:cs typeface="+mn-cs"/>
            </a:rPr>
            <a:t>万円を充当した一方で、</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2600</a:t>
          </a:r>
          <a:r>
            <a:rPr lang="ja-JP" altLang="ja-JP" sz="1100">
              <a:solidFill>
                <a:schemeClr val="dk1"/>
              </a:solidFill>
              <a:effectLst/>
              <a:latin typeface="+mn-lt"/>
              <a:ea typeface="+mn-ea"/>
              <a:cs typeface="+mn-cs"/>
            </a:rPr>
            <a:t>万円を積み立てたことにより増加</a:t>
          </a:r>
        </a:p>
        <a:p>
          <a:r>
            <a:rPr lang="ja-JP" altLang="ja-JP" sz="1100">
              <a:solidFill>
                <a:schemeClr val="dk1"/>
              </a:solidFill>
              <a:effectLst/>
              <a:latin typeface="+mn-lt"/>
              <a:ea typeface="+mn-ea"/>
              <a:cs typeface="+mn-cs"/>
            </a:rPr>
            <a:t>公園緑化基金：公園リニューアルや公園用地購入費等に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万円を充当した一方で、</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7100</a:t>
          </a:r>
          <a:r>
            <a:rPr lang="ja-JP" altLang="ja-JP" sz="1100">
              <a:solidFill>
                <a:schemeClr val="dk1"/>
              </a:solidFill>
              <a:effectLst/>
              <a:latin typeface="+mn-lt"/>
              <a:ea typeface="+mn-ea"/>
              <a:cs typeface="+mn-cs"/>
            </a:rPr>
            <a:t>万円を積み立てたことにより増加</a:t>
          </a:r>
        </a:p>
        <a:p>
          <a:r>
            <a:rPr lang="ja-JP" altLang="ja-JP" sz="1100">
              <a:solidFill>
                <a:schemeClr val="dk1"/>
              </a:solidFill>
              <a:effectLst/>
              <a:latin typeface="+mn-lt"/>
              <a:ea typeface="+mn-ea"/>
              <a:cs typeface="+mn-cs"/>
            </a:rPr>
            <a:t>吉祥寺まちづくり基金：事業への充当はなく、積立ても基金運用による利子のみ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公共施設整備基金・学校施設整備基金：公共施設や学校施設の更新に備え、当面は歳計剰余金を積立て予定</a:t>
          </a:r>
        </a:p>
        <a:p>
          <a:r>
            <a:rPr lang="ja-JP" altLang="ja-JP" sz="1100">
              <a:solidFill>
                <a:schemeClr val="dk1"/>
              </a:solidFill>
              <a:effectLst/>
              <a:latin typeface="+mn-lt"/>
              <a:ea typeface="+mn-ea"/>
              <a:cs typeface="+mn-cs"/>
            </a:rPr>
            <a:t>公園緑化基金：公園用地の確保並びにみどりの保護、育成及び緑化推進事業のため、おおむね現在の残高を維持していく。</a:t>
          </a:r>
        </a:p>
        <a:p>
          <a:r>
            <a:rPr lang="ja-JP" altLang="ja-JP" sz="1100">
              <a:solidFill>
                <a:schemeClr val="dk1"/>
              </a:solidFill>
              <a:effectLst/>
              <a:latin typeface="+mn-lt"/>
              <a:ea typeface="+mn-ea"/>
              <a:cs typeface="+mn-cs"/>
            </a:rPr>
            <a:t>吉祥寺まちづくり基金：吉祥寺駅南口駅前広場事業費</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億円を目標に積立て予定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年度途中に新型コロナウイルス感染拡大防止対策に取り組む必要が生じたため、</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6900</a:t>
          </a:r>
          <a:r>
            <a:rPr lang="ja-JP" altLang="ja-JP" sz="1100">
              <a:solidFill>
                <a:schemeClr val="dk1"/>
              </a:solidFill>
              <a:effectLst/>
              <a:latin typeface="+mn-lt"/>
              <a:ea typeface="+mn-ea"/>
              <a:cs typeface="+mn-cs"/>
            </a:rPr>
            <a:t>万円を取り崩した。年度末に歳計剰余金が見込まれたため、</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万円を積み戻した。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年度間の財源の調整、災害等不測の事態への対応等のため、残高はおおむね予算規模の</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％程度としている。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減債基金の積立ては行っていない。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147,964
144,660
10.98
79,229,283
75,071,425
3,975,718
44,663,927
11,166,291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基準財政収入額は、配当割交付金、株式譲渡所得割交付金が減となったものの、個人所得割、法人税割、固定資産税等が増となり、前年度から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％の増となった。基準財政需要額は、前年度比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％の減となり、分子が増、分母が減となり数値は前年と比べると</a:t>
          </a:r>
          <a:r>
            <a:rPr kumimoji="1" lang="en-US" altLang="ja-JP" sz="1300">
              <a:latin typeface="ＭＳ Ｐゴシック" panose="020B0600070205080204" pitchFamily="50" charset="-128"/>
              <a:ea typeface="ＭＳ Ｐゴシック" panose="020B0600070205080204" pitchFamily="50" charset="-128"/>
            </a:rPr>
            <a:t>0.103</a:t>
          </a:r>
          <a:r>
            <a:rPr kumimoji="1" lang="ja-JP" altLang="en-US" sz="1300">
              <a:latin typeface="ＭＳ Ｐゴシック" panose="020B0600070205080204" pitchFamily="50" charset="-128"/>
              <a:ea typeface="ＭＳ Ｐゴシック" panose="020B0600070205080204" pitchFamily="50" charset="-128"/>
            </a:rPr>
            <a:t>ポイントの増となった。３年平均の指数は、前年度と同数値となっている。今後は老朽化した公共施設の維持管理や更新に係る費用、社会福祉費及び児童福祉費は伸びていくと想定しており、引き続き指数の動向に注視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35278</xdr:rowOff>
    </xdr:from>
    <xdr:to>
      <xdr:col>23</xdr:col>
      <xdr:colOff>133350</xdr:colOff>
      <xdr:row>36</xdr:row>
      <xdr:rowOff>35278</xdr:rowOff>
    </xdr:to>
    <xdr:cxnSp macro="">
      <xdr:nvCxnSpPr>
        <xdr:cNvPr id="69" name="直線コネクタ 68"/>
        <xdr:cNvCxnSpPr/>
      </xdr:nvCxnSpPr>
      <xdr:spPr>
        <a:xfrm>
          <a:off x="3752850" y="607031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35278</xdr:rowOff>
    </xdr:to>
    <xdr:cxnSp macro="">
      <xdr:nvCxnSpPr>
        <xdr:cNvPr id="72" name="直線コネクタ 71"/>
        <xdr:cNvCxnSpPr/>
      </xdr:nvCxnSpPr>
      <xdr:spPr>
        <a:xfrm>
          <a:off x="2940050" y="6020505"/>
          <a:ext cx="8128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127250" y="60205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xdr:cNvCxnSpPr/>
      </xdr:nvCxnSpPr>
      <xdr:spPr>
        <a:xfrm>
          <a:off x="1333500" y="60205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095500" y="6925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7843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81" name="フローチャート: 判断 80"/>
        <xdr:cNvSpPr/>
      </xdr:nvSpPr>
      <xdr:spPr>
        <a:xfrm>
          <a:off x="1282700" y="6925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138588</xdr:rowOff>
    </xdr:from>
    <xdr:ext cx="762000" cy="259045"/>
    <xdr:sp macro="" textlink="">
      <xdr:nvSpPr>
        <xdr:cNvPr id="82" name="テキスト ボックス 81"/>
        <xdr:cNvSpPr txBox="1"/>
      </xdr:nvSpPr>
      <xdr:spPr>
        <a:xfrm>
          <a:off x="9715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155928</xdr:rowOff>
    </xdr:from>
    <xdr:to>
      <xdr:col>23</xdr:col>
      <xdr:colOff>184150</xdr:colOff>
      <xdr:row>36</xdr:row>
      <xdr:rowOff>86078</xdr:rowOff>
    </xdr:to>
    <xdr:sp macro="" textlink="">
      <xdr:nvSpPr>
        <xdr:cNvPr id="88" name="楕円 87"/>
        <xdr:cNvSpPr/>
      </xdr:nvSpPr>
      <xdr:spPr>
        <a:xfrm>
          <a:off x="4464050" y="6023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77205</xdr:rowOff>
    </xdr:from>
    <xdr:ext cx="762000" cy="259045"/>
    <xdr:sp macro="" textlink="">
      <xdr:nvSpPr>
        <xdr:cNvPr id="89" name="財政力該当値テキスト"/>
        <xdr:cNvSpPr txBox="1"/>
      </xdr:nvSpPr>
      <xdr:spPr>
        <a:xfrm>
          <a:off x="4584700" y="59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155928</xdr:rowOff>
    </xdr:from>
    <xdr:to>
      <xdr:col>19</xdr:col>
      <xdr:colOff>184150</xdr:colOff>
      <xdr:row>36</xdr:row>
      <xdr:rowOff>86078</xdr:rowOff>
    </xdr:to>
    <xdr:sp macro="" textlink="">
      <xdr:nvSpPr>
        <xdr:cNvPr id="90" name="楕円 89"/>
        <xdr:cNvSpPr/>
      </xdr:nvSpPr>
      <xdr:spPr>
        <a:xfrm>
          <a:off x="3702050" y="6023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96255</xdr:rowOff>
    </xdr:from>
    <xdr:ext cx="736600" cy="259045"/>
    <xdr:sp macro="" textlink="">
      <xdr:nvSpPr>
        <xdr:cNvPr id="91" name="テキスト ボックス 90"/>
        <xdr:cNvSpPr txBox="1"/>
      </xdr:nvSpPr>
      <xdr:spPr>
        <a:xfrm>
          <a:off x="3409950" y="579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2889250" y="596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597150" y="57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095500" y="5969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784350" y="57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xdr:cNvSpPr/>
      </xdr:nvSpPr>
      <xdr:spPr>
        <a:xfrm>
          <a:off x="1282700" y="5969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xdr:cNvSpPr txBox="1"/>
      </xdr:nvSpPr>
      <xdr:spPr>
        <a:xfrm>
          <a:off x="971550" y="57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増により分子の経常経費充当一般財源は増となった。また、分母の経常一般財源についても固定資産税（土地家屋）現年課税分、市民税（個人）現年課税分等の増により増となった。分母・分子ともに増となり分母の増の影響を受け、経常収支比率は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はいるが、税収の大幅な伸びは見込めないことや、扶助費については増加傾向にあることから、今後の比率の低下は考えにくい。「武蔵野市行財政改革アクションプラン」を着実に実行し、経常経費の抑制・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60</xdr:row>
      <xdr:rowOff>41487</xdr:rowOff>
    </xdr:to>
    <xdr:cxnSp macro="">
      <xdr:nvCxnSpPr>
        <xdr:cNvPr id="132" name="直線コネクタ 131"/>
        <xdr:cNvCxnSpPr/>
      </xdr:nvCxnSpPr>
      <xdr:spPr>
        <a:xfrm flipV="1">
          <a:off x="3752850" y="9866207"/>
          <a:ext cx="7620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41487</xdr:rowOff>
    </xdr:to>
    <xdr:cxnSp macro="">
      <xdr:nvCxnSpPr>
        <xdr:cNvPr id="135" name="直線コネクタ 134"/>
        <xdr:cNvCxnSpPr/>
      </xdr:nvCxnSpPr>
      <xdr:spPr>
        <a:xfrm>
          <a:off x="2940050" y="100998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49530</xdr:rowOff>
    </xdr:to>
    <xdr:cxnSp macro="">
      <xdr:nvCxnSpPr>
        <xdr:cNvPr id="138" name="直線コネクタ 137"/>
        <xdr:cNvCxnSpPr/>
      </xdr:nvCxnSpPr>
      <xdr:spPr>
        <a:xfrm flipV="1">
          <a:off x="2127250" y="10099887"/>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60</xdr:row>
      <xdr:rowOff>49530</xdr:rowOff>
    </xdr:to>
    <xdr:cxnSp macro="">
      <xdr:nvCxnSpPr>
        <xdr:cNvPr id="141" name="直線コネクタ 140"/>
        <xdr:cNvCxnSpPr/>
      </xdr:nvCxnSpPr>
      <xdr:spPr>
        <a:xfrm>
          <a:off x="1333500" y="10099887"/>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4" name="フローチャート: 判断 143"/>
        <xdr:cNvSpPr/>
      </xdr:nvSpPr>
      <xdr:spPr>
        <a:xfrm>
          <a:off x="12827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5" name="テキスト ボックス 144"/>
        <xdr:cNvSpPr txBox="1"/>
      </xdr:nvSpPr>
      <xdr:spPr>
        <a:xfrm>
          <a:off x="9715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92287</xdr:rowOff>
    </xdr:from>
    <xdr:to>
      <xdr:col>23</xdr:col>
      <xdr:colOff>184150</xdr:colOff>
      <xdr:row>59</xdr:row>
      <xdr:rowOff>22437</xdr:rowOff>
    </xdr:to>
    <xdr:sp macro="" textlink="">
      <xdr:nvSpPr>
        <xdr:cNvPr id="151" name="楕円 150"/>
        <xdr:cNvSpPr/>
      </xdr:nvSpPr>
      <xdr:spPr>
        <a:xfrm>
          <a:off x="4464050" y="9815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13564</xdr:rowOff>
    </xdr:from>
    <xdr:ext cx="762000" cy="259045"/>
    <xdr:sp macro="" textlink="">
      <xdr:nvSpPr>
        <xdr:cNvPr id="152" name="財政構造の弾力性該当値テキスト"/>
        <xdr:cNvSpPr txBox="1"/>
      </xdr:nvSpPr>
      <xdr:spPr>
        <a:xfrm>
          <a:off x="4584700" y="97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3" name="楕円 152"/>
        <xdr:cNvSpPr/>
      </xdr:nvSpPr>
      <xdr:spPr>
        <a:xfrm>
          <a:off x="3702050" y="10052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4" name="テキスト ボックス 153"/>
        <xdr:cNvSpPr txBox="1"/>
      </xdr:nvSpPr>
      <xdr:spPr>
        <a:xfrm>
          <a:off x="3409950" y="982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5" name="楕円 154"/>
        <xdr:cNvSpPr/>
      </xdr:nvSpPr>
      <xdr:spPr>
        <a:xfrm>
          <a:off x="2889250" y="10052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6" name="テキスト ボックス 155"/>
        <xdr:cNvSpPr txBox="1"/>
      </xdr:nvSpPr>
      <xdr:spPr>
        <a:xfrm>
          <a:off x="2597150" y="98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xdr:cNvSpPr/>
      </xdr:nvSpPr>
      <xdr:spPr>
        <a:xfrm>
          <a:off x="2095500" y="100609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xdr:cNvSpPr txBox="1"/>
      </xdr:nvSpPr>
      <xdr:spPr>
        <a:xfrm>
          <a:off x="1784350" y="98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282700" y="100528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971550" y="98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人件費は、定年延長に伴い、定年退職者が前年度に比べ少なかったことによる退職手当の減等により、前年度比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％の減となった。物件費については、平成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年度以降増加傾向であり、令和３年度の新型コロナウイルスワクチン接種の実施や新学校給食桜堤調理場の備品購入等の緊急的事業が減額になった反面、各公共施設の光熱費が急増したことにより前年度比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％の増となった。当面は新型コロナウイルス感染症対策や行政のデジタル化にかかる新たな費用に加え、物価上昇による増加が見込まれるが、引き続き行財政改革を推し進め、経費抑制を図っていく。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161249</xdr:rowOff>
    </xdr:from>
    <xdr:to>
      <xdr:col>23</xdr:col>
      <xdr:colOff>133350</xdr:colOff>
      <xdr:row>88</xdr:row>
      <xdr:rowOff>53958</xdr:rowOff>
    </xdr:to>
    <xdr:cxnSp macro="">
      <xdr:nvCxnSpPr>
        <xdr:cNvPr id="195" name="直線コネクタ 194"/>
        <xdr:cNvCxnSpPr/>
      </xdr:nvCxnSpPr>
      <xdr:spPr>
        <a:xfrm>
          <a:off x="3752850" y="14745929"/>
          <a:ext cx="762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4584700" y="1384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7996</xdr:rowOff>
    </xdr:from>
    <xdr:to>
      <xdr:col>19</xdr:col>
      <xdr:colOff>133350</xdr:colOff>
      <xdr:row>87</xdr:row>
      <xdr:rowOff>161249</xdr:rowOff>
    </xdr:to>
    <xdr:cxnSp macro="">
      <xdr:nvCxnSpPr>
        <xdr:cNvPr id="198" name="直線コネクタ 197"/>
        <xdr:cNvCxnSpPr/>
      </xdr:nvCxnSpPr>
      <xdr:spPr>
        <a:xfrm>
          <a:off x="2940050" y="14592676"/>
          <a:ext cx="812800" cy="1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88396</xdr:rowOff>
    </xdr:from>
    <xdr:to>
      <xdr:col>15</xdr:col>
      <xdr:colOff>82550</xdr:colOff>
      <xdr:row>87</xdr:row>
      <xdr:rowOff>7996</xdr:rowOff>
    </xdr:to>
    <xdr:cxnSp macro="">
      <xdr:nvCxnSpPr>
        <xdr:cNvPr id="201" name="直線コネクタ 200"/>
        <xdr:cNvCxnSpPr/>
      </xdr:nvCxnSpPr>
      <xdr:spPr>
        <a:xfrm>
          <a:off x="2127250" y="14505436"/>
          <a:ext cx="812800" cy="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597150" y="135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29814</xdr:rowOff>
    </xdr:from>
    <xdr:to>
      <xdr:col>11</xdr:col>
      <xdr:colOff>31750</xdr:colOff>
      <xdr:row>86</xdr:row>
      <xdr:rowOff>88396</xdr:rowOff>
    </xdr:to>
    <xdr:cxnSp macro="">
      <xdr:nvCxnSpPr>
        <xdr:cNvPr id="204" name="直線コネクタ 203"/>
        <xdr:cNvCxnSpPr/>
      </xdr:nvCxnSpPr>
      <xdr:spPr>
        <a:xfrm>
          <a:off x="1333500" y="14446854"/>
          <a:ext cx="79375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6" name="テキスト ボックス 205"/>
        <xdr:cNvSpPr txBox="1"/>
      </xdr:nvSpPr>
      <xdr:spPr>
        <a:xfrm>
          <a:off x="1784350" y="135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08" name="テキスト ボックス 207"/>
        <xdr:cNvSpPr txBox="1"/>
      </xdr:nvSpPr>
      <xdr:spPr>
        <a:xfrm>
          <a:off x="971550" y="1348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3158</xdr:rowOff>
    </xdr:from>
    <xdr:to>
      <xdr:col>23</xdr:col>
      <xdr:colOff>184150</xdr:colOff>
      <xdr:row>88</xdr:row>
      <xdr:rowOff>104758</xdr:rowOff>
    </xdr:to>
    <xdr:sp macro="" textlink="">
      <xdr:nvSpPr>
        <xdr:cNvPr id="214" name="楕円 213"/>
        <xdr:cNvSpPr/>
      </xdr:nvSpPr>
      <xdr:spPr>
        <a:xfrm>
          <a:off x="4464050" y="14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70485</xdr:rowOff>
    </xdr:from>
    <xdr:ext cx="762000" cy="259045"/>
    <xdr:sp macro="" textlink="">
      <xdr:nvSpPr>
        <xdr:cNvPr id="215" name="人件費・物件費等の状況該当値テキスト"/>
        <xdr:cNvSpPr txBox="1"/>
      </xdr:nvSpPr>
      <xdr:spPr>
        <a:xfrm>
          <a:off x="4584700" y="146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110449</xdr:rowOff>
    </xdr:from>
    <xdr:to>
      <xdr:col>19</xdr:col>
      <xdr:colOff>184150</xdr:colOff>
      <xdr:row>88</xdr:row>
      <xdr:rowOff>40599</xdr:rowOff>
    </xdr:to>
    <xdr:sp macro="" textlink="">
      <xdr:nvSpPr>
        <xdr:cNvPr id="216" name="楕円 215"/>
        <xdr:cNvSpPr/>
      </xdr:nvSpPr>
      <xdr:spPr>
        <a:xfrm>
          <a:off x="3702050" y="14695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25376</xdr:rowOff>
    </xdr:from>
    <xdr:ext cx="736600" cy="259045"/>
    <xdr:sp macro="" textlink="">
      <xdr:nvSpPr>
        <xdr:cNvPr id="217" name="テキスト ボックス 216"/>
        <xdr:cNvSpPr txBox="1"/>
      </xdr:nvSpPr>
      <xdr:spPr>
        <a:xfrm>
          <a:off x="3409950" y="1477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128646</xdr:rowOff>
    </xdr:from>
    <xdr:to>
      <xdr:col>15</xdr:col>
      <xdr:colOff>133350</xdr:colOff>
      <xdr:row>87</xdr:row>
      <xdr:rowOff>58796</xdr:rowOff>
    </xdr:to>
    <xdr:sp macro="" textlink="">
      <xdr:nvSpPr>
        <xdr:cNvPr id="218" name="楕円 217"/>
        <xdr:cNvSpPr/>
      </xdr:nvSpPr>
      <xdr:spPr>
        <a:xfrm>
          <a:off x="2889250" y="14545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43573</xdr:rowOff>
    </xdr:from>
    <xdr:ext cx="762000" cy="259045"/>
    <xdr:sp macro="" textlink="">
      <xdr:nvSpPr>
        <xdr:cNvPr id="219" name="テキスト ボックス 218"/>
        <xdr:cNvSpPr txBox="1"/>
      </xdr:nvSpPr>
      <xdr:spPr>
        <a:xfrm>
          <a:off x="2597150" y="1462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37596</xdr:rowOff>
    </xdr:from>
    <xdr:to>
      <xdr:col>11</xdr:col>
      <xdr:colOff>82550</xdr:colOff>
      <xdr:row>86</xdr:row>
      <xdr:rowOff>139196</xdr:rowOff>
    </xdr:to>
    <xdr:sp macro="" textlink="">
      <xdr:nvSpPr>
        <xdr:cNvPr id="220" name="楕円 219"/>
        <xdr:cNvSpPr/>
      </xdr:nvSpPr>
      <xdr:spPr>
        <a:xfrm>
          <a:off x="2095500" y="14454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123973</xdr:rowOff>
    </xdr:from>
    <xdr:ext cx="762000" cy="259045"/>
    <xdr:sp macro="" textlink="">
      <xdr:nvSpPr>
        <xdr:cNvPr id="221" name="テキスト ボックス 220"/>
        <xdr:cNvSpPr txBox="1"/>
      </xdr:nvSpPr>
      <xdr:spPr>
        <a:xfrm>
          <a:off x="1784350" y="145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150464</xdr:rowOff>
    </xdr:from>
    <xdr:to>
      <xdr:col>7</xdr:col>
      <xdr:colOff>31750</xdr:colOff>
      <xdr:row>86</xdr:row>
      <xdr:rowOff>80614</xdr:rowOff>
    </xdr:to>
    <xdr:sp macro="" textlink="">
      <xdr:nvSpPr>
        <xdr:cNvPr id="222" name="楕円 221"/>
        <xdr:cNvSpPr/>
      </xdr:nvSpPr>
      <xdr:spPr>
        <a:xfrm>
          <a:off x="1282700" y="143998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65391</xdr:rowOff>
    </xdr:from>
    <xdr:ext cx="762000" cy="259045"/>
    <xdr:sp macro="" textlink="">
      <xdr:nvSpPr>
        <xdr:cNvPr id="223" name="テキスト ボックス 222"/>
        <xdr:cNvSpPr txBox="1"/>
      </xdr:nvSpPr>
      <xdr:spPr>
        <a:xfrm>
          <a:off x="971550" y="1448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月１日より、民間・他団体との給与水準の均衡を図るため、給料表を市の独自表から都表へ移行した。また、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歳以上昇給抑制や扶養手当の減額等を実施し、給与制度の改革を行っている。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7" name="直線コネクタ 256"/>
        <xdr:cNvCxnSpPr/>
      </xdr:nvCxnSpPr>
      <xdr:spPr>
        <a:xfrm flipV="1">
          <a:off x="14712950" y="14361584"/>
          <a:ext cx="762000" cy="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5563850" y="1404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60" name="直線コネクタ 259"/>
        <xdr:cNvCxnSpPr/>
      </xdr:nvCxnSpPr>
      <xdr:spPr>
        <a:xfrm flipV="1">
          <a:off x="13903960" y="14438206"/>
          <a:ext cx="80899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4370050" y="1398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3" name="直線コネクタ 262"/>
        <xdr:cNvCxnSpPr/>
      </xdr:nvCxnSpPr>
      <xdr:spPr>
        <a:xfrm flipV="1">
          <a:off x="13106400" y="14478424"/>
          <a:ext cx="79756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3868400" y="14153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3557250" y="139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91016</xdr:rowOff>
    </xdr:to>
    <xdr:cxnSp macro="">
      <xdr:nvCxnSpPr>
        <xdr:cNvPr id="266" name="直線コネクタ 265"/>
        <xdr:cNvCxnSpPr/>
      </xdr:nvCxnSpPr>
      <xdr:spPr>
        <a:xfrm flipV="1">
          <a:off x="12293600" y="14498531"/>
          <a:ext cx="8128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7" name="フローチャート: 判断 266"/>
        <xdr:cNvSpPr/>
      </xdr:nvSpPr>
      <xdr:spPr>
        <a:xfrm>
          <a:off x="13055600" y="141336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8" name="テキスト ボックス 267"/>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2242800" y="14193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xdr:cNvSpPr txBox="1"/>
      </xdr:nvSpPr>
      <xdr:spPr>
        <a:xfrm>
          <a:off x="119507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5427960" y="14310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7" name="給与水準   （国との比較）該当値テキスト"/>
        <xdr:cNvSpPr txBox="1"/>
      </xdr:nvSpPr>
      <xdr:spPr>
        <a:xfrm>
          <a:off x="1556385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4665960" y="14391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9" name="テキスト ボックス 278"/>
        <xdr:cNvSpPr txBox="1"/>
      </xdr:nvSpPr>
      <xdr:spPr>
        <a:xfrm>
          <a:off x="14370050" y="1447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3868400" y="14427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355725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xdr:cNvSpPr/>
      </xdr:nvSpPr>
      <xdr:spPr>
        <a:xfrm>
          <a:off x="13055600" y="1444773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xdr:cNvSpPr txBox="1"/>
      </xdr:nvSpPr>
      <xdr:spPr>
        <a:xfrm>
          <a:off x="12763500" y="145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2242800" y="146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19507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健全財政を維持しつつ必要な市民サービスを維持する財源を生み出し、効果的で効率的な組織・職員体制を構築するため、「第６次職員定数適正化計画（平成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年度）」及び「第７次職員定数適正化計画（平成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２年度）」の実施により職員の削減を図った。３つの基本方針「第六次行財政改革を推進するための基本方針」、「武蔵野市行財政アクションプラン」及び「武蔵野市人材育成基本方針」に基づき、令和３～６年度の４か年を期間とする「第８次職員定数適正化計画」を令和３年３月に策定しており、計画期間中に</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人の定数削減を目指す。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122827</xdr:rowOff>
    </xdr:to>
    <xdr:cxnSp macro="">
      <xdr:nvCxnSpPr>
        <xdr:cNvPr id="322" name="直線コネクタ 321"/>
        <xdr:cNvCxnSpPr/>
      </xdr:nvCxnSpPr>
      <xdr:spPr>
        <a:xfrm flipV="1">
          <a:off x="14712950" y="10338525"/>
          <a:ext cx="762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61</xdr:row>
      <xdr:rowOff>126274</xdr:rowOff>
    </xdr:to>
    <xdr:cxnSp macro="">
      <xdr:nvCxnSpPr>
        <xdr:cNvPr id="325" name="直線コネクタ 324"/>
        <xdr:cNvCxnSpPr/>
      </xdr:nvCxnSpPr>
      <xdr:spPr>
        <a:xfrm flipV="1">
          <a:off x="13903960" y="10348867"/>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126274</xdr:rowOff>
    </xdr:to>
    <xdr:cxnSp macro="">
      <xdr:nvCxnSpPr>
        <xdr:cNvPr id="328" name="直線コネクタ 327"/>
        <xdr:cNvCxnSpPr/>
      </xdr:nvCxnSpPr>
      <xdr:spPr>
        <a:xfrm>
          <a:off x="13106400" y="10338525"/>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74567</xdr:rowOff>
    </xdr:from>
    <xdr:to>
      <xdr:col>68</xdr:col>
      <xdr:colOff>152400</xdr:colOff>
      <xdr:row>61</xdr:row>
      <xdr:rowOff>112485</xdr:rowOff>
    </xdr:to>
    <xdr:cxnSp macro="">
      <xdr:nvCxnSpPr>
        <xdr:cNvPr id="331" name="直線コネクタ 330"/>
        <xdr:cNvCxnSpPr/>
      </xdr:nvCxnSpPr>
      <xdr:spPr>
        <a:xfrm>
          <a:off x="12293600" y="10300607"/>
          <a:ext cx="8128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34" name="フローチャート: 判断 333"/>
        <xdr:cNvSpPr/>
      </xdr:nvSpPr>
      <xdr:spPr>
        <a:xfrm>
          <a:off x="12242800" y="10339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28320</xdr:rowOff>
    </xdr:from>
    <xdr:ext cx="762000" cy="259045"/>
    <xdr:sp macro="" textlink="">
      <xdr:nvSpPr>
        <xdr:cNvPr id="335" name="テキスト ボックス 334"/>
        <xdr:cNvSpPr txBox="1"/>
      </xdr:nvSpPr>
      <xdr:spPr>
        <a:xfrm>
          <a:off x="119507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1" name="楕円 340"/>
        <xdr:cNvSpPr/>
      </xdr:nvSpPr>
      <xdr:spPr>
        <a:xfrm>
          <a:off x="15427960" y="10287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2" name="定員管理の状況該当値テキスト"/>
        <xdr:cNvSpPr txBox="1"/>
      </xdr:nvSpPr>
      <xdr:spPr>
        <a:xfrm>
          <a:off x="15563850" y="101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3" name="楕円 342"/>
        <xdr:cNvSpPr/>
      </xdr:nvSpPr>
      <xdr:spPr>
        <a:xfrm>
          <a:off x="14665960" y="10298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12354</xdr:rowOff>
    </xdr:from>
    <xdr:ext cx="736600" cy="259045"/>
    <xdr:sp macro="" textlink="">
      <xdr:nvSpPr>
        <xdr:cNvPr id="344" name="テキスト ボックス 343"/>
        <xdr:cNvSpPr txBox="1"/>
      </xdr:nvSpPr>
      <xdr:spPr>
        <a:xfrm>
          <a:off x="14370050" y="1007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75474</xdr:rowOff>
    </xdr:from>
    <xdr:to>
      <xdr:col>73</xdr:col>
      <xdr:colOff>44450</xdr:colOff>
      <xdr:row>62</xdr:row>
      <xdr:rowOff>5624</xdr:rowOff>
    </xdr:to>
    <xdr:sp macro="" textlink="">
      <xdr:nvSpPr>
        <xdr:cNvPr id="345" name="楕円 344"/>
        <xdr:cNvSpPr/>
      </xdr:nvSpPr>
      <xdr:spPr>
        <a:xfrm>
          <a:off x="13868400" y="103015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15801</xdr:rowOff>
    </xdr:from>
    <xdr:ext cx="762000" cy="259045"/>
    <xdr:sp macro="" textlink="">
      <xdr:nvSpPr>
        <xdr:cNvPr id="346" name="テキスト ボックス 345"/>
        <xdr:cNvSpPr txBox="1"/>
      </xdr:nvSpPr>
      <xdr:spPr>
        <a:xfrm>
          <a:off x="13557250" y="1007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7" name="楕円 346"/>
        <xdr:cNvSpPr/>
      </xdr:nvSpPr>
      <xdr:spPr>
        <a:xfrm>
          <a:off x="13055600" y="102877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8" name="テキスト ボックス 347"/>
        <xdr:cNvSpPr txBox="1"/>
      </xdr:nvSpPr>
      <xdr:spPr>
        <a:xfrm>
          <a:off x="12763500" y="100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49" name="楕円 348"/>
        <xdr:cNvSpPr/>
      </xdr:nvSpPr>
      <xdr:spPr>
        <a:xfrm>
          <a:off x="12242800" y="10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135544</xdr:rowOff>
    </xdr:from>
    <xdr:ext cx="762000" cy="259045"/>
    <xdr:sp macro="" textlink="">
      <xdr:nvSpPr>
        <xdr:cNvPr id="350" name="テキスト ボックス 349"/>
        <xdr:cNvSpPr txBox="1"/>
      </xdr:nvSpPr>
      <xdr:spPr>
        <a:xfrm>
          <a:off x="11950700" y="1002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実質公債費比率は３か年平均の値であり、令和元年度の△</a:t>
          </a:r>
          <a:r>
            <a:rPr kumimoji="1" lang="en-US" altLang="ja-JP" sz="1300">
              <a:latin typeface="ＭＳ Ｐゴシック" panose="020B0600070205080204" pitchFamily="50" charset="-128"/>
              <a:ea typeface="ＭＳ Ｐゴシック" panose="020B0600070205080204" pitchFamily="50" charset="-128"/>
            </a:rPr>
            <a:t>1.13539</a:t>
          </a:r>
          <a:r>
            <a:rPr kumimoji="1" lang="ja-JP" altLang="en-US" sz="1300">
              <a:latin typeface="ＭＳ Ｐゴシック" panose="020B0600070205080204" pitchFamily="50" charset="-128"/>
              <a:ea typeface="ＭＳ Ｐゴシック" panose="020B0600070205080204" pitchFamily="50" charset="-128"/>
            </a:rPr>
            <a:t>が除かれ、令和４年度の△</a:t>
          </a:r>
          <a:r>
            <a:rPr kumimoji="1" lang="en-US" altLang="ja-JP" sz="1300">
              <a:latin typeface="ＭＳ Ｐゴシック" panose="020B0600070205080204" pitchFamily="50" charset="-128"/>
              <a:ea typeface="ＭＳ Ｐゴシック" panose="020B0600070205080204" pitchFamily="50" charset="-128"/>
            </a:rPr>
            <a:t>0.74083</a:t>
          </a:r>
          <a:r>
            <a:rPr kumimoji="1" lang="ja-JP" altLang="en-US" sz="1300">
              <a:latin typeface="ＭＳ Ｐゴシック" panose="020B0600070205080204" pitchFamily="50" charset="-128"/>
              <a:ea typeface="ＭＳ Ｐゴシック" panose="020B0600070205080204" pitchFamily="50" charset="-128"/>
            </a:rPr>
            <a:t>が加わったため、３か年平均では前年度から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となった。令和４年度単年度については、分子のうち公債費に準ずる債務負担行為に係るものの額が増となった一方で、特定財源の額が増となったこと等により、前年度から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0.13317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1.13539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1.66755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0.60766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0.74083</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9374</xdr:rowOff>
    </xdr:to>
    <xdr:cxnSp macro="">
      <xdr:nvCxnSpPr>
        <xdr:cNvPr id="385" name="直線コネクタ 384"/>
        <xdr:cNvCxnSpPr/>
      </xdr:nvCxnSpPr>
      <xdr:spPr>
        <a:xfrm>
          <a:off x="14712950" y="6204373"/>
          <a:ext cx="762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43845</xdr:rowOff>
    </xdr:to>
    <xdr:cxnSp macro="">
      <xdr:nvCxnSpPr>
        <xdr:cNvPr id="388" name="直線コネクタ 387"/>
        <xdr:cNvCxnSpPr/>
      </xdr:nvCxnSpPr>
      <xdr:spPr>
        <a:xfrm flipV="1">
          <a:off x="13903960" y="6204373"/>
          <a:ext cx="80899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78317</xdr:rowOff>
    </xdr:to>
    <xdr:cxnSp macro="">
      <xdr:nvCxnSpPr>
        <xdr:cNvPr id="391" name="直線コネクタ 390"/>
        <xdr:cNvCxnSpPr/>
      </xdr:nvCxnSpPr>
      <xdr:spPr>
        <a:xfrm flipV="1">
          <a:off x="13106400" y="6246525"/>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78317</xdr:rowOff>
    </xdr:to>
    <xdr:cxnSp macro="">
      <xdr:nvCxnSpPr>
        <xdr:cNvPr id="394" name="直線コネクタ 393"/>
        <xdr:cNvCxnSpPr/>
      </xdr:nvCxnSpPr>
      <xdr:spPr>
        <a:xfrm>
          <a:off x="12293600" y="62809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4" name="楕円 403"/>
        <xdr:cNvSpPr/>
      </xdr:nvSpPr>
      <xdr:spPr>
        <a:xfrm>
          <a:off x="15427960" y="61650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146551</xdr:rowOff>
    </xdr:from>
    <xdr:ext cx="762000" cy="259045"/>
    <xdr:sp macro="" textlink="">
      <xdr:nvSpPr>
        <xdr:cNvPr id="405" name="公債費負担の状況該当値テキスト"/>
        <xdr:cNvSpPr txBox="1"/>
      </xdr:nvSpPr>
      <xdr:spPr>
        <a:xfrm>
          <a:off x="15563850" y="601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6" name="楕円 405"/>
        <xdr:cNvSpPr/>
      </xdr:nvSpPr>
      <xdr:spPr>
        <a:xfrm>
          <a:off x="14665960" y="61535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7" name="テキスト ボックス 406"/>
        <xdr:cNvSpPr txBox="1"/>
      </xdr:nvSpPr>
      <xdr:spPr>
        <a:xfrm>
          <a:off x="14370050" y="592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8" name="楕円 407"/>
        <xdr:cNvSpPr/>
      </xdr:nvSpPr>
      <xdr:spPr>
        <a:xfrm>
          <a:off x="13868400" y="61995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09" name="テキスト ボックス 408"/>
        <xdr:cNvSpPr txBox="1"/>
      </xdr:nvSpPr>
      <xdr:spPr>
        <a:xfrm>
          <a:off x="13557250" y="59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0" name="楕円 409"/>
        <xdr:cNvSpPr/>
      </xdr:nvSpPr>
      <xdr:spPr>
        <a:xfrm>
          <a:off x="13055600" y="623019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1" name="テキスト ボックス 410"/>
        <xdr:cNvSpPr txBox="1"/>
      </xdr:nvSpPr>
      <xdr:spPr>
        <a:xfrm>
          <a:off x="12763500" y="60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xdr:cNvSpPr/>
      </xdr:nvSpPr>
      <xdr:spPr>
        <a:xfrm>
          <a:off x="12242800" y="62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3" name="テキスト ボックス 412"/>
        <xdr:cNvSpPr txBox="1"/>
      </xdr:nvSpPr>
      <xdr:spPr>
        <a:xfrm>
          <a:off x="11950700" y="60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将来負担額に対して充当可能財源が超過しているため将来負担比率はマイナスである（令和３年度△</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％、令和４年度△</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市債現在高は償還が進み減少しており、また市債の償還等に充当可能な基金も増加している。今後、老朽化した公共施設、都市基盤の更新による市債の新規発行が見込まれるが、引き続き計画的な事業執行により財政の健全性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5" name="フローチャート: 判断 454"/>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6" name="テキスト ボックス 455"/>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7" name="フローチャート: 判断 456"/>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58" name="テキスト ボックス 457"/>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147,964
144,660
10.98
79,229,283
75,071,425
3,975,718
44,663,927
11,166,291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定年延長に</a:t>
          </a:r>
          <a:r>
            <a:rPr lang="ja-JP" altLang="en-US" sz="1100">
              <a:solidFill>
                <a:schemeClr val="dk1"/>
              </a:solidFill>
              <a:effectLst/>
              <a:latin typeface="+mn-lt"/>
              <a:ea typeface="+mn-ea"/>
              <a:cs typeface="+mn-cs"/>
            </a:rPr>
            <a:t>伴い</a:t>
          </a:r>
          <a:r>
            <a:rPr lang="ja-JP" altLang="ja-JP" sz="1100">
              <a:solidFill>
                <a:schemeClr val="dk1"/>
              </a:solidFill>
              <a:effectLst/>
              <a:latin typeface="+mn-lt"/>
              <a:ea typeface="+mn-ea"/>
              <a:cs typeface="+mn-cs"/>
            </a:rPr>
            <a:t>退職者数が減少したことにより、人件費の経常収支比率は前年度比</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ポイントの減となった。今後も、令和３～６年度の４か年を期間とする「第８次職員定数適正化計画」に</a:t>
          </a:r>
          <a:r>
            <a:rPr lang="ja-JP" altLang="en-US" sz="1100">
              <a:solidFill>
                <a:schemeClr val="dk1"/>
              </a:solidFill>
              <a:effectLst/>
              <a:latin typeface="+mn-lt"/>
              <a:ea typeface="+mn-ea"/>
              <a:cs typeface="+mn-cs"/>
            </a:rPr>
            <a:t>基づき</a:t>
          </a:r>
          <a:r>
            <a:rPr lang="ja-JP" altLang="ja-JP" sz="1100">
              <a:solidFill>
                <a:schemeClr val="dk1"/>
              </a:solidFill>
              <a:effectLst/>
              <a:latin typeface="+mn-lt"/>
              <a:ea typeface="+mn-ea"/>
              <a:cs typeface="+mn-cs"/>
            </a:rPr>
            <a:t>、計画期間中に</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人の定数削減を目指す。民間・他団体との給与水準の均衡を図るため、平成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月より給料表を都表へ移行するとともに、</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歳以上昇給抑制や扶養手当の減額等を実施し、給与制度の改革を行っている。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物件費の経常収支比率は、新型コロナウイルスワクチン接種事業に係る事業費の減があるものの、物価高騰に伴う市庁舎等の各施設光熱費の増加による増により、物件費の経常収支比率は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の増となった。他団体と比べて物件費の比率が高いが、アウトソーシングを推進していることと、充実した施設の維持管理によるものが大きく、今後も業務の外部委託化が進めば物件費が増加していくと見込まれるが、事務事業の見直し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98425</xdr:rowOff>
    </xdr:from>
    <xdr:to>
      <xdr:col>82</xdr:col>
      <xdr:colOff>107950</xdr:colOff>
      <xdr:row>19</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355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98425</xdr:rowOff>
    </xdr:from>
    <xdr:to>
      <xdr:col>78</xdr:col>
      <xdr:colOff>69850</xdr:colOff>
      <xdr:row>19</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355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98425</xdr:rowOff>
    </xdr:from>
    <xdr:to>
      <xdr:col>73</xdr:col>
      <xdr:colOff>180975</xdr:colOff>
      <xdr:row>19</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55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98425</xdr:rowOff>
    </xdr:from>
    <xdr:to>
      <xdr:col>69</xdr:col>
      <xdr:colOff>92075</xdr:colOff>
      <xdr:row>19</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3559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41910</xdr:rowOff>
    </xdr:from>
    <xdr:to>
      <xdr:col>69</xdr:col>
      <xdr:colOff>142875</xdr:colOff>
      <xdr:row>16</xdr:row>
      <xdr:rowOff>143510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153687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47625</xdr:rowOff>
    </xdr:from>
    <xdr:to>
      <xdr:col>78</xdr:col>
      <xdr:colOff>120650</xdr:colOff>
      <xdr:row>19</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134002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47625</xdr:rowOff>
    </xdr:from>
    <xdr:to>
      <xdr:col>69</xdr:col>
      <xdr:colOff>142875</xdr:colOff>
      <xdr:row>19</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134002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53340</xdr:rowOff>
    </xdr:from>
    <xdr:to>
      <xdr:col>65</xdr:col>
      <xdr:colOff>53975</xdr:colOff>
      <xdr:row>19</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新型コロナウイルス感染症の影響による子育て世帯等臨時特別支援事業等が終了したことにより、扶助費の経常収支比率は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ポイントの減となった。保育所運営給付や障害者自立支援給付費等の社会保障費は増加が続いており、長期的には増加傾向が続くとみられる。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23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国民健康保険事業会計繰出金は、新型コロナウイルス感染症の影響による受診控えからの復調等に伴い増となった。また、後期高齢者医療会計繰出金は、被保険者数の増加等に伴い増となった。要介護認定者数の増加等により介護保険事業会計繰出金も増となった。</a:t>
          </a:r>
          <a:r>
            <a:rPr lang="ja-JP" altLang="en-US" sz="1100">
              <a:solidFill>
                <a:schemeClr val="dk1"/>
              </a:solidFill>
              <a:effectLst/>
              <a:latin typeface="+mn-lt"/>
              <a:ea typeface="+mn-ea"/>
              <a:cs typeface="+mn-cs"/>
            </a:rPr>
            <a:t>ただし、分母</a:t>
          </a:r>
          <a:r>
            <a:rPr lang="ja-JP" altLang="ja-JP" sz="1100">
              <a:solidFill>
                <a:schemeClr val="dk1"/>
              </a:solidFill>
              <a:effectLst/>
              <a:latin typeface="+mn-lt"/>
              <a:ea typeface="+mn-ea"/>
              <a:cs typeface="+mn-cs"/>
            </a:rPr>
            <a:t>の経常一般財源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固定資産税（土地家屋）現年課税分</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の増により増となった</a:t>
          </a:r>
          <a:r>
            <a:rPr lang="ja-JP" altLang="en-US" sz="1100">
              <a:solidFill>
                <a:schemeClr val="dk1"/>
              </a:solidFill>
              <a:effectLst/>
              <a:latin typeface="+mn-lt"/>
              <a:ea typeface="+mn-ea"/>
              <a:cs typeface="+mn-cs"/>
            </a:rPr>
            <a:t>ため、その他の経常収支比率は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ポイントの減となった</a:t>
          </a:r>
          <a:r>
            <a:rPr lang="ja-JP" altLang="ja-JP" sz="1100">
              <a:solidFill>
                <a:schemeClr val="dk1"/>
              </a:solidFill>
              <a:effectLst/>
              <a:latin typeface="+mn-lt"/>
              <a:ea typeface="+mn-ea"/>
              <a:cs typeface="+mn-cs"/>
            </a:rPr>
            <a:t>。</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6350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55</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36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139700</xdr:rowOff>
    </xdr:from>
    <xdr:to>
      <xdr:col>69</xdr:col>
      <xdr:colOff>142875</xdr:colOff>
      <xdr:row>59</xdr:row>
      <xdr:rowOff>69850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の経常収支比率は、国庫負担金等超過受入額返還金の増等があったがポイントの増減はなく同数値であった。例年類似団体平均を上回っているのは補助事業の充実によるものであるが、引き続き「行財政改革を推進するための基本方針」に基づき、補助金の見直しと経費縮減に取り組む。</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39915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55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94343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5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38</xdr:row>
      <xdr:rowOff>94343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02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58964</xdr:rowOff>
    </xdr:from>
    <xdr:to>
      <xdr:col>69</xdr:col>
      <xdr:colOff>92075</xdr:colOff>
      <xdr:row>37</xdr:row>
      <xdr:rowOff>146050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160565</xdr:rowOff>
    </xdr:from>
    <xdr:to>
      <xdr:col>82</xdr:col>
      <xdr:colOff>158750</xdr:colOff>
      <xdr:row>38</xdr:row>
      <xdr:rowOff>90715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132642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8164</xdr:rowOff>
    </xdr:from>
    <xdr:to>
      <xdr:col>69</xdr:col>
      <xdr:colOff>142875</xdr:colOff>
      <xdr:row>37</xdr:row>
      <xdr:rowOff>109764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94542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元金の償還が開始（防災行政無線デジタル同報整備工事）されることによる増があるものの、償還の</a:t>
          </a:r>
          <a:r>
            <a:rPr lang="ja-JP" altLang="en-US" sz="1100">
              <a:solidFill>
                <a:schemeClr val="dk1"/>
              </a:solidFill>
              <a:effectLst/>
              <a:latin typeface="+mn-lt"/>
              <a:ea typeface="+mn-ea"/>
              <a:cs typeface="+mn-cs"/>
            </a:rPr>
            <a:t>完了</a:t>
          </a:r>
          <a:r>
            <a:rPr lang="ja-JP" altLang="ja-JP" sz="1100">
              <a:solidFill>
                <a:schemeClr val="dk1"/>
              </a:solidFill>
              <a:effectLst/>
              <a:latin typeface="+mn-lt"/>
              <a:ea typeface="+mn-ea"/>
              <a:cs typeface="+mn-cs"/>
            </a:rPr>
            <a:t>（グリーンパーク緑地用地買収等）による減の方が大きく、公債費の経常収支比率は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の減となった。老朽化した公共施設の更新、都市基盤のリニューアル等により、今後中長期にわたり市債の発行増が予想される。適切な公共施設の配置や財政規律を維持しながら、計画的かつ着実に事業を実施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141696</xdr:rowOff>
    </xdr:from>
    <xdr:to>
      <xdr:col>24</xdr:col>
      <xdr:colOff>25400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575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22497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677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15966</xdr:rowOff>
    </xdr:from>
    <xdr:to>
      <xdr:col>15</xdr:col>
      <xdr:colOff>98425</xdr:colOff>
      <xdr:row>74</xdr:row>
      <xdr:rowOff>22497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48623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03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130084</xdr:rowOff>
    </xdr:from>
    <xdr:to>
      <xdr:col>11</xdr:col>
      <xdr:colOff>60325</xdr:colOff>
      <xdr:row>78</xdr:row>
      <xdr:rowOff>60234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90896</xdr:rowOff>
    </xdr:from>
    <xdr:to>
      <xdr:col>24</xdr:col>
      <xdr:colOff>76200</xdr:colOff>
      <xdr:row>74</xdr:row>
      <xdr:rowOff>21046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170923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143147</xdr:rowOff>
    </xdr:from>
    <xdr:to>
      <xdr:col>15</xdr:col>
      <xdr:colOff>149225</xdr:colOff>
      <xdr:row>74</xdr:row>
      <xdr:rowOff>73297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83474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136616</xdr:rowOff>
    </xdr:from>
    <xdr:to>
      <xdr:col>11</xdr:col>
      <xdr:colOff>60325</xdr:colOff>
      <xdr:row>74</xdr:row>
      <xdr:rowOff>66766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76943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169273</xdr:rowOff>
    </xdr:from>
    <xdr:to>
      <xdr:col>6</xdr:col>
      <xdr:colOff>171450</xdr:colOff>
      <xdr:row>74</xdr:row>
      <xdr:rowOff>99423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109600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公債費の経常収支比率は減となり、公債費以外の経常収支比率は前年度と比べて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ポイントの減となった。公債費の減は一時的なものであり、今後は公共施設の更新等の影響で増加が見込まれることから、経常的な業務の見直し等の行財政改革を推進し、経常経費の削減に努める。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78</xdr:row>
      <xdr:rowOff>39914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191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156936</xdr:rowOff>
    </xdr:from>
    <xdr:to>
      <xdr:col>78</xdr:col>
      <xdr:colOff>69850</xdr:colOff>
      <xdr:row>78</xdr:row>
      <xdr:rowOff>39914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58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156936</xdr:rowOff>
    </xdr:from>
    <xdr:to>
      <xdr:col>73</xdr:col>
      <xdr:colOff>180975</xdr:colOff>
      <xdr:row>78</xdr:row>
      <xdr:rowOff>7257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5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113393</xdr:rowOff>
    </xdr:from>
    <xdr:to>
      <xdr:col>69</xdr:col>
      <xdr:colOff>92075</xdr:colOff>
      <xdr:row>78</xdr:row>
      <xdr:rowOff>7257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1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8164</xdr:rowOff>
    </xdr:from>
    <xdr:to>
      <xdr:col>65</xdr:col>
      <xdr:colOff>53975</xdr:colOff>
      <xdr:row>77</xdr:row>
      <xdr:rowOff>109764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119941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160564</xdr:rowOff>
    </xdr:from>
    <xdr:to>
      <xdr:col>78</xdr:col>
      <xdr:colOff>120650</xdr:colOff>
      <xdr:row>78</xdr:row>
      <xdr:rowOff>90714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106136</xdr:rowOff>
    </xdr:from>
    <xdr:to>
      <xdr:col>74</xdr:col>
      <xdr:colOff>31750</xdr:colOff>
      <xdr:row>78</xdr:row>
      <xdr:rowOff>36286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46463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127907</xdr:rowOff>
    </xdr:from>
    <xdr:to>
      <xdr:col>69</xdr:col>
      <xdr:colOff>142875</xdr:colOff>
      <xdr:row>78</xdr:row>
      <xdr:rowOff>58057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42834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62593</xdr:rowOff>
    </xdr:from>
    <xdr:to>
      <xdr:col>65</xdr:col>
      <xdr:colOff>53975</xdr:colOff>
      <xdr:row>77</xdr:row>
      <xdr:rowOff>164193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148970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152679</xdr:rowOff>
    </xdr:from>
    <xdr:to>
      <xdr:col>29</xdr:col>
      <xdr:colOff>127000</xdr:colOff>
      <xdr:row>17</xdr:row>
      <xdr:rowOff>11100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43504"/>
          <a:ext cx="647700" cy="2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167327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152679</xdr:rowOff>
    </xdr:from>
    <xdr:to>
      <xdr:col>26</xdr:col>
      <xdr:colOff>50800</xdr:colOff>
      <xdr:row>17</xdr:row>
      <xdr:rowOff>59144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3504"/>
          <a:ext cx="6985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59144</xdr:rowOff>
    </xdr:from>
    <xdr:to>
      <xdr:col>22</xdr:col>
      <xdr:colOff>114300</xdr:colOff>
      <xdr:row>18</xdr:row>
      <xdr:rowOff>62573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1419"/>
          <a:ext cx="698500" cy="17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62573</xdr:rowOff>
    </xdr:from>
    <xdr:to>
      <xdr:col>18</xdr:col>
      <xdr:colOff>177800</xdr:colOff>
      <xdr:row>18</xdr:row>
      <xdr:rowOff>79870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6298"/>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20803</xdr:rowOff>
    </xdr:from>
    <xdr:to>
      <xdr:col>19</xdr:col>
      <xdr:colOff>38100</xdr:colOff>
      <xdr:row>17</xdr:row>
      <xdr:rowOff>122403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3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132580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42253</xdr:rowOff>
    </xdr:from>
    <xdr:to>
      <xdr:col>15</xdr:col>
      <xdr:colOff>101600</xdr:colOff>
      <xdr:row>17</xdr:row>
      <xdr:rowOff>143853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154030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131750</xdr:rowOff>
    </xdr:from>
    <xdr:to>
      <xdr:col>29</xdr:col>
      <xdr:colOff>177800</xdr:colOff>
      <xdr:row>17</xdr:row>
      <xdr:rowOff>61900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148277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101879</xdr:rowOff>
    </xdr:from>
    <xdr:to>
      <xdr:col>26</xdr:col>
      <xdr:colOff>101600</xdr:colOff>
      <xdr:row>17</xdr:row>
      <xdr:rowOff>32029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42206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8344</xdr:rowOff>
    </xdr:from>
    <xdr:to>
      <xdr:col>22</xdr:col>
      <xdr:colOff>165100</xdr:colOff>
      <xdr:row>17</xdr:row>
      <xdr:rowOff>109944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120121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11773</xdr:rowOff>
    </xdr:from>
    <xdr:to>
      <xdr:col>19</xdr:col>
      <xdr:colOff>38100</xdr:colOff>
      <xdr:row>18</xdr:row>
      <xdr:rowOff>113373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98150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29070</xdr:rowOff>
    </xdr:from>
    <xdr:to>
      <xdr:col>15</xdr:col>
      <xdr:colOff>101600</xdr:colOff>
      <xdr:row>18</xdr:row>
      <xdr:rowOff>130670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115447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113779</xdr:rowOff>
    </xdr:from>
    <xdr:to>
      <xdr:col>29</xdr:col>
      <xdr:colOff>127000</xdr:colOff>
      <xdr:row>37</xdr:row>
      <xdr:rowOff>133286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38479"/>
          <a:ext cx="6477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113779</xdr:rowOff>
    </xdr:from>
    <xdr:to>
      <xdr:col>26</xdr:col>
      <xdr:colOff>50800</xdr:colOff>
      <xdr:row>37</xdr:row>
      <xdr:rowOff>228879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38479"/>
          <a:ext cx="698500" cy="11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168034</xdr:rowOff>
    </xdr:from>
    <xdr:to>
      <xdr:col>22</xdr:col>
      <xdr:colOff>114300</xdr:colOff>
      <xdr:row>37</xdr:row>
      <xdr:rowOff>228879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92734"/>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166167</xdr:rowOff>
    </xdr:from>
    <xdr:to>
      <xdr:col>18</xdr:col>
      <xdr:colOff>177800</xdr:colOff>
      <xdr:row>37</xdr:row>
      <xdr:rowOff>168034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19417"/>
          <a:ext cx="698500" cy="17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82486</xdr:rowOff>
    </xdr:from>
    <xdr:to>
      <xdr:col>29</xdr:col>
      <xdr:colOff>177800</xdr:colOff>
      <xdr:row>37</xdr:row>
      <xdr:rowOff>184086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0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162513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1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62979</xdr:rowOff>
    </xdr:from>
    <xdr:to>
      <xdr:col>26</xdr:col>
      <xdr:colOff>101600</xdr:colOff>
      <xdr:row>37</xdr:row>
      <xdr:rowOff>164579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149356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7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178079</xdr:rowOff>
    </xdr:from>
    <xdr:to>
      <xdr:col>22</xdr:col>
      <xdr:colOff>165100</xdr:colOff>
      <xdr:row>37</xdr:row>
      <xdr:rowOff>279679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0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264456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8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117234</xdr:rowOff>
    </xdr:from>
    <xdr:to>
      <xdr:col>19</xdr:col>
      <xdr:colOff>38100</xdr:colOff>
      <xdr:row>37</xdr:row>
      <xdr:rowOff>218834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115367</xdr:rowOff>
    </xdr:from>
    <xdr:to>
      <xdr:col>15</xdr:col>
      <xdr:colOff>101600</xdr:colOff>
      <xdr:row>37</xdr:row>
      <xdr:rowOff>45517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147,964
144,660
10.98
79,229,283
75,071,425
3,975,718
44,663,927
11,166,291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130491</xdr:rowOff>
    </xdr:from>
    <xdr:to>
      <xdr:col>24</xdr:col>
      <xdr:colOff>63500</xdr:colOff>
      <xdr:row>34</xdr:row>
      <xdr:rowOff>57665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88341"/>
          <a:ext cx="838200"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130491</xdr:rowOff>
    </xdr:from>
    <xdr:to>
      <xdr:col>19</xdr:col>
      <xdr:colOff>177800</xdr:colOff>
      <xdr:row>34</xdr:row>
      <xdr:rowOff>100511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8341"/>
          <a:ext cx="889000" cy="1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100511</xdr:rowOff>
    </xdr:from>
    <xdr:to>
      <xdr:col>15</xdr:col>
      <xdr:colOff>50800</xdr:colOff>
      <xdr:row>35</xdr:row>
      <xdr:rowOff>70075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29811"/>
          <a:ext cx="889000" cy="1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70075</xdr:rowOff>
    </xdr:from>
    <xdr:to>
      <xdr:col>10</xdr:col>
      <xdr:colOff>114300</xdr:colOff>
      <xdr:row>35</xdr:row>
      <xdr:rowOff>123372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0825"/>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11568</xdr:rowOff>
    </xdr:from>
    <xdr:to>
      <xdr:col>10</xdr:col>
      <xdr:colOff>165100</xdr:colOff>
      <xdr:row>36</xdr:row>
      <xdr:rowOff>113168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104295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15781</xdr:rowOff>
    </xdr:from>
    <xdr:to>
      <xdr:col>6</xdr:col>
      <xdr:colOff>38100</xdr:colOff>
      <xdr:row>36</xdr:row>
      <xdr:rowOff>117381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8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108508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6865</xdr:rowOff>
    </xdr:from>
    <xdr:to>
      <xdr:col>24</xdr:col>
      <xdr:colOff>114300</xdr:colOff>
      <xdr:row>34</xdr:row>
      <xdr:rowOff>108465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29742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79691</xdr:rowOff>
    </xdr:from>
    <xdr:to>
      <xdr:col>20</xdr:col>
      <xdr:colOff>38100</xdr:colOff>
      <xdr:row>34</xdr:row>
      <xdr:rowOff>9841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26368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49711</xdr:rowOff>
    </xdr:from>
    <xdr:to>
      <xdr:col>15</xdr:col>
      <xdr:colOff>101600</xdr:colOff>
      <xdr:row>34</xdr:row>
      <xdr:rowOff>151311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19275</xdr:rowOff>
    </xdr:from>
    <xdr:to>
      <xdr:col>10</xdr:col>
      <xdr:colOff>165100</xdr:colOff>
      <xdr:row>35</xdr:row>
      <xdr:rowOff>120875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72572</xdr:rowOff>
    </xdr:from>
    <xdr:to>
      <xdr:col>6</xdr:col>
      <xdr:colOff>38100</xdr:colOff>
      <xdr:row>36</xdr:row>
      <xdr:rowOff>2722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19249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48793</xdr:rowOff>
    </xdr:from>
    <xdr:to>
      <xdr:col>24</xdr:col>
      <xdr:colOff>63500</xdr:colOff>
      <xdr:row>50</xdr:row>
      <xdr:rowOff>145624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621293"/>
          <a:ext cx="8382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145624</xdr:rowOff>
    </xdr:from>
    <xdr:to>
      <xdr:col>19</xdr:col>
      <xdr:colOff>177800</xdr:colOff>
      <xdr:row>51</xdr:row>
      <xdr:rowOff>102762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18124"/>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102762</xdr:rowOff>
    </xdr:from>
    <xdr:to>
      <xdr:col>15</xdr:col>
      <xdr:colOff>50800</xdr:colOff>
      <xdr:row>52</xdr:row>
      <xdr:rowOff>4655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846712"/>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4655</xdr:rowOff>
    </xdr:from>
    <xdr:to>
      <xdr:col>10</xdr:col>
      <xdr:colOff>114300</xdr:colOff>
      <xdr:row>52</xdr:row>
      <xdr:rowOff>85541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20055"/>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23902</xdr:rowOff>
    </xdr:from>
    <xdr:to>
      <xdr:col>10</xdr:col>
      <xdr:colOff>165100</xdr:colOff>
      <xdr:row>57</xdr:row>
      <xdr:rowOff>125502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116629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72669</xdr:rowOff>
    </xdr:from>
    <xdr:to>
      <xdr:col>6</xdr:col>
      <xdr:colOff>38100</xdr:colOff>
      <xdr:row>58</xdr:row>
      <xdr:rowOff>2819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169443</xdr:rowOff>
    </xdr:from>
    <xdr:to>
      <xdr:col>24</xdr:col>
      <xdr:colOff>114300</xdr:colOff>
      <xdr:row>50</xdr:row>
      <xdr:rowOff>99593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5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122470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2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94824</xdr:rowOff>
    </xdr:from>
    <xdr:to>
      <xdr:col>20</xdr:col>
      <xdr:colOff>38100</xdr:colOff>
      <xdr:row>51</xdr:row>
      <xdr:rowOff>24974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6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41501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44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51962</xdr:rowOff>
    </xdr:from>
    <xdr:to>
      <xdr:col>15</xdr:col>
      <xdr:colOff>101600</xdr:colOff>
      <xdr:row>51</xdr:row>
      <xdr:rowOff>153562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7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170089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57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125305</xdr:rowOff>
    </xdr:from>
    <xdr:to>
      <xdr:col>10</xdr:col>
      <xdr:colOff>165100</xdr:colOff>
      <xdr:row>52</xdr:row>
      <xdr:rowOff>55455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71982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34741</xdr:rowOff>
    </xdr:from>
    <xdr:to>
      <xdr:col>6</xdr:col>
      <xdr:colOff>38100</xdr:colOff>
      <xdr:row>52</xdr:row>
      <xdr:rowOff>136341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152868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2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51918</xdr:rowOff>
    </xdr:from>
    <xdr:to>
      <xdr:col>24</xdr:col>
      <xdr:colOff>63500</xdr:colOff>
      <xdr:row>76</xdr:row>
      <xdr:rowOff>95261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82118"/>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70479</xdr:rowOff>
    </xdr:from>
    <xdr:to>
      <xdr:col>19</xdr:col>
      <xdr:colOff>177800</xdr:colOff>
      <xdr:row>76</xdr:row>
      <xdr:rowOff>95261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00679"/>
          <a:ext cx="889000" cy="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61793</xdr:rowOff>
    </xdr:from>
    <xdr:to>
      <xdr:col>15</xdr:col>
      <xdr:colOff>50800</xdr:colOff>
      <xdr:row>76</xdr:row>
      <xdr:rowOff>70479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9199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47437</xdr:rowOff>
    </xdr:from>
    <xdr:to>
      <xdr:col>10</xdr:col>
      <xdr:colOff>114300</xdr:colOff>
      <xdr:row>76</xdr:row>
      <xdr:rowOff>61793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77637"/>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123006</xdr:rowOff>
    </xdr:from>
    <xdr:to>
      <xdr:col>10</xdr:col>
      <xdr:colOff>165100</xdr:colOff>
      <xdr:row>77</xdr:row>
      <xdr:rowOff>53156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5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44283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4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115875</xdr:rowOff>
    </xdr:from>
    <xdr:to>
      <xdr:col>6</xdr:col>
      <xdr:colOff>38100</xdr:colOff>
      <xdr:row>77</xdr:row>
      <xdr:rowOff>46025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37152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xdr:rowOff>
    </xdr:from>
    <xdr:to>
      <xdr:col>24</xdr:col>
      <xdr:colOff>114300</xdr:colOff>
      <xdr:row>76</xdr:row>
      <xdr:rowOff>102718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23995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8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44461</xdr:rowOff>
    </xdr:from>
    <xdr:to>
      <xdr:col>20</xdr:col>
      <xdr:colOff>38100</xdr:colOff>
      <xdr:row>76</xdr:row>
      <xdr:rowOff>146061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162587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4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19679</xdr:rowOff>
    </xdr:from>
    <xdr:to>
      <xdr:col>15</xdr:col>
      <xdr:colOff>101600</xdr:colOff>
      <xdr:row>76</xdr:row>
      <xdr:rowOff>121279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137807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10993</xdr:rowOff>
    </xdr:from>
    <xdr:to>
      <xdr:col>10</xdr:col>
      <xdr:colOff>165100</xdr:colOff>
      <xdr:row>76</xdr:row>
      <xdr:rowOff>112593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129120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1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168087</xdr:rowOff>
    </xdr:from>
    <xdr:to>
      <xdr:col>6</xdr:col>
      <xdr:colOff>38100</xdr:colOff>
      <xdr:row>76</xdr:row>
      <xdr:rowOff>98237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114764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124943</xdr:rowOff>
    </xdr:from>
    <xdr:to>
      <xdr:col>24</xdr:col>
      <xdr:colOff>63500</xdr:colOff>
      <xdr:row>96</xdr:row>
      <xdr:rowOff>71665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12693"/>
          <a:ext cx="838200" cy="1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124943</xdr:rowOff>
    </xdr:from>
    <xdr:to>
      <xdr:col>19</xdr:col>
      <xdr:colOff>177800</xdr:colOff>
      <xdr:row>97</xdr:row>
      <xdr:rowOff>7175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12693"/>
          <a:ext cx="889000" cy="2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7175</xdr:rowOff>
    </xdr:from>
    <xdr:to>
      <xdr:col>15</xdr:col>
      <xdr:colOff>50800</xdr:colOff>
      <xdr:row>97</xdr:row>
      <xdr:rowOff>72910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7825"/>
          <a:ext cx="889000" cy="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72910</xdr:rowOff>
    </xdr:from>
    <xdr:to>
      <xdr:col>10</xdr:col>
      <xdr:colOff>114300</xdr:colOff>
      <xdr:row>98</xdr:row>
      <xdr:rowOff>3366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03560"/>
          <a:ext cx="889000" cy="10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120168</xdr:rowOff>
    </xdr:from>
    <xdr:to>
      <xdr:col>10</xdr:col>
      <xdr:colOff>165100</xdr:colOff>
      <xdr:row>98</xdr:row>
      <xdr:rowOff>50318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5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41445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16574</xdr:rowOff>
    </xdr:from>
    <xdr:to>
      <xdr:col>6</xdr:col>
      <xdr:colOff>38100</xdr:colOff>
      <xdr:row>98</xdr:row>
      <xdr:rowOff>118174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109301</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91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20865</xdr:rowOff>
    </xdr:from>
    <xdr:to>
      <xdr:col>24</xdr:col>
      <xdr:colOff>114300</xdr:colOff>
      <xdr:row>96</xdr:row>
      <xdr:rowOff>122465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43742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74143</xdr:rowOff>
    </xdr:from>
    <xdr:to>
      <xdr:col>20</xdr:col>
      <xdr:colOff>38100</xdr:colOff>
      <xdr:row>96</xdr:row>
      <xdr:rowOff>4293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20820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127825</xdr:rowOff>
    </xdr:from>
    <xdr:to>
      <xdr:col>15</xdr:col>
      <xdr:colOff>101600</xdr:colOff>
      <xdr:row>97</xdr:row>
      <xdr:rowOff>57975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74502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6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22110</xdr:rowOff>
    </xdr:from>
    <xdr:to>
      <xdr:col>10</xdr:col>
      <xdr:colOff>165100</xdr:colOff>
      <xdr:row>97</xdr:row>
      <xdr:rowOff>123710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140237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2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124016</xdr:rowOff>
    </xdr:from>
    <xdr:to>
      <xdr:col>6</xdr:col>
      <xdr:colOff>38100</xdr:colOff>
      <xdr:row>98</xdr:row>
      <xdr:rowOff>54166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70693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2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5382</xdr:rowOff>
    </xdr:from>
    <xdr:to>
      <xdr:col>54</xdr:col>
      <xdr:colOff>189865</xdr:colOff>
      <xdr:row>38</xdr:row>
      <xdr:rowOff>98689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177582"/>
          <a:ext cx="1270" cy="43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102516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98689</xdr:rowOff>
    </xdr:from>
    <xdr:to>
      <xdr:col>55</xdr:col>
      <xdr:colOff>88900</xdr:colOff>
      <xdr:row>38</xdr:row>
      <xdr:rowOff>98689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13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123509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9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5382</xdr:rowOff>
    </xdr:from>
    <xdr:to>
      <xdr:col>55</xdr:col>
      <xdr:colOff>88900</xdr:colOff>
      <xdr:row>36</xdr:row>
      <xdr:rowOff>5382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17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5382</xdr:rowOff>
    </xdr:from>
    <xdr:to>
      <xdr:col>55</xdr:col>
      <xdr:colOff>0</xdr:colOff>
      <xdr:row>36</xdr:row>
      <xdr:rowOff>58364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7582"/>
          <a:ext cx="8382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50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28115</xdr:rowOff>
    </xdr:from>
    <xdr:to>
      <xdr:col>55</xdr:col>
      <xdr:colOff>50800</xdr:colOff>
      <xdr:row>37</xdr:row>
      <xdr:rowOff>129715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129817</xdr:rowOff>
    </xdr:from>
    <xdr:to>
      <xdr:col>50</xdr:col>
      <xdr:colOff>114300</xdr:colOff>
      <xdr:row>36</xdr:row>
      <xdr:rowOff>58364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44767"/>
          <a:ext cx="889000" cy="78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57247</xdr:rowOff>
    </xdr:from>
    <xdr:to>
      <xdr:col>50</xdr:col>
      <xdr:colOff>165100</xdr:colOff>
      <xdr:row>37</xdr:row>
      <xdr:rowOff>158846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00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149974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129817</xdr:rowOff>
    </xdr:from>
    <xdr:to>
      <xdr:col>45</xdr:col>
      <xdr:colOff>177800</xdr:colOff>
      <xdr:row>37</xdr:row>
      <xdr:rowOff>13056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44767"/>
          <a:ext cx="889000" cy="9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142514</xdr:rowOff>
    </xdr:from>
    <xdr:to>
      <xdr:col>46</xdr:col>
      <xdr:colOff>38100</xdr:colOff>
      <xdr:row>33</xdr:row>
      <xdr:rowOff>72664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63791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2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13056</xdr:rowOff>
    </xdr:from>
    <xdr:to>
      <xdr:col>41</xdr:col>
      <xdr:colOff>50800</xdr:colOff>
      <xdr:row>37</xdr:row>
      <xdr:rowOff>30643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6706"/>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46152</xdr:rowOff>
    </xdr:from>
    <xdr:to>
      <xdr:col>41</xdr:col>
      <xdr:colOff>101600</xdr:colOff>
      <xdr:row>37</xdr:row>
      <xdr:rowOff>147752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65164</xdr:rowOff>
    </xdr:from>
    <xdr:to>
      <xdr:col>36</xdr:col>
      <xdr:colOff>165100</xdr:colOff>
      <xdr:row>37</xdr:row>
      <xdr:rowOff>166763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126032</xdr:rowOff>
    </xdr:from>
    <xdr:to>
      <xdr:col>55</xdr:col>
      <xdr:colOff>50800</xdr:colOff>
      <xdr:row>36</xdr:row>
      <xdr:rowOff>56182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79059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7564</xdr:rowOff>
    </xdr:from>
    <xdr:to>
      <xdr:col>50</xdr:col>
      <xdr:colOff>165100</xdr:colOff>
      <xdr:row>36</xdr:row>
      <xdr:rowOff>109164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125691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5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79017</xdr:rowOff>
    </xdr:from>
    <xdr:to>
      <xdr:col>46</xdr:col>
      <xdr:colOff>38100</xdr:colOff>
      <xdr:row>32</xdr:row>
      <xdr:rowOff>9167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25694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6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133706</xdr:rowOff>
    </xdr:from>
    <xdr:to>
      <xdr:col>41</xdr:col>
      <xdr:colOff>101600</xdr:colOff>
      <xdr:row>37</xdr:row>
      <xdr:rowOff>63856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80383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151293</xdr:rowOff>
    </xdr:from>
    <xdr:to>
      <xdr:col>36</xdr:col>
      <xdr:colOff>165100</xdr:colOff>
      <xdr:row>37</xdr:row>
      <xdr:rowOff>81443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130876</xdr:rowOff>
    </xdr:from>
    <xdr:to>
      <xdr:col>55</xdr:col>
      <xdr:colOff>0</xdr:colOff>
      <xdr:row>56</xdr:row>
      <xdr:rowOff>35824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560626"/>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130876</xdr:rowOff>
    </xdr:from>
    <xdr:to>
      <xdr:col>50</xdr:col>
      <xdr:colOff>114300</xdr:colOff>
      <xdr:row>57</xdr:row>
      <xdr:rowOff>150216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60626"/>
          <a:ext cx="889000" cy="3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139929</xdr:rowOff>
    </xdr:from>
    <xdr:to>
      <xdr:col>45</xdr:col>
      <xdr:colOff>177800</xdr:colOff>
      <xdr:row>57</xdr:row>
      <xdr:rowOff>150216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398229"/>
          <a:ext cx="8890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139929</xdr:rowOff>
    </xdr:from>
    <xdr:to>
      <xdr:col>41</xdr:col>
      <xdr:colOff>50800</xdr:colOff>
      <xdr:row>55</xdr:row>
      <xdr:rowOff>29332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398229"/>
          <a:ext cx="8890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81219</xdr:rowOff>
    </xdr:from>
    <xdr:to>
      <xdr:col>41</xdr:col>
      <xdr:colOff>101600</xdr:colOff>
      <xdr:row>56</xdr:row>
      <xdr:rowOff>11369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1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2496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60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72303</xdr:rowOff>
    </xdr:from>
    <xdr:to>
      <xdr:col>36</xdr:col>
      <xdr:colOff>165100</xdr:colOff>
      <xdr:row>56</xdr:row>
      <xdr:rowOff>2453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165030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156474</xdr:rowOff>
    </xdr:from>
    <xdr:to>
      <xdr:col>55</xdr:col>
      <xdr:colOff>50800</xdr:colOff>
      <xdr:row>56</xdr:row>
      <xdr:rowOff>86624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7901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80076</xdr:rowOff>
    </xdr:from>
    <xdr:to>
      <xdr:col>50</xdr:col>
      <xdr:colOff>165100</xdr:colOff>
      <xdr:row>56</xdr:row>
      <xdr:rowOff>10226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26753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2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99416</xdr:rowOff>
    </xdr:from>
    <xdr:to>
      <xdr:col>46</xdr:col>
      <xdr:colOff>38100</xdr:colOff>
      <xdr:row>58</xdr:row>
      <xdr:rowOff>29566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20693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89129</xdr:rowOff>
    </xdr:from>
    <xdr:to>
      <xdr:col>41</xdr:col>
      <xdr:colOff>101600</xdr:colOff>
      <xdr:row>55</xdr:row>
      <xdr:rowOff>19279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35806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1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149982</xdr:rowOff>
    </xdr:from>
    <xdr:to>
      <xdr:col>36</xdr:col>
      <xdr:colOff>165100</xdr:colOff>
      <xdr:row>55</xdr:row>
      <xdr:rowOff>80132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96659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138785</xdr:rowOff>
    </xdr:from>
    <xdr:to>
      <xdr:col>55</xdr:col>
      <xdr:colOff>0</xdr:colOff>
      <xdr:row>78</xdr:row>
      <xdr:rowOff>115377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826085"/>
          <a:ext cx="838200" cy="6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138785</xdr:rowOff>
    </xdr:from>
    <xdr:to>
      <xdr:col>50</xdr:col>
      <xdr:colOff>114300</xdr:colOff>
      <xdr:row>78</xdr:row>
      <xdr:rowOff>43596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826085"/>
          <a:ext cx="889000" cy="59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163110</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99192</xdr:rowOff>
    </xdr:from>
    <xdr:to>
      <xdr:col>45</xdr:col>
      <xdr:colOff>177800</xdr:colOff>
      <xdr:row>78</xdr:row>
      <xdr:rowOff>43596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29392"/>
          <a:ext cx="889000" cy="2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99192</xdr:rowOff>
    </xdr:from>
    <xdr:to>
      <xdr:col>41</xdr:col>
      <xdr:colOff>50800</xdr:colOff>
      <xdr:row>78</xdr:row>
      <xdr:rowOff>124978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29392"/>
          <a:ext cx="889000" cy="36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58862</xdr:rowOff>
    </xdr:from>
    <xdr:to>
      <xdr:col>41</xdr:col>
      <xdr:colOff>101600</xdr:colOff>
      <xdr:row>75</xdr:row>
      <xdr:rowOff>160462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291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5539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6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106776</xdr:rowOff>
    </xdr:from>
    <xdr:to>
      <xdr:col>36</xdr:col>
      <xdr:colOff>165100</xdr:colOff>
      <xdr:row>76</xdr:row>
      <xdr:rowOff>36926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53453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7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64577</xdr:rowOff>
    </xdr:from>
    <xdr:to>
      <xdr:col>55</xdr:col>
      <xdr:colOff>50800</xdr:colOff>
      <xdr:row>78</xdr:row>
      <xdr:rowOff>166177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150954</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2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87985</xdr:rowOff>
    </xdr:from>
    <xdr:to>
      <xdr:col>50</xdr:col>
      <xdr:colOff>165100</xdr:colOff>
      <xdr:row>75</xdr:row>
      <xdr:rowOff>18135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7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34662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5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164246</xdr:rowOff>
    </xdr:from>
    <xdr:to>
      <xdr:col>46</xdr:col>
      <xdr:colOff>38100</xdr:colOff>
      <xdr:row>78</xdr:row>
      <xdr:rowOff>94396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85523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48392</xdr:rowOff>
    </xdr:from>
    <xdr:to>
      <xdr:col>41</xdr:col>
      <xdr:colOff>101600</xdr:colOff>
      <xdr:row>76</xdr:row>
      <xdr:rowOff>149992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141119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1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74178</xdr:rowOff>
    </xdr:from>
    <xdr:to>
      <xdr:col>36</xdr:col>
      <xdr:colOff>165100</xdr:colOff>
      <xdr:row>79</xdr:row>
      <xdr:rowOff>4328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166905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54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68377</xdr:rowOff>
    </xdr:from>
    <xdr:to>
      <xdr:col>55</xdr:col>
      <xdr:colOff>0</xdr:colOff>
      <xdr:row>96</xdr:row>
      <xdr:rowOff>151625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27577"/>
          <a:ext cx="8382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151625</xdr:rowOff>
    </xdr:from>
    <xdr:to>
      <xdr:col>50</xdr:col>
      <xdr:colOff>114300</xdr:colOff>
      <xdr:row>97</xdr:row>
      <xdr:rowOff>50527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10825"/>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88742</xdr:rowOff>
    </xdr:from>
    <xdr:to>
      <xdr:col>45</xdr:col>
      <xdr:colOff>177800</xdr:colOff>
      <xdr:row>97</xdr:row>
      <xdr:rowOff>50527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47942"/>
          <a:ext cx="889000" cy="1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88742</xdr:rowOff>
    </xdr:from>
    <xdr:to>
      <xdr:col>41</xdr:col>
      <xdr:colOff>50800</xdr:colOff>
      <xdr:row>96</xdr:row>
      <xdr:rowOff>129490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47942"/>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103836</xdr:rowOff>
    </xdr:from>
    <xdr:to>
      <xdr:col>41</xdr:col>
      <xdr:colOff>101600</xdr:colOff>
      <xdr:row>97</xdr:row>
      <xdr:rowOff>33986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25113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82004</xdr:rowOff>
    </xdr:from>
    <xdr:to>
      <xdr:col>36</xdr:col>
      <xdr:colOff>165100</xdr:colOff>
      <xdr:row>97</xdr:row>
      <xdr:rowOff>12154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3281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17577</xdr:rowOff>
    </xdr:from>
    <xdr:to>
      <xdr:col>55</xdr:col>
      <xdr:colOff>50800</xdr:colOff>
      <xdr:row>96</xdr:row>
      <xdr:rowOff>119177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40454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100825</xdr:rowOff>
    </xdr:from>
    <xdr:to>
      <xdr:col>50</xdr:col>
      <xdr:colOff>165100</xdr:colOff>
      <xdr:row>97</xdr:row>
      <xdr:rowOff>30975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22102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171177</xdr:rowOff>
    </xdr:from>
    <xdr:to>
      <xdr:col>46</xdr:col>
      <xdr:colOff>38100</xdr:colOff>
      <xdr:row>97</xdr:row>
      <xdr:rowOff>101327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92454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2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37942</xdr:rowOff>
    </xdr:from>
    <xdr:to>
      <xdr:col>41</xdr:col>
      <xdr:colOff>101600</xdr:colOff>
      <xdr:row>96</xdr:row>
      <xdr:rowOff>139542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156069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78690</xdr:rowOff>
    </xdr:from>
    <xdr:to>
      <xdr:col>36</xdr:col>
      <xdr:colOff>165100</xdr:colOff>
      <xdr:row>97</xdr:row>
      <xdr:rowOff>8840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25367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53522</xdr:rowOff>
    </xdr:from>
    <xdr:to>
      <xdr:col>72</xdr:col>
      <xdr:colOff>38100</xdr:colOff>
      <xdr:row>31</xdr:row>
      <xdr:rowOff>155122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536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199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51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58420</xdr:rowOff>
    </xdr:from>
    <xdr:to>
      <xdr:col>67</xdr:col>
      <xdr:colOff>101600</xdr:colOff>
      <xdr:row>30</xdr:row>
      <xdr:rowOff>160020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52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5097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17227</xdr:rowOff>
    </xdr:from>
    <xdr:to>
      <xdr:col>85</xdr:col>
      <xdr:colOff>127000</xdr:colOff>
      <xdr:row>78</xdr:row>
      <xdr:rowOff>30544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90327"/>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167494</xdr:rowOff>
    </xdr:from>
    <xdr:to>
      <xdr:col>81</xdr:col>
      <xdr:colOff>50800</xdr:colOff>
      <xdr:row>78</xdr:row>
      <xdr:rowOff>17227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369144"/>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167494</xdr:rowOff>
    </xdr:from>
    <xdr:to>
      <xdr:col>76</xdr:col>
      <xdr:colOff>114300</xdr:colOff>
      <xdr:row>77</xdr:row>
      <xdr:rowOff>170714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369144"/>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147358</xdr:rowOff>
    </xdr:from>
    <xdr:to>
      <xdr:col>71</xdr:col>
      <xdr:colOff>177800</xdr:colOff>
      <xdr:row>77</xdr:row>
      <xdr:rowOff>170714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4900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151194</xdr:rowOff>
    </xdr:from>
    <xdr:to>
      <xdr:col>85</xdr:col>
      <xdr:colOff>177800</xdr:colOff>
      <xdr:row>78</xdr:row>
      <xdr:rowOff>81344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66121</xdr:rowOff>
    </xdr:from>
    <xdr:ext cx="469744"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137877</xdr:rowOff>
    </xdr:from>
    <xdr:to>
      <xdr:col>81</xdr:col>
      <xdr:colOff>101600</xdr:colOff>
      <xdr:row>78</xdr:row>
      <xdr:rowOff>68027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116694</xdr:rowOff>
    </xdr:from>
    <xdr:to>
      <xdr:col>76</xdr:col>
      <xdr:colOff>165100</xdr:colOff>
      <xdr:row>78</xdr:row>
      <xdr:rowOff>46844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37971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119914</xdr:rowOff>
    </xdr:from>
    <xdr:to>
      <xdr:col>72</xdr:col>
      <xdr:colOff>38100</xdr:colOff>
      <xdr:row>78</xdr:row>
      <xdr:rowOff>50064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41191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96558</xdr:rowOff>
    </xdr:from>
    <xdr:to>
      <xdr:col>67</xdr:col>
      <xdr:colOff>101600</xdr:colOff>
      <xdr:row>78</xdr:row>
      <xdr:rowOff>26708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17835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93942</xdr:rowOff>
    </xdr:from>
    <xdr:to>
      <xdr:col>85</xdr:col>
      <xdr:colOff>127000</xdr:colOff>
      <xdr:row>92</xdr:row>
      <xdr:rowOff>142215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524442"/>
          <a:ext cx="838200" cy="3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93942</xdr:rowOff>
    </xdr:from>
    <xdr:to>
      <xdr:col>81</xdr:col>
      <xdr:colOff>50800</xdr:colOff>
      <xdr:row>93</xdr:row>
      <xdr:rowOff>26467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524442"/>
          <a:ext cx="889000" cy="4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23228</xdr:rowOff>
    </xdr:from>
    <xdr:to>
      <xdr:col>76</xdr:col>
      <xdr:colOff>114300</xdr:colOff>
      <xdr:row>93</xdr:row>
      <xdr:rowOff>26467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596807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23228</xdr:rowOff>
    </xdr:from>
    <xdr:to>
      <xdr:col>71</xdr:col>
      <xdr:colOff>177800</xdr:colOff>
      <xdr:row>95</xdr:row>
      <xdr:rowOff>126709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5968078"/>
          <a:ext cx="889000" cy="4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164300</xdr:rowOff>
    </xdr:from>
    <xdr:to>
      <xdr:col>72</xdr:col>
      <xdr:colOff>38100</xdr:colOff>
      <xdr:row>96</xdr:row>
      <xdr:rowOff>94450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85577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5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113742</xdr:rowOff>
    </xdr:from>
    <xdr:to>
      <xdr:col>67</xdr:col>
      <xdr:colOff>101600</xdr:colOff>
      <xdr:row>95</xdr:row>
      <xdr:rowOff>43892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23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60419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0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91415</xdr:rowOff>
    </xdr:from>
    <xdr:to>
      <xdr:col>85</xdr:col>
      <xdr:colOff>177800</xdr:colOff>
      <xdr:row>93</xdr:row>
      <xdr:rowOff>21565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8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114292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7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43142</xdr:rowOff>
    </xdr:from>
    <xdr:to>
      <xdr:col>81</xdr:col>
      <xdr:colOff>101600</xdr:colOff>
      <xdr:row>90</xdr:row>
      <xdr:rowOff>144742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161269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2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147117</xdr:rowOff>
    </xdr:from>
    <xdr:to>
      <xdr:col>76</xdr:col>
      <xdr:colOff>165100</xdr:colOff>
      <xdr:row>93</xdr:row>
      <xdr:rowOff>77267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9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93794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6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143878</xdr:rowOff>
    </xdr:from>
    <xdr:to>
      <xdr:col>72</xdr:col>
      <xdr:colOff>38100</xdr:colOff>
      <xdr:row>93</xdr:row>
      <xdr:rowOff>74028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59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90555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56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75909</xdr:rowOff>
    </xdr:from>
    <xdr:to>
      <xdr:col>67</xdr:col>
      <xdr:colOff>101600</xdr:colOff>
      <xdr:row>96</xdr:row>
      <xdr:rowOff>6059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168636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154559</xdr:rowOff>
    </xdr:from>
    <xdr:to>
      <xdr:col>116</xdr:col>
      <xdr:colOff>63500</xdr:colOff>
      <xdr:row>38</xdr:row>
      <xdr:rowOff>155321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6965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153797</xdr:rowOff>
    </xdr:from>
    <xdr:to>
      <xdr:col>111</xdr:col>
      <xdr:colOff>177800</xdr:colOff>
      <xdr:row>38</xdr:row>
      <xdr:rowOff>155321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688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153797</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6889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30988</xdr:rowOff>
    </xdr:from>
    <xdr:to>
      <xdr:col>102</xdr:col>
      <xdr:colOff>165100</xdr:colOff>
      <xdr:row>37</xdr:row>
      <xdr:rowOff>132588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149115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1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131191</xdr:rowOff>
    </xdr:from>
    <xdr:to>
      <xdr:col>98</xdr:col>
      <xdr:colOff>38100</xdr:colOff>
      <xdr:row>37</xdr:row>
      <xdr:rowOff>61341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77868</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103759</xdr:rowOff>
    </xdr:from>
    <xdr:to>
      <xdr:col>116</xdr:col>
      <xdr:colOff>114300</xdr:colOff>
      <xdr:row>39</xdr:row>
      <xdr:rowOff>33909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18686</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3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104521</xdr:rowOff>
    </xdr:from>
    <xdr:to>
      <xdr:col>112</xdr:col>
      <xdr:colOff>38100</xdr:colOff>
      <xdr:row>39</xdr:row>
      <xdr:rowOff>34671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25798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102997</xdr:rowOff>
    </xdr:from>
    <xdr:to>
      <xdr:col>107</xdr:col>
      <xdr:colOff>101600</xdr:colOff>
      <xdr:row>39</xdr:row>
      <xdr:rowOff>33147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24274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40005</xdr:rowOff>
    </xdr:from>
    <xdr:to>
      <xdr:col>116</xdr:col>
      <xdr:colOff>63500</xdr:colOff>
      <xdr:row>59</xdr:row>
      <xdr:rowOff>41402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5555"/>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34925</xdr:rowOff>
    </xdr:from>
    <xdr:to>
      <xdr:col>111</xdr:col>
      <xdr:colOff>177800</xdr:colOff>
      <xdr:row>59</xdr:row>
      <xdr:rowOff>40005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047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34925</xdr:rowOff>
    </xdr:from>
    <xdr:to>
      <xdr:col>107</xdr:col>
      <xdr:colOff>50800</xdr:colOff>
      <xdr:row>59</xdr:row>
      <xdr:rowOff>37846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047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34544</xdr:rowOff>
    </xdr:from>
    <xdr:to>
      <xdr:col>102</xdr:col>
      <xdr:colOff>114300</xdr:colOff>
      <xdr:row>59</xdr:row>
      <xdr:rowOff>37846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009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128778</xdr:rowOff>
    </xdr:from>
    <xdr:to>
      <xdr:col>102</xdr:col>
      <xdr:colOff>165100</xdr:colOff>
      <xdr:row>56</xdr:row>
      <xdr:rowOff>58928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55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75455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33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24257</xdr:rowOff>
    </xdr:from>
    <xdr:to>
      <xdr:col>98</xdr:col>
      <xdr:colOff>38100</xdr:colOff>
      <xdr:row>56</xdr:row>
      <xdr:rowOff>125857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6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142384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4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162052</xdr:rowOff>
    </xdr:from>
    <xdr:to>
      <xdr:col>116</xdr:col>
      <xdr:colOff>114300</xdr:colOff>
      <xdr:row>59</xdr:row>
      <xdr:rowOff>92202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76979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1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155575</xdr:rowOff>
    </xdr:from>
    <xdr:to>
      <xdr:col>107</xdr:col>
      <xdr:colOff>101600</xdr:colOff>
      <xdr:row>59</xdr:row>
      <xdr:rowOff>85725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76852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92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158496</xdr:rowOff>
    </xdr:from>
    <xdr:to>
      <xdr:col>102</xdr:col>
      <xdr:colOff>165100</xdr:colOff>
      <xdr:row>59</xdr:row>
      <xdr:rowOff>88646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79773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155194</xdr:rowOff>
    </xdr:from>
    <xdr:to>
      <xdr:col>98</xdr:col>
      <xdr:colOff>38100</xdr:colOff>
      <xdr:row>59</xdr:row>
      <xdr:rowOff>85344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76471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92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140066</xdr:rowOff>
    </xdr:from>
    <xdr:to>
      <xdr:col>116</xdr:col>
      <xdr:colOff>63500</xdr:colOff>
      <xdr:row>75</xdr:row>
      <xdr:rowOff>41905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27366"/>
          <a:ext cx="8382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35230</xdr:rowOff>
    </xdr:from>
    <xdr:to>
      <xdr:col>111</xdr:col>
      <xdr:colOff>177800</xdr:colOff>
      <xdr:row>75</xdr:row>
      <xdr:rowOff>41905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93980"/>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3135</xdr:rowOff>
    </xdr:from>
    <xdr:to>
      <xdr:col>107</xdr:col>
      <xdr:colOff>50800</xdr:colOff>
      <xdr:row>75</xdr:row>
      <xdr:rowOff>35230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18985"/>
          <a:ext cx="889000" cy="37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3135</xdr:rowOff>
    </xdr:from>
    <xdr:to>
      <xdr:col>102</xdr:col>
      <xdr:colOff>114300</xdr:colOff>
      <xdr:row>73</xdr:row>
      <xdr:rowOff>102438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18985"/>
          <a:ext cx="889000" cy="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105039</xdr:rowOff>
    </xdr:from>
    <xdr:to>
      <xdr:col>102</xdr:col>
      <xdr:colOff>165100</xdr:colOff>
      <xdr:row>74</xdr:row>
      <xdr:rowOff>35189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26316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122275</xdr:rowOff>
    </xdr:from>
    <xdr:to>
      <xdr:col>98</xdr:col>
      <xdr:colOff>38100</xdr:colOff>
      <xdr:row>74</xdr:row>
      <xdr:rowOff>52425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43552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89266</xdr:rowOff>
    </xdr:from>
    <xdr:to>
      <xdr:col>116</xdr:col>
      <xdr:colOff>114300</xdr:colOff>
      <xdr:row>75</xdr:row>
      <xdr:rowOff>19416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112143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162555</xdr:rowOff>
    </xdr:from>
    <xdr:to>
      <xdr:col>112</xdr:col>
      <xdr:colOff>38100</xdr:colOff>
      <xdr:row>75</xdr:row>
      <xdr:rowOff>92705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109232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155880</xdr:rowOff>
    </xdr:from>
    <xdr:to>
      <xdr:col>107</xdr:col>
      <xdr:colOff>101600</xdr:colOff>
      <xdr:row>75</xdr:row>
      <xdr:rowOff>86030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123785</xdr:rowOff>
    </xdr:from>
    <xdr:to>
      <xdr:col>102</xdr:col>
      <xdr:colOff>165100</xdr:colOff>
      <xdr:row>73</xdr:row>
      <xdr:rowOff>53935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70462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51638</xdr:rowOff>
    </xdr:from>
    <xdr:to>
      <xdr:col>98</xdr:col>
      <xdr:colOff>38100</xdr:colOff>
      <xdr:row>73</xdr:row>
      <xdr:rowOff>153238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169765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・扶助費は、住民一人当たり</a:t>
          </a:r>
          <a:r>
            <a:rPr lang="en-US" altLang="ja-JP" sz="1100">
              <a:solidFill>
                <a:schemeClr val="dk1"/>
              </a:solidFill>
              <a:effectLst/>
              <a:latin typeface="+mn-lt"/>
              <a:ea typeface="+mn-ea"/>
              <a:cs typeface="+mn-cs"/>
            </a:rPr>
            <a:t>128,357</a:t>
          </a:r>
          <a:r>
            <a:rPr lang="ja-JP" altLang="ja-JP" sz="1100">
              <a:solidFill>
                <a:schemeClr val="dk1"/>
              </a:solidFill>
              <a:effectLst/>
              <a:latin typeface="+mn-lt"/>
              <a:ea typeface="+mn-ea"/>
              <a:cs typeface="+mn-cs"/>
            </a:rPr>
            <a:t>円となっており、子育て世帯等臨時</a:t>
          </a:r>
          <a:r>
            <a:rPr lang="ja-JP" altLang="en-US" sz="1100">
              <a:solidFill>
                <a:schemeClr val="dk1"/>
              </a:solidFill>
              <a:effectLst/>
              <a:latin typeface="+mn-lt"/>
              <a:ea typeface="+mn-ea"/>
              <a:cs typeface="+mn-cs"/>
            </a:rPr>
            <a:t>特別支援事業</a:t>
          </a:r>
          <a:r>
            <a:rPr lang="ja-JP" altLang="ja-JP" sz="1100">
              <a:solidFill>
                <a:schemeClr val="dk1"/>
              </a:solidFill>
              <a:effectLst/>
              <a:latin typeface="+mn-lt"/>
              <a:ea typeface="+mn-ea"/>
              <a:cs typeface="+mn-cs"/>
            </a:rPr>
            <a:t>の終了等に伴い減少はしたが類似団体と比べて高い水準にある。</a:t>
          </a:r>
        </a:p>
        <a:p>
          <a:r>
            <a:rPr lang="ja-JP" altLang="ja-JP" sz="1100">
              <a:solidFill>
                <a:schemeClr val="dk1"/>
              </a:solidFill>
              <a:effectLst/>
              <a:latin typeface="+mn-lt"/>
              <a:ea typeface="+mn-ea"/>
              <a:cs typeface="+mn-cs"/>
            </a:rPr>
            <a:t>・物件費については、住民一人当たり</a:t>
          </a:r>
          <a:r>
            <a:rPr lang="en-US" altLang="ja-JP" sz="1100">
              <a:solidFill>
                <a:schemeClr val="dk1"/>
              </a:solidFill>
              <a:effectLst/>
              <a:latin typeface="+mn-lt"/>
              <a:ea typeface="+mn-ea"/>
              <a:cs typeface="+mn-cs"/>
            </a:rPr>
            <a:t>120,772</a:t>
          </a:r>
          <a:r>
            <a:rPr lang="ja-JP" altLang="ja-JP" sz="1100">
              <a:solidFill>
                <a:schemeClr val="dk1"/>
              </a:solidFill>
              <a:effectLst/>
              <a:latin typeface="+mn-lt"/>
              <a:ea typeface="+mn-ea"/>
              <a:cs typeface="+mn-cs"/>
            </a:rPr>
            <a:t>円となっており、類似団体と比べて高い水準にある。アウトソーシングを推進していることと、充実した施設の維持管理によるものが大きく、今後も業務の外部委託化が進めば物件費は増加していくと見込まれるが、事務事業の見直しに努める。</a:t>
          </a:r>
        </a:p>
        <a:p>
          <a:r>
            <a:rPr lang="ja-JP" altLang="ja-JP" sz="1100">
              <a:solidFill>
                <a:schemeClr val="dk1"/>
              </a:solidFill>
              <a:effectLst/>
              <a:latin typeface="+mn-lt"/>
              <a:ea typeface="+mn-ea"/>
              <a:cs typeface="+mn-cs"/>
            </a:rPr>
            <a:t>・補助費等は、国庫負担等超過受入額返還金や中学校改築事業における地権者への補償金の増等により、前年度を上回る水準にある。</a:t>
          </a:r>
        </a:p>
        <a:p>
          <a:r>
            <a:rPr lang="ja-JP" altLang="ja-JP" sz="1100">
              <a:solidFill>
                <a:schemeClr val="dk1"/>
              </a:solidFill>
              <a:effectLst/>
              <a:latin typeface="+mn-lt"/>
              <a:ea typeface="+mn-ea"/>
              <a:cs typeface="+mn-cs"/>
            </a:rPr>
            <a:t>・公債費は類似団体と比べて低い水準となっているが、今後は小中学校をはじめとする公共施設の更新等に伴い、公債費の増加が予想される。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147,964
144,660
10.98
79,229,283
75,071,425
3,975,718
44,663,927
11,166,291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68072</xdr:rowOff>
    </xdr:from>
    <xdr:to>
      <xdr:col>24</xdr:col>
      <xdr:colOff>62865</xdr:colOff>
      <xdr:row>39</xdr:row>
      <xdr:rowOff>66548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54472"/>
          <a:ext cx="1270" cy="1198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70375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66548</xdr:rowOff>
    </xdr:from>
    <xdr:to>
      <xdr:col>24</xdr:col>
      <xdr:colOff>152400</xdr:colOff>
      <xdr:row>39</xdr:row>
      <xdr:rowOff>66548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14749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68072</xdr:rowOff>
    </xdr:from>
    <xdr:to>
      <xdr:col>24</xdr:col>
      <xdr:colOff>152400</xdr:colOff>
      <xdr:row>32</xdr:row>
      <xdr:rowOff>68072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5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68072</xdr:rowOff>
    </xdr:from>
    <xdr:to>
      <xdr:col>24</xdr:col>
      <xdr:colOff>63500</xdr:colOff>
      <xdr:row>32</xdr:row>
      <xdr:rowOff>110744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5447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5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28448</xdr:rowOff>
    </xdr:from>
    <xdr:to>
      <xdr:col>19</xdr:col>
      <xdr:colOff>177800</xdr:colOff>
      <xdr:row>32</xdr:row>
      <xdr:rowOff>110744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48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116332</xdr:rowOff>
    </xdr:from>
    <xdr:to>
      <xdr:col>20</xdr:col>
      <xdr:colOff>38100</xdr:colOff>
      <xdr:row>37</xdr:row>
      <xdr:rowOff>46482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37609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xdr:rowOff>
    </xdr:from>
    <xdr:to>
      <xdr:col>15</xdr:col>
      <xdr:colOff>50800</xdr:colOff>
      <xdr:row>32</xdr:row>
      <xdr:rowOff>28448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351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117856</xdr:rowOff>
    </xdr:from>
    <xdr:to>
      <xdr:col>15</xdr:col>
      <xdr:colOff>101600</xdr:colOff>
      <xdr:row>37</xdr:row>
      <xdr:rowOff>48006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9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39133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6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143764</xdr:rowOff>
    </xdr:from>
    <xdr:to>
      <xdr:col>6</xdr:col>
      <xdr:colOff>38100</xdr:colOff>
      <xdr:row>34</xdr:row>
      <xdr:rowOff>73914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65041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17272</xdr:rowOff>
    </xdr:from>
    <xdr:to>
      <xdr:col>24</xdr:col>
      <xdr:colOff>114300</xdr:colOff>
      <xdr:row>32</xdr:row>
      <xdr:rowOff>118872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141749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59944</xdr:rowOff>
    </xdr:from>
    <xdr:to>
      <xdr:col>20</xdr:col>
      <xdr:colOff>38100</xdr:colOff>
      <xdr:row>32</xdr:row>
      <xdr:rowOff>161544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149098</xdr:rowOff>
    </xdr:from>
    <xdr:to>
      <xdr:col>15</xdr:col>
      <xdr:colOff>101600</xdr:colOff>
      <xdr:row>32</xdr:row>
      <xdr:rowOff>79248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95775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127762</xdr:rowOff>
    </xdr:from>
    <xdr:to>
      <xdr:col>10</xdr:col>
      <xdr:colOff>165100</xdr:colOff>
      <xdr:row>32</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100330</xdr:rowOff>
    </xdr:from>
    <xdr:to>
      <xdr:col>6</xdr:col>
      <xdr:colOff>38100</xdr:colOff>
      <xdr:row>32</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73863</xdr:rowOff>
    </xdr:from>
    <xdr:to>
      <xdr:col>24</xdr:col>
      <xdr:colOff>62865</xdr:colOff>
      <xdr:row>58</xdr:row>
      <xdr:rowOff>104943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03613"/>
          <a:ext cx="1270" cy="54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108770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104943</xdr:rowOff>
    </xdr:from>
    <xdr:to>
      <xdr:col>24</xdr:col>
      <xdr:colOff>152400</xdr:colOff>
      <xdr:row>58</xdr:row>
      <xdr:rowOff>104943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20540</xdr:rowOff>
    </xdr:from>
    <xdr:ext cx="534377"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2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73863</xdr:rowOff>
    </xdr:from>
    <xdr:to>
      <xdr:col>24</xdr:col>
      <xdr:colOff>152400</xdr:colOff>
      <xdr:row>55</xdr:row>
      <xdr:rowOff>73863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123269</xdr:rowOff>
    </xdr:from>
    <xdr:to>
      <xdr:col>24</xdr:col>
      <xdr:colOff>63500</xdr:colOff>
      <xdr:row>56</xdr:row>
      <xdr:rowOff>2807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553019"/>
          <a:ext cx="8382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145975</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4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167548</xdr:rowOff>
    </xdr:from>
    <xdr:to>
      <xdr:col>24</xdr:col>
      <xdr:colOff>114300</xdr:colOff>
      <xdr:row>57</xdr:row>
      <xdr:rowOff>97698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51346</xdr:rowOff>
    </xdr:from>
    <xdr:to>
      <xdr:col>19</xdr:col>
      <xdr:colOff>177800</xdr:colOff>
      <xdr:row>55</xdr:row>
      <xdr:rowOff>123269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23846"/>
          <a:ext cx="889000" cy="9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152060</xdr:rowOff>
    </xdr:from>
    <xdr:to>
      <xdr:col>20</xdr:col>
      <xdr:colOff>38100</xdr:colOff>
      <xdr:row>57</xdr:row>
      <xdr:rowOff>82210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73337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51346</xdr:rowOff>
    </xdr:from>
    <xdr:to>
      <xdr:col>15</xdr:col>
      <xdr:colOff>50800</xdr:colOff>
      <xdr:row>56</xdr:row>
      <xdr:rowOff>58309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23846"/>
          <a:ext cx="889000" cy="10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119847</xdr:rowOff>
    </xdr:from>
    <xdr:to>
      <xdr:col>15</xdr:col>
      <xdr:colOff>101600</xdr:colOff>
      <xdr:row>52</xdr:row>
      <xdr:rowOff>49997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41124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58309</xdr:rowOff>
    </xdr:from>
    <xdr:to>
      <xdr:col>10</xdr:col>
      <xdr:colOff>114300</xdr:colOff>
      <xdr:row>56</xdr:row>
      <xdr:rowOff>101876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659509"/>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108083</xdr:rowOff>
    </xdr:from>
    <xdr:to>
      <xdr:col>10</xdr:col>
      <xdr:colOff>165100</xdr:colOff>
      <xdr:row>57</xdr:row>
      <xdr:rowOff>38233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7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29360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8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71660</xdr:rowOff>
    </xdr:from>
    <xdr:to>
      <xdr:col>6</xdr:col>
      <xdr:colOff>38100</xdr:colOff>
      <xdr:row>57</xdr:row>
      <xdr:rowOff>1810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6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164387</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123457</xdr:rowOff>
    </xdr:from>
    <xdr:to>
      <xdr:col>24</xdr:col>
      <xdr:colOff>114300</xdr:colOff>
      <xdr:row>56</xdr:row>
      <xdr:rowOff>53607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38384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72469</xdr:rowOff>
    </xdr:from>
    <xdr:to>
      <xdr:col>20</xdr:col>
      <xdr:colOff>38100</xdr:colOff>
      <xdr:row>56</xdr:row>
      <xdr:rowOff>2619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19146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2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546</xdr:rowOff>
    </xdr:from>
    <xdr:to>
      <xdr:col>15</xdr:col>
      <xdr:colOff>101600</xdr:colOff>
      <xdr:row>50</xdr:row>
      <xdr:rowOff>102146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5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118673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3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7509</xdr:rowOff>
    </xdr:from>
    <xdr:to>
      <xdr:col>10</xdr:col>
      <xdr:colOff>165100</xdr:colOff>
      <xdr:row>56</xdr:row>
      <xdr:rowOff>109109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125636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3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51076</xdr:rowOff>
    </xdr:from>
    <xdr:to>
      <xdr:col>6</xdr:col>
      <xdr:colOff>38100</xdr:colOff>
      <xdr:row>56</xdr:row>
      <xdr:rowOff>152676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169203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4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162647</xdr:rowOff>
    </xdr:from>
    <xdr:to>
      <xdr:col>24</xdr:col>
      <xdr:colOff>63500</xdr:colOff>
      <xdr:row>73</xdr:row>
      <xdr:rowOff>53507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507047"/>
          <a:ext cx="8382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162647</xdr:rowOff>
    </xdr:from>
    <xdr:to>
      <xdr:col>19</xdr:col>
      <xdr:colOff>177800</xdr:colOff>
      <xdr:row>74</xdr:row>
      <xdr:rowOff>19348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07047"/>
          <a:ext cx="889000" cy="1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19348</xdr:rowOff>
    </xdr:from>
    <xdr:to>
      <xdr:col>15</xdr:col>
      <xdr:colOff>50800</xdr:colOff>
      <xdr:row>74</xdr:row>
      <xdr:rowOff>38060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06648"/>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38060</xdr:rowOff>
    </xdr:from>
    <xdr:to>
      <xdr:col>10</xdr:col>
      <xdr:colOff>114300</xdr:colOff>
      <xdr:row>74</xdr:row>
      <xdr:rowOff>137142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25360"/>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60195</xdr:rowOff>
    </xdr:from>
    <xdr:to>
      <xdr:col>10</xdr:col>
      <xdr:colOff>165100</xdr:colOff>
      <xdr:row>76</xdr:row>
      <xdr:rowOff>161795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09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152922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136230</xdr:rowOff>
    </xdr:from>
    <xdr:to>
      <xdr:col>6</xdr:col>
      <xdr:colOff>38100</xdr:colOff>
      <xdr:row>77</xdr:row>
      <xdr:rowOff>66380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57507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2707</xdr:rowOff>
    </xdr:from>
    <xdr:to>
      <xdr:col>24</xdr:col>
      <xdr:colOff>114300</xdr:colOff>
      <xdr:row>73</xdr:row>
      <xdr:rowOff>104307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25584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36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111847</xdr:rowOff>
    </xdr:from>
    <xdr:to>
      <xdr:col>20</xdr:col>
      <xdr:colOff>38100</xdr:colOff>
      <xdr:row>73</xdr:row>
      <xdr:rowOff>41997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58524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23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139998</xdr:rowOff>
    </xdr:from>
    <xdr:to>
      <xdr:col>15</xdr:col>
      <xdr:colOff>101600</xdr:colOff>
      <xdr:row>74</xdr:row>
      <xdr:rowOff>70148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86675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158710</xdr:rowOff>
    </xdr:from>
    <xdr:to>
      <xdr:col>10</xdr:col>
      <xdr:colOff>165100</xdr:colOff>
      <xdr:row>74</xdr:row>
      <xdr:rowOff>88860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105387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86342</xdr:rowOff>
    </xdr:from>
    <xdr:to>
      <xdr:col>6</xdr:col>
      <xdr:colOff>38100</xdr:colOff>
      <xdr:row>75</xdr:row>
      <xdr:rowOff>16492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7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33019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4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71768</xdr:rowOff>
    </xdr:from>
    <xdr:to>
      <xdr:col>24</xdr:col>
      <xdr:colOff>63500</xdr:colOff>
      <xdr:row>96</xdr:row>
      <xdr:rowOff>15112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59518"/>
          <a:ext cx="838200" cy="1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15112</xdr:rowOff>
    </xdr:from>
    <xdr:to>
      <xdr:col>19</xdr:col>
      <xdr:colOff>177800</xdr:colOff>
      <xdr:row>97</xdr:row>
      <xdr:rowOff>17799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474312"/>
          <a:ext cx="889000" cy="17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25819</xdr:rowOff>
    </xdr:from>
    <xdr:to>
      <xdr:col>15</xdr:col>
      <xdr:colOff>50800</xdr:colOff>
      <xdr:row>97</xdr:row>
      <xdr:rowOff>17799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485019"/>
          <a:ext cx="889000" cy="16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25819</xdr:rowOff>
    </xdr:from>
    <xdr:to>
      <xdr:col>10</xdr:col>
      <xdr:colOff>114300</xdr:colOff>
      <xdr:row>96</xdr:row>
      <xdr:rowOff>131356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485019"/>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97644</xdr:rowOff>
    </xdr:from>
    <xdr:to>
      <xdr:col>10</xdr:col>
      <xdr:colOff>165100</xdr:colOff>
      <xdr:row>98</xdr:row>
      <xdr:rowOff>27794</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72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18921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8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44056</xdr:rowOff>
    </xdr:from>
    <xdr:to>
      <xdr:col>6</xdr:col>
      <xdr:colOff>38100</xdr:colOff>
      <xdr:row>97</xdr:row>
      <xdr:rowOff>145656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136783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20968</xdr:rowOff>
    </xdr:from>
    <xdr:to>
      <xdr:col>24</xdr:col>
      <xdr:colOff>114300</xdr:colOff>
      <xdr:row>95</xdr:row>
      <xdr:rowOff>122568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43845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135762</xdr:rowOff>
    </xdr:from>
    <xdr:to>
      <xdr:col>20</xdr:col>
      <xdr:colOff>38100</xdr:colOff>
      <xdr:row>96</xdr:row>
      <xdr:rowOff>65912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82439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138449</xdr:rowOff>
    </xdr:from>
    <xdr:to>
      <xdr:col>15</xdr:col>
      <xdr:colOff>101600</xdr:colOff>
      <xdr:row>97</xdr:row>
      <xdr:rowOff>68599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85126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146469</xdr:rowOff>
    </xdr:from>
    <xdr:to>
      <xdr:col>10</xdr:col>
      <xdr:colOff>165100</xdr:colOff>
      <xdr:row>96</xdr:row>
      <xdr:rowOff>76619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4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93146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2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80556</xdr:rowOff>
    </xdr:from>
    <xdr:to>
      <xdr:col>6</xdr:col>
      <xdr:colOff>38100</xdr:colOff>
      <xdr:row>97</xdr:row>
      <xdr:rowOff>10706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27233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134747</xdr:rowOff>
    </xdr:from>
    <xdr:to>
      <xdr:col>55</xdr:col>
      <xdr:colOff>0</xdr:colOff>
      <xdr:row>34</xdr:row>
      <xdr:rowOff>142367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596404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142367</xdr:rowOff>
    </xdr:from>
    <xdr:to>
      <xdr:col>50</xdr:col>
      <xdr:colOff>114300</xdr:colOff>
      <xdr:row>35</xdr:row>
      <xdr:rowOff>73406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5971667"/>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71501</xdr:rowOff>
    </xdr:from>
    <xdr:to>
      <xdr:col>45</xdr:col>
      <xdr:colOff>177800</xdr:colOff>
      <xdr:row>35</xdr:row>
      <xdr:rowOff>73406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07225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70739</xdr:rowOff>
    </xdr:from>
    <xdr:to>
      <xdr:col>41</xdr:col>
      <xdr:colOff>50800</xdr:colOff>
      <xdr:row>35</xdr:row>
      <xdr:rowOff>71501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0714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83947</xdr:rowOff>
    </xdr:from>
    <xdr:to>
      <xdr:col>55</xdr:col>
      <xdr:colOff>50800</xdr:colOff>
      <xdr:row>35</xdr:row>
      <xdr:rowOff>14097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106824</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91567</xdr:rowOff>
    </xdr:from>
    <xdr:to>
      <xdr:col>50</xdr:col>
      <xdr:colOff>165100</xdr:colOff>
      <xdr:row>35</xdr:row>
      <xdr:rowOff>21717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38244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22606</xdr:rowOff>
    </xdr:from>
    <xdr:to>
      <xdr:col>46</xdr:col>
      <xdr:colOff>38100</xdr:colOff>
      <xdr:row>35</xdr:row>
      <xdr:rowOff>124206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140733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20701</xdr:rowOff>
    </xdr:from>
    <xdr:to>
      <xdr:col>41</xdr:col>
      <xdr:colOff>101600</xdr:colOff>
      <xdr:row>35</xdr:row>
      <xdr:rowOff>122301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138828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19939</xdr:rowOff>
    </xdr:from>
    <xdr:to>
      <xdr:col>36</xdr:col>
      <xdr:colOff>165100</xdr:colOff>
      <xdr:row>35</xdr:row>
      <xdr:rowOff>121539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138066</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171190</xdr:rowOff>
    </xdr:from>
    <xdr:to>
      <xdr:col>55</xdr:col>
      <xdr:colOff>0</xdr:colOff>
      <xdr:row>58</xdr:row>
      <xdr:rowOff>2654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43840"/>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169875</xdr:rowOff>
    </xdr:from>
    <xdr:to>
      <xdr:col>50</xdr:col>
      <xdr:colOff>114300</xdr:colOff>
      <xdr:row>58</xdr:row>
      <xdr:rowOff>2654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4252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168218</xdr:rowOff>
    </xdr:from>
    <xdr:to>
      <xdr:col>45</xdr:col>
      <xdr:colOff>177800</xdr:colOff>
      <xdr:row>57</xdr:row>
      <xdr:rowOff>169875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4086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168218</xdr:rowOff>
    </xdr:from>
    <xdr:to>
      <xdr:col>41</xdr:col>
      <xdr:colOff>50800</xdr:colOff>
      <xdr:row>57</xdr:row>
      <xdr:rowOff>169704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408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92501</xdr:rowOff>
    </xdr:from>
    <xdr:to>
      <xdr:col>41</xdr:col>
      <xdr:colOff>101600</xdr:colOff>
      <xdr:row>57</xdr:row>
      <xdr:rowOff>22651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39178</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90386</xdr:rowOff>
    </xdr:from>
    <xdr:to>
      <xdr:col>36</xdr:col>
      <xdr:colOff>165100</xdr:colOff>
      <xdr:row>57</xdr:row>
      <xdr:rowOff>20536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37063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120390</xdr:rowOff>
    </xdr:from>
    <xdr:to>
      <xdr:col>55</xdr:col>
      <xdr:colOff>50800</xdr:colOff>
      <xdr:row>58</xdr:row>
      <xdr:rowOff>50540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35317</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123304</xdr:rowOff>
    </xdr:from>
    <xdr:to>
      <xdr:col>50</xdr:col>
      <xdr:colOff>165100</xdr:colOff>
      <xdr:row>58</xdr:row>
      <xdr:rowOff>53454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44581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998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119075</xdr:rowOff>
    </xdr:from>
    <xdr:to>
      <xdr:col>46</xdr:col>
      <xdr:colOff>38100</xdr:colOff>
      <xdr:row>58</xdr:row>
      <xdr:rowOff>49225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40352</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998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117418</xdr:rowOff>
    </xdr:from>
    <xdr:to>
      <xdr:col>41</xdr:col>
      <xdr:colOff>101600</xdr:colOff>
      <xdr:row>58</xdr:row>
      <xdr:rowOff>47568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38695</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998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118904</xdr:rowOff>
    </xdr:from>
    <xdr:to>
      <xdr:col>36</xdr:col>
      <xdr:colOff>165100</xdr:colOff>
      <xdr:row>58</xdr:row>
      <xdr:rowOff>49054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40181</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99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2539</xdr:rowOff>
    </xdr:from>
    <xdr:to>
      <xdr:col>55</xdr:col>
      <xdr:colOff>0</xdr:colOff>
      <xdr:row>76</xdr:row>
      <xdr:rowOff>54386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32739"/>
          <a:ext cx="8382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27046</xdr:rowOff>
    </xdr:from>
    <xdr:to>
      <xdr:col>50</xdr:col>
      <xdr:colOff>114300</xdr:colOff>
      <xdr:row>76</xdr:row>
      <xdr:rowOff>2539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885796"/>
          <a:ext cx="889000" cy="1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27046</xdr:rowOff>
    </xdr:from>
    <xdr:to>
      <xdr:col>45</xdr:col>
      <xdr:colOff>177800</xdr:colOff>
      <xdr:row>77</xdr:row>
      <xdr:rowOff>150307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85796"/>
          <a:ext cx="889000" cy="4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150307</xdr:rowOff>
    </xdr:from>
    <xdr:to>
      <xdr:col>41</xdr:col>
      <xdr:colOff>50800</xdr:colOff>
      <xdr:row>78</xdr:row>
      <xdr:rowOff>5924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51957"/>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110708</xdr:rowOff>
    </xdr:from>
    <xdr:to>
      <xdr:col>41</xdr:col>
      <xdr:colOff>101600</xdr:colOff>
      <xdr:row>77</xdr:row>
      <xdr:rowOff>40858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57386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1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126299</xdr:rowOff>
    </xdr:from>
    <xdr:to>
      <xdr:col>36</xdr:col>
      <xdr:colOff>165100</xdr:colOff>
      <xdr:row>77</xdr:row>
      <xdr:rowOff>56449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72976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3586</xdr:rowOff>
    </xdr:from>
    <xdr:to>
      <xdr:col>55</xdr:col>
      <xdr:colOff>50800</xdr:colOff>
      <xdr:row>76</xdr:row>
      <xdr:rowOff>105186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26464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123190</xdr:rowOff>
    </xdr:from>
    <xdr:to>
      <xdr:col>50</xdr:col>
      <xdr:colOff>165100</xdr:colOff>
      <xdr:row>76</xdr:row>
      <xdr:rowOff>53339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69867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147696</xdr:rowOff>
    </xdr:from>
    <xdr:to>
      <xdr:col>46</xdr:col>
      <xdr:colOff>38100</xdr:colOff>
      <xdr:row>75</xdr:row>
      <xdr:rowOff>77846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3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94373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99507</xdr:rowOff>
    </xdr:from>
    <xdr:to>
      <xdr:col>41</xdr:col>
      <xdr:colOff>101600</xdr:colOff>
      <xdr:row>78</xdr:row>
      <xdr:rowOff>29657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20784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126574</xdr:rowOff>
    </xdr:from>
    <xdr:to>
      <xdr:col>36</xdr:col>
      <xdr:colOff>165100</xdr:colOff>
      <xdr:row>78</xdr:row>
      <xdr:rowOff>56724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47851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89142</xdr:rowOff>
    </xdr:from>
    <xdr:to>
      <xdr:col>55</xdr:col>
      <xdr:colOff>0</xdr:colOff>
      <xdr:row>94</xdr:row>
      <xdr:rowOff>119735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033992"/>
          <a:ext cx="838200" cy="2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119735</xdr:rowOff>
    </xdr:from>
    <xdr:to>
      <xdr:col>50</xdr:col>
      <xdr:colOff>114300</xdr:colOff>
      <xdr:row>95</xdr:row>
      <xdr:rowOff>48374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36035"/>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78663</xdr:rowOff>
    </xdr:from>
    <xdr:to>
      <xdr:col>45</xdr:col>
      <xdr:colOff>177800</xdr:colOff>
      <xdr:row>95</xdr:row>
      <xdr:rowOff>48374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52063"/>
          <a:ext cx="889000" cy="4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78663</xdr:rowOff>
    </xdr:from>
    <xdr:to>
      <xdr:col>41</xdr:col>
      <xdr:colOff>50800</xdr:colOff>
      <xdr:row>93</xdr:row>
      <xdr:rowOff>11455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852063"/>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775</xdr:rowOff>
    </xdr:from>
    <xdr:to>
      <xdr:col>41</xdr:col>
      <xdr:colOff>101600</xdr:colOff>
      <xdr:row>95</xdr:row>
      <xdr:rowOff>102375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93502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134696</xdr:rowOff>
    </xdr:from>
    <xdr:to>
      <xdr:col>36</xdr:col>
      <xdr:colOff>165100</xdr:colOff>
      <xdr:row>95</xdr:row>
      <xdr:rowOff>64846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55973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38342</xdr:rowOff>
    </xdr:from>
    <xdr:to>
      <xdr:col>55</xdr:col>
      <xdr:colOff>50800</xdr:colOff>
      <xdr:row>93</xdr:row>
      <xdr:rowOff>139942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61219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68935</xdr:rowOff>
    </xdr:from>
    <xdr:to>
      <xdr:col>50</xdr:col>
      <xdr:colOff>165100</xdr:colOff>
      <xdr:row>94</xdr:row>
      <xdr:rowOff>170535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169024</xdr:rowOff>
    </xdr:from>
    <xdr:to>
      <xdr:col>46</xdr:col>
      <xdr:colOff>38100</xdr:colOff>
      <xdr:row>95</xdr:row>
      <xdr:rowOff>99174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115701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27863</xdr:rowOff>
    </xdr:from>
    <xdr:to>
      <xdr:col>41</xdr:col>
      <xdr:colOff>101600</xdr:colOff>
      <xdr:row>92</xdr:row>
      <xdr:rowOff>129463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8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145990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132105</xdr:rowOff>
    </xdr:from>
    <xdr:to>
      <xdr:col>36</xdr:col>
      <xdr:colOff>165100</xdr:colOff>
      <xdr:row>93</xdr:row>
      <xdr:rowOff>62255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78782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6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137958</xdr:rowOff>
    </xdr:from>
    <xdr:to>
      <xdr:col>85</xdr:col>
      <xdr:colOff>127000</xdr:colOff>
      <xdr:row>36</xdr:row>
      <xdr:rowOff>156028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0158"/>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125875</xdr:rowOff>
    </xdr:from>
    <xdr:to>
      <xdr:col>81</xdr:col>
      <xdr:colOff>50800</xdr:colOff>
      <xdr:row>36</xdr:row>
      <xdr:rowOff>156028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26625"/>
          <a:ext cx="889000" cy="2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125875</xdr:rowOff>
    </xdr:from>
    <xdr:to>
      <xdr:col>76</xdr:col>
      <xdr:colOff>114300</xdr:colOff>
      <xdr:row>36</xdr:row>
      <xdr:rowOff>4608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26625"/>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4608</xdr:rowOff>
    </xdr:from>
    <xdr:to>
      <xdr:col>71</xdr:col>
      <xdr:colOff>177800</xdr:colOff>
      <xdr:row>36</xdr:row>
      <xdr:rowOff>48042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768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164665</xdr:rowOff>
    </xdr:from>
    <xdr:to>
      <xdr:col>72</xdr:col>
      <xdr:colOff>38100</xdr:colOff>
      <xdr:row>36</xdr:row>
      <xdr:rowOff>94815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85942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51780</xdr:rowOff>
    </xdr:from>
    <xdr:to>
      <xdr:col>67</xdr:col>
      <xdr:colOff>101600</xdr:colOff>
      <xdr:row>36</xdr:row>
      <xdr:rowOff>153380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144507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87158</xdr:rowOff>
    </xdr:from>
    <xdr:to>
      <xdr:col>85</xdr:col>
      <xdr:colOff>177800</xdr:colOff>
      <xdr:row>37</xdr:row>
      <xdr:rowOff>17308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110035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105228</xdr:rowOff>
    </xdr:from>
    <xdr:to>
      <xdr:col>81</xdr:col>
      <xdr:colOff>101600</xdr:colOff>
      <xdr:row>37</xdr:row>
      <xdr:rowOff>35378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51905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75075</xdr:rowOff>
    </xdr:from>
    <xdr:to>
      <xdr:col>76</xdr:col>
      <xdr:colOff>165100</xdr:colOff>
      <xdr:row>36</xdr:row>
      <xdr:rowOff>5225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21752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125258</xdr:rowOff>
    </xdr:from>
    <xdr:to>
      <xdr:col>72</xdr:col>
      <xdr:colOff>38100</xdr:colOff>
      <xdr:row>36</xdr:row>
      <xdr:rowOff>55408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71935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168692</xdr:rowOff>
    </xdr:from>
    <xdr:to>
      <xdr:col>67</xdr:col>
      <xdr:colOff>101600</xdr:colOff>
      <xdr:row>36</xdr:row>
      <xdr:rowOff>98842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115369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21513</xdr:rowOff>
    </xdr:from>
    <xdr:to>
      <xdr:col>85</xdr:col>
      <xdr:colOff>127000</xdr:colOff>
      <xdr:row>52</xdr:row>
      <xdr:rowOff>64224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765463"/>
          <a:ext cx="838200" cy="2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21513</xdr:rowOff>
    </xdr:from>
    <xdr:to>
      <xdr:col>81</xdr:col>
      <xdr:colOff>50800</xdr:colOff>
      <xdr:row>53</xdr:row>
      <xdr:rowOff>159226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765463"/>
          <a:ext cx="889000" cy="4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159226</xdr:rowOff>
    </xdr:from>
    <xdr:to>
      <xdr:col>76</xdr:col>
      <xdr:colOff>114300</xdr:colOff>
      <xdr:row>54</xdr:row>
      <xdr:rowOff>28048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46076"/>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28048</xdr:rowOff>
    </xdr:from>
    <xdr:to>
      <xdr:col>71</xdr:col>
      <xdr:colOff>177800</xdr:colOff>
      <xdr:row>55</xdr:row>
      <xdr:rowOff>40297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86348"/>
          <a:ext cx="889000" cy="18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39770</xdr:rowOff>
    </xdr:from>
    <xdr:to>
      <xdr:col>72</xdr:col>
      <xdr:colOff>38100</xdr:colOff>
      <xdr:row>56</xdr:row>
      <xdr:rowOff>141370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132497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132220</xdr:rowOff>
    </xdr:from>
    <xdr:to>
      <xdr:col>67</xdr:col>
      <xdr:colOff>101600</xdr:colOff>
      <xdr:row>57</xdr:row>
      <xdr:rowOff>62370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53497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13424</xdr:rowOff>
    </xdr:from>
    <xdr:to>
      <xdr:col>85</xdr:col>
      <xdr:colOff>177800</xdr:colOff>
      <xdr:row>52</xdr:row>
      <xdr:rowOff>115024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36301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142163</xdr:rowOff>
    </xdr:from>
    <xdr:to>
      <xdr:col>81</xdr:col>
      <xdr:colOff>101600</xdr:colOff>
      <xdr:row>51</xdr:row>
      <xdr:rowOff>72313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7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88840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108426</xdr:rowOff>
    </xdr:from>
    <xdr:to>
      <xdr:col>76</xdr:col>
      <xdr:colOff>165100</xdr:colOff>
      <xdr:row>54</xdr:row>
      <xdr:rowOff>38576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55103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148698</xdr:rowOff>
    </xdr:from>
    <xdr:to>
      <xdr:col>72</xdr:col>
      <xdr:colOff>38100</xdr:colOff>
      <xdr:row>54</xdr:row>
      <xdr:rowOff>78848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95375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160947</xdr:rowOff>
    </xdr:from>
    <xdr:to>
      <xdr:col>67</xdr:col>
      <xdr:colOff>101600</xdr:colOff>
      <xdr:row>55</xdr:row>
      <xdr:rowOff>91097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107624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53522</xdr:rowOff>
    </xdr:from>
    <xdr:to>
      <xdr:col>72</xdr:col>
      <xdr:colOff>38100</xdr:colOff>
      <xdr:row>71</xdr:row>
      <xdr:rowOff>155122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22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0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58420</xdr:rowOff>
    </xdr:from>
    <xdr:to>
      <xdr:col>67</xdr:col>
      <xdr:colOff>101600</xdr:colOff>
      <xdr:row>70</xdr:row>
      <xdr:rowOff>160020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205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5097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183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17227</xdr:rowOff>
    </xdr:from>
    <xdr:to>
      <xdr:col>85</xdr:col>
      <xdr:colOff>127000</xdr:colOff>
      <xdr:row>98</xdr:row>
      <xdr:rowOff>30544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819327"/>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167494</xdr:rowOff>
    </xdr:from>
    <xdr:to>
      <xdr:col>81</xdr:col>
      <xdr:colOff>50800</xdr:colOff>
      <xdr:row>98</xdr:row>
      <xdr:rowOff>17227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98144"/>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167494</xdr:rowOff>
    </xdr:from>
    <xdr:to>
      <xdr:col>76</xdr:col>
      <xdr:colOff>114300</xdr:colOff>
      <xdr:row>97</xdr:row>
      <xdr:rowOff>170714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98144"/>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147358</xdr:rowOff>
    </xdr:from>
    <xdr:to>
      <xdr:col>71</xdr:col>
      <xdr:colOff>177800</xdr:colOff>
      <xdr:row>97</xdr:row>
      <xdr:rowOff>170714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7800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151194</xdr:rowOff>
    </xdr:from>
    <xdr:to>
      <xdr:col>85</xdr:col>
      <xdr:colOff>177800</xdr:colOff>
      <xdr:row>98</xdr:row>
      <xdr:rowOff>81344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66121</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137877</xdr:rowOff>
    </xdr:from>
    <xdr:to>
      <xdr:col>81</xdr:col>
      <xdr:colOff>101600</xdr:colOff>
      <xdr:row>98</xdr:row>
      <xdr:rowOff>68027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59154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116694</xdr:rowOff>
    </xdr:from>
    <xdr:to>
      <xdr:col>76</xdr:col>
      <xdr:colOff>165100</xdr:colOff>
      <xdr:row>98</xdr:row>
      <xdr:rowOff>46844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37971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4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119914</xdr:rowOff>
    </xdr:from>
    <xdr:to>
      <xdr:col>72</xdr:col>
      <xdr:colOff>38100</xdr:colOff>
      <xdr:row>98</xdr:row>
      <xdr:rowOff>50064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41191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96558</xdr:rowOff>
    </xdr:from>
    <xdr:to>
      <xdr:col>67</xdr:col>
      <xdr:colOff>101600</xdr:colOff>
      <xdr:row>98</xdr:row>
      <xdr:rowOff>26708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17835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8145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30379</xdr:rowOff>
    </xdr:from>
    <xdr:to>
      <xdr:col>98</xdr:col>
      <xdr:colOff>38100</xdr:colOff>
      <xdr:row>38</xdr:row>
      <xdr:rowOff>131979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148505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2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60" baseline="0">
              <a:solidFill>
                <a:schemeClr val="dk1"/>
              </a:solidFill>
              <a:effectLst/>
              <a:latin typeface="+mn-lt"/>
              <a:ea typeface="+mn-ea"/>
              <a:cs typeface="+mn-cs"/>
            </a:rPr>
            <a:t>・主な構成項目である民生費は、住民一人当たり</a:t>
          </a:r>
          <a:r>
            <a:rPr lang="en-US" altLang="ja-JP" sz="1060" baseline="0">
              <a:solidFill>
                <a:schemeClr val="dk1"/>
              </a:solidFill>
              <a:effectLst/>
              <a:latin typeface="+mn-lt"/>
              <a:ea typeface="+mn-ea"/>
              <a:cs typeface="+mn-cs"/>
            </a:rPr>
            <a:t>218,668</a:t>
          </a:r>
          <a:r>
            <a:rPr lang="ja-JP" altLang="ja-JP" sz="1060" baseline="0">
              <a:solidFill>
                <a:schemeClr val="dk1"/>
              </a:solidFill>
              <a:effectLst/>
              <a:latin typeface="+mn-lt"/>
              <a:ea typeface="+mn-ea"/>
              <a:cs typeface="+mn-cs"/>
            </a:rPr>
            <a:t>円と、前年度と比較して</a:t>
          </a:r>
          <a:r>
            <a:rPr lang="en-US" altLang="ja-JP" sz="1060" baseline="0">
              <a:solidFill>
                <a:schemeClr val="dk1"/>
              </a:solidFill>
              <a:effectLst/>
              <a:latin typeface="+mn-lt"/>
              <a:ea typeface="+mn-ea"/>
              <a:cs typeface="+mn-cs"/>
            </a:rPr>
            <a:t>5,724</a:t>
          </a:r>
          <a:r>
            <a:rPr lang="ja-JP" altLang="ja-JP" sz="1060" baseline="0">
              <a:solidFill>
                <a:schemeClr val="dk1"/>
              </a:solidFill>
              <a:effectLst/>
              <a:latin typeface="+mn-lt"/>
              <a:ea typeface="+mn-ea"/>
              <a:cs typeface="+mn-cs"/>
            </a:rPr>
            <a:t>円減少したが、類似団体と比べて高い水準にある。前年度からの減要因としては、新型コロナウイルス感染症に係る経済対策事業である子育て世帯等臨時特別支援事業及び住民税非課税世帯等臨時特別給付金事業等の減が挙げられる。</a:t>
          </a:r>
        </a:p>
        <a:p>
          <a:r>
            <a:rPr lang="ja-JP" altLang="ja-JP" sz="1060" baseline="0">
              <a:solidFill>
                <a:schemeClr val="dk1"/>
              </a:solidFill>
              <a:effectLst/>
              <a:latin typeface="+mn-lt"/>
              <a:ea typeface="+mn-ea"/>
              <a:cs typeface="+mn-cs"/>
            </a:rPr>
            <a:t>・総務費は、公共施設整備基金積立金の減により、住民一人当たり</a:t>
          </a:r>
          <a:r>
            <a:rPr lang="en-US" altLang="ja-JP" sz="1060" baseline="0">
              <a:solidFill>
                <a:schemeClr val="dk1"/>
              </a:solidFill>
              <a:effectLst/>
              <a:latin typeface="+mn-lt"/>
              <a:ea typeface="+mn-ea"/>
              <a:cs typeface="+mn-cs"/>
            </a:rPr>
            <a:t>68,372</a:t>
          </a:r>
          <a:r>
            <a:rPr lang="ja-JP" altLang="ja-JP" sz="1060" baseline="0">
              <a:solidFill>
                <a:schemeClr val="dk1"/>
              </a:solidFill>
              <a:effectLst/>
              <a:latin typeface="+mn-lt"/>
              <a:ea typeface="+mn-ea"/>
              <a:cs typeface="+mn-cs"/>
            </a:rPr>
            <a:t>円と、前年度と比較して</a:t>
          </a:r>
          <a:r>
            <a:rPr lang="en-US" altLang="ja-JP" sz="1060" baseline="0">
              <a:solidFill>
                <a:schemeClr val="dk1"/>
              </a:solidFill>
              <a:effectLst/>
              <a:latin typeface="+mn-lt"/>
              <a:ea typeface="+mn-ea"/>
              <a:cs typeface="+mn-cs"/>
            </a:rPr>
            <a:t>5,353</a:t>
          </a:r>
          <a:r>
            <a:rPr lang="ja-JP" altLang="ja-JP" sz="1060" baseline="0">
              <a:solidFill>
                <a:schemeClr val="dk1"/>
              </a:solidFill>
              <a:effectLst/>
              <a:latin typeface="+mn-lt"/>
              <a:ea typeface="+mn-ea"/>
              <a:cs typeface="+mn-cs"/>
            </a:rPr>
            <a:t>円の減となった。</a:t>
          </a:r>
        </a:p>
        <a:p>
          <a:r>
            <a:rPr lang="ja-JP" altLang="ja-JP" sz="1060" baseline="0">
              <a:solidFill>
                <a:schemeClr val="dk1"/>
              </a:solidFill>
              <a:effectLst/>
              <a:latin typeface="+mn-lt"/>
              <a:ea typeface="+mn-ea"/>
              <a:cs typeface="+mn-cs"/>
            </a:rPr>
            <a:t>・商工費は、市内事業者支援や経済対策等の取組みのうち前年度で終了したものがあったことにより、住民一人当たり</a:t>
          </a:r>
          <a:r>
            <a:rPr lang="en-US" altLang="ja-JP" sz="1060" baseline="0">
              <a:solidFill>
                <a:schemeClr val="dk1"/>
              </a:solidFill>
              <a:effectLst/>
              <a:latin typeface="+mn-lt"/>
              <a:ea typeface="+mn-ea"/>
              <a:cs typeface="+mn-cs"/>
            </a:rPr>
            <a:t>9,366</a:t>
          </a:r>
          <a:r>
            <a:rPr lang="ja-JP" altLang="ja-JP" sz="1060" baseline="0">
              <a:solidFill>
                <a:schemeClr val="dk1"/>
              </a:solidFill>
              <a:effectLst/>
              <a:latin typeface="+mn-lt"/>
              <a:ea typeface="+mn-ea"/>
              <a:cs typeface="+mn-cs"/>
            </a:rPr>
            <a:t>円と、前年度と比較して</a:t>
          </a:r>
          <a:r>
            <a:rPr lang="en-US" altLang="ja-JP" sz="1060" baseline="0">
              <a:solidFill>
                <a:schemeClr val="dk1"/>
              </a:solidFill>
              <a:effectLst/>
              <a:latin typeface="+mn-lt"/>
              <a:ea typeface="+mn-ea"/>
              <a:cs typeface="+mn-cs"/>
            </a:rPr>
            <a:t>1,134</a:t>
          </a:r>
          <a:r>
            <a:rPr lang="ja-JP" altLang="ja-JP" sz="1060" baseline="0">
              <a:solidFill>
                <a:schemeClr val="dk1"/>
              </a:solidFill>
              <a:effectLst/>
              <a:latin typeface="+mn-lt"/>
              <a:ea typeface="+mn-ea"/>
              <a:cs typeface="+mn-cs"/>
            </a:rPr>
            <a:t>円の減となった。</a:t>
          </a:r>
        </a:p>
        <a:p>
          <a:r>
            <a:rPr lang="ja-JP" altLang="ja-JP" sz="1060" baseline="0">
              <a:solidFill>
                <a:schemeClr val="dk1"/>
              </a:solidFill>
              <a:effectLst/>
              <a:latin typeface="+mn-lt"/>
              <a:ea typeface="+mn-ea"/>
              <a:cs typeface="+mn-cs"/>
            </a:rPr>
            <a:t>・教育費は、住民一人当たり</a:t>
          </a:r>
          <a:r>
            <a:rPr lang="en-US" altLang="ja-JP" sz="1060" baseline="0">
              <a:solidFill>
                <a:schemeClr val="dk1"/>
              </a:solidFill>
              <a:effectLst/>
              <a:latin typeface="+mn-lt"/>
              <a:ea typeface="+mn-ea"/>
              <a:cs typeface="+mn-cs"/>
            </a:rPr>
            <a:t>81,962</a:t>
          </a:r>
          <a:r>
            <a:rPr lang="ja-JP" altLang="ja-JP" sz="1060" baseline="0">
              <a:solidFill>
                <a:schemeClr val="dk1"/>
              </a:solidFill>
              <a:effectLst/>
              <a:latin typeface="+mn-lt"/>
              <a:ea typeface="+mn-ea"/>
              <a:cs typeface="+mn-cs"/>
            </a:rPr>
            <a:t>円と、前年度と比較して</a:t>
          </a:r>
          <a:r>
            <a:rPr lang="en-US" altLang="ja-JP" sz="1060" baseline="0">
              <a:solidFill>
                <a:schemeClr val="dk1"/>
              </a:solidFill>
              <a:effectLst/>
              <a:latin typeface="+mn-lt"/>
              <a:ea typeface="+mn-ea"/>
              <a:cs typeface="+mn-cs"/>
            </a:rPr>
            <a:t>11,242</a:t>
          </a:r>
          <a:r>
            <a:rPr lang="ja-JP" altLang="ja-JP" sz="1060" baseline="0">
              <a:solidFill>
                <a:schemeClr val="dk1"/>
              </a:solidFill>
              <a:effectLst/>
              <a:latin typeface="+mn-lt"/>
              <a:ea typeface="+mn-ea"/>
              <a:cs typeface="+mn-cs"/>
            </a:rPr>
            <a:t>円減少しているものの、類似団体と比べて高い水準にある。前年度からの減要因としては、新学校給食調理場建設事業の終了等による減が挙げられる。今後は小中学校の改築が本格化し、中長期的には教育費の増加傾向が続くと見込まれる。</a:t>
          </a:r>
        </a:p>
        <a:p>
          <a:r>
            <a:rPr lang="ja-JP" altLang="ja-JP" sz="1060" baseline="0">
              <a:solidFill>
                <a:schemeClr val="dk1"/>
              </a:solidFill>
              <a:effectLst/>
              <a:latin typeface="+mn-lt"/>
              <a:ea typeface="+mn-ea"/>
              <a:cs typeface="+mn-cs"/>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歳入総額</a:t>
          </a:r>
          <a:r>
            <a:rPr lang="en-US" altLang="ja-JP" sz="1100">
              <a:solidFill>
                <a:schemeClr val="dk1"/>
              </a:solidFill>
              <a:effectLst/>
              <a:latin typeface="+mn-lt"/>
              <a:ea typeface="+mn-ea"/>
              <a:cs typeface="+mn-cs"/>
            </a:rPr>
            <a:t>792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2900</a:t>
          </a:r>
          <a:r>
            <a:rPr lang="ja-JP" altLang="ja-JP" sz="1100">
              <a:solidFill>
                <a:schemeClr val="dk1"/>
              </a:solidFill>
              <a:effectLst/>
              <a:latin typeface="+mn-lt"/>
              <a:ea typeface="+mn-ea"/>
              <a:cs typeface="+mn-cs"/>
            </a:rPr>
            <a:t>万円（前年比</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万円の減）、歳出総額</a:t>
          </a:r>
          <a:r>
            <a:rPr lang="en-US" altLang="ja-JP" sz="1100">
              <a:solidFill>
                <a:schemeClr val="dk1"/>
              </a:solidFill>
              <a:effectLst/>
              <a:latin typeface="+mn-lt"/>
              <a:ea typeface="+mn-ea"/>
              <a:cs typeface="+mn-cs"/>
            </a:rPr>
            <a:t>750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7100</a:t>
          </a:r>
          <a:r>
            <a:rPr lang="ja-JP" altLang="ja-JP" sz="1100">
              <a:solidFill>
                <a:schemeClr val="dk1"/>
              </a:solidFill>
              <a:effectLst/>
              <a:latin typeface="+mn-lt"/>
              <a:ea typeface="+mn-ea"/>
              <a:cs typeface="+mn-cs"/>
            </a:rPr>
            <a:t>万円（同</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8600</a:t>
          </a:r>
          <a:r>
            <a:rPr lang="ja-JP" altLang="ja-JP" sz="1100">
              <a:solidFill>
                <a:schemeClr val="dk1"/>
              </a:solidFill>
              <a:effectLst/>
              <a:latin typeface="+mn-lt"/>
              <a:ea typeface="+mn-ea"/>
              <a:cs typeface="+mn-cs"/>
            </a:rPr>
            <a:t>万円の減）、歳入歳出差引額は</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5800</a:t>
          </a:r>
          <a:r>
            <a:rPr lang="ja-JP" altLang="ja-JP" sz="1100">
              <a:solidFill>
                <a:schemeClr val="dk1"/>
              </a:solidFill>
              <a:effectLst/>
              <a:latin typeface="+mn-lt"/>
              <a:ea typeface="+mn-ea"/>
              <a:cs typeface="+mn-cs"/>
            </a:rPr>
            <a:t>万円（同３億</a:t>
          </a:r>
          <a:r>
            <a:rPr lang="en-US" altLang="ja-JP" sz="1100">
              <a:solidFill>
                <a:schemeClr val="dk1"/>
              </a:solidFill>
              <a:effectLst/>
              <a:latin typeface="+mn-lt"/>
              <a:ea typeface="+mn-ea"/>
              <a:cs typeface="+mn-cs"/>
            </a:rPr>
            <a:t>1600</a:t>
          </a:r>
          <a:r>
            <a:rPr lang="ja-JP" altLang="ja-JP" sz="1100">
              <a:solidFill>
                <a:schemeClr val="dk1"/>
              </a:solidFill>
              <a:effectLst/>
              <a:latin typeface="+mn-lt"/>
              <a:ea typeface="+mn-ea"/>
              <a:cs typeface="+mn-cs"/>
            </a:rPr>
            <a:t>万円の増）となった。実質収支額は前年度の</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1600</a:t>
          </a:r>
          <a:r>
            <a:rPr lang="ja-JP" altLang="ja-JP" sz="1100">
              <a:solidFill>
                <a:schemeClr val="dk1"/>
              </a:solidFill>
              <a:effectLst/>
              <a:latin typeface="+mn-lt"/>
              <a:ea typeface="+mn-ea"/>
              <a:cs typeface="+mn-cs"/>
            </a:rPr>
            <a:t>万円から</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7600</a:t>
          </a:r>
          <a:r>
            <a:rPr lang="ja-JP" altLang="ja-JP" sz="1100">
              <a:solidFill>
                <a:schemeClr val="dk1"/>
              </a:solidFill>
              <a:effectLst/>
              <a:latin typeface="+mn-lt"/>
              <a:ea typeface="+mn-ea"/>
              <a:cs typeface="+mn-cs"/>
            </a:rPr>
            <a:t>万円となり</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％増加した。標準財政規模は個人所得割、法人税割、固定資産税等の増により前年度の</a:t>
          </a:r>
          <a:r>
            <a:rPr lang="en-US" altLang="ja-JP" sz="1100">
              <a:solidFill>
                <a:schemeClr val="dk1"/>
              </a:solidFill>
              <a:effectLst/>
              <a:latin typeface="+mn-lt"/>
              <a:ea typeface="+mn-ea"/>
              <a:cs typeface="+mn-cs"/>
            </a:rPr>
            <a:t>418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万円から</a:t>
          </a:r>
          <a:r>
            <a:rPr lang="en-US" altLang="ja-JP" sz="1100">
              <a:solidFill>
                <a:schemeClr val="dk1"/>
              </a:solidFill>
              <a:effectLst/>
              <a:latin typeface="+mn-lt"/>
              <a:ea typeface="+mn-ea"/>
              <a:cs typeface="+mn-cs"/>
            </a:rPr>
            <a:t>446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6400</a:t>
          </a:r>
          <a:r>
            <a:rPr lang="ja-JP" altLang="ja-JP" sz="1100">
              <a:solidFill>
                <a:schemeClr val="dk1"/>
              </a:solidFill>
              <a:effectLst/>
              <a:latin typeface="+mn-lt"/>
              <a:ea typeface="+mn-ea"/>
              <a:cs typeface="+mn-cs"/>
            </a:rPr>
            <a:t>万円となり</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％増加した。分子、分母ともに増となったが、分母である標準財政規模の上げ幅が大きいため、実質収支比率は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ポイント下落し、</a:t>
          </a:r>
          <a:r>
            <a:rPr lang="en-US" altLang="ja-JP" sz="1100">
              <a:solidFill>
                <a:schemeClr val="dk1"/>
              </a:solidFill>
              <a:effectLst/>
              <a:latin typeface="+mn-lt"/>
              <a:ea typeface="+mn-ea"/>
              <a:cs typeface="+mn-cs"/>
            </a:rPr>
            <a:t>8.9</a:t>
          </a:r>
          <a:r>
            <a:rPr lang="ja-JP" altLang="ja-JP" sz="1100">
              <a:solidFill>
                <a:schemeClr val="dk1"/>
              </a:solidFill>
              <a:effectLst/>
              <a:latin typeface="+mn-lt"/>
              <a:ea typeface="+mn-ea"/>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分母にあたる標準財政規模は増（</a:t>
          </a:r>
          <a:r>
            <a:rPr lang="en-US" altLang="ja-JP" sz="1100">
              <a:solidFill>
                <a:schemeClr val="dk1"/>
              </a:solidFill>
              <a:effectLst/>
              <a:latin typeface="+mn-lt"/>
              <a:ea typeface="+mn-ea"/>
              <a:cs typeface="+mn-cs"/>
            </a:rPr>
            <a:t>+2,862,331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％）、分子は一般会計実質収支額の増等により黒字幅が増大し減（△</a:t>
          </a:r>
          <a:r>
            <a:rPr lang="en-US" altLang="ja-JP" sz="1100">
              <a:solidFill>
                <a:schemeClr val="dk1"/>
              </a:solidFill>
              <a:effectLst/>
              <a:latin typeface="+mn-lt"/>
              <a:ea typeface="+mn-ea"/>
              <a:cs typeface="+mn-cs"/>
            </a:rPr>
            <a:t>370,928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％）となった。</a:t>
          </a:r>
        </a:p>
        <a:p>
          <a:r>
            <a:rPr lang="ja-JP" altLang="ja-JP" sz="1100">
              <a:solidFill>
                <a:schemeClr val="dk1"/>
              </a:solidFill>
              <a:effectLst/>
              <a:latin typeface="+mn-lt"/>
              <a:ea typeface="+mn-ea"/>
              <a:cs typeface="+mn-cs"/>
            </a:rPr>
            <a:t>結果として、連結実質赤字比率は△</a:t>
          </a:r>
          <a:r>
            <a:rPr lang="en-US" altLang="ja-JP" sz="1100">
              <a:solidFill>
                <a:schemeClr val="dk1"/>
              </a:solidFill>
              <a:effectLst/>
              <a:latin typeface="+mn-lt"/>
              <a:ea typeface="+mn-ea"/>
              <a:cs typeface="+mn-cs"/>
            </a:rPr>
            <a:t>14.83</a:t>
          </a:r>
          <a:r>
            <a:rPr lang="ja-JP" altLang="ja-JP" sz="1100">
              <a:solidFill>
                <a:schemeClr val="dk1"/>
              </a:solidFill>
              <a:effectLst/>
              <a:latin typeface="+mn-lt"/>
              <a:ea typeface="+mn-ea"/>
              <a:cs typeface="+mn-cs"/>
            </a:rPr>
            <a:t>％となり、前年度から</a:t>
          </a:r>
          <a:r>
            <a:rPr lang="en-US" altLang="ja-JP" sz="1100">
              <a:solidFill>
                <a:schemeClr val="dk1"/>
              </a:solidFill>
              <a:effectLst/>
              <a:latin typeface="+mn-lt"/>
              <a:ea typeface="+mn-ea"/>
              <a:cs typeface="+mn-cs"/>
            </a:rPr>
            <a:t>0.13</a:t>
          </a:r>
          <a:r>
            <a:rPr lang="ja-JP" altLang="ja-JP" sz="1100">
              <a:solidFill>
                <a:schemeClr val="dk1"/>
              </a:solidFill>
              <a:effectLst/>
              <a:latin typeface="+mn-lt"/>
              <a:ea typeface="+mn-ea"/>
              <a:cs typeface="+mn-cs"/>
            </a:rPr>
            <a:t>ポイントの増となった。</a:t>
          </a:r>
        </a:p>
        <a:p>
          <a:r>
            <a:rPr lang="ja-JP" altLang="ja-JP" sz="1100">
              <a:solidFill>
                <a:schemeClr val="dk1"/>
              </a:solidFill>
              <a:effectLst/>
              <a:latin typeface="+mn-lt"/>
              <a:ea typeface="+mn-ea"/>
              <a:cs typeface="+mn-cs"/>
            </a:rPr>
            <a:t>令和４年度までの直近５年間の平均は△</a:t>
          </a:r>
          <a:r>
            <a:rPr lang="en-US" altLang="ja-JP" sz="1100">
              <a:solidFill>
                <a:schemeClr val="dk1"/>
              </a:solidFill>
              <a:effectLst/>
              <a:latin typeface="+mn-lt"/>
              <a:ea typeface="+mn-ea"/>
              <a:cs typeface="+mn-cs"/>
            </a:rPr>
            <a:t>13.71</a:t>
          </a:r>
          <a:r>
            <a:rPr lang="ja-JP" altLang="ja-JP" sz="1100">
              <a:solidFill>
                <a:schemeClr val="dk1"/>
              </a:solidFill>
              <a:effectLst/>
              <a:latin typeface="+mn-lt"/>
              <a:ea typeface="+mn-ea"/>
              <a:cs typeface="+mn-cs"/>
            </a:rPr>
            <a:t>％であり、これまで同様に健全な財政を維持していると考えられるが、令和元年度から令和４年度までは新型コロナウイルス感染症の影響で事業の中止・縮小による歳出の減があったことも要因として挙げられる。また、今後は保険給付費の増や下水道設備の予防保全に係る投資といった歳出の増が見込まれるため、引き続き各会計の動きを把握しながら、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79229283</v>
      </c>
      <c r="BO4" s="449"/>
      <c r="BP4" s="449"/>
      <c r="BQ4" s="449"/>
      <c r="BR4" s="449"/>
      <c r="BS4" s="449"/>
      <c r="BT4" s="449"/>
      <c r="BU4" s="450"/>
      <c r="BV4" s="448">
        <v>80799412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9.1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75071425</v>
      </c>
      <c r="BO5" s="420"/>
      <c r="BP5" s="420"/>
      <c r="BQ5" s="420"/>
      <c r="BR5" s="420"/>
      <c r="BS5" s="420"/>
      <c r="BT5" s="420"/>
      <c r="BU5" s="421"/>
      <c r="BV5" s="419">
        <v>76957203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81.2</v>
      </c>
      <c r="CU5" s="417"/>
      <c r="CV5" s="417"/>
      <c r="CW5" s="417"/>
      <c r="CX5" s="417"/>
      <c r="CY5" s="417"/>
      <c r="CZ5" s="417"/>
      <c r="DA5" s="418"/>
      <c r="DB5" s="416">
        <v>84.2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4157858</v>
      </c>
      <c r="BO6" s="420"/>
      <c r="BP6" s="420"/>
      <c r="BQ6" s="420"/>
      <c r="BR6" s="420"/>
      <c r="BS6" s="420"/>
      <c r="BT6" s="420"/>
      <c r="BU6" s="421"/>
      <c r="BV6" s="419">
        <v>3842209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81.2</v>
      </c>
      <c r="CU6" s="563"/>
      <c r="CV6" s="563"/>
      <c r="CW6" s="563"/>
      <c r="CX6" s="563"/>
      <c r="CY6" s="563"/>
      <c r="CZ6" s="563"/>
      <c r="DA6" s="564"/>
      <c r="DB6" s="562">
        <v>84.2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182140</v>
      </c>
      <c r="BO7" s="420"/>
      <c r="BP7" s="420"/>
      <c r="BQ7" s="420"/>
      <c r="BR7" s="420"/>
      <c r="BS7" s="420"/>
      <c r="BT7" s="420"/>
      <c r="BU7" s="421"/>
      <c r="BV7" s="419">
        <v>26127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44663927</v>
      </c>
      <c r="CU7" s="420"/>
      <c r="CV7" s="420"/>
      <c r="CW7" s="420"/>
      <c r="CX7" s="420"/>
      <c r="CY7" s="420"/>
      <c r="CZ7" s="420"/>
      <c r="DA7" s="421"/>
      <c r="DB7" s="419">
        <v>41801596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3975718</v>
      </c>
      <c r="BO8" s="420"/>
      <c r="BP8" s="420"/>
      <c r="BQ8" s="420"/>
      <c r="BR8" s="420"/>
      <c r="BS8" s="420"/>
      <c r="BT8" s="420"/>
      <c r="BU8" s="421"/>
      <c r="BV8" s="419">
        <v>3816082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1.48</v>
      </c>
      <c r="CU8" s="523"/>
      <c r="CV8" s="523"/>
      <c r="CW8" s="523"/>
      <c r="CX8" s="523"/>
      <c r="CY8" s="523"/>
      <c r="CZ8" s="523"/>
      <c r="DA8" s="524"/>
      <c r="DB8" s="522">
        <v>1.48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150149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95</v>
      </c>
      <c r="AV9" s="478"/>
      <c r="AW9" s="478"/>
      <c r="AX9" s="478"/>
      <c r="AY9" s="433" t="s">
        <v>118</v>
      </c>
      <c r="AZ9" s="434"/>
      <c r="BA9" s="434"/>
      <c r="BB9" s="434"/>
      <c r="BC9" s="434"/>
      <c r="BD9" s="434"/>
      <c r="BE9" s="434"/>
      <c r="BF9" s="434"/>
      <c r="BG9" s="434"/>
      <c r="BH9" s="434"/>
      <c r="BI9" s="434"/>
      <c r="BJ9" s="434"/>
      <c r="BK9" s="434"/>
      <c r="BL9" s="434"/>
      <c r="BM9" s="435"/>
      <c r="BN9" s="419">
        <v>159636</v>
      </c>
      <c r="BO9" s="420"/>
      <c r="BP9" s="420"/>
      <c r="BQ9" s="420"/>
      <c r="BR9" s="420"/>
      <c r="BS9" s="420"/>
      <c r="BT9" s="420"/>
      <c r="BU9" s="421"/>
      <c r="BV9" s="419">
        <v>-458367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2.6</v>
      </c>
      <c r="CU9" s="417"/>
      <c r="CV9" s="417"/>
      <c r="CW9" s="417"/>
      <c r="CX9" s="417"/>
      <c r="CY9" s="417"/>
      <c r="CZ9" s="417"/>
      <c r="DA9" s="418"/>
      <c r="DB9" s="416">
        <v>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144730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770098</v>
      </c>
      <c r="BO10" s="420"/>
      <c r="BP10" s="420"/>
      <c r="BQ10" s="420"/>
      <c r="BR10" s="420"/>
      <c r="BS10" s="420"/>
      <c r="BT10" s="420"/>
      <c r="BU10" s="421"/>
      <c r="BV10" s="419">
        <v>540829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95</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147964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769418</v>
      </c>
      <c r="BO12" s="420"/>
      <c r="BP12" s="420"/>
      <c r="BQ12" s="420"/>
      <c r="BR12" s="420"/>
      <c r="BS12" s="420"/>
      <c r="BT12" s="420"/>
      <c r="BU12" s="421"/>
      <c r="BV12" s="419">
        <v>500000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144660</v>
      </c>
      <c r="S13" s="507"/>
      <c r="T13" s="507"/>
      <c r="U13" s="507"/>
      <c r="V13" s="508"/>
      <c r="W13" s="509" t="s">
        <v>142</v>
      </c>
      <c r="X13" s="405"/>
      <c r="Y13" s="405"/>
      <c r="Z13" s="405"/>
      <c r="AA13" s="405"/>
      <c r="AB13" s="406"/>
      <c r="AC13" s="372">
        <v>236</v>
      </c>
      <c r="AD13" s="373"/>
      <c r="AE13" s="373"/>
      <c r="AF13" s="373"/>
      <c r="AG13" s="374"/>
      <c r="AH13" s="372">
        <v>231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160316</v>
      </c>
      <c r="BO13" s="420"/>
      <c r="BP13" s="420"/>
      <c r="BQ13" s="420"/>
      <c r="BR13" s="420"/>
      <c r="BS13" s="420"/>
      <c r="BT13" s="420"/>
      <c r="BU13" s="421"/>
      <c r="BV13" s="419">
        <v>-417538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v>
      </c>
      <c r="CU13" s="417"/>
      <c r="CV13" s="417"/>
      <c r="CW13" s="417"/>
      <c r="CX13" s="417"/>
      <c r="CY13" s="417"/>
      <c r="CZ13" s="417"/>
      <c r="DA13" s="418"/>
      <c r="DB13" s="416">
        <v>-1.1000000000000001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148025</v>
      </c>
      <c r="S14" s="507"/>
      <c r="T14" s="507"/>
      <c r="U14" s="507"/>
      <c r="V14" s="508"/>
      <c r="W14" s="510"/>
      <c r="X14" s="408"/>
      <c r="Y14" s="408"/>
      <c r="Z14" s="408"/>
      <c r="AA14" s="408"/>
      <c r="AB14" s="409"/>
      <c r="AC14" s="499">
        <v>0.4</v>
      </c>
      <c r="AD14" s="500"/>
      <c r="AE14" s="500"/>
      <c r="AF14" s="500"/>
      <c r="AG14" s="501"/>
      <c r="AH14" s="499">
        <v>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144942</v>
      </c>
      <c r="S15" s="507"/>
      <c r="T15" s="507"/>
      <c r="U15" s="507"/>
      <c r="V15" s="508"/>
      <c r="W15" s="509" t="s">
        <v>150</v>
      </c>
      <c r="X15" s="405"/>
      <c r="Y15" s="405"/>
      <c r="Z15" s="405"/>
      <c r="AA15" s="405"/>
      <c r="AB15" s="406"/>
      <c r="AC15" s="372">
        <v>7385</v>
      </c>
      <c r="AD15" s="373"/>
      <c r="AE15" s="373"/>
      <c r="AF15" s="373"/>
      <c r="AG15" s="374"/>
      <c r="AH15" s="372">
        <v>8087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33682473</v>
      </c>
      <c r="BO15" s="449"/>
      <c r="BP15" s="449"/>
      <c r="BQ15" s="449"/>
      <c r="BR15" s="449"/>
      <c r="BS15" s="449"/>
      <c r="BT15" s="449"/>
      <c r="BU15" s="450"/>
      <c r="BV15" s="448">
        <v>31600005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11.8</v>
      </c>
      <c r="AD16" s="500"/>
      <c r="AE16" s="500"/>
      <c r="AF16" s="500"/>
      <c r="AG16" s="501"/>
      <c r="AH16" s="499">
        <v>13.4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22200747</v>
      </c>
      <c r="BO16" s="420"/>
      <c r="BP16" s="420"/>
      <c r="BQ16" s="420"/>
      <c r="BR16" s="420"/>
      <c r="BS16" s="420"/>
      <c r="BT16" s="420"/>
      <c r="BU16" s="421"/>
      <c r="BV16" s="419">
        <v>22340377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54862</v>
      </c>
      <c r="AD17" s="373"/>
      <c r="AE17" s="373"/>
      <c r="AF17" s="373"/>
      <c r="AG17" s="374"/>
      <c r="AH17" s="372">
        <v>51979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44663927</v>
      </c>
      <c r="BO17" s="420"/>
      <c r="BP17" s="420"/>
      <c r="BQ17" s="420"/>
      <c r="BR17" s="420"/>
      <c r="BS17" s="420"/>
      <c r="BT17" s="420"/>
      <c r="BU17" s="421"/>
      <c r="BV17" s="419">
        <v>41801596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10.98</v>
      </c>
      <c r="M18" s="472"/>
      <c r="N18" s="472"/>
      <c r="O18" s="472"/>
      <c r="P18" s="472"/>
      <c r="Q18" s="472"/>
      <c r="R18" s="473"/>
      <c r="S18" s="473"/>
      <c r="T18" s="473"/>
      <c r="U18" s="473"/>
      <c r="V18" s="474"/>
      <c r="W18" s="490"/>
      <c r="X18" s="491"/>
      <c r="Y18" s="491"/>
      <c r="Z18" s="491"/>
      <c r="AA18" s="491"/>
      <c r="AB18" s="515"/>
      <c r="AC18" s="389">
        <v>87.8</v>
      </c>
      <c r="AD18" s="390"/>
      <c r="AE18" s="390"/>
      <c r="AF18" s="390"/>
      <c r="AG18" s="475"/>
      <c r="AH18" s="389">
        <v>86.2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37619174</v>
      </c>
      <c r="BO18" s="420"/>
      <c r="BP18" s="420"/>
      <c r="BQ18" s="420"/>
      <c r="BR18" s="420"/>
      <c r="BS18" s="420"/>
      <c r="BT18" s="420"/>
      <c r="BU18" s="421"/>
      <c r="BV18" s="419">
        <v>37402184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13675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54897683</v>
      </c>
      <c r="BO19" s="420"/>
      <c r="BP19" s="420"/>
      <c r="BQ19" s="420"/>
      <c r="BR19" s="420"/>
      <c r="BS19" s="420"/>
      <c r="BT19" s="420"/>
      <c r="BU19" s="421"/>
      <c r="BV19" s="419">
        <v>53793320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78054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11166291</v>
      </c>
      <c r="BO22" s="449"/>
      <c r="BP22" s="449"/>
      <c r="BQ22" s="449"/>
      <c r="BR22" s="449"/>
      <c r="BS22" s="449"/>
      <c r="BT22" s="449"/>
      <c r="BU22" s="450"/>
      <c r="BV22" s="448">
        <v>12047901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5018561</v>
      </c>
      <c r="BO23" s="420"/>
      <c r="BP23" s="420"/>
      <c r="BQ23" s="420"/>
      <c r="BR23" s="420"/>
      <c r="BS23" s="420"/>
      <c r="BT23" s="420"/>
      <c r="BU23" s="421"/>
      <c r="BV23" s="419">
        <v>5729113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10300</v>
      </c>
      <c r="R24" s="373"/>
      <c r="S24" s="373"/>
      <c r="T24" s="373"/>
      <c r="U24" s="373"/>
      <c r="V24" s="374"/>
      <c r="W24" s="462"/>
      <c r="X24" s="399"/>
      <c r="Y24" s="400"/>
      <c r="Z24" s="375" t="s">
        <v>175</v>
      </c>
      <c r="AA24" s="376"/>
      <c r="AB24" s="376"/>
      <c r="AC24" s="376"/>
      <c r="AD24" s="376"/>
      <c r="AE24" s="376"/>
      <c r="AF24" s="376"/>
      <c r="AG24" s="377"/>
      <c r="AH24" s="372">
        <v>861</v>
      </c>
      <c r="AI24" s="373"/>
      <c r="AJ24" s="373"/>
      <c r="AK24" s="373"/>
      <c r="AL24" s="374"/>
      <c r="AM24" s="372">
        <v>2706984</v>
      </c>
      <c r="AN24" s="373"/>
      <c r="AO24" s="373"/>
      <c r="AP24" s="373"/>
      <c r="AQ24" s="373"/>
      <c r="AR24" s="374"/>
      <c r="AS24" s="372">
        <v>3144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11166291</v>
      </c>
      <c r="BO24" s="420"/>
      <c r="BP24" s="420"/>
      <c r="BQ24" s="420"/>
      <c r="BR24" s="420"/>
      <c r="BS24" s="420"/>
      <c r="BT24" s="420"/>
      <c r="BU24" s="421"/>
      <c r="BV24" s="419">
        <v>12047901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8650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140</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41732139</v>
      </c>
      <c r="BO25" s="449"/>
      <c r="BP25" s="449"/>
      <c r="BQ25" s="449"/>
      <c r="BR25" s="449"/>
      <c r="BS25" s="449"/>
      <c r="BT25" s="449"/>
      <c r="BU25" s="450"/>
      <c r="BV25" s="448">
        <v>37140321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8100</v>
      </c>
      <c r="R26" s="373"/>
      <c r="S26" s="373"/>
      <c r="T26" s="373"/>
      <c r="U26" s="373"/>
      <c r="V26" s="374"/>
      <c r="W26" s="462"/>
      <c r="X26" s="399"/>
      <c r="Y26" s="400"/>
      <c r="Z26" s="375" t="s">
        <v>182</v>
      </c>
      <c r="AA26" s="430"/>
      <c r="AB26" s="430"/>
      <c r="AC26" s="430"/>
      <c r="AD26" s="430"/>
      <c r="AE26" s="430"/>
      <c r="AF26" s="430"/>
      <c r="AG26" s="431"/>
      <c r="AH26" s="372">
        <v>13</v>
      </c>
      <c r="AI26" s="373"/>
      <c r="AJ26" s="373"/>
      <c r="AK26" s="373"/>
      <c r="AL26" s="374"/>
      <c r="AM26" s="372">
        <v>41730</v>
      </c>
      <c r="AN26" s="373"/>
      <c r="AO26" s="373"/>
      <c r="AP26" s="373"/>
      <c r="AQ26" s="373"/>
      <c r="AR26" s="374"/>
      <c r="AS26" s="372">
        <v>3210</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50000</v>
      </c>
      <c r="BO26" s="420"/>
      <c r="BP26" s="420"/>
      <c r="BQ26" s="420"/>
      <c r="BR26" s="420"/>
      <c r="BS26" s="420"/>
      <c r="BT26" s="420"/>
      <c r="BU26" s="421"/>
      <c r="BV26" s="419">
        <v>30000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6700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20090</v>
      </c>
      <c r="AN27" s="373"/>
      <c r="AO27" s="373"/>
      <c r="AP27" s="373"/>
      <c r="AQ27" s="373"/>
      <c r="AR27" s="374"/>
      <c r="AS27" s="372">
        <v>4018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6000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6009371</v>
      </c>
      <c r="BO28" s="449"/>
      <c r="BP28" s="449"/>
      <c r="BQ28" s="449"/>
      <c r="BR28" s="449"/>
      <c r="BS28" s="449"/>
      <c r="BT28" s="449"/>
      <c r="BU28" s="450"/>
      <c r="BV28" s="448">
        <v>6008692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24</v>
      </c>
      <c r="M29" s="373"/>
      <c r="N29" s="373"/>
      <c r="O29" s="373"/>
      <c r="P29" s="374"/>
      <c r="Q29" s="372">
        <v>5500</v>
      </c>
      <c r="R29" s="373"/>
      <c r="S29" s="373"/>
      <c r="T29" s="373"/>
      <c r="U29" s="373"/>
      <c r="V29" s="374"/>
      <c r="W29" s="463"/>
      <c r="X29" s="464"/>
      <c r="Y29" s="465"/>
      <c r="Z29" s="375" t="s">
        <v>191</v>
      </c>
      <c r="AA29" s="376"/>
      <c r="AB29" s="376"/>
      <c r="AC29" s="376"/>
      <c r="AD29" s="376"/>
      <c r="AE29" s="376"/>
      <c r="AF29" s="376"/>
      <c r="AG29" s="377"/>
      <c r="AH29" s="372">
        <v>866</v>
      </c>
      <c r="AI29" s="373"/>
      <c r="AJ29" s="373"/>
      <c r="AK29" s="373"/>
      <c r="AL29" s="374"/>
      <c r="AM29" s="372">
        <v>2727074</v>
      </c>
      <c r="AN29" s="373"/>
      <c r="AO29" s="373"/>
      <c r="AP29" s="373"/>
      <c r="AQ29" s="373"/>
      <c r="AR29" s="374"/>
      <c r="AS29" s="372">
        <v>3149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140</v>
      </c>
      <c r="BO29" s="420"/>
      <c r="BP29" s="420"/>
      <c r="BQ29" s="420"/>
      <c r="BR29" s="420"/>
      <c r="BS29" s="420"/>
      <c r="BT29" s="420"/>
      <c r="BU29" s="421"/>
      <c r="BV29" s="419" t="s">
        <v>140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47292056</v>
      </c>
      <c r="BO30" s="454"/>
      <c r="BP30" s="454"/>
      <c r="BQ30" s="454"/>
      <c r="BR30" s="454"/>
      <c r="BS30" s="454"/>
      <c r="BT30" s="454"/>
      <c r="BU30" s="455"/>
      <c r="BV30" s="453">
        <v>45073556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東京たま広域資源循環組合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武蔵野市開発公社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湖南衛生組合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武蔵野市福祉公社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東京市町村総合事務組合（一般会計）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武蔵野健康づくり事業団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東京市町村総合事務組合（交通災害共済事業特別会計）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武蔵野文化生涯学習事業団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東京都十一市競輪事業組合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武蔵野交流センター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東京都六市競艇事業組合</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武蔵野市土地開発公社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東京都後期高齢者医療広域連合
（一般会計）</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武蔵野市国際交流協会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東京都後期高齢者医療広域連合
（後期高齢者医療特別会計）</v>
      </c>
      <c r="BZ41" s="368"/>
      <c r="CA41" s="368"/>
      <c r="CB41" s="368"/>
      <c r="CC41" s="368"/>
      <c r="CD41" s="368"/>
      <c r="CE41" s="368"/>
      <c r="CF41" s="368"/>
      <c r="CG41" s="368"/>
      <c r="CH41" s="368"/>
      <c r="CI41" s="368"/>
      <c r="CJ41" s="368"/>
      <c r="CK41" s="368"/>
      <c r="CL41" s="368"/>
      <c r="CM41" s="368"/>
      <c r="CN41" s="181"/>
      <c r="CO41" s="367">
        <f t="shared" si="3"/>
        <v>22</v>
      </c>
      <c r="CP41" s="367"/>
      <c r="CQ41" s="368" t="str">
        <f>IF('各会計、関係団体の財政状況及び健全化判断比率'!BS14="","",'各会計、関係団体の財政状況及び健全化判断比率'!BS14)</f>
        <v>武蔵野市給食・食育振興財団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nU6/IeNVXur8qPa3QEJqQ6F3PVPs5Sn4c/BHpcBmGYnR9WcoLcRLoqzeWGbiPdhQgQOIY0BXNvGMoPn3xhf+g==" saltValue="uMU6bYu/W3JaWFb8dJFq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77" t="s">
        <v>560</v>
      </c>
      <c r="D34" s="1177"/>
      <c r="E34" s="1178"/>
      <c r="F34" s="32">
        <v>6.63</v>
      </c>
      <c r="G34" s="33">
        <v>6.7</v>
      </c>
      <c r="H34" s="33">
        <v>9.92</v>
      </c>
      <c r="I34" s="33">
        <v>9.1199999999999992</v>
      </c>
      <c r="J34" s="34">
        <v>8.9</v>
      </c>
      <c r="K34" s="22"/>
      <c r="L34" s="22"/>
      <c r="M34" s="22"/>
      <c r="N34" s="22"/>
      <c r="O34" s="22"/>
      <c r="P34" s="22"/>
    </row>
    <row r="35" spans="1:16" ht="39" customHeight="1" x14ac:dyDescent="0.2">
      <c r="A35" s="22"/>
      <c r="B35" s="35"/>
      <c r="C35" s="1171" t="s">
        <v>561</v>
      </c>
      <c r="D35" s="1172"/>
      <c r="E35" s="1173"/>
      <c r="F35" s="36">
        <v>3.99</v>
      </c>
      <c r="G35" s="37">
        <v>3.92</v>
      </c>
      <c r="H35" s="37">
        <v>3.08</v>
      </c>
      <c r="I35" s="37">
        <v>3.32</v>
      </c>
      <c r="J35" s="38">
        <v>3.23</v>
      </c>
      <c r="K35" s="22"/>
      <c r="L35" s="22"/>
      <c r="M35" s="22"/>
      <c r="N35" s="22"/>
      <c r="O35" s="22"/>
      <c r="P35" s="22"/>
    </row>
    <row r="36" spans="1:16" ht="39" customHeight="1" x14ac:dyDescent="0.2">
      <c r="A36" s="22"/>
      <c r="B36" s="35"/>
      <c r="C36" s="1171" t="s">
        <v>562</v>
      </c>
      <c r="D36" s="1172"/>
      <c r="E36" s="1173"/>
      <c r="F36" s="36">
        <v>0.88</v>
      </c>
      <c r="G36" s="37">
        <v>0.46</v>
      </c>
      <c r="H36" s="37">
        <v>0.91</v>
      </c>
      <c r="I36" s="37">
        <v>1.1399999999999999</v>
      </c>
      <c r="J36" s="38">
        <v>1.3</v>
      </c>
      <c r="K36" s="22"/>
      <c r="L36" s="22"/>
      <c r="M36" s="22"/>
      <c r="N36" s="22"/>
      <c r="O36" s="22"/>
      <c r="P36" s="22"/>
    </row>
    <row r="37" spans="1:16" ht="39" customHeight="1" x14ac:dyDescent="0.2">
      <c r="A37" s="22"/>
      <c r="B37" s="35"/>
      <c r="C37" s="1171" t="s">
        <v>563</v>
      </c>
      <c r="D37" s="1172"/>
      <c r="E37" s="1173"/>
      <c r="F37" s="36">
        <v>0.12</v>
      </c>
      <c r="G37" s="37">
        <v>0.32</v>
      </c>
      <c r="H37" s="37">
        <v>0.81</v>
      </c>
      <c r="I37" s="37">
        <v>1.07</v>
      </c>
      <c r="J37" s="38">
        <v>1.17</v>
      </c>
      <c r="K37" s="22"/>
      <c r="L37" s="22"/>
      <c r="M37" s="22"/>
      <c r="N37" s="22"/>
      <c r="O37" s="22"/>
      <c r="P37" s="22"/>
    </row>
    <row r="38" spans="1:16" ht="39" customHeight="1" x14ac:dyDescent="0.2">
      <c r="A38" s="22"/>
      <c r="B38" s="35"/>
      <c r="C38" s="1171" t="s">
        <v>564</v>
      </c>
      <c r="D38" s="1172"/>
      <c r="E38" s="1173"/>
      <c r="F38" s="36">
        <v>0.27</v>
      </c>
      <c r="G38" s="37">
        <v>0.21</v>
      </c>
      <c r="H38" s="37">
        <v>0.32</v>
      </c>
      <c r="I38" s="37">
        <v>0.24</v>
      </c>
      <c r="J38" s="38">
        <v>0.17</v>
      </c>
      <c r="K38" s="22"/>
      <c r="L38" s="22"/>
      <c r="M38" s="22"/>
      <c r="N38" s="22"/>
      <c r="O38" s="22"/>
      <c r="P38" s="22"/>
    </row>
    <row r="39" spans="1:16" ht="39" customHeight="1" x14ac:dyDescent="0.2">
      <c r="A39" s="22"/>
      <c r="B39" s="35"/>
      <c r="C39" s="1171" t="s">
        <v>565</v>
      </c>
      <c r="D39" s="1172"/>
      <c r="E39" s="1173"/>
      <c r="F39" s="36">
        <v>0.02</v>
      </c>
      <c r="G39" s="37">
        <v>0</v>
      </c>
      <c r="H39" s="37">
        <v>0.1</v>
      </c>
      <c r="I39" s="37">
        <v>0.04</v>
      </c>
      <c r="J39" s="38">
        <v>0.04</v>
      </c>
      <c r="K39" s="22"/>
      <c r="L39" s="22"/>
      <c r="M39" s="22"/>
      <c r="N39" s="22"/>
      <c r="O39" s="22"/>
      <c r="P39" s="22"/>
    </row>
    <row r="40" spans="1:16" ht="39" customHeight="1" x14ac:dyDescent="0.2">
      <c r="A40" s="22"/>
      <c r="B40" s="35"/>
      <c r="C40" s="1171"/>
      <c r="D40" s="1172"/>
      <c r="E40" s="1173"/>
      <c r="F40" s="36"/>
      <c r="G40" s="37"/>
      <c r="H40" s="37"/>
      <c r="I40" s="37"/>
      <c r="J40" s="38"/>
      <c r="K40" s="22"/>
      <c r="L40" s="22"/>
      <c r="M40" s="22"/>
      <c r="N40" s="22"/>
      <c r="O40" s="22"/>
      <c r="P40" s="22"/>
    </row>
    <row r="41" spans="1:16" ht="39" customHeight="1" x14ac:dyDescent="0.2">
      <c r="A41" s="22"/>
      <c r="B41" s="35"/>
      <c r="C41" s="1171"/>
      <c r="D41" s="1172"/>
      <c r="E41" s="1173"/>
      <c r="F41" s="36"/>
      <c r="G41" s="37"/>
      <c r="H41" s="37"/>
      <c r="I41" s="37"/>
      <c r="J41" s="38"/>
      <c r="K41" s="22"/>
      <c r="L41" s="22"/>
      <c r="M41" s="22"/>
      <c r="N41" s="22"/>
      <c r="O41" s="22"/>
      <c r="P41" s="22"/>
    </row>
    <row r="42" spans="1:16" ht="39" customHeight="1" x14ac:dyDescent="0.2">
      <c r="A42" s="22"/>
      <c r="B42" s="39"/>
      <c r="C42" s="1171" t="s">
        <v>566</v>
      </c>
      <c r="D42" s="1172"/>
      <c r="E42" s="1173"/>
      <c r="F42" s="36" t="s">
        <v>512</v>
      </c>
      <c r="G42" s="37" t="s">
        <v>512</v>
      </c>
      <c r="H42" s="37" t="s">
        <v>512</v>
      </c>
      <c r="I42" s="37" t="s">
        <v>512</v>
      </c>
      <c r="J42" s="38" t="s">
        <v>512</v>
      </c>
      <c r="K42" s="22"/>
      <c r="L42" s="22"/>
      <c r="M42" s="22"/>
      <c r="N42" s="22"/>
      <c r="O42" s="22"/>
      <c r="P42" s="22"/>
    </row>
    <row r="43" spans="1:16" ht="39" customHeight="1" thickBot="1" x14ac:dyDescent="0.25">
      <c r="A43" s="22"/>
      <c r="B43" s="40"/>
      <c r="C43" s="1174" t="s">
        <v>567</v>
      </c>
      <c r="D43" s="1175"/>
      <c r="E43" s="1176"/>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85+lIsglW2rxnTxEupOYT+C2likUl8GU2g8hdqoxaSeFod10PkYbq2RSAEaindlBbCFlMSxuSZf4b3fdaDgRw==" saltValue="pQOmhf7U1OyRgdh0eFd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02" t="s">
        <v>11</v>
      </c>
      <c r="C45" s="1203"/>
      <c r="D45" s="58"/>
      <c r="E45" s="1208" t="s">
        <v>12</v>
      </c>
      <c r="F45" s="1208"/>
      <c r="G45" s="1208"/>
      <c r="H45" s="1208"/>
      <c r="I45" s="1208"/>
      <c r="J45" s="1209"/>
      <c r="K45" s="59">
        <v>1844</v>
      </c>
      <c r="L45" s="60">
        <v>1670</v>
      </c>
      <c r="M45" s="60">
        <v>1704</v>
      </c>
      <c r="N45" s="60">
        <v>1544</v>
      </c>
      <c r="O45" s="61">
        <v>1440</v>
      </c>
      <c r="P45" s="48"/>
      <c r="Q45" s="48"/>
      <c r="R45" s="48"/>
      <c r="S45" s="48"/>
      <c r="T45" s="48"/>
      <c r="U45" s="48"/>
    </row>
    <row r="46" spans="1:21" ht="30.75" customHeight="1" x14ac:dyDescent="0.2">
      <c r="A46" s="48"/>
      <c r="B46" s="1204"/>
      <c r="C46" s="1205"/>
      <c r="D46" s="62"/>
      <c r="E46" s="1181" t="s">
        <v>13</v>
      </c>
      <c r="F46" s="1181"/>
      <c r="G46" s="1181"/>
      <c r="H46" s="1181"/>
      <c r="I46" s="1181"/>
      <c r="J46" s="1182"/>
      <c r="K46" s="63" t="s">
        <v>512</v>
      </c>
      <c r="L46" s="64" t="s">
        <v>512</v>
      </c>
      <c r="M46" s="64" t="s">
        <v>512</v>
      </c>
      <c r="N46" s="64" t="s">
        <v>512</v>
      </c>
      <c r="O46" s="65" t="s">
        <v>512</v>
      </c>
      <c r="P46" s="48"/>
      <c r="Q46" s="48"/>
      <c r="R46" s="48"/>
      <c r="S46" s="48"/>
      <c r="T46" s="48"/>
      <c r="U46" s="48"/>
    </row>
    <row r="47" spans="1:21" ht="30.75" customHeight="1" x14ac:dyDescent="0.2">
      <c r="A47" s="48"/>
      <c r="B47" s="1204"/>
      <c r="C47" s="1205"/>
      <c r="D47" s="62"/>
      <c r="E47" s="1181" t="s">
        <v>14</v>
      </c>
      <c r="F47" s="1181"/>
      <c r="G47" s="1181"/>
      <c r="H47" s="1181"/>
      <c r="I47" s="1181"/>
      <c r="J47" s="1182"/>
      <c r="K47" s="63" t="s">
        <v>512</v>
      </c>
      <c r="L47" s="64" t="s">
        <v>512</v>
      </c>
      <c r="M47" s="64" t="s">
        <v>512</v>
      </c>
      <c r="N47" s="64" t="s">
        <v>512</v>
      </c>
      <c r="O47" s="65" t="s">
        <v>512</v>
      </c>
      <c r="P47" s="48"/>
      <c r="Q47" s="48"/>
      <c r="R47" s="48"/>
      <c r="S47" s="48"/>
      <c r="T47" s="48"/>
      <c r="U47" s="48"/>
    </row>
    <row r="48" spans="1:21" ht="30.75" customHeight="1" x14ac:dyDescent="0.2">
      <c r="A48" s="48"/>
      <c r="B48" s="1204"/>
      <c r="C48" s="1205"/>
      <c r="D48" s="62"/>
      <c r="E48" s="1181" t="s">
        <v>15</v>
      </c>
      <c r="F48" s="1181"/>
      <c r="G48" s="1181"/>
      <c r="H48" s="1181"/>
      <c r="I48" s="1181"/>
      <c r="J48" s="1182"/>
      <c r="K48" s="63">
        <v>265</v>
      </c>
      <c r="L48" s="64">
        <v>324</v>
      </c>
      <c r="M48" s="64">
        <v>440</v>
      </c>
      <c r="N48" s="64">
        <v>443</v>
      </c>
      <c r="O48" s="65">
        <v>416</v>
      </c>
      <c r="P48" s="48"/>
      <c r="Q48" s="48"/>
      <c r="R48" s="48"/>
      <c r="S48" s="48"/>
      <c r="T48" s="48"/>
      <c r="U48" s="48"/>
    </row>
    <row r="49" spans="1:21" ht="30.75" customHeight="1" x14ac:dyDescent="0.2">
      <c r="A49" s="48"/>
      <c r="B49" s="1204"/>
      <c r="C49" s="1205"/>
      <c r="D49" s="62"/>
      <c r="E49" s="1181" t="s">
        <v>16</v>
      </c>
      <c r="F49" s="1181"/>
      <c r="G49" s="1181"/>
      <c r="H49" s="1181"/>
      <c r="I49" s="1181"/>
      <c r="J49" s="1182"/>
      <c r="K49" s="63">
        <v>55</v>
      </c>
      <c r="L49" s="64">
        <v>49</v>
      </c>
      <c r="M49" s="64">
        <v>21</v>
      </c>
      <c r="N49" s="64">
        <v>1</v>
      </c>
      <c r="O49" s="65">
        <v>1</v>
      </c>
      <c r="P49" s="48"/>
      <c r="Q49" s="48"/>
      <c r="R49" s="48"/>
      <c r="S49" s="48"/>
      <c r="T49" s="48"/>
      <c r="U49" s="48"/>
    </row>
    <row r="50" spans="1:21" ht="30.75" customHeight="1" x14ac:dyDescent="0.2">
      <c r="A50" s="48"/>
      <c r="B50" s="1204"/>
      <c r="C50" s="1205"/>
      <c r="D50" s="62"/>
      <c r="E50" s="1181" t="s">
        <v>17</v>
      </c>
      <c r="F50" s="1181"/>
      <c r="G50" s="1181"/>
      <c r="H50" s="1181"/>
      <c r="I50" s="1181"/>
      <c r="J50" s="1182"/>
      <c r="K50" s="63">
        <v>2118</v>
      </c>
      <c r="L50" s="64">
        <v>1051</v>
      </c>
      <c r="M50" s="64">
        <v>300</v>
      </c>
      <c r="N50" s="64">
        <v>45</v>
      </c>
      <c r="O50" s="65">
        <v>381</v>
      </c>
      <c r="P50" s="48"/>
      <c r="Q50" s="48"/>
      <c r="R50" s="48"/>
      <c r="S50" s="48"/>
      <c r="T50" s="48"/>
      <c r="U50" s="48"/>
    </row>
    <row r="51" spans="1:21" ht="30.75" customHeight="1" x14ac:dyDescent="0.2">
      <c r="A51" s="48"/>
      <c r="B51" s="1206"/>
      <c r="C51" s="1207"/>
      <c r="D51" s="66"/>
      <c r="E51" s="1181" t="s">
        <v>18</v>
      </c>
      <c r="F51" s="1181"/>
      <c r="G51" s="1181"/>
      <c r="H51" s="1181"/>
      <c r="I51" s="1181"/>
      <c r="J51" s="1182"/>
      <c r="K51" s="63" t="s">
        <v>512</v>
      </c>
      <c r="L51" s="64" t="s">
        <v>512</v>
      </c>
      <c r="M51" s="64" t="s">
        <v>512</v>
      </c>
      <c r="N51" s="64" t="s">
        <v>512</v>
      </c>
      <c r="O51" s="65" t="s">
        <v>512</v>
      </c>
      <c r="P51" s="48"/>
      <c r="Q51" s="48"/>
      <c r="R51" s="48"/>
      <c r="S51" s="48"/>
      <c r="T51" s="48"/>
      <c r="U51" s="48"/>
    </row>
    <row r="52" spans="1:21" ht="30.75" customHeight="1" x14ac:dyDescent="0.2">
      <c r="A52" s="48"/>
      <c r="B52" s="1179" t="s">
        <v>19</v>
      </c>
      <c r="C52" s="1180"/>
      <c r="D52" s="66"/>
      <c r="E52" s="1181" t="s">
        <v>20</v>
      </c>
      <c r="F52" s="1181"/>
      <c r="G52" s="1181"/>
      <c r="H52" s="1181"/>
      <c r="I52" s="1181"/>
      <c r="J52" s="1182"/>
      <c r="K52" s="63">
        <v>4066</v>
      </c>
      <c r="L52" s="64">
        <v>3546</v>
      </c>
      <c r="M52" s="64">
        <v>3156</v>
      </c>
      <c r="N52" s="64">
        <v>2278</v>
      </c>
      <c r="O52" s="65">
        <v>2558</v>
      </c>
      <c r="P52" s="48"/>
      <c r="Q52" s="48"/>
      <c r="R52" s="48"/>
      <c r="S52" s="48"/>
      <c r="T52" s="48"/>
      <c r="U52" s="48"/>
    </row>
    <row r="53" spans="1:21" ht="30.75" customHeight="1" thickBot="1" x14ac:dyDescent="0.25">
      <c r="A53" s="48"/>
      <c r="B53" s="1183" t="s">
        <v>21</v>
      </c>
      <c r="C53" s="1184"/>
      <c r="D53" s="67"/>
      <c r="E53" s="1185" t="s">
        <v>22</v>
      </c>
      <c r="F53" s="1185"/>
      <c r="G53" s="1185"/>
      <c r="H53" s="1185"/>
      <c r="I53" s="1185"/>
      <c r="J53" s="1186"/>
      <c r="K53" s="68">
        <v>216</v>
      </c>
      <c r="L53" s="69">
        <v>-452</v>
      </c>
      <c r="M53" s="69">
        <v>-691</v>
      </c>
      <c r="N53" s="69">
        <v>-245</v>
      </c>
      <c r="O53" s="70">
        <v>-320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87" t="s">
        <v>26</v>
      </c>
      <c r="C58" s="1188"/>
      <c r="D58" s="1193" t="s">
        <v>27</v>
      </c>
      <c r="E58" s="1194"/>
      <c r="F58" s="1194"/>
      <c r="G58" s="1194"/>
      <c r="H58" s="1194"/>
      <c r="I58" s="1194"/>
      <c r="J58" s="1195"/>
      <c r="K58" s="83"/>
      <c r="L58" s="84"/>
      <c r="M58" s="84"/>
      <c r="N58" s="84"/>
      <c r="O58" s="85"/>
    </row>
    <row r="59" spans="1:21" ht="31.5" customHeight="1" x14ac:dyDescent="0.2">
      <c r="B59" s="1189"/>
      <c r="C59" s="1190"/>
      <c r="D59" s="1196" t="s">
        <v>28</v>
      </c>
      <c r="E59" s="1197"/>
      <c r="F59" s="1197"/>
      <c r="G59" s="1197"/>
      <c r="H59" s="1197"/>
      <c r="I59" s="1197"/>
      <c r="J59" s="1198"/>
      <c r="K59" s="86"/>
      <c r="L59" s="87"/>
      <c r="M59" s="87"/>
      <c r="N59" s="87"/>
      <c r="O59" s="88"/>
    </row>
    <row r="60" spans="1:21" ht="31.5" customHeight="1" thickBot="1" x14ac:dyDescent="0.25">
      <c r="B60" s="1191"/>
      <c r="C60" s="1192"/>
      <c r="D60" s="1199" t="s">
        <v>29</v>
      </c>
      <c r="E60" s="1200"/>
      <c r="F60" s="1200"/>
      <c r="G60" s="1200"/>
      <c r="H60" s="1200"/>
      <c r="I60" s="1200"/>
      <c r="J60" s="120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MzpbTyicbE3+JIvJKLwjeQ8fAkRs900I+eJJzQaNbUJYlIY+uK23v0P0vuBFsKi3RTCTf1RpPG7EIRkPfl6Aw==" saltValue="uBPH4nuIPvFBO809Kx0+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222" t="s">
        <v>32</v>
      </c>
      <c r="C41" s="1223"/>
      <c r="D41" s="105"/>
      <c r="E41" s="1224" t="s">
        <v>33</v>
      </c>
      <c r="F41" s="1224"/>
      <c r="G41" s="1224"/>
      <c r="H41" s="1225"/>
      <c r="I41" s="355">
        <v>14285</v>
      </c>
      <c r="J41" s="356">
        <v>13239</v>
      </c>
      <c r="K41" s="356">
        <v>11781</v>
      </c>
      <c r="L41" s="356">
        <v>12048</v>
      </c>
      <c r="M41" s="357">
        <v>11166</v>
      </c>
    </row>
    <row r="42" spans="2:13" ht="27.75" customHeight="1" x14ac:dyDescent="0.2">
      <c r="B42" s="1212"/>
      <c r="C42" s="1213"/>
      <c r="D42" s="106"/>
      <c r="E42" s="1216" t="s">
        <v>34</v>
      </c>
      <c r="F42" s="1216"/>
      <c r="G42" s="1216"/>
      <c r="H42" s="1217"/>
      <c r="I42" s="358">
        <v>6413</v>
      </c>
      <c r="J42" s="359">
        <v>6006</v>
      </c>
      <c r="K42" s="359">
        <v>7715</v>
      </c>
      <c r="L42" s="359">
        <v>8326</v>
      </c>
      <c r="M42" s="360">
        <v>7712</v>
      </c>
    </row>
    <row r="43" spans="2:13" ht="27.75" customHeight="1" x14ac:dyDescent="0.2">
      <c r="B43" s="1212"/>
      <c r="C43" s="1213"/>
      <c r="D43" s="106"/>
      <c r="E43" s="1216" t="s">
        <v>35</v>
      </c>
      <c r="F43" s="1216"/>
      <c r="G43" s="1216"/>
      <c r="H43" s="1217"/>
      <c r="I43" s="358">
        <v>6161</v>
      </c>
      <c r="J43" s="359">
        <v>6204</v>
      </c>
      <c r="K43" s="359">
        <v>6782</v>
      </c>
      <c r="L43" s="359">
        <v>7265</v>
      </c>
      <c r="M43" s="360">
        <v>7516</v>
      </c>
    </row>
    <row r="44" spans="2:13" ht="27.75" customHeight="1" x14ac:dyDescent="0.2">
      <c r="B44" s="1212"/>
      <c r="C44" s="1213"/>
      <c r="D44" s="106"/>
      <c r="E44" s="1216" t="s">
        <v>36</v>
      </c>
      <c r="F44" s="1216"/>
      <c r="G44" s="1216"/>
      <c r="H44" s="1217"/>
      <c r="I44" s="358">
        <v>83</v>
      </c>
      <c r="J44" s="359">
        <v>30</v>
      </c>
      <c r="K44" s="359">
        <v>10</v>
      </c>
      <c r="L44" s="359">
        <v>9</v>
      </c>
      <c r="M44" s="360">
        <v>7</v>
      </c>
    </row>
    <row r="45" spans="2:13" ht="27.75" customHeight="1" x14ac:dyDescent="0.2">
      <c r="B45" s="1212"/>
      <c r="C45" s="1213"/>
      <c r="D45" s="106"/>
      <c r="E45" s="1216" t="s">
        <v>37</v>
      </c>
      <c r="F45" s="1216"/>
      <c r="G45" s="1216"/>
      <c r="H45" s="1217"/>
      <c r="I45" s="358">
        <v>7015</v>
      </c>
      <c r="J45" s="359">
        <v>6860</v>
      </c>
      <c r="K45" s="359">
        <v>6423</v>
      </c>
      <c r="L45" s="359">
        <v>6193</v>
      </c>
      <c r="M45" s="360">
        <v>6441</v>
      </c>
    </row>
    <row r="46" spans="2:13" ht="27.75" customHeight="1" x14ac:dyDescent="0.2">
      <c r="B46" s="1212"/>
      <c r="C46" s="1213"/>
      <c r="D46" s="107"/>
      <c r="E46" s="1216" t="s">
        <v>38</v>
      </c>
      <c r="F46" s="1216"/>
      <c r="G46" s="1216"/>
      <c r="H46" s="1217"/>
      <c r="I46" s="358" t="s">
        <v>512</v>
      </c>
      <c r="J46" s="359" t="s">
        <v>512</v>
      </c>
      <c r="K46" s="359" t="s">
        <v>512</v>
      </c>
      <c r="L46" s="359" t="s">
        <v>512</v>
      </c>
      <c r="M46" s="360" t="s">
        <v>512</v>
      </c>
    </row>
    <row r="47" spans="2:13" ht="27.75" customHeight="1" x14ac:dyDescent="0.2">
      <c r="B47" s="1212"/>
      <c r="C47" s="1213"/>
      <c r="D47" s="108"/>
      <c r="E47" s="1226" t="s">
        <v>39</v>
      </c>
      <c r="F47" s="1227"/>
      <c r="G47" s="1227"/>
      <c r="H47" s="1228"/>
      <c r="I47" s="358" t="s">
        <v>512</v>
      </c>
      <c r="J47" s="359" t="s">
        <v>512</v>
      </c>
      <c r="K47" s="359" t="s">
        <v>512</v>
      </c>
      <c r="L47" s="359" t="s">
        <v>512</v>
      </c>
      <c r="M47" s="360" t="s">
        <v>512</v>
      </c>
    </row>
    <row r="48" spans="2:13" ht="27.75" customHeight="1" x14ac:dyDescent="0.2">
      <c r="B48" s="1212"/>
      <c r="C48" s="1213"/>
      <c r="D48" s="106"/>
      <c r="E48" s="1216" t="s">
        <v>40</v>
      </c>
      <c r="F48" s="1216"/>
      <c r="G48" s="1216"/>
      <c r="H48" s="1217"/>
      <c r="I48" s="358" t="s">
        <v>512</v>
      </c>
      <c r="J48" s="359" t="s">
        <v>512</v>
      </c>
      <c r="K48" s="359" t="s">
        <v>512</v>
      </c>
      <c r="L48" s="359" t="s">
        <v>512</v>
      </c>
      <c r="M48" s="360" t="s">
        <v>512</v>
      </c>
    </row>
    <row r="49" spans="2:13" ht="27.75" customHeight="1" x14ac:dyDescent="0.2">
      <c r="B49" s="1214"/>
      <c r="C49" s="1215"/>
      <c r="D49" s="106"/>
      <c r="E49" s="1216" t="s">
        <v>41</v>
      </c>
      <c r="F49" s="1216"/>
      <c r="G49" s="1216"/>
      <c r="H49" s="1217"/>
      <c r="I49" s="358" t="s">
        <v>512</v>
      </c>
      <c r="J49" s="359" t="s">
        <v>512</v>
      </c>
      <c r="K49" s="359" t="s">
        <v>512</v>
      </c>
      <c r="L49" s="359" t="s">
        <v>512</v>
      </c>
      <c r="M49" s="360" t="s">
        <v>512</v>
      </c>
    </row>
    <row r="50" spans="2:13" ht="27.75" customHeight="1" x14ac:dyDescent="0.2">
      <c r="B50" s="1210" t="s">
        <v>42</v>
      </c>
      <c r="C50" s="1211"/>
      <c r="D50" s="109"/>
      <c r="E50" s="1216" t="s">
        <v>43</v>
      </c>
      <c r="F50" s="1216"/>
      <c r="G50" s="1216"/>
      <c r="H50" s="1217"/>
      <c r="I50" s="358">
        <v>43243</v>
      </c>
      <c r="J50" s="359">
        <v>45073</v>
      </c>
      <c r="K50" s="359">
        <v>48445</v>
      </c>
      <c r="L50" s="359">
        <v>52248</v>
      </c>
      <c r="M50" s="360">
        <v>54547</v>
      </c>
    </row>
    <row r="51" spans="2:13" ht="27.75" customHeight="1" x14ac:dyDescent="0.2">
      <c r="B51" s="1212"/>
      <c r="C51" s="1213"/>
      <c r="D51" s="106"/>
      <c r="E51" s="1216" t="s">
        <v>44</v>
      </c>
      <c r="F51" s="1216"/>
      <c r="G51" s="1216"/>
      <c r="H51" s="1217"/>
      <c r="I51" s="358">
        <v>10200</v>
      </c>
      <c r="J51" s="359">
        <v>10630</v>
      </c>
      <c r="K51" s="359">
        <v>9920</v>
      </c>
      <c r="L51" s="359">
        <v>8423</v>
      </c>
      <c r="M51" s="360">
        <v>8098</v>
      </c>
    </row>
    <row r="52" spans="2:13" ht="27.75" customHeight="1" x14ac:dyDescent="0.2">
      <c r="B52" s="1214"/>
      <c r="C52" s="1215"/>
      <c r="D52" s="106"/>
      <c r="E52" s="1216" t="s">
        <v>45</v>
      </c>
      <c r="F52" s="1216"/>
      <c r="G52" s="1216"/>
      <c r="H52" s="1217"/>
      <c r="I52" s="358">
        <v>13996</v>
      </c>
      <c r="J52" s="359">
        <v>12356</v>
      </c>
      <c r="K52" s="359">
        <v>10864</v>
      </c>
      <c r="L52" s="359">
        <v>9454</v>
      </c>
      <c r="M52" s="360">
        <v>8163</v>
      </c>
    </row>
    <row r="53" spans="2:13" ht="27.75" customHeight="1" thickBot="1" x14ac:dyDescent="0.25">
      <c r="B53" s="1218" t="s">
        <v>46</v>
      </c>
      <c r="C53" s="1219"/>
      <c r="D53" s="110"/>
      <c r="E53" s="1220" t="s">
        <v>47</v>
      </c>
      <c r="F53" s="1220"/>
      <c r="G53" s="1220"/>
      <c r="H53" s="1221"/>
      <c r="I53" s="361">
        <v>-33482</v>
      </c>
      <c r="J53" s="362">
        <v>-35720</v>
      </c>
      <c r="K53" s="362">
        <v>-36518</v>
      </c>
      <c r="L53" s="362">
        <v>-36285</v>
      </c>
      <c r="M53" s="363">
        <v>-37964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XLHqjQlTWRvmYklMBkYz/BF+bid3k2mBbXgbOOs1SiDHlVyPAxbDUaeZOzMUFzPJfaelZYYIMrpiDOrvm2JBg==" saltValue="1KXuKTcrVJRztIwaDWv/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37" t="s">
        <v>50</v>
      </c>
      <c r="D55" s="1237"/>
      <c r="E55" s="1238"/>
      <c r="F55" s="122">
        <v>5968</v>
      </c>
      <c r="G55" s="122">
        <v>6009</v>
      </c>
      <c r="H55" s="123">
        <v>6009</v>
      </c>
    </row>
    <row r="56" spans="2:8" ht="52.5" customHeight="1" x14ac:dyDescent="0.2">
      <c r="B56" s="124"/>
      <c r="C56" s="1239" t="s">
        <v>51</v>
      </c>
      <c r="D56" s="1239"/>
      <c r="E56" s="1240"/>
      <c r="F56" s="125" t="s">
        <v>512</v>
      </c>
      <c r="G56" s="125" t="s">
        <v>512</v>
      </c>
      <c r="H56" s="126" t="s">
        <v>512</v>
      </c>
    </row>
    <row r="57" spans="2:8" ht="53.25" customHeight="1" x14ac:dyDescent="0.2">
      <c r="B57" s="124"/>
      <c r="C57" s="1241" t="s">
        <v>52</v>
      </c>
      <c r="D57" s="1241"/>
      <c r="E57" s="1242"/>
      <c r="F57" s="127">
        <v>41403</v>
      </c>
      <c r="G57" s="127">
        <v>45074</v>
      </c>
      <c r="H57" s="128">
        <v>47292</v>
      </c>
    </row>
    <row r="58" spans="2:8" ht="45.75" customHeight="1" x14ac:dyDescent="0.2">
      <c r="B58" s="129"/>
      <c r="C58" s="1229" t="s">
        <v>591</v>
      </c>
      <c r="D58" s="1230"/>
      <c r="E58" s="1231"/>
      <c r="F58" s="130">
        <v>15881</v>
      </c>
      <c r="G58" s="130">
        <v>17247</v>
      </c>
      <c r="H58" s="131">
        <v>18143</v>
      </c>
    </row>
    <row r="59" spans="2:8" ht="45.75" customHeight="1" x14ac:dyDescent="0.2">
      <c r="B59" s="129"/>
      <c r="C59" s="1229" t="s">
        <v>592</v>
      </c>
      <c r="D59" s="1230"/>
      <c r="E59" s="1231"/>
      <c r="F59" s="130">
        <v>14239</v>
      </c>
      <c r="G59" s="130">
        <v>16646</v>
      </c>
      <c r="H59" s="131">
        <v>18082</v>
      </c>
    </row>
    <row r="60" spans="2:8" ht="45.75" customHeight="1" x14ac:dyDescent="0.2">
      <c r="B60" s="129"/>
      <c r="C60" s="1229" t="s">
        <v>593</v>
      </c>
      <c r="D60" s="1230"/>
      <c r="E60" s="1231"/>
      <c r="F60" s="130">
        <v>5227</v>
      </c>
      <c r="G60" s="130">
        <v>5230</v>
      </c>
      <c r="H60" s="131">
        <v>5230</v>
      </c>
    </row>
    <row r="61" spans="2:8" ht="45.75" customHeight="1" x14ac:dyDescent="0.2">
      <c r="B61" s="129"/>
      <c r="C61" s="1229" t="s">
        <v>594</v>
      </c>
      <c r="D61" s="1230"/>
      <c r="E61" s="1231"/>
      <c r="F61" s="130">
        <v>4692</v>
      </c>
      <c r="G61" s="130">
        <v>4692</v>
      </c>
      <c r="H61" s="131">
        <v>4692</v>
      </c>
    </row>
    <row r="62" spans="2:8" ht="45.75" customHeight="1" thickBot="1" x14ac:dyDescent="0.25">
      <c r="B62" s="132"/>
      <c r="C62" s="1232" t="s">
        <v>595</v>
      </c>
      <c r="D62" s="1233"/>
      <c r="E62" s="1234"/>
      <c r="F62" s="133">
        <v>526</v>
      </c>
      <c r="G62" s="133">
        <v>526</v>
      </c>
      <c r="H62" s="134">
        <v>526</v>
      </c>
    </row>
    <row r="63" spans="2:8" ht="52.5" customHeight="1" thickBot="1" x14ac:dyDescent="0.25">
      <c r="B63" s="135"/>
      <c r="C63" s="1235" t="s">
        <v>53</v>
      </c>
      <c r="D63" s="1235"/>
      <c r="E63" s="1236"/>
      <c r="F63" s="136">
        <v>47371</v>
      </c>
      <c r="G63" s="136">
        <v>51082</v>
      </c>
      <c r="H63" s="137">
        <v>53301</v>
      </c>
    </row>
    <row r="64" spans="2:8" ht="13.2" x14ac:dyDescent="0.2"/>
  </sheetData>
  <sheetProtection algorithmName="SHA-512" hashValue="mA2VzO+uAoXvNogDH5PtkNITL8dvX2F7pf/FHWqICm3nOwURlfEokWydlAV1u4pJUnQ67KRqWa4dlDyWkjlJaw==" saltValue="fZtE+R67bTZ77wjcuNpI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47328</v>
      </c>
      <c r="E3" s="156"/>
      <c r="F3" s="157">
        <v>43226</v>
      </c>
      <c r="G3" s="158"/>
      <c r="H3" s="159"/>
    </row>
    <row r="4" spans="1:8" x14ac:dyDescent="0.2">
      <c r="A4" s="160"/>
      <c r="B4" s="161"/>
      <c r="C4" s="162"/>
      <c r="D4" s="163">
        <v>38361</v>
      </c>
      <c r="E4" s="164"/>
      <c r="F4" s="165">
        <v>22622</v>
      </c>
      <c r="G4" s="166"/>
      <c r="H4" s="167"/>
    </row>
    <row r="5" spans="1:8" x14ac:dyDescent="0.2">
      <c r="A5" s="148" t="s">
        <v>545</v>
      </c>
      <c r="B5" s="153"/>
      <c r="C5" s="154"/>
      <c r="D5" s="155">
        <v>49990</v>
      </c>
      <c r="E5" s="156"/>
      <c r="F5" s="157">
        <v>42836</v>
      </c>
      <c r="G5" s="158"/>
      <c r="H5" s="159"/>
    </row>
    <row r="6" spans="1:8" x14ac:dyDescent="0.2">
      <c r="A6" s="160"/>
      <c r="B6" s="161"/>
      <c r="C6" s="162"/>
      <c r="D6" s="163">
        <v>36581</v>
      </c>
      <c r="E6" s="164"/>
      <c r="F6" s="165">
        <v>22936</v>
      </c>
      <c r="G6" s="166"/>
      <c r="H6" s="167"/>
    </row>
    <row r="7" spans="1:8" x14ac:dyDescent="0.2">
      <c r="A7" s="148" t="s">
        <v>546</v>
      </c>
      <c r="B7" s="153"/>
      <c r="C7" s="154"/>
      <c r="D7" s="155">
        <v>27040</v>
      </c>
      <c r="E7" s="156"/>
      <c r="F7" s="157">
        <v>39221</v>
      </c>
      <c r="G7" s="158"/>
      <c r="H7" s="159"/>
    </row>
    <row r="8" spans="1:8" x14ac:dyDescent="0.2">
      <c r="A8" s="160"/>
      <c r="B8" s="161"/>
      <c r="C8" s="162"/>
      <c r="D8" s="163">
        <v>21622</v>
      </c>
      <c r="E8" s="164"/>
      <c r="F8" s="165">
        <v>24821</v>
      </c>
      <c r="G8" s="166"/>
      <c r="H8" s="167"/>
    </row>
    <row r="9" spans="1:8" x14ac:dyDescent="0.2">
      <c r="A9" s="148" t="s">
        <v>547</v>
      </c>
      <c r="B9" s="153"/>
      <c r="C9" s="154"/>
      <c r="D9" s="155">
        <v>42886</v>
      </c>
      <c r="E9" s="156"/>
      <c r="F9" s="157">
        <v>38566</v>
      </c>
      <c r="G9" s="158"/>
      <c r="H9" s="159"/>
    </row>
    <row r="10" spans="1:8" x14ac:dyDescent="0.2">
      <c r="A10" s="160"/>
      <c r="B10" s="161"/>
      <c r="C10" s="162"/>
      <c r="D10" s="163">
        <v>38894</v>
      </c>
      <c r="E10" s="164"/>
      <c r="F10" s="165">
        <v>24059</v>
      </c>
      <c r="G10" s="166"/>
      <c r="H10" s="167"/>
    </row>
    <row r="11" spans="1:8" x14ac:dyDescent="0.2">
      <c r="A11" s="148" t="s">
        <v>548</v>
      </c>
      <c r="B11" s="153"/>
      <c r="C11" s="154"/>
      <c r="D11" s="155">
        <v>39544</v>
      </c>
      <c r="E11" s="156"/>
      <c r="F11" s="157">
        <v>35156</v>
      </c>
      <c r="G11" s="158"/>
      <c r="H11" s="159"/>
    </row>
    <row r="12" spans="1:8" x14ac:dyDescent="0.2">
      <c r="A12" s="160"/>
      <c r="B12" s="161"/>
      <c r="C12" s="168"/>
      <c r="D12" s="163">
        <v>34514</v>
      </c>
      <c r="E12" s="164"/>
      <c r="F12" s="165">
        <v>22430</v>
      </c>
      <c r="G12" s="166"/>
      <c r="H12" s="167"/>
    </row>
    <row r="13" spans="1:8" x14ac:dyDescent="0.2">
      <c r="A13" s="148"/>
      <c r="B13" s="153"/>
      <c r="C13" s="169"/>
      <c r="D13" s="170">
        <v>41358</v>
      </c>
      <c r="E13" s="171"/>
      <c r="F13" s="172">
        <v>39801</v>
      </c>
      <c r="G13" s="173"/>
      <c r="H13" s="159"/>
    </row>
    <row r="14" spans="1:8" x14ac:dyDescent="0.2">
      <c r="A14" s="160"/>
      <c r="B14" s="161"/>
      <c r="C14" s="162"/>
      <c r="D14" s="163">
        <v>33994</v>
      </c>
      <c r="E14" s="164"/>
      <c r="F14" s="165">
        <v>23374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6.63</v>
      </c>
      <c r="C19" s="174">
        <f>ROUND(VALUE(SUBSTITUTE(実質収支比率等に係る経年分析!G$48,"▲","-")),2)</f>
        <v>6.71</v>
      </c>
      <c r="D19" s="174">
        <f>ROUND(VALUE(SUBSTITUTE(実質収支比率等に係る経年分析!H$48,"▲","-")),2)</f>
        <v>9.93</v>
      </c>
      <c r="E19" s="174">
        <f>ROUND(VALUE(SUBSTITUTE(実質収支比率等に係る経年分析!I$48,"▲","-")),2)</f>
        <v>9.1300000000000008</v>
      </c>
      <c r="F19" s="174">
        <f>ROUND(VALUE(SUBSTITUTE(実質収支比率等に係る経年分析!J$48,"▲","-")),2)</f>
        <v>8.9</v>
      </c>
    </row>
    <row r="20" spans="1:11" x14ac:dyDescent="0.2">
      <c r="A20" s="174" t="s">
        <v>57</v>
      </c>
      <c r="B20" s="174">
        <f>ROUND(VALUE(SUBSTITUTE(実質収支比率等に係る経年分析!F$47,"▲","-")),2)</f>
        <v>14.63</v>
      </c>
      <c r="C20" s="174">
        <f>ROUND(VALUE(SUBSTITUTE(実質収支比率等に係る経年分析!G$47,"▲","-")),2)</f>
        <v>14.67</v>
      </c>
      <c r="D20" s="174">
        <f>ROUND(VALUE(SUBSTITUTE(実質収支比率等に係る経年分析!H$47,"▲","-")),2)</f>
        <v>13.86</v>
      </c>
      <c r="E20" s="174">
        <f>ROUND(VALUE(SUBSTITUTE(実質収支比率等に係る経年分析!I$47,"▲","-")),2)</f>
        <v>14.37</v>
      </c>
      <c r="F20" s="174">
        <f>ROUND(VALUE(SUBSTITUTE(実質収支比率等に係る経年分析!J$47,"▲","-")),2)</f>
        <v>13.45</v>
      </c>
    </row>
    <row r="21" spans="1:11" x14ac:dyDescent="0.2">
      <c r="A21" s="174" t="s">
        <v>58</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0.06</v>
      </c>
      <c r="D21" s="174">
        <f>IF(ISNUMBER(VALUE(SUBSTITUTE(実質収支比率等に係る経年分析!H$49,"▲","-"))),ROUND(VALUE(SUBSTITUTE(実質収支比率等に係る経年分析!H$49,"▲","-")),2),NA())</f>
        <v>3.13</v>
      </c>
      <c r="E21" s="174">
        <f>IF(ISNUMBER(VALUE(SUBSTITUTE(実質収支比率等に係る経年分析!I$49,"▲","-"))),ROUND(VALUE(SUBSTITUTE(実質収支比率等に係る経年分析!I$49,"▲","-")),2),NA())</f>
        <v>-1</v>
      </c>
      <c r="F21" s="174">
        <f>IF(ISNUMBER(VALUE(SUBSTITUTE(実質収支比率等に係る経年分析!J$49,"▲","-"))),ROUND(VALUE(SUBSTITUTE(実質収支比率等に係る経年分析!J$49,"▲","-")),2),NA())</f>
        <v>0.36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国民健康保険事業会計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2">
      <c r="A33" s="175" t="str">
        <f>IF(連結実質赤字比率に係る赤字・黒字の構成分析!C$37="",NA(),連結実質赤字比率に係る赤字・黒字の構成分析!C$37)</f>
        <v>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2">
      <c r="A34" s="175" t="str">
        <f>IF(連結実質赤字比率に係る赤字・黒字の構成分析!C$36="",NA(),連結実質赤字比率に係る赤字・黒字の構成分析!C$36)</f>
        <v>介護保険事業会計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1.1399999999999999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2">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9.1199999999999992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4066</v>
      </c>
      <c r="E42" s="176"/>
      <c r="F42" s="176"/>
      <c r="G42" s="176">
        <f>'実質公債費比率（分子）の構造'!L$52</f>
        <v>3546</v>
      </c>
      <c r="H42" s="176"/>
      <c r="I42" s="176"/>
      <c r="J42" s="176">
        <f>'実質公債費比率（分子）の構造'!M$52</f>
        <v>3156</v>
      </c>
      <c r="K42" s="176"/>
      <c r="L42" s="176"/>
      <c r="M42" s="176">
        <f>'実質公債費比率（分子）の構造'!N$52</f>
        <v>2278</v>
      </c>
      <c r="N42" s="176"/>
      <c r="O42" s="176"/>
      <c r="P42" s="176">
        <f>'実質公債費比率（分子）の構造'!O$52</f>
        <v>2558</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2118</v>
      </c>
      <c r="C44" s="176"/>
      <c r="D44" s="176"/>
      <c r="E44" s="176">
        <f>'実質公債費比率（分子）の構造'!L$50</f>
        <v>1051</v>
      </c>
      <c r="F44" s="176"/>
      <c r="G44" s="176"/>
      <c r="H44" s="176">
        <f>'実質公債費比率（分子）の構造'!M$50</f>
        <v>300</v>
      </c>
      <c r="I44" s="176"/>
      <c r="J44" s="176"/>
      <c r="K44" s="176">
        <f>'実質公債費比率（分子）の構造'!N$50</f>
        <v>45</v>
      </c>
      <c r="L44" s="176"/>
      <c r="M44" s="176"/>
      <c r="N44" s="176">
        <f>'実質公債費比率（分子）の構造'!O$50</f>
        <v>381</v>
      </c>
      <c r="O44" s="176"/>
      <c r="P44" s="176"/>
    </row>
    <row r="45" spans="1:16" x14ac:dyDescent="0.2">
      <c r="A45" s="176" t="s">
        <v>67</v>
      </c>
      <c r="B45" s="176">
        <f>'実質公債費比率（分子）の構造'!K$49</f>
        <v>55</v>
      </c>
      <c r="C45" s="176"/>
      <c r="D45" s="176"/>
      <c r="E45" s="176">
        <f>'実質公債費比率（分子）の構造'!L$49</f>
        <v>49</v>
      </c>
      <c r="F45" s="176"/>
      <c r="G45" s="176"/>
      <c r="H45" s="176">
        <f>'実質公債費比率（分子）の構造'!M$49</f>
        <v>21</v>
      </c>
      <c r="I45" s="176"/>
      <c r="J45" s="176"/>
      <c r="K45" s="176">
        <f>'実質公債費比率（分子）の構造'!N$49</f>
        <v>1</v>
      </c>
      <c r="L45" s="176"/>
      <c r="M45" s="176"/>
      <c r="N45" s="176">
        <f>'実質公債費比率（分子）の構造'!O$49</f>
        <v>1</v>
      </c>
      <c r="O45" s="176"/>
      <c r="P45" s="176"/>
    </row>
    <row r="46" spans="1:16" x14ac:dyDescent="0.2">
      <c r="A46" s="176" t="s">
        <v>68</v>
      </c>
      <c r="B46" s="176">
        <f>'実質公債費比率（分子）の構造'!K$48</f>
        <v>265</v>
      </c>
      <c r="C46" s="176"/>
      <c r="D46" s="176"/>
      <c r="E46" s="176">
        <f>'実質公債費比率（分子）の構造'!L$48</f>
        <v>324</v>
      </c>
      <c r="F46" s="176"/>
      <c r="G46" s="176"/>
      <c r="H46" s="176">
        <f>'実質公債費比率（分子）の構造'!M$48</f>
        <v>440</v>
      </c>
      <c r="I46" s="176"/>
      <c r="J46" s="176"/>
      <c r="K46" s="176">
        <f>'実質公債費比率（分子）の構造'!N$48</f>
        <v>443</v>
      </c>
      <c r="L46" s="176"/>
      <c r="M46" s="176"/>
      <c r="N46" s="176">
        <f>'実質公債費比率（分子）の構造'!O$48</f>
        <v>416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1844</v>
      </c>
      <c r="C49" s="176"/>
      <c r="D49" s="176"/>
      <c r="E49" s="176">
        <f>'実質公債費比率（分子）の構造'!L$45</f>
        <v>1670</v>
      </c>
      <c r="F49" s="176"/>
      <c r="G49" s="176"/>
      <c r="H49" s="176">
        <f>'実質公債費比率（分子）の構造'!M$45</f>
        <v>1704</v>
      </c>
      <c r="I49" s="176"/>
      <c r="J49" s="176"/>
      <c r="K49" s="176">
        <f>'実質公債費比率（分子）の構造'!N$45</f>
        <v>1544</v>
      </c>
      <c r="L49" s="176"/>
      <c r="M49" s="176"/>
      <c r="N49" s="176">
        <f>'実質公債費比率（分子）の構造'!O$45</f>
        <v>1440</v>
      </c>
      <c r="O49" s="176"/>
      <c r="P49" s="176"/>
    </row>
    <row r="50" spans="1:16" x14ac:dyDescent="0.2">
      <c r="A50" s="176" t="s">
        <v>72</v>
      </c>
      <c r="B50" s="176" t="e">
        <f>NA()</f>
        <v>#N/A</v>
      </c>
      <c r="C50" s="176">
        <f>IF(ISNUMBER('実質公債費比率（分子）の構造'!K$53),'実質公債費比率（分子）の構造'!K$53,NA())</f>
        <v>216</v>
      </c>
      <c r="D50" s="176" t="e">
        <f>NA()</f>
        <v>#N/A</v>
      </c>
      <c r="E50" s="176" t="e">
        <f>NA()</f>
        <v>#N/A</v>
      </c>
      <c r="F50" s="176">
        <f>IF(ISNUMBER('実質公債費比率（分子）の構造'!L$53),'実質公債費比率（分子）の構造'!L$53,NA())</f>
        <v>-452</v>
      </c>
      <c r="G50" s="176" t="e">
        <f>NA()</f>
        <v>#N/A</v>
      </c>
      <c r="H50" s="176" t="e">
        <f>NA()</f>
        <v>#N/A</v>
      </c>
      <c r="I50" s="176">
        <f>IF(ISNUMBER('実質公債費比率（分子）の構造'!M$53),'実質公債費比率（分子）の構造'!M$53,NA())</f>
        <v>-691</v>
      </c>
      <c r="J50" s="176" t="e">
        <f>NA()</f>
        <v>#N/A</v>
      </c>
      <c r="K50" s="176" t="e">
        <f>NA()</f>
        <v>#N/A</v>
      </c>
      <c r="L50" s="176">
        <f>IF(ISNUMBER('実質公債費比率（分子）の構造'!N$53),'実質公債費比率（分子）の構造'!N$53,NA())</f>
        <v>-245</v>
      </c>
      <c r="M50" s="176" t="e">
        <f>NA()</f>
        <v>#N/A</v>
      </c>
      <c r="N50" s="176" t="e">
        <f>NA()</f>
        <v>#N/A</v>
      </c>
      <c r="O50" s="176">
        <f>IF(ISNUMBER('実質公債費比率（分子）の構造'!O$53),'実質公債費比率（分子）の構造'!O$53,NA())</f>
        <v>-320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13996</v>
      </c>
      <c r="E56" s="175"/>
      <c r="F56" s="175"/>
      <c r="G56" s="175">
        <f>'将来負担比率（分子）の構造'!J$52</f>
        <v>12356</v>
      </c>
      <c r="H56" s="175"/>
      <c r="I56" s="175"/>
      <c r="J56" s="175">
        <f>'将来負担比率（分子）の構造'!K$52</f>
        <v>10864</v>
      </c>
      <c r="K56" s="175"/>
      <c r="L56" s="175"/>
      <c r="M56" s="175">
        <f>'将来負担比率（分子）の構造'!L$52</f>
        <v>9454</v>
      </c>
      <c r="N56" s="175"/>
      <c r="O56" s="175"/>
      <c r="P56" s="175">
        <f>'将来負担比率（分子）の構造'!M$52</f>
        <v>8163</v>
      </c>
    </row>
    <row r="57" spans="1:16" x14ac:dyDescent="0.2">
      <c r="A57" s="175" t="s">
        <v>44</v>
      </c>
      <c r="B57" s="175"/>
      <c r="C57" s="175"/>
      <c r="D57" s="175">
        <f>'将来負担比率（分子）の構造'!I$51</f>
        <v>10200</v>
      </c>
      <c r="E57" s="175"/>
      <c r="F57" s="175"/>
      <c r="G57" s="175">
        <f>'将来負担比率（分子）の構造'!J$51</f>
        <v>10630</v>
      </c>
      <c r="H57" s="175"/>
      <c r="I57" s="175"/>
      <c r="J57" s="175">
        <f>'将来負担比率（分子）の構造'!K$51</f>
        <v>9920</v>
      </c>
      <c r="K57" s="175"/>
      <c r="L57" s="175"/>
      <c r="M57" s="175">
        <f>'将来負担比率（分子）の構造'!L$51</f>
        <v>8423</v>
      </c>
      <c r="N57" s="175"/>
      <c r="O57" s="175"/>
      <c r="P57" s="175">
        <f>'将来負担比率（分子）の構造'!M$51</f>
        <v>8098</v>
      </c>
    </row>
    <row r="58" spans="1:16" x14ac:dyDescent="0.2">
      <c r="A58" s="175" t="s">
        <v>43</v>
      </c>
      <c r="B58" s="175"/>
      <c r="C58" s="175"/>
      <c r="D58" s="175">
        <f>'将来負担比率（分子）の構造'!I$50</f>
        <v>43243</v>
      </c>
      <c r="E58" s="175"/>
      <c r="F58" s="175"/>
      <c r="G58" s="175">
        <f>'将来負担比率（分子）の構造'!J$50</f>
        <v>45073</v>
      </c>
      <c r="H58" s="175"/>
      <c r="I58" s="175"/>
      <c r="J58" s="175">
        <f>'将来負担比率（分子）の構造'!K$50</f>
        <v>48445</v>
      </c>
      <c r="K58" s="175"/>
      <c r="L58" s="175"/>
      <c r="M58" s="175">
        <f>'将来負担比率（分子）の構造'!L$50</f>
        <v>52248</v>
      </c>
      <c r="N58" s="175"/>
      <c r="O58" s="175"/>
      <c r="P58" s="175">
        <f>'将来負担比率（分子）の構造'!M$50</f>
        <v>54547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7015</v>
      </c>
      <c r="C62" s="175"/>
      <c r="D62" s="175"/>
      <c r="E62" s="175">
        <f>'将来負担比率（分子）の構造'!J$45</f>
        <v>6860</v>
      </c>
      <c r="F62" s="175"/>
      <c r="G62" s="175"/>
      <c r="H62" s="175">
        <f>'将来負担比率（分子）の構造'!K$45</f>
        <v>6423</v>
      </c>
      <c r="I62" s="175"/>
      <c r="J62" s="175"/>
      <c r="K62" s="175">
        <f>'将来負担比率（分子）の構造'!L$45</f>
        <v>6193</v>
      </c>
      <c r="L62" s="175"/>
      <c r="M62" s="175"/>
      <c r="N62" s="175">
        <f>'将来負担比率（分子）の構造'!M$45</f>
        <v>6441</v>
      </c>
      <c r="O62" s="175"/>
      <c r="P62" s="175"/>
    </row>
    <row r="63" spans="1:16" x14ac:dyDescent="0.2">
      <c r="A63" s="175" t="s">
        <v>36</v>
      </c>
      <c r="B63" s="175">
        <f>'将来負担比率（分子）の構造'!I$44</f>
        <v>83</v>
      </c>
      <c r="C63" s="175"/>
      <c r="D63" s="175"/>
      <c r="E63" s="175">
        <f>'将来負担比率（分子）の構造'!J$44</f>
        <v>30</v>
      </c>
      <c r="F63" s="175"/>
      <c r="G63" s="175"/>
      <c r="H63" s="175">
        <f>'将来負担比率（分子）の構造'!K$44</f>
        <v>10</v>
      </c>
      <c r="I63" s="175"/>
      <c r="J63" s="175"/>
      <c r="K63" s="175">
        <f>'将来負担比率（分子）の構造'!L$44</f>
        <v>9</v>
      </c>
      <c r="L63" s="175"/>
      <c r="M63" s="175"/>
      <c r="N63" s="175">
        <f>'将来負担比率（分子）の構造'!M$44</f>
        <v>7</v>
      </c>
      <c r="O63" s="175"/>
      <c r="P63" s="175"/>
    </row>
    <row r="64" spans="1:16" x14ac:dyDescent="0.2">
      <c r="A64" s="175" t="s">
        <v>35</v>
      </c>
      <c r="B64" s="175">
        <f>'将来負担比率（分子）の構造'!I$43</f>
        <v>6161</v>
      </c>
      <c r="C64" s="175"/>
      <c r="D64" s="175"/>
      <c r="E64" s="175">
        <f>'将来負担比率（分子）の構造'!J$43</f>
        <v>6204</v>
      </c>
      <c r="F64" s="175"/>
      <c r="G64" s="175"/>
      <c r="H64" s="175">
        <f>'将来負担比率（分子）の構造'!K$43</f>
        <v>6782</v>
      </c>
      <c r="I64" s="175"/>
      <c r="J64" s="175"/>
      <c r="K64" s="175">
        <f>'将来負担比率（分子）の構造'!L$43</f>
        <v>7265</v>
      </c>
      <c r="L64" s="175"/>
      <c r="M64" s="175"/>
      <c r="N64" s="175">
        <f>'将来負担比率（分子）の構造'!M$43</f>
        <v>7516</v>
      </c>
      <c r="O64" s="175"/>
      <c r="P64" s="175"/>
    </row>
    <row r="65" spans="1:16" x14ac:dyDescent="0.2">
      <c r="A65" s="175" t="s">
        <v>34</v>
      </c>
      <c r="B65" s="175">
        <f>'将来負担比率（分子）の構造'!I$42</f>
        <v>6413</v>
      </c>
      <c r="C65" s="175"/>
      <c r="D65" s="175"/>
      <c r="E65" s="175">
        <f>'将来負担比率（分子）の構造'!J$42</f>
        <v>6006</v>
      </c>
      <c r="F65" s="175"/>
      <c r="G65" s="175"/>
      <c r="H65" s="175">
        <f>'将来負担比率（分子）の構造'!K$42</f>
        <v>7715</v>
      </c>
      <c r="I65" s="175"/>
      <c r="J65" s="175"/>
      <c r="K65" s="175">
        <f>'将来負担比率（分子）の構造'!L$42</f>
        <v>8326</v>
      </c>
      <c r="L65" s="175"/>
      <c r="M65" s="175"/>
      <c r="N65" s="175">
        <f>'将来負担比率（分子）の構造'!M$42</f>
        <v>7712</v>
      </c>
      <c r="O65" s="175"/>
      <c r="P65" s="175"/>
    </row>
    <row r="66" spans="1:16" x14ac:dyDescent="0.2">
      <c r="A66" s="175" t="s">
        <v>33</v>
      </c>
      <c r="B66" s="175">
        <f>'将来負担比率（分子）の構造'!I$41</f>
        <v>14285</v>
      </c>
      <c r="C66" s="175"/>
      <c r="D66" s="175"/>
      <c r="E66" s="175">
        <f>'将来負担比率（分子）の構造'!J$41</f>
        <v>13239</v>
      </c>
      <c r="F66" s="175"/>
      <c r="G66" s="175"/>
      <c r="H66" s="175">
        <f>'将来負担比率（分子）の構造'!K$41</f>
        <v>11781</v>
      </c>
      <c r="I66" s="175"/>
      <c r="J66" s="175"/>
      <c r="K66" s="175">
        <f>'将来負担比率（分子）の構造'!L$41</f>
        <v>12048</v>
      </c>
      <c r="L66" s="175"/>
      <c r="M66" s="175"/>
      <c r="N66" s="175">
        <f>'将来負担比率（分子）の構造'!M$41</f>
        <v>11166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5968</v>
      </c>
      <c r="C72" s="179">
        <f>基金残高に係る経年分析!G55</f>
        <v>6009</v>
      </c>
      <c r="D72" s="179">
        <f>基金残高に係る経年分析!H55</f>
        <v>6009</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41403</v>
      </c>
      <c r="C74" s="179">
        <f>基金残高に係る経年分析!G57</f>
        <v>45074</v>
      </c>
      <c r="D74" s="179">
        <f>基金残高に係る経年分析!H57</f>
        <v>47292</v>
      </c>
    </row>
  </sheetData>
  <sheetProtection algorithmName="SHA-512" hashValue="BCoBIOqTYZ64EWPy5XvMCUxKJGf5hJdskBd+e6WnsfrgcJelLaTpU+2J7GS/LTwQQmOU9ubVINRFw79WprMi/w==" saltValue="+FFiTsH3wno7WzFkFFH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43132393</v>
      </c>
      <c r="S5" s="677"/>
      <c r="T5" s="677"/>
      <c r="U5" s="677"/>
      <c r="V5" s="677"/>
      <c r="W5" s="677"/>
      <c r="X5" s="677"/>
      <c r="Y5" s="702"/>
      <c r="Z5" s="715">
        <v>54.4</v>
      </c>
      <c r="AA5" s="715"/>
      <c r="AB5" s="715"/>
      <c r="AC5" s="715"/>
      <c r="AD5" s="716">
        <v>40301561</v>
      </c>
      <c r="AE5" s="716"/>
      <c r="AF5" s="716"/>
      <c r="AG5" s="716"/>
      <c r="AH5" s="716"/>
      <c r="AI5" s="716"/>
      <c r="AJ5" s="716"/>
      <c r="AK5" s="716"/>
      <c r="AL5" s="703">
        <v>87</v>
      </c>
      <c r="AM5" s="685"/>
      <c r="AN5" s="685"/>
      <c r="AO5" s="704"/>
      <c r="AP5" s="679" t="s">
        <v>231</v>
      </c>
      <c r="AQ5" s="680"/>
      <c r="AR5" s="680"/>
      <c r="AS5" s="680"/>
      <c r="AT5" s="680"/>
      <c r="AU5" s="680"/>
      <c r="AV5" s="680"/>
      <c r="AW5" s="680"/>
      <c r="AX5" s="680"/>
      <c r="AY5" s="680"/>
      <c r="AZ5" s="680"/>
      <c r="BA5" s="680"/>
      <c r="BB5" s="680"/>
      <c r="BC5" s="680"/>
      <c r="BD5" s="680"/>
      <c r="BE5" s="680"/>
      <c r="BF5" s="681"/>
      <c r="BG5" s="621">
        <v>39658389</v>
      </c>
      <c r="BH5" s="622"/>
      <c r="BI5" s="622"/>
      <c r="BJ5" s="622"/>
      <c r="BK5" s="622"/>
      <c r="BL5" s="622"/>
      <c r="BM5" s="622"/>
      <c r="BN5" s="623"/>
      <c r="BO5" s="659">
        <v>91.9</v>
      </c>
      <c r="BP5" s="659"/>
      <c r="BQ5" s="659"/>
      <c r="BR5" s="659"/>
      <c r="BS5" s="660">
        <v>347342</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203618</v>
      </c>
      <c r="S6" s="622"/>
      <c r="T6" s="622"/>
      <c r="U6" s="622"/>
      <c r="V6" s="622"/>
      <c r="W6" s="622"/>
      <c r="X6" s="622"/>
      <c r="Y6" s="623"/>
      <c r="Z6" s="659">
        <v>0.3</v>
      </c>
      <c r="AA6" s="659"/>
      <c r="AB6" s="659"/>
      <c r="AC6" s="659"/>
      <c r="AD6" s="660">
        <v>203618</v>
      </c>
      <c r="AE6" s="660"/>
      <c r="AF6" s="660"/>
      <c r="AG6" s="660"/>
      <c r="AH6" s="660"/>
      <c r="AI6" s="660"/>
      <c r="AJ6" s="660"/>
      <c r="AK6" s="660"/>
      <c r="AL6" s="624">
        <v>0.4</v>
      </c>
      <c r="AM6" s="625"/>
      <c r="AN6" s="625"/>
      <c r="AO6" s="661"/>
      <c r="AP6" s="618" t="s">
        <v>236</v>
      </c>
      <c r="AQ6" s="619"/>
      <c r="AR6" s="619"/>
      <c r="AS6" s="619"/>
      <c r="AT6" s="619"/>
      <c r="AU6" s="619"/>
      <c r="AV6" s="619"/>
      <c r="AW6" s="619"/>
      <c r="AX6" s="619"/>
      <c r="AY6" s="619"/>
      <c r="AZ6" s="619"/>
      <c r="BA6" s="619"/>
      <c r="BB6" s="619"/>
      <c r="BC6" s="619"/>
      <c r="BD6" s="619"/>
      <c r="BE6" s="619"/>
      <c r="BF6" s="620"/>
      <c r="BG6" s="621">
        <v>39658389</v>
      </c>
      <c r="BH6" s="622"/>
      <c r="BI6" s="622"/>
      <c r="BJ6" s="622"/>
      <c r="BK6" s="622"/>
      <c r="BL6" s="622"/>
      <c r="BM6" s="622"/>
      <c r="BN6" s="623"/>
      <c r="BO6" s="659">
        <v>91.9</v>
      </c>
      <c r="BP6" s="659"/>
      <c r="BQ6" s="659"/>
      <c r="BR6" s="659"/>
      <c r="BS6" s="660">
        <v>347342</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450436</v>
      </c>
      <c r="CS6" s="622"/>
      <c r="CT6" s="622"/>
      <c r="CU6" s="622"/>
      <c r="CV6" s="622"/>
      <c r="CW6" s="622"/>
      <c r="CX6" s="622"/>
      <c r="CY6" s="623"/>
      <c r="CZ6" s="703">
        <v>0.6</v>
      </c>
      <c r="DA6" s="685"/>
      <c r="DB6" s="685"/>
      <c r="DC6" s="705"/>
      <c r="DD6" s="627" t="s">
        <v>238</v>
      </c>
      <c r="DE6" s="622"/>
      <c r="DF6" s="622"/>
      <c r="DG6" s="622"/>
      <c r="DH6" s="622"/>
      <c r="DI6" s="622"/>
      <c r="DJ6" s="622"/>
      <c r="DK6" s="622"/>
      <c r="DL6" s="622"/>
      <c r="DM6" s="622"/>
      <c r="DN6" s="622"/>
      <c r="DO6" s="622"/>
      <c r="DP6" s="623"/>
      <c r="DQ6" s="627">
        <v>450436</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67217</v>
      </c>
      <c r="S7" s="622"/>
      <c r="T7" s="622"/>
      <c r="U7" s="622"/>
      <c r="V7" s="622"/>
      <c r="W7" s="622"/>
      <c r="X7" s="622"/>
      <c r="Y7" s="623"/>
      <c r="Z7" s="659">
        <v>0.1</v>
      </c>
      <c r="AA7" s="659"/>
      <c r="AB7" s="659"/>
      <c r="AC7" s="659"/>
      <c r="AD7" s="660">
        <v>67217</v>
      </c>
      <c r="AE7" s="660"/>
      <c r="AF7" s="660"/>
      <c r="AG7" s="660"/>
      <c r="AH7" s="660"/>
      <c r="AI7" s="660"/>
      <c r="AJ7" s="660"/>
      <c r="AK7" s="660"/>
      <c r="AL7" s="624">
        <v>0.1</v>
      </c>
      <c r="AM7" s="625"/>
      <c r="AN7" s="625"/>
      <c r="AO7" s="661"/>
      <c r="AP7" s="618" t="s">
        <v>240</v>
      </c>
      <c r="AQ7" s="619"/>
      <c r="AR7" s="619"/>
      <c r="AS7" s="619"/>
      <c r="AT7" s="619"/>
      <c r="AU7" s="619"/>
      <c r="AV7" s="619"/>
      <c r="AW7" s="619"/>
      <c r="AX7" s="619"/>
      <c r="AY7" s="619"/>
      <c r="AZ7" s="619"/>
      <c r="BA7" s="619"/>
      <c r="BB7" s="619"/>
      <c r="BC7" s="619"/>
      <c r="BD7" s="619"/>
      <c r="BE7" s="619"/>
      <c r="BF7" s="620"/>
      <c r="BG7" s="621">
        <v>21550529</v>
      </c>
      <c r="BH7" s="622"/>
      <c r="BI7" s="622"/>
      <c r="BJ7" s="622"/>
      <c r="BK7" s="622"/>
      <c r="BL7" s="622"/>
      <c r="BM7" s="622"/>
      <c r="BN7" s="623"/>
      <c r="BO7" s="659">
        <v>50</v>
      </c>
      <c r="BP7" s="659"/>
      <c r="BQ7" s="659"/>
      <c r="BR7" s="659"/>
      <c r="BS7" s="660">
        <v>347342</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10116589</v>
      </c>
      <c r="CS7" s="622"/>
      <c r="CT7" s="622"/>
      <c r="CU7" s="622"/>
      <c r="CV7" s="622"/>
      <c r="CW7" s="622"/>
      <c r="CX7" s="622"/>
      <c r="CY7" s="623"/>
      <c r="CZ7" s="659">
        <v>13.5</v>
      </c>
      <c r="DA7" s="659"/>
      <c r="DB7" s="659"/>
      <c r="DC7" s="659"/>
      <c r="DD7" s="627">
        <v>599865</v>
      </c>
      <c r="DE7" s="622"/>
      <c r="DF7" s="622"/>
      <c r="DG7" s="622"/>
      <c r="DH7" s="622"/>
      <c r="DI7" s="622"/>
      <c r="DJ7" s="622"/>
      <c r="DK7" s="622"/>
      <c r="DL7" s="622"/>
      <c r="DM7" s="622"/>
      <c r="DN7" s="622"/>
      <c r="DO7" s="622"/>
      <c r="DP7" s="623"/>
      <c r="DQ7" s="627">
        <v>9023152</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357601</v>
      </c>
      <c r="S8" s="622"/>
      <c r="T8" s="622"/>
      <c r="U8" s="622"/>
      <c r="V8" s="622"/>
      <c r="W8" s="622"/>
      <c r="X8" s="622"/>
      <c r="Y8" s="623"/>
      <c r="Z8" s="659">
        <v>0.5</v>
      </c>
      <c r="AA8" s="659"/>
      <c r="AB8" s="659"/>
      <c r="AC8" s="659"/>
      <c r="AD8" s="660">
        <v>357601</v>
      </c>
      <c r="AE8" s="660"/>
      <c r="AF8" s="660"/>
      <c r="AG8" s="660"/>
      <c r="AH8" s="660"/>
      <c r="AI8" s="660"/>
      <c r="AJ8" s="660"/>
      <c r="AK8" s="660"/>
      <c r="AL8" s="624">
        <v>0.8</v>
      </c>
      <c r="AM8" s="625"/>
      <c r="AN8" s="625"/>
      <c r="AO8" s="661"/>
      <c r="AP8" s="618" t="s">
        <v>243</v>
      </c>
      <c r="AQ8" s="619"/>
      <c r="AR8" s="619"/>
      <c r="AS8" s="619"/>
      <c r="AT8" s="619"/>
      <c r="AU8" s="619"/>
      <c r="AV8" s="619"/>
      <c r="AW8" s="619"/>
      <c r="AX8" s="619"/>
      <c r="AY8" s="619"/>
      <c r="AZ8" s="619"/>
      <c r="BA8" s="619"/>
      <c r="BB8" s="619"/>
      <c r="BC8" s="619"/>
      <c r="BD8" s="619"/>
      <c r="BE8" s="619"/>
      <c r="BF8" s="620"/>
      <c r="BG8" s="621">
        <v>296720</v>
      </c>
      <c r="BH8" s="622"/>
      <c r="BI8" s="622"/>
      <c r="BJ8" s="622"/>
      <c r="BK8" s="622"/>
      <c r="BL8" s="622"/>
      <c r="BM8" s="622"/>
      <c r="BN8" s="623"/>
      <c r="BO8" s="659">
        <v>0.7</v>
      </c>
      <c r="BP8" s="659"/>
      <c r="BQ8" s="659"/>
      <c r="BR8" s="659"/>
      <c r="BS8" s="660" t="s">
        <v>179</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32355052</v>
      </c>
      <c r="CS8" s="622"/>
      <c r="CT8" s="622"/>
      <c r="CU8" s="622"/>
      <c r="CV8" s="622"/>
      <c r="CW8" s="622"/>
      <c r="CX8" s="622"/>
      <c r="CY8" s="623"/>
      <c r="CZ8" s="659">
        <v>43.1</v>
      </c>
      <c r="DA8" s="659"/>
      <c r="DB8" s="659"/>
      <c r="DC8" s="659"/>
      <c r="DD8" s="627">
        <v>165807</v>
      </c>
      <c r="DE8" s="622"/>
      <c r="DF8" s="622"/>
      <c r="DG8" s="622"/>
      <c r="DH8" s="622"/>
      <c r="DI8" s="622"/>
      <c r="DJ8" s="622"/>
      <c r="DK8" s="622"/>
      <c r="DL8" s="622"/>
      <c r="DM8" s="622"/>
      <c r="DN8" s="622"/>
      <c r="DO8" s="622"/>
      <c r="DP8" s="623"/>
      <c r="DQ8" s="627">
        <v>15808160</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274428</v>
      </c>
      <c r="S9" s="622"/>
      <c r="T9" s="622"/>
      <c r="U9" s="622"/>
      <c r="V9" s="622"/>
      <c r="W9" s="622"/>
      <c r="X9" s="622"/>
      <c r="Y9" s="623"/>
      <c r="Z9" s="659">
        <v>0.3</v>
      </c>
      <c r="AA9" s="659"/>
      <c r="AB9" s="659"/>
      <c r="AC9" s="659"/>
      <c r="AD9" s="660">
        <v>274428</v>
      </c>
      <c r="AE9" s="660"/>
      <c r="AF9" s="660"/>
      <c r="AG9" s="660"/>
      <c r="AH9" s="660"/>
      <c r="AI9" s="660"/>
      <c r="AJ9" s="660"/>
      <c r="AK9" s="660"/>
      <c r="AL9" s="624">
        <v>0.6</v>
      </c>
      <c r="AM9" s="625"/>
      <c r="AN9" s="625"/>
      <c r="AO9" s="661"/>
      <c r="AP9" s="618" t="s">
        <v>246</v>
      </c>
      <c r="AQ9" s="619"/>
      <c r="AR9" s="619"/>
      <c r="AS9" s="619"/>
      <c r="AT9" s="619"/>
      <c r="AU9" s="619"/>
      <c r="AV9" s="619"/>
      <c r="AW9" s="619"/>
      <c r="AX9" s="619"/>
      <c r="AY9" s="619"/>
      <c r="AZ9" s="619"/>
      <c r="BA9" s="619"/>
      <c r="BB9" s="619"/>
      <c r="BC9" s="619"/>
      <c r="BD9" s="619"/>
      <c r="BE9" s="619"/>
      <c r="BF9" s="620"/>
      <c r="BG9" s="621">
        <v>18458541</v>
      </c>
      <c r="BH9" s="622"/>
      <c r="BI9" s="622"/>
      <c r="BJ9" s="622"/>
      <c r="BK9" s="622"/>
      <c r="BL9" s="622"/>
      <c r="BM9" s="622"/>
      <c r="BN9" s="623"/>
      <c r="BO9" s="659">
        <v>42.8</v>
      </c>
      <c r="BP9" s="659"/>
      <c r="BQ9" s="659"/>
      <c r="BR9" s="659"/>
      <c r="BS9" s="660" t="s">
        <v>238</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8073759</v>
      </c>
      <c r="CS9" s="622"/>
      <c r="CT9" s="622"/>
      <c r="CU9" s="622"/>
      <c r="CV9" s="622"/>
      <c r="CW9" s="622"/>
      <c r="CX9" s="622"/>
      <c r="CY9" s="623"/>
      <c r="CZ9" s="659">
        <v>10.8</v>
      </c>
      <c r="DA9" s="659"/>
      <c r="DB9" s="659"/>
      <c r="DC9" s="659"/>
      <c r="DD9" s="627">
        <v>193292</v>
      </c>
      <c r="DE9" s="622"/>
      <c r="DF9" s="622"/>
      <c r="DG9" s="622"/>
      <c r="DH9" s="622"/>
      <c r="DI9" s="622"/>
      <c r="DJ9" s="622"/>
      <c r="DK9" s="622"/>
      <c r="DL9" s="622"/>
      <c r="DM9" s="622"/>
      <c r="DN9" s="622"/>
      <c r="DO9" s="622"/>
      <c r="DP9" s="623"/>
      <c r="DQ9" s="627">
        <v>5044312</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179</v>
      </c>
      <c r="AA10" s="659"/>
      <c r="AB10" s="659"/>
      <c r="AC10" s="659"/>
      <c r="AD10" s="660" t="s">
        <v>238</v>
      </c>
      <c r="AE10" s="660"/>
      <c r="AF10" s="660"/>
      <c r="AG10" s="660"/>
      <c r="AH10" s="660"/>
      <c r="AI10" s="660"/>
      <c r="AJ10" s="660"/>
      <c r="AK10" s="660"/>
      <c r="AL10" s="624" t="s">
        <v>179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784143</v>
      </c>
      <c r="BH10" s="622"/>
      <c r="BI10" s="622"/>
      <c r="BJ10" s="622"/>
      <c r="BK10" s="622"/>
      <c r="BL10" s="622"/>
      <c r="BM10" s="622"/>
      <c r="BN10" s="623"/>
      <c r="BO10" s="659">
        <v>1.8</v>
      </c>
      <c r="BP10" s="659"/>
      <c r="BQ10" s="659"/>
      <c r="BR10" s="659"/>
      <c r="BS10" s="660" t="s">
        <v>179</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297843</v>
      </c>
      <c r="CS10" s="622"/>
      <c r="CT10" s="622"/>
      <c r="CU10" s="622"/>
      <c r="CV10" s="622"/>
      <c r="CW10" s="622"/>
      <c r="CX10" s="622"/>
      <c r="CY10" s="623"/>
      <c r="CZ10" s="659">
        <v>0.4</v>
      </c>
      <c r="DA10" s="659"/>
      <c r="DB10" s="659"/>
      <c r="DC10" s="659"/>
      <c r="DD10" s="627" t="s">
        <v>179</v>
      </c>
      <c r="DE10" s="622"/>
      <c r="DF10" s="622"/>
      <c r="DG10" s="622"/>
      <c r="DH10" s="622"/>
      <c r="DI10" s="622"/>
      <c r="DJ10" s="622"/>
      <c r="DK10" s="622"/>
      <c r="DL10" s="622"/>
      <c r="DM10" s="622"/>
      <c r="DN10" s="622"/>
      <c r="DO10" s="622"/>
      <c r="DP10" s="623"/>
      <c r="DQ10" s="627">
        <v>278465</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3864997</v>
      </c>
      <c r="S11" s="622"/>
      <c r="T11" s="622"/>
      <c r="U11" s="622"/>
      <c r="V11" s="622"/>
      <c r="W11" s="622"/>
      <c r="X11" s="622"/>
      <c r="Y11" s="623"/>
      <c r="Z11" s="624">
        <v>4.9000000000000004</v>
      </c>
      <c r="AA11" s="625"/>
      <c r="AB11" s="625"/>
      <c r="AC11" s="626"/>
      <c r="AD11" s="627">
        <v>3864997</v>
      </c>
      <c r="AE11" s="622"/>
      <c r="AF11" s="622"/>
      <c r="AG11" s="622"/>
      <c r="AH11" s="622"/>
      <c r="AI11" s="622"/>
      <c r="AJ11" s="622"/>
      <c r="AK11" s="623"/>
      <c r="AL11" s="624">
        <v>8.3000000000000007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2011125</v>
      </c>
      <c r="BH11" s="622"/>
      <c r="BI11" s="622"/>
      <c r="BJ11" s="622"/>
      <c r="BK11" s="622"/>
      <c r="BL11" s="622"/>
      <c r="BM11" s="622"/>
      <c r="BN11" s="623"/>
      <c r="BO11" s="659">
        <v>4.7</v>
      </c>
      <c r="BP11" s="659"/>
      <c r="BQ11" s="659"/>
      <c r="BR11" s="659"/>
      <c r="BS11" s="660">
        <v>347342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66435</v>
      </c>
      <c r="CS11" s="622"/>
      <c r="CT11" s="622"/>
      <c r="CU11" s="622"/>
      <c r="CV11" s="622"/>
      <c r="CW11" s="622"/>
      <c r="CX11" s="622"/>
      <c r="CY11" s="623"/>
      <c r="CZ11" s="659">
        <v>0.1</v>
      </c>
      <c r="DA11" s="659"/>
      <c r="DB11" s="659"/>
      <c r="DC11" s="659"/>
      <c r="DD11" s="627" t="s">
        <v>238</v>
      </c>
      <c r="DE11" s="622"/>
      <c r="DF11" s="622"/>
      <c r="DG11" s="622"/>
      <c r="DH11" s="622"/>
      <c r="DI11" s="622"/>
      <c r="DJ11" s="622"/>
      <c r="DK11" s="622"/>
      <c r="DL11" s="622"/>
      <c r="DM11" s="622"/>
      <c r="DN11" s="622"/>
      <c r="DO11" s="622"/>
      <c r="DP11" s="623"/>
      <c r="DQ11" s="627">
        <v>58316</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179</v>
      </c>
      <c r="AA12" s="659"/>
      <c r="AB12" s="659"/>
      <c r="AC12" s="659"/>
      <c r="AD12" s="660" t="s">
        <v>179</v>
      </c>
      <c r="AE12" s="660"/>
      <c r="AF12" s="660"/>
      <c r="AG12" s="660"/>
      <c r="AH12" s="660"/>
      <c r="AI12" s="660"/>
      <c r="AJ12" s="660"/>
      <c r="AK12" s="660"/>
      <c r="AL12" s="624" t="s">
        <v>179</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17173869</v>
      </c>
      <c r="BH12" s="622"/>
      <c r="BI12" s="622"/>
      <c r="BJ12" s="622"/>
      <c r="BK12" s="622"/>
      <c r="BL12" s="622"/>
      <c r="BM12" s="622"/>
      <c r="BN12" s="623"/>
      <c r="BO12" s="659">
        <v>39.799999999999997</v>
      </c>
      <c r="BP12" s="659"/>
      <c r="BQ12" s="659"/>
      <c r="BR12" s="659"/>
      <c r="BS12" s="660" t="s">
        <v>179</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1385804</v>
      </c>
      <c r="CS12" s="622"/>
      <c r="CT12" s="622"/>
      <c r="CU12" s="622"/>
      <c r="CV12" s="622"/>
      <c r="CW12" s="622"/>
      <c r="CX12" s="622"/>
      <c r="CY12" s="623"/>
      <c r="CZ12" s="659">
        <v>1.8</v>
      </c>
      <c r="DA12" s="659"/>
      <c r="DB12" s="659"/>
      <c r="DC12" s="659"/>
      <c r="DD12" s="627">
        <v>3833</v>
      </c>
      <c r="DE12" s="622"/>
      <c r="DF12" s="622"/>
      <c r="DG12" s="622"/>
      <c r="DH12" s="622"/>
      <c r="DI12" s="622"/>
      <c r="DJ12" s="622"/>
      <c r="DK12" s="622"/>
      <c r="DL12" s="622"/>
      <c r="DM12" s="622"/>
      <c r="DN12" s="622"/>
      <c r="DO12" s="622"/>
      <c r="DP12" s="623"/>
      <c r="DQ12" s="627">
        <v>1330694</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179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16938323</v>
      </c>
      <c r="BH13" s="622"/>
      <c r="BI13" s="622"/>
      <c r="BJ13" s="622"/>
      <c r="BK13" s="622"/>
      <c r="BL13" s="622"/>
      <c r="BM13" s="622"/>
      <c r="BN13" s="623"/>
      <c r="BO13" s="659">
        <v>39.299999999999997</v>
      </c>
      <c r="BP13" s="659"/>
      <c r="BQ13" s="659"/>
      <c r="BR13" s="659"/>
      <c r="BS13" s="660" t="s">
        <v>179</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6780710</v>
      </c>
      <c r="CS13" s="622"/>
      <c r="CT13" s="622"/>
      <c r="CU13" s="622"/>
      <c r="CV13" s="622"/>
      <c r="CW13" s="622"/>
      <c r="CX13" s="622"/>
      <c r="CY13" s="623"/>
      <c r="CZ13" s="659">
        <v>9</v>
      </c>
      <c r="DA13" s="659"/>
      <c r="DB13" s="659"/>
      <c r="DC13" s="659"/>
      <c r="DD13" s="627">
        <v>2534008</v>
      </c>
      <c r="DE13" s="622"/>
      <c r="DF13" s="622"/>
      <c r="DG13" s="622"/>
      <c r="DH13" s="622"/>
      <c r="DI13" s="622"/>
      <c r="DJ13" s="622"/>
      <c r="DK13" s="622"/>
      <c r="DL13" s="622"/>
      <c r="DM13" s="622"/>
      <c r="DN13" s="622"/>
      <c r="DO13" s="622"/>
      <c r="DP13" s="623"/>
      <c r="DQ13" s="627">
        <v>4948351</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9</v>
      </c>
      <c r="S14" s="622"/>
      <c r="T14" s="622"/>
      <c r="U14" s="622"/>
      <c r="V14" s="622"/>
      <c r="W14" s="622"/>
      <c r="X14" s="622"/>
      <c r="Y14" s="623"/>
      <c r="Z14" s="659">
        <v>0</v>
      </c>
      <c r="AA14" s="659"/>
      <c r="AB14" s="659"/>
      <c r="AC14" s="659"/>
      <c r="AD14" s="660">
        <v>9</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59605</v>
      </c>
      <c r="BH14" s="622"/>
      <c r="BI14" s="622"/>
      <c r="BJ14" s="622"/>
      <c r="BK14" s="622"/>
      <c r="BL14" s="622"/>
      <c r="BM14" s="622"/>
      <c r="BN14" s="623"/>
      <c r="BO14" s="659">
        <v>0.1</v>
      </c>
      <c r="BP14" s="659"/>
      <c r="BQ14" s="659"/>
      <c r="BR14" s="659"/>
      <c r="BS14" s="660" t="s">
        <v>179</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1977663</v>
      </c>
      <c r="CS14" s="622"/>
      <c r="CT14" s="622"/>
      <c r="CU14" s="622"/>
      <c r="CV14" s="622"/>
      <c r="CW14" s="622"/>
      <c r="CX14" s="622"/>
      <c r="CY14" s="623"/>
      <c r="CZ14" s="659">
        <v>2.6</v>
      </c>
      <c r="DA14" s="659"/>
      <c r="DB14" s="659"/>
      <c r="DC14" s="659"/>
      <c r="DD14" s="627">
        <v>34404</v>
      </c>
      <c r="DE14" s="622"/>
      <c r="DF14" s="622"/>
      <c r="DG14" s="622"/>
      <c r="DH14" s="622"/>
      <c r="DI14" s="622"/>
      <c r="DJ14" s="622"/>
      <c r="DK14" s="622"/>
      <c r="DL14" s="622"/>
      <c r="DM14" s="622"/>
      <c r="DN14" s="622"/>
      <c r="DO14" s="622"/>
      <c r="DP14" s="623"/>
      <c r="DQ14" s="627">
        <v>1810657</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179</v>
      </c>
      <c r="AE15" s="660"/>
      <c r="AF15" s="660"/>
      <c r="AG15" s="660"/>
      <c r="AH15" s="660"/>
      <c r="AI15" s="660"/>
      <c r="AJ15" s="660"/>
      <c r="AK15" s="660"/>
      <c r="AL15" s="624" t="s">
        <v>179</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874386</v>
      </c>
      <c r="BH15" s="622"/>
      <c r="BI15" s="622"/>
      <c r="BJ15" s="622"/>
      <c r="BK15" s="622"/>
      <c r="BL15" s="622"/>
      <c r="BM15" s="622"/>
      <c r="BN15" s="623"/>
      <c r="BO15" s="659">
        <v>2</v>
      </c>
      <c r="BP15" s="659"/>
      <c r="BQ15" s="659"/>
      <c r="BR15" s="659"/>
      <c r="BS15" s="660" t="s">
        <v>179</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12127456</v>
      </c>
      <c r="CS15" s="622"/>
      <c r="CT15" s="622"/>
      <c r="CU15" s="622"/>
      <c r="CV15" s="622"/>
      <c r="CW15" s="622"/>
      <c r="CX15" s="622"/>
      <c r="CY15" s="623"/>
      <c r="CZ15" s="659">
        <v>16.2</v>
      </c>
      <c r="DA15" s="659"/>
      <c r="DB15" s="659"/>
      <c r="DC15" s="659"/>
      <c r="DD15" s="627">
        <v>2319906</v>
      </c>
      <c r="DE15" s="622"/>
      <c r="DF15" s="622"/>
      <c r="DG15" s="622"/>
      <c r="DH15" s="622"/>
      <c r="DI15" s="622"/>
      <c r="DJ15" s="622"/>
      <c r="DK15" s="622"/>
      <c r="DL15" s="622"/>
      <c r="DM15" s="622"/>
      <c r="DN15" s="622"/>
      <c r="DO15" s="622"/>
      <c r="DP15" s="623"/>
      <c r="DQ15" s="627">
        <v>10563616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51277</v>
      </c>
      <c r="S16" s="622"/>
      <c r="T16" s="622"/>
      <c r="U16" s="622"/>
      <c r="V16" s="622"/>
      <c r="W16" s="622"/>
      <c r="X16" s="622"/>
      <c r="Y16" s="623"/>
      <c r="Z16" s="659">
        <v>0.1</v>
      </c>
      <c r="AA16" s="659"/>
      <c r="AB16" s="659"/>
      <c r="AC16" s="659"/>
      <c r="AD16" s="660">
        <v>51277</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179</v>
      </c>
      <c r="BP16" s="659"/>
      <c r="BQ16" s="659"/>
      <c r="BR16" s="659"/>
      <c r="BS16" s="660" t="s">
        <v>238</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t="s">
        <v>179</v>
      </c>
      <c r="CS16" s="622"/>
      <c r="CT16" s="622"/>
      <c r="CU16" s="622"/>
      <c r="CV16" s="622"/>
      <c r="CW16" s="622"/>
      <c r="CX16" s="622"/>
      <c r="CY16" s="623"/>
      <c r="CZ16" s="659" t="s">
        <v>179</v>
      </c>
      <c r="DA16" s="659"/>
      <c r="DB16" s="659"/>
      <c r="DC16" s="659"/>
      <c r="DD16" s="627" t="s">
        <v>179</v>
      </c>
      <c r="DE16" s="622"/>
      <c r="DF16" s="622"/>
      <c r="DG16" s="622"/>
      <c r="DH16" s="622"/>
      <c r="DI16" s="622"/>
      <c r="DJ16" s="622"/>
      <c r="DK16" s="622"/>
      <c r="DL16" s="622"/>
      <c r="DM16" s="622"/>
      <c r="DN16" s="622"/>
      <c r="DO16" s="622"/>
      <c r="DP16" s="623"/>
      <c r="DQ16" s="627" t="s">
        <v>179</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769980</v>
      </c>
      <c r="S17" s="622"/>
      <c r="T17" s="622"/>
      <c r="U17" s="622"/>
      <c r="V17" s="622"/>
      <c r="W17" s="622"/>
      <c r="X17" s="622"/>
      <c r="Y17" s="623"/>
      <c r="Z17" s="659">
        <v>1</v>
      </c>
      <c r="AA17" s="659"/>
      <c r="AB17" s="659"/>
      <c r="AC17" s="659"/>
      <c r="AD17" s="660">
        <v>769980</v>
      </c>
      <c r="AE17" s="660"/>
      <c r="AF17" s="660"/>
      <c r="AG17" s="660"/>
      <c r="AH17" s="660"/>
      <c r="AI17" s="660"/>
      <c r="AJ17" s="660"/>
      <c r="AK17" s="660"/>
      <c r="AL17" s="624">
        <v>1.7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140</v>
      </c>
      <c r="BP17" s="659"/>
      <c r="BQ17" s="659"/>
      <c r="BR17" s="659"/>
      <c r="BS17" s="660" t="s">
        <v>179</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1439678</v>
      </c>
      <c r="CS17" s="622"/>
      <c r="CT17" s="622"/>
      <c r="CU17" s="622"/>
      <c r="CV17" s="622"/>
      <c r="CW17" s="622"/>
      <c r="CX17" s="622"/>
      <c r="CY17" s="623"/>
      <c r="CZ17" s="659">
        <v>1.9</v>
      </c>
      <c r="DA17" s="659"/>
      <c r="DB17" s="659"/>
      <c r="DC17" s="659"/>
      <c r="DD17" s="627" t="s">
        <v>179</v>
      </c>
      <c r="DE17" s="622"/>
      <c r="DF17" s="622"/>
      <c r="DG17" s="622"/>
      <c r="DH17" s="622"/>
      <c r="DI17" s="622"/>
      <c r="DJ17" s="622"/>
      <c r="DK17" s="622"/>
      <c r="DL17" s="622"/>
      <c r="DM17" s="622"/>
      <c r="DN17" s="622"/>
      <c r="DO17" s="622"/>
      <c r="DP17" s="623"/>
      <c r="DQ17" s="627">
        <v>1423666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72409</v>
      </c>
      <c r="S18" s="622"/>
      <c r="T18" s="622"/>
      <c r="U18" s="622"/>
      <c r="V18" s="622"/>
      <c r="W18" s="622"/>
      <c r="X18" s="622"/>
      <c r="Y18" s="623"/>
      <c r="Z18" s="659">
        <v>0.1</v>
      </c>
      <c r="AA18" s="659"/>
      <c r="AB18" s="659"/>
      <c r="AC18" s="659"/>
      <c r="AD18" s="660">
        <v>72409</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238</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72409</v>
      </c>
      <c r="S19" s="622"/>
      <c r="T19" s="622"/>
      <c r="U19" s="622"/>
      <c r="V19" s="622"/>
      <c r="W19" s="622"/>
      <c r="X19" s="622"/>
      <c r="Y19" s="623"/>
      <c r="Z19" s="659">
        <v>0.1</v>
      </c>
      <c r="AA19" s="659"/>
      <c r="AB19" s="659"/>
      <c r="AC19" s="659"/>
      <c r="AD19" s="660">
        <v>72409</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3474004</v>
      </c>
      <c r="BH19" s="622"/>
      <c r="BI19" s="622"/>
      <c r="BJ19" s="622"/>
      <c r="BK19" s="622"/>
      <c r="BL19" s="622"/>
      <c r="BM19" s="622"/>
      <c r="BN19" s="623"/>
      <c r="BO19" s="659">
        <v>8.1</v>
      </c>
      <c r="BP19" s="659"/>
      <c r="BQ19" s="659"/>
      <c r="BR19" s="659"/>
      <c r="BS19" s="660" t="s">
        <v>179</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2">
      <c r="B20" s="696" t="s">
        <v>278</v>
      </c>
      <c r="C20" s="697"/>
      <c r="D20" s="697"/>
      <c r="E20" s="697"/>
      <c r="F20" s="697"/>
      <c r="G20" s="697"/>
      <c r="H20" s="697"/>
      <c r="I20" s="697"/>
      <c r="J20" s="697"/>
      <c r="K20" s="697"/>
      <c r="L20" s="697"/>
      <c r="M20" s="697"/>
      <c r="N20" s="697"/>
      <c r="O20" s="697"/>
      <c r="P20" s="697"/>
      <c r="Q20" s="698"/>
      <c r="R20" s="621" t="s">
        <v>179</v>
      </c>
      <c r="S20" s="622"/>
      <c r="T20" s="622"/>
      <c r="U20" s="622"/>
      <c r="V20" s="622"/>
      <c r="W20" s="622"/>
      <c r="X20" s="622"/>
      <c r="Y20" s="623"/>
      <c r="Z20" s="659" t="s">
        <v>238</v>
      </c>
      <c r="AA20" s="659"/>
      <c r="AB20" s="659"/>
      <c r="AC20" s="659"/>
      <c r="AD20" s="660" t="s">
        <v>179</v>
      </c>
      <c r="AE20" s="660"/>
      <c r="AF20" s="660"/>
      <c r="AG20" s="660"/>
      <c r="AH20" s="660"/>
      <c r="AI20" s="660"/>
      <c r="AJ20" s="660"/>
      <c r="AK20" s="660"/>
      <c r="AL20" s="624" t="s">
        <v>140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3474004</v>
      </c>
      <c r="BH20" s="622"/>
      <c r="BI20" s="622"/>
      <c r="BJ20" s="622"/>
      <c r="BK20" s="622"/>
      <c r="BL20" s="622"/>
      <c r="BM20" s="622"/>
      <c r="BN20" s="623"/>
      <c r="BO20" s="659">
        <v>8.1</v>
      </c>
      <c r="BP20" s="659"/>
      <c r="BQ20" s="659"/>
      <c r="BR20" s="659"/>
      <c r="BS20" s="660" t="s">
        <v>179</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75071425</v>
      </c>
      <c r="CS20" s="622"/>
      <c r="CT20" s="622"/>
      <c r="CU20" s="622"/>
      <c r="CV20" s="622"/>
      <c r="CW20" s="622"/>
      <c r="CX20" s="622"/>
      <c r="CY20" s="623"/>
      <c r="CZ20" s="659">
        <v>100</v>
      </c>
      <c r="DA20" s="659"/>
      <c r="DB20" s="659"/>
      <c r="DC20" s="659"/>
      <c r="DD20" s="627">
        <v>5851115</v>
      </c>
      <c r="DE20" s="622"/>
      <c r="DF20" s="622"/>
      <c r="DG20" s="622"/>
      <c r="DH20" s="622"/>
      <c r="DI20" s="622"/>
      <c r="DJ20" s="622"/>
      <c r="DK20" s="622"/>
      <c r="DL20" s="622"/>
      <c r="DM20" s="622"/>
      <c r="DN20" s="622"/>
      <c r="DO20" s="622"/>
      <c r="DP20" s="623"/>
      <c r="DQ20" s="627">
        <v>50739825</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17652</v>
      </c>
      <c r="S21" s="622"/>
      <c r="T21" s="622"/>
      <c r="U21" s="622"/>
      <c r="V21" s="622"/>
      <c r="W21" s="622"/>
      <c r="X21" s="622"/>
      <c r="Y21" s="623"/>
      <c r="Z21" s="659">
        <v>0</v>
      </c>
      <c r="AA21" s="659"/>
      <c r="AB21" s="659"/>
      <c r="AC21" s="659"/>
      <c r="AD21" s="660" t="s">
        <v>238</v>
      </c>
      <c r="AE21" s="660"/>
      <c r="AF21" s="660"/>
      <c r="AG21" s="660"/>
      <c r="AH21" s="660"/>
      <c r="AI21" s="660"/>
      <c r="AJ21" s="660"/>
      <c r="AK21" s="660"/>
      <c r="AL21" s="624" t="s">
        <v>179</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238</v>
      </c>
      <c r="BH21" s="622"/>
      <c r="BI21" s="622"/>
      <c r="BJ21" s="622"/>
      <c r="BK21" s="622"/>
      <c r="BL21" s="622"/>
      <c r="BM21" s="622"/>
      <c r="BN21" s="623"/>
      <c r="BO21" s="659" t="s">
        <v>238</v>
      </c>
      <c r="BP21" s="659"/>
      <c r="BQ21" s="659"/>
      <c r="BR21" s="659"/>
      <c r="BS21" s="660" t="s">
        <v>179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t="s">
        <v>179</v>
      </c>
      <c r="S22" s="622"/>
      <c r="T22" s="622"/>
      <c r="U22" s="622"/>
      <c r="V22" s="622"/>
      <c r="W22" s="622"/>
      <c r="X22" s="622"/>
      <c r="Y22" s="623"/>
      <c r="Z22" s="659" t="s">
        <v>179</v>
      </c>
      <c r="AA22" s="659"/>
      <c r="AB22" s="659"/>
      <c r="AC22" s="659"/>
      <c r="AD22" s="660" t="s">
        <v>179</v>
      </c>
      <c r="AE22" s="660"/>
      <c r="AF22" s="660"/>
      <c r="AG22" s="660"/>
      <c r="AH22" s="660"/>
      <c r="AI22" s="660"/>
      <c r="AJ22" s="660"/>
      <c r="AK22" s="660"/>
      <c r="AL22" s="624" t="s">
        <v>179</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v>643172</v>
      </c>
      <c r="BH22" s="622"/>
      <c r="BI22" s="622"/>
      <c r="BJ22" s="622"/>
      <c r="BK22" s="622"/>
      <c r="BL22" s="622"/>
      <c r="BM22" s="622"/>
      <c r="BN22" s="623"/>
      <c r="BO22" s="659">
        <v>1.5</v>
      </c>
      <c r="BP22" s="659"/>
      <c r="BQ22" s="659"/>
      <c r="BR22" s="659"/>
      <c r="BS22" s="660" t="s">
        <v>179</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17652</v>
      </c>
      <c r="S23" s="622"/>
      <c r="T23" s="622"/>
      <c r="U23" s="622"/>
      <c r="V23" s="622"/>
      <c r="W23" s="622"/>
      <c r="X23" s="622"/>
      <c r="Y23" s="623"/>
      <c r="Z23" s="659">
        <v>0</v>
      </c>
      <c r="AA23" s="659"/>
      <c r="AB23" s="659"/>
      <c r="AC23" s="659"/>
      <c r="AD23" s="660" t="s">
        <v>179</v>
      </c>
      <c r="AE23" s="660"/>
      <c r="AF23" s="660"/>
      <c r="AG23" s="660"/>
      <c r="AH23" s="660"/>
      <c r="AI23" s="660"/>
      <c r="AJ23" s="660"/>
      <c r="AK23" s="660"/>
      <c r="AL23" s="624" t="s">
        <v>179</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2830832</v>
      </c>
      <c r="BH23" s="622"/>
      <c r="BI23" s="622"/>
      <c r="BJ23" s="622"/>
      <c r="BK23" s="622"/>
      <c r="BL23" s="622"/>
      <c r="BM23" s="622"/>
      <c r="BN23" s="623"/>
      <c r="BO23" s="659">
        <v>6.6</v>
      </c>
      <c r="BP23" s="659"/>
      <c r="BQ23" s="659"/>
      <c r="BR23" s="659"/>
      <c r="BS23" s="660" t="s">
        <v>179</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238</v>
      </c>
      <c r="AA24" s="659"/>
      <c r="AB24" s="659"/>
      <c r="AC24" s="659"/>
      <c r="AD24" s="660" t="s">
        <v>179</v>
      </c>
      <c r="AE24" s="660"/>
      <c r="AF24" s="660"/>
      <c r="AG24" s="660"/>
      <c r="AH24" s="660"/>
      <c r="AI24" s="660"/>
      <c r="AJ24" s="660"/>
      <c r="AK24" s="660"/>
      <c r="AL24" s="624" t="s">
        <v>179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179</v>
      </c>
      <c r="BH24" s="622"/>
      <c r="BI24" s="622"/>
      <c r="BJ24" s="622"/>
      <c r="BK24" s="622"/>
      <c r="BL24" s="622"/>
      <c r="BM24" s="622"/>
      <c r="BN24" s="623"/>
      <c r="BO24" s="659" t="s">
        <v>140</v>
      </c>
      <c r="BP24" s="659"/>
      <c r="BQ24" s="659"/>
      <c r="BR24" s="659"/>
      <c r="BS24" s="660" t="s">
        <v>179</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30421201</v>
      </c>
      <c r="CS24" s="677"/>
      <c r="CT24" s="677"/>
      <c r="CU24" s="677"/>
      <c r="CV24" s="677"/>
      <c r="CW24" s="677"/>
      <c r="CX24" s="677"/>
      <c r="CY24" s="702"/>
      <c r="CZ24" s="703">
        <v>40.5</v>
      </c>
      <c r="DA24" s="685"/>
      <c r="DB24" s="685"/>
      <c r="DC24" s="705"/>
      <c r="DD24" s="701">
        <v>15901022</v>
      </c>
      <c r="DE24" s="677"/>
      <c r="DF24" s="677"/>
      <c r="DG24" s="677"/>
      <c r="DH24" s="677"/>
      <c r="DI24" s="677"/>
      <c r="DJ24" s="677"/>
      <c r="DK24" s="702"/>
      <c r="DL24" s="701">
        <v>15707433</v>
      </c>
      <c r="DM24" s="677"/>
      <c r="DN24" s="677"/>
      <c r="DO24" s="677"/>
      <c r="DP24" s="677"/>
      <c r="DQ24" s="677"/>
      <c r="DR24" s="677"/>
      <c r="DS24" s="677"/>
      <c r="DT24" s="677"/>
      <c r="DU24" s="677"/>
      <c r="DV24" s="702"/>
      <c r="DW24" s="703">
        <v>33.9</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48811581</v>
      </c>
      <c r="S25" s="622"/>
      <c r="T25" s="622"/>
      <c r="U25" s="622"/>
      <c r="V25" s="622"/>
      <c r="W25" s="622"/>
      <c r="X25" s="622"/>
      <c r="Y25" s="623"/>
      <c r="Z25" s="659">
        <v>61.6</v>
      </c>
      <c r="AA25" s="659"/>
      <c r="AB25" s="659"/>
      <c r="AC25" s="659"/>
      <c r="AD25" s="660">
        <v>45963097</v>
      </c>
      <c r="AE25" s="660"/>
      <c r="AF25" s="660"/>
      <c r="AG25" s="660"/>
      <c r="AH25" s="660"/>
      <c r="AI25" s="660"/>
      <c r="AJ25" s="660"/>
      <c r="AK25" s="660"/>
      <c r="AL25" s="624">
        <v>99.3</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179</v>
      </c>
      <c r="BP25" s="659"/>
      <c r="BQ25" s="659"/>
      <c r="BR25" s="659"/>
      <c r="BS25" s="660" t="s">
        <v>179</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9989365</v>
      </c>
      <c r="CS25" s="634"/>
      <c r="CT25" s="634"/>
      <c r="CU25" s="634"/>
      <c r="CV25" s="634"/>
      <c r="CW25" s="634"/>
      <c r="CX25" s="634"/>
      <c r="CY25" s="635"/>
      <c r="CZ25" s="624">
        <v>13.3</v>
      </c>
      <c r="DA25" s="636"/>
      <c r="DB25" s="636"/>
      <c r="DC25" s="637"/>
      <c r="DD25" s="627">
        <v>8994736</v>
      </c>
      <c r="DE25" s="634"/>
      <c r="DF25" s="634"/>
      <c r="DG25" s="634"/>
      <c r="DH25" s="634"/>
      <c r="DI25" s="634"/>
      <c r="DJ25" s="634"/>
      <c r="DK25" s="635"/>
      <c r="DL25" s="627">
        <v>8811495</v>
      </c>
      <c r="DM25" s="634"/>
      <c r="DN25" s="634"/>
      <c r="DO25" s="634"/>
      <c r="DP25" s="634"/>
      <c r="DQ25" s="634"/>
      <c r="DR25" s="634"/>
      <c r="DS25" s="634"/>
      <c r="DT25" s="634"/>
      <c r="DU25" s="634"/>
      <c r="DV25" s="635"/>
      <c r="DW25" s="624">
        <v>19</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12918</v>
      </c>
      <c r="S26" s="622"/>
      <c r="T26" s="622"/>
      <c r="U26" s="622"/>
      <c r="V26" s="622"/>
      <c r="W26" s="622"/>
      <c r="X26" s="622"/>
      <c r="Y26" s="623"/>
      <c r="Z26" s="659">
        <v>0</v>
      </c>
      <c r="AA26" s="659"/>
      <c r="AB26" s="659"/>
      <c r="AC26" s="659"/>
      <c r="AD26" s="660">
        <v>12918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5774557</v>
      </c>
      <c r="CS26" s="622"/>
      <c r="CT26" s="622"/>
      <c r="CU26" s="622"/>
      <c r="CV26" s="622"/>
      <c r="CW26" s="622"/>
      <c r="CX26" s="622"/>
      <c r="CY26" s="623"/>
      <c r="CZ26" s="624">
        <v>7.7</v>
      </c>
      <c r="DA26" s="636"/>
      <c r="DB26" s="636"/>
      <c r="DC26" s="637"/>
      <c r="DD26" s="627">
        <v>5024164</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329869</v>
      </c>
      <c r="S27" s="622"/>
      <c r="T27" s="622"/>
      <c r="U27" s="622"/>
      <c r="V27" s="622"/>
      <c r="W27" s="622"/>
      <c r="X27" s="622"/>
      <c r="Y27" s="623"/>
      <c r="Z27" s="659">
        <v>0.4</v>
      </c>
      <c r="AA27" s="659"/>
      <c r="AB27" s="659"/>
      <c r="AC27" s="659"/>
      <c r="AD27" s="660" t="s">
        <v>179</v>
      </c>
      <c r="AE27" s="660"/>
      <c r="AF27" s="660"/>
      <c r="AG27" s="660"/>
      <c r="AH27" s="660"/>
      <c r="AI27" s="660"/>
      <c r="AJ27" s="660"/>
      <c r="AK27" s="660"/>
      <c r="AL27" s="624" t="s">
        <v>179</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43132393</v>
      </c>
      <c r="BH27" s="622"/>
      <c r="BI27" s="622"/>
      <c r="BJ27" s="622"/>
      <c r="BK27" s="622"/>
      <c r="BL27" s="622"/>
      <c r="BM27" s="622"/>
      <c r="BN27" s="623"/>
      <c r="BO27" s="659">
        <v>100</v>
      </c>
      <c r="BP27" s="659"/>
      <c r="BQ27" s="659"/>
      <c r="BR27" s="659"/>
      <c r="BS27" s="660">
        <v>347342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18992158</v>
      </c>
      <c r="CS27" s="634"/>
      <c r="CT27" s="634"/>
      <c r="CU27" s="634"/>
      <c r="CV27" s="634"/>
      <c r="CW27" s="634"/>
      <c r="CX27" s="634"/>
      <c r="CY27" s="635"/>
      <c r="CZ27" s="624">
        <v>25.3</v>
      </c>
      <c r="DA27" s="636"/>
      <c r="DB27" s="636"/>
      <c r="DC27" s="637"/>
      <c r="DD27" s="627">
        <v>5482620</v>
      </c>
      <c r="DE27" s="634"/>
      <c r="DF27" s="634"/>
      <c r="DG27" s="634"/>
      <c r="DH27" s="634"/>
      <c r="DI27" s="634"/>
      <c r="DJ27" s="634"/>
      <c r="DK27" s="635"/>
      <c r="DL27" s="627">
        <v>5472272</v>
      </c>
      <c r="DM27" s="634"/>
      <c r="DN27" s="634"/>
      <c r="DO27" s="634"/>
      <c r="DP27" s="634"/>
      <c r="DQ27" s="634"/>
      <c r="DR27" s="634"/>
      <c r="DS27" s="634"/>
      <c r="DT27" s="634"/>
      <c r="DU27" s="634"/>
      <c r="DV27" s="635"/>
      <c r="DW27" s="624">
        <v>11.8</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815567</v>
      </c>
      <c r="S28" s="622"/>
      <c r="T28" s="622"/>
      <c r="U28" s="622"/>
      <c r="V28" s="622"/>
      <c r="W28" s="622"/>
      <c r="X28" s="622"/>
      <c r="Y28" s="623"/>
      <c r="Z28" s="659">
        <v>1</v>
      </c>
      <c r="AA28" s="659"/>
      <c r="AB28" s="659"/>
      <c r="AC28" s="659"/>
      <c r="AD28" s="660">
        <v>264388</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1439678</v>
      </c>
      <c r="CS28" s="622"/>
      <c r="CT28" s="622"/>
      <c r="CU28" s="622"/>
      <c r="CV28" s="622"/>
      <c r="CW28" s="622"/>
      <c r="CX28" s="622"/>
      <c r="CY28" s="623"/>
      <c r="CZ28" s="624">
        <v>1.9</v>
      </c>
      <c r="DA28" s="636"/>
      <c r="DB28" s="636"/>
      <c r="DC28" s="637"/>
      <c r="DD28" s="627">
        <v>1423666</v>
      </c>
      <c r="DE28" s="622"/>
      <c r="DF28" s="622"/>
      <c r="DG28" s="622"/>
      <c r="DH28" s="622"/>
      <c r="DI28" s="622"/>
      <c r="DJ28" s="622"/>
      <c r="DK28" s="623"/>
      <c r="DL28" s="627">
        <v>1423666</v>
      </c>
      <c r="DM28" s="622"/>
      <c r="DN28" s="622"/>
      <c r="DO28" s="622"/>
      <c r="DP28" s="622"/>
      <c r="DQ28" s="622"/>
      <c r="DR28" s="622"/>
      <c r="DS28" s="622"/>
      <c r="DT28" s="622"/>
      <c r="DU28" s="622"/>
      <c r="DV28" s="623"/>
      <c r="DW28" s="624">
        <v>3.1</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731610</v>
      </c>
      <c r="S29" s="622"/>
      <c r="T29" s="622"/>
      <c r="U29" s="622"/>
      <c r="V29" s="622"/>
      <c r="W29" s="622"/>
      <c r="X29" s="622"/>
      <c r="Y29" s="623"/>
      <c r="Z29" s="659">
        <v>0.9</v>
      </c>
      <c r="AA29" s="659"/>
      <c r="AB29" s="659"/>
      <c r="AC29" s="659"/>
      <c r="AD29" s="660" t="s">
        <v>238</v>
      </c>
      <c r="AE29" s="660"/>
      <c r="AF29" s="660"/>
      <c r="AG29" s="660"/>
      <c r="AH29" s="660"/>
      <c r="AI29" s="660"/>
      <c r="AJ29" s="660"/>
      <c r="AK29" s="660"/>
      <c r="AL29" s="624" t="s">
        <v>179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71</v>
      </c>
      <c r="CG29" s="619"/>
      <c r="CH29" s="619"/>
      <c r="CI29" s="619"/>
      <c r="CJ29" s="619"/>
      <c r="CK29" s="619"/>
      <c r="CL29" s="619"/>
      <c r="CM29" s="619"/>
      <c r="CN29" s="619"/>
      <c r="CO29" s="619"/>
      <c r="CP29" s="619"/>
      <c r="CQ29" s="620"/>
      <c r="CR29" s="621">
        <v>1439665</v>
      </c>
      <c r="CS29" s="634"/>
      <c r="CT29" s="634"/>
      <c r="CU29" s="634"/>
      <c r="CV29" s="634"/>
      <c r="CW29" s="634"/>
      <c r="CX29" s="634"/>
      <c r="CY29" s="635"/>
      <c r="CZ29" s="624">
        <v>1.9</v>
      </c>
      <c r="DA29" s="636"/>
      <c r="DB29" s="636"/>
      <c r="DC29" s="637"/>
      <c r="DD29" s="627">
        <v>1423653</v>
      </c>
      <c r="DE29" s="634"/>
      <c r="DF29" s="634"/>
      <c r="DG29" s="634"/>
      <c r="DH29" s="634"/>
      <c r="DI29" s="634"/>
      <c r="DJ29" s="634"/>
      <c r="DK29" s="635"/>
      <c r="DL29" s="627">
        <v>1423653</v>
      </c>
      <c r="DM29" s="634"/>
      <c r="DN29" s="634"/>
      <c r="DO29" s="634"/>
      <c r="DP29" s="634"/>
      <c r="DQ29" s="634"/>
      <c r="DR29" s="634"/>
      <c r="DS29" s="634"/>
      <c r="DT29" s="634"/>
      <c r="DU29" s="634"/>
      <c r="DV29" s="635"/>
      <c r="DW29" s="624">
        <v>3.1</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12782173</v>
      </c>
      <c r="S30" s="622"/>
      <c r="T30" s="622"/>
      <c r="U30" s="622"/>
      <c r="V30" s="622"/>
      <c r="W30" s="622"/>
      <c r="X30" s="622"/>
      <c r="Y30" s="623"/>
      <c r="Z30" s="659">
        <v>16.100000000000001</v>
      </c>
      <c r="AA30" s="659"/>
      <c r="AB30" s="659"/>
      <c r="AC30" s="659"/>
      <c r="AD30" s="660" t="s">
        <v>179</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1345610</v>
      </c>
      <c r="CS30" s="622"/>
      <c r="CT30" s="622"/>
      <c r="CU30" s="622"/>
      <c r="CV30" s="622"/>
      <c r="CW30" s="622"/>
      <c r="CX30" s="622"/>
      <c r="CY30" s="623"/>
      <c r="CZ30" s="624">
        <v>1.8</v>
      </c>
      <c r="DA30" s="636"/>
      <c r="DB30" s="636"/>
      <c r="DC30" s="637"/>
      <c r="DD30" s="627">
        <v>1332346</v>
      </c>
      <c r="DE30" s="622"/>
      <c r="DF30" s="622"/>
      <c r="DG30" s="622"/>
      <c r="DH30" s="622"/>
      <c r="DI30" s="622"/>
      <c r="DJ30" s="622"/>
      <c r="DK30" s="623"/>
      <c r="DL30" s="627">
        <v>1332346</v>
      </c>
      <c r="DM30" s="622"/>
      <c r="DN30" s="622"/>
      <c r="DO30" s="622"/>
      <c r="DP30" s="622"/>
      <c r="DQ30" s="622"/>
      <c r="DR30" s="622"/>
      <c r="DS30" s="622"/>
      <c r="DT30" s="622"/>
      <c r="DU30" s="622"/>
      <c r="DV30" s="623"/>
      <c r="DW30" s="624">
        <v>2.9</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179</v>
      </c>
      <c r="S31" s="622"/>
      <c r="T31" s="622"/>
      <c r="U31" s="622"/>
      <c r="V31" s="622"/>
      <c r="W31" s="622"/>
      <c r="X31" s="622"/>
      <c r="Y31" s="623"/>
      <c r="Z31" s="659" t="s">
        <v>179</v>
      </c>
      <c r="AA31" s="659"/>
      <c r="AB31" s="659"/>
      <c r="AC31" s="659"/>
      <c r="AD31" s="660" t="s">
        <v>179</v>
      </c>
      <c r="AE31" s="660"/>
      <c r="AF31" s="660"/>
      <c r="AG31" s="660"/>
      <c r="AH31" s="660"/>
      <c r="AI31" s="660"/>
      <c r="AJ31" s="660"/>
      <c r="AK31" s="660"/>
      <c r="AL31" s="624" t="s">
        <v>179</v>
      </c>
      <c r="AM31" s="625"/>
      <c r="AN31" s="625"/>
      <c r="AO31" s="661"/>
      <c r="AP31" s="687" t="s">
        <v>314</v>
      </c>
      <c r="AQ31" s="688"/>
      <c r="AR31" s="688"/>
      <c r="AS31" s="688"/>
      <c r="AT31" s="689" t="s">
        <v>315</v>
      </c>
      <c r="AU31" s="218"/>
      <c r="AV31" s="218"/>
      <c r="AW31" s="218"/>
      <c r="AX31" s="679" t="s">
        <v>191</v>
      </c>
      <c r="AY31" s="680"/>
      <c r="AZ31" s="680"/>
      <c r="BA31" s="680"/>
      <c r="BB31" s="680"/>
      <c r="BC31" s="680"/>
      <c r="BD31" s="680"/>
      <c r="BE31" s="680"/>
      <c r="BF31" s="681"/>
      <c r="BG31" s="683">
        <v>99.6</v>
      </c>
      <c r="BH31" s="684"/>
      <c r="BI31" s="684"/>
      <c r="BJ31" s="684"/>
      <c r="BK31" s="684"/>
      <c r="BL31" s="684"/>
      <c r="BM31" s="685">
        <v>99.1</v>
      </c>
      <c r="BN31" s="684"/>
      <c r="BO31" s="684"/>
      <c r="BP31" s="684"/>
      <c r="BQ31" s="686"/>
      <c r="BR31" s="683">
        <v>99.6</v>
      </c>
      <c r="BS31" s="684"/>
      <c r="BT31" s="684"/>
      <c r="BU31" s="684"/>
      <c r="BV31" s="684"/>
      <c r="BW31" s="684"/>
      <c r="BX31" s="685">
        <v>99</v>
      </c>
      <c r="BY31" s="684"/>
      <c r="BZ31" s="684"/>
      <c r="CA31" s="684"/>
      <c r="CB31" s="686"/>
      <c r="CD31" s="642"/>
      <c r="CE31" s="643"/>
      <c r="CF31" s="618" t="s">
        <v>316</v>
      </c>
      <c r="CG31" s="619"/>
      <c r="CH31" s="619"/>
      <c r="CI31" s="619"/>
      <c r="CJ31" s="619"/>
      <c r="CK31" s="619"/>
      <c r="CL31" s="619"/>
      <c r="CM31" s="619"/>
      <c r="CN31" s="619"/>
      <c r="CO31" s="619"/>
      <c r="CP31" s="619"/>
      <c r="CQ31" s="620"/>
      <c r="CR31" s="621">
        <v>94055</v>
      </c>
      <c r="CS31" s="634"/>
      <c r="CT31" s="634"/>
      <c r="CU31" s="634"/>
      <c r="CV31" s="634"/>
      <c r="CW31" s="634"/>
      <c r="CX31" s="634"/>
      <c r="CY31" s="635"/>
      <c r="CZ31" s="624">
        <v>0.1</v>
      </c>
      <c r="DA31" s="636"/>
      <c r="DB31" s="636"/>
      <c r="DC31" s="637"/>
      <c r="DD31" s="627">
        <v>91307</v>
      </c>
      <c r="DE31" s="634"/>
      <c r="DF31" s="634"/>
      <c r="DG31" s="634"/>
      <c r="DH31" s="634"/>
      <c r="DI31" s="634"/>
      <c r="DJ31" s="634"/>
      <c r="DK31" s="635"/>
      <c r="DL31" s="627">
        <v>91307</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8450145</v>
      </c>
      <c r="S32" s="622"/>
      <c r="T32" s="622"/>
      <c r="U32" s="622"/>
      <c r="V32" s="622"/>
      <c r="W32" s="622"/>
      <c r="X32" s="622"/>
      <c r="Y32" s="623"/>
      <c r="Z32" s="659">
        <v>10.7</v>
      </c>
      <c r="AA32" s="659"/>
      <c r="AB32" s="659"/>
      <c r="AC32" s="659"/>
      <c r="AD32" s="660" t="s">
        <v>179</v>
      </c>
      <c r="AE32" s="660"/>
      <c r="AF32" s="660"/>
      <c r="AG32" s="660"/>
      <c r="AH32" s="660"/>
      <c r="AI32" s="660"/>
      <c r="AJ32" s="660"/>
      <c r="AK32" s="660"/>
      <c r="AL32" s="624" t="s">
        <v>179</v>
      </c>
      <c r="AM32" s="625"/>
      <c r="AN32" s="625"/>
      <c r="AO32" s="661"/>
      <c r="AP32" s="662"/>
      <c r="AQ32" s="663"/>
      <c r="AR32" s="663"/>
      <c r="AS32" s="663"/>
      <c r="AT32" s="690"/>
      <c r="AU32" s="214" t="s">
        <v>318</v>
      </c>
      <c r="AX32" s="618" t="s">
        <v>319</v>
      </c>
      <c r="AY32" s="619"/>
      <c r="AZ32" s="619"/>
      <c r="BA32" s="619"/>
      <c r="BB32" s="619"/>
      <c r="BC32" s="619"/>
      <c r="BD32" s="619"/>
      <c r="BE32" s="619"/>
      <c r="BF32" s="620"/>
      <c r="BG32" s="692">
        <v>99.4</v>
      </c>
      <c r="BH32" s="634"/>
      <c r="BI32" s="634"/>
      <c r="BJ32" s="634"/>
      <c r="BK32" s="634"/>
      <c r="BL32" s="634"/>
      <c r="BM32" s="625">
        <v>98.9</v>
      </c>
      <c r="BN32" s="634"/>
      <c r="BO32" s="634"/>
      <c r="BP32" s="634"/>
      <c r="BQ32" s="657"/>
      <c r="BR32" s="692">
        <v>99.4</v>
      </c>
      <c r="BS32" s="634"/>
      <c r="BT32" s="634"/>
      <c r="BU32" s="634"/>
      <c r="BV32" s="634"/>
      <c r="BW32" s="634"/>
      <c r="BX32" s="625">
        <v>98.8</v>
      </c>
      <c r="BY32" s="634"/>
      <c r="BZ32" s="634"/>
      <c r="CA32" s="634"/>
      <c r="CB32" s="657"/>
      <c r="CD32" s="644"/>
      <c r="CE32" s="645"/>
      <c r="CF32" s="618" t="s">
        <v>320</v>
      </c>
      <c r="CG32" s="619"/>
      <c r="CH32" s="619"/>
      <c r="CI32" s="619"/>
      <c r="CJ32" s="619"/>
      <c r="CK32" s="619"/>
      <c r="CL32" s="619"/>
      <c r="CM32" s="619"/>
      <c r="CN32" s="619"/>
      <c r="CO32" s="619"/>
      <c r="CP32" s="619"/>
      <c r="CQ32" s="620"/>
      <c r="CR32" s="621">
        <v>13</v>
      </c>
      <c r="CS32" s="622"/>
      <c r="CT32" s="622"/>
      <c r="CU32" s="622"/>
      <c r="CV32" s="622"/>
      <c r="CW32" s="622"/>
      <c r="CX32" s="622"/>
      <c r="CY32" s="623"/>
      <c r="CZ32" s="624">
        <v>0</v>
      </c>
      <c r="DA32" s="636"/>
      <c r="DB32" s="636"/>
      <c r="DC32" s="637"/>
      <c r="DD32" s="627">
        <v>13</v>
      </c>
      <c r="DE32" s="622"/>
      <c r="DF32" s="622"/>
      <c r="DG32" s="622"/>
      <c r="DH32" s="622"/>
      <c r="DI32" s="622"/>
      <c r="DJ32" s="622"/>
      <c r="DK32" s="623"/>
      <c r="DL32" s="627">
        <v>13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103353</v>
      </c>
      <c r="S33" s="622"/>
      <c r="T33" s="622"/>
      <c r="U33" s="622"/>
      <c r="V33" s="622"/>
      <c r="W33" s="622"/>
      <c r="X33" s="622"/>
      <c r="Y33" s="623"/>
      <c r="Z33" s="659">
        <v>0.1</v>
      </c>
      <c r="AA33" s="659"/>
      <c r="AB33" s="659"/>
      <c r="AC33" s="659"/>
      <c r="AD33" s="660">
        <v>62500</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99.8</v>
      </c>
      <c r="BH33" s="606"/>
      <c r="BI33" s="606"/>
      <c r="BJ33" s="606"/>
      <c r="BK33" s="606"/>
      <c r="BL33" s="606"/>
      <c r="BM33" s="652">
        <v>99.4</v>
      </c>
      <c r="BN33" s="606"/>
      <c r="BO33" s="606"/>
      <c r="BP33" s="606"/>
      <c r="BQ33" s="669"/>
      <c r="BR33" s="682">
        <v>99.8</v>
      </c>
      <c r="BS33" s="606"/>
      <c r="BT33" s="606"/>
      <c r="BU33" s="606"/>
      <c r="BV33" s="606"/>
      <c r="BW33" s="606"/>
      <c r="BX33" s="652">
        <v>99.3</v>
      </c>
      <c r="BY33" s="606"/>
      <c r="BZ33" s="606"/>
      <c r="CA33" s="606"/>
      <c r="CB33" s="669"/>
      <c r="CD33" s="618" t="s">
        <v>323</v>
      </c>
      <c r="CE33" s="619"/>
      <c r="CF33" s="619"/>
      <c r="CG33" s="619"/>
      <c r="CH33" s="619"/>
      <c r="CI33" s="619"/>
      <c r="CJ33" s="619"/>
      <c r="CK33" s="619"/>
      <c r="CL33" s="619"/>
      <c r="CM33" s="619"/>
      <c r="CN33" s="619"/>
      <c r="CO33" s="619"/>
      <c r="CP33" s="619"/>
      <c r="CQ33" s="620"/>
      <c r="CR33" s="621">
        <v>38799109</v>
      </c>
      <c r="CS33" s="634"/>
      <c r="CT33" s="634"/>
      <c r="CU33" s="634"/>
      <c r="CV33" s="634"/>
      <c r="CW33" s="634"/>
      <c r="CX33" s="634"/>
      <c r="CY33" s="635"/>
      <c r="CZ33" s="624">
        <v>51.7</v>
      </c>
      <c r="DA33" s="636"/>
      <c r="DB33" s="636"/>
      <c r="DC33" s="637"/>
      <c r="DD33" s="627">
        <v>31539776</v>
      </c>
      <c r="DE33" s="634"/>
      <c r="DF33" s="634"/>
      <c r="DG33" s="634"/>
      <c r="DH33" s="634"/>
      <c r="DI33" s="634"/>
      <c r="DJ33" s="634"/>
      <c r="DK33" s="635"/>
      <c r="DL33" s="627">
        <v>21911741</v>
      </c>
      <c r="DM33" s="634"/>
      <c r="DN33" s="634"/>
      <c r="DO33" s="634"/>
      <c r="DP33" s="634"/>
      <c r="DQ33" s="634"/>
      <c r="DR33" s="634"/>
      <c r="DS33" s="634"/>
      <c r="DT33" s="634"/>
      <c r="DU33" s="634"/>
      <c r="DV33" s="635"/>
      <c r="DW33" s="624">
        <v>47.3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43601</v>
      </c>
      <c r="S34" s="622"/>
      <c r="T34" s="622"/>
      <c r="U34" s="622"/>
      <c r="V34" s="622"/>
      <c r="W34" s="622"/>
      <c r="X34" s="622"/>
      <c r="Y34" s="623"/>
      <c r="Z34" s="659">
        <v>0.1</v>
      </c>
      <c r="AA34" s="659"/>
      <c r="AB34" s="659"/>
      <c r="AC34" s="659"/>
      <c r="AD34" s="660" t="s">
        <v>179</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17869847</v>
      </c>
      <c r="CS34" s="622"/>
      <c r="CT34" s="622"/>
      <c r="CU34" s="622"/>
      <c r="CV34" s="622"/>
      <c r="CW34" s="622"/>
      <c r="CX34" s="622"/>
      <c r="CY34" s="623"/>
      <c r="CZ34" s="624">
        <v>23.8</v>
      </c>
      <c r="DA34" s="636"/>
      <c r="DB34" s="636"/>
      <c r="DC34" s="637"/>
      <c r="DD34" s="627">
        <v>13300463</v>
      </c>
      <c r="DE34" s="622"/>
      <c r="DF34" s="622"/>
      <c r="DG34" s="622"/>
      <c r="DH34" s="622"/>
      <c r="DI34" s="622"/>
      <c r="DJ34" s="622"/>
      <c r="DK34" s="623"/>
      <c r="DL34" s="627">
        <v>12412557</v>
      </c>
      <c r="DM34" s="622"/>
      <c r="DN34" s="622"/>
      <c r="DO34" s="622"/>
      <c r="DP34" s="622"/>
      <c r="DQ34" s="622"/>
      <c r="DR34" s="622"/>
      <c r="DS34" s="622"/>
      <c r="DT34" s="622"/>
      <c r="DU34" s="622"/>
      <c r="DV34" s="623"/>
      <c r="DW34" s="624">
        <v>26.8</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2277763</v>
      </c>
      <c r="S35" s="622"/>
      <c r="T35" s="622"/>
      <c r="U35" s="622"/>
      <c r="V35" s="622"/>
      <c r="W35" s="622"/>
      <c r="X35" s="622"/>
      <c r="Y35" s="623"/>
      <c r="Z35" s="659">
        <v>2.9</v>
      </c>
      <c r="AA35" s="659"/>
      <c r="AB35" s="659"/>
      <c r="AC35" s="659"/>
      <c r="AD35" s="660" t="s">
        <v>179</v>
      </c>
      <c r="AE35" s="660"/>
      <c r="AF35" s="660"/>
      <c r="AG35" s="660"/>
      <c r="AH35" s="660"/>
      <c r="AI35" s="660"/>
      <c r="AJ35" s="660"/>
      <c r="AK35" s="660"/>
      <c r="AL35" s="624" t="s">
        <v>179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696977</v>
      </c>
      <c r="CS35" s="634"/>
      <c r="CT35" s="634"/>
      <c r="CU35" s="634"/>
      <c r="CV35" s="634"/>
      <c r="CW35" s="634"/>
      <c r="CX35" s="634"/>
      <c r="CY35" s="635"/>
      <c r="CZ35" s="624">
        <v>0.9</v>
      </c>
      <c r="DA35" s="636"/>
      <c r="DB35" s="636"/>
      <c r="DC35" s="637"/>
      <c r="DD35" s="627">
        <v>687948</v>
      </c>
      <c r="DE35" s="634"/>
      <c r="DF35" s="634"/>
      <c r="DG35" s="634"/>
      <c r="DH35" s="634"/>
      <c r="DI35" s="634"/>
      <c r="DJ35" s="634"/>
      <c r="DK35" s="635"/>
      <c r="DL35" s="627">
        <v>687948</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3842209</v>
      </c>
      <c r="S36" s="622"/>
      <c r="T36" s="622"/>
      <c r="U36" s="622"/>
      <c r="V36" s="622"/>
      <c r="W36" s="622"/>
      <c r="X36" s="622"/>
      <c r="Y36" s="623"/>
      <c r="Z36" s="659">
        <v>4.8</v>
      </c>
      <c r="AA36" s="659"/>
      <c r="AB36" s="659"/>
      <c r="AC36" s="659"/>
      <c r="AD36" s="660" t="s">
        <v>179</v>
      </c>
      <c r="AE36" s="660"/>
      <c r="AF36" s="660"/>
      <c r="AG36" s="660"/>
      <c r="AH36" s="660"/>
      <c r="AI36" s="660"/>
      <c r="AJ36" s="660"/>
      <c r="AK36" s="660"/>
      <c r="AL36" s="624" t="s">
        <v>179</v>
      </c>
      <c r="AM36" s="625"/>
      <c r="AN36" s="625"/>
      <c r="AO36" s="661"/>
      <c r="AP36" s="222"/>
      <c r="AQ36" s="670" t="s">
        <v>331</v>
      </c>
      <c r="AR36" s="671"/>
      <c r="AS36" s="671"/>
      <c r="AT36" s="671"/>
      <c r="AU36" s="671"/>
      <c r="AV36" s="671"/>
      <c r="AW36" s="671"/>
      <c r="AX36" s="671"/>
      <c r="AY36" s="672"/>
      <c r="AZ36" s="676">
        <v>6305930</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80371</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10746242</v>
      </c>
      <c r="CS36" s="622"/>
      <c r="CT36" s="622"/>
      <c r="CU36" s="622"/>
      <c r="CV36" s="622"/>
      <c r="CW36" s="622"/>
      <c r="CX36" s="622"/>
      <c r="CY36" s="623"/>
      <c r="CZ36" s="624">
        <v>14.3</v>
      </c>
      <c r="DA36" s="636"/>
      <c r="DB36" s="636"/>
      <c r="DC36" s="637"/>
      <c r="DD36" s="627">
        <v>8721667</v>
      </c>
      <c r="DE36" s="622"/>
      <c r="DF36" s="622"/>
      <c r="DG36" s="622"/>
      <c r="DH36" s="622"/>
      <c r="DI36" s="622"/>
      <c r="DJ36" s="622"/>
      <c r="DK36" s="623"/>
      <c r="DL36" s="627">
        <v>5482034</v>
      </c>
      <c r="DM36" s="622"/>
      <c r="DN36" s="622"/>
      <c r="DO36" s="622"/>
      <c r="DP36" s="622"/>
      <c r="DQ36" s="622"/>
      <c r="DR36" s="622"/>
      <c r="DS36" s="622"/>
      <c r="DT36" s="622"/>
      <c r="DU36" s="622"/>
      <c r="DV36" s="623"/>
      <c r="DW36" s="624">
        <v>11.8</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564494</v>
      </c>
      <c r="S37" s="622"/>
      <c r="T37" s="622"/>
      <c r="U37" s="622"/>
      <c r="V37" s="622"/>
      <c r="W37" s="622"/>
      <c r="X37" s="622"/>
      <c r="Y37" s="623"/>
      <c r="Z37" s="659">
        <v>0.7</v>
      </c>
      <c r="AA37" s="659"/>
      <c r="AB37" s="659"/>
      <c r="AC37" s="659"/>
      <c r="AD37" s="660">
        <v>218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1056193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-1010944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337218</v>
      </c>
      <c r="CS37" s="634"/>
      <c r="CT37" s="634"/>
      <c r="CU37" s="634"/>
      <c r="CV37" s="634"/>
      <c r="CW37" s="634"/>
      <c r="CX37" s="634"/>
      <c r="CY37" s="635"/>
      <c r="CZ37" s="624">
        <v>0.4</v>
      </c>
      <c r="DA37" s="636"/>
      <c r="DB37" s="636"/>
      <c r="DC37" s="637"/>
      <c r="DD37" s="627">
        <v>337218</v>
      </c>
      <c r="DE37" s="634"/>
      <c r="DF37" s="634"/>
      <c r="DG37" s="634"/>
      <c r="DH37" s="634"/>
      <c r="DI37" s="634"/>
      <c r="DJ37" s="634"/>
      <c r="DK37" s="635"/>
      <c r="DL37" s="627">
        <v>304588</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464000</v>
      </c>
      <c r="S38" s="622"/>
      <c r="T38" s="622"/>
      <c r="U38" s="622"/>
      <c r="V38" s="622"/>
      <c r="W38" s="622"/>
      <c r="X38" s="622"/>
      <c r="Y38" s="623"/>
      <c r="Z38" s="659">
        <v>0.6</v>
      </c>
      <c r="AA38" s="659"/>
      <c r="AB38" s="659"/>
      <c r="AC38" s="659"/>
      <c r="AD38" s="660" t="s">
        <v>179</v>
      </c>
      <c r="AE38" s="660"/>
      <c r="AF38" s="660"/>
      <c r="AG38" s="660"/>
      <c r="AH38" s="660"/>
      <c r="AI38" s="660"/>
      <c r="AJ38" s="660"/>
      <c r="AK38" s="660"/>
      <c r="AL38" s="624" t="s">
        <v>238</v>
      </c>
      <c r="AM38" s="625"/>
      <c r="AN38" s="625"/>
      <c r="AO38" s="661"/>
      <c r="AQ38" s="654" t="s">
        <v>339</v>
      </c>
      <c r="AR38" s="655"/>
      <c r="AS38" s="655"/>
      <c r="AT38" s="655"/>
      <c r="AU38" s="655"/>
      <c r="AV38" s="655"/>
      <c r="AW38" s="655"/>
      <c r="AX38" s="655"/>
      <c r="AY38" s="656"/>
      <c r="AZ38" s="621">
        <v>72210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19609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5177527</v>
      </c>
      <c r="CS38" s="622"/>
      <c r="CT38" s="622"/>
      <c r="CU38" s="622"/>
      <c r="CV38" s="622"/>
      <c r="CW38" s="622"/>
      <c r="CX38" s="622"/>
      <c r="CY38" s="623"/>
      <c r="CZ38" s="624">
        <v>6.9</v>
      </c>
      <c r="DA38" s="636"/>
      <c r="DB38" s="636"/>
      <c r="DC38" s="637"/>
      <c r="DD38" s="627">
        <v>4545638</v>
      </c>
      <c r="DE38" s="622"/>
      <c r="DF38" s="622"/>
      <c r="DG38" s="622"/>
      <c r="DH38" s="622"/>
      <c r="DI38" s="622"/>
      <c r="DJ38" s="622"/>
      <c r="DK38" s="623"/>
      <c r="DL38" s="627">
        <v>3305437</v>
      </c>
      <c r="DM38" s="622"/>
      <c r="DN38" s="622"/>
      <c r="DO38" s="622"/>
      <c r="DP38" s="622"/>
      <c r="DQ38" s="622"/>
      <c r="DR38" s="622"/>
      <c r="DS38" s="622"/>
      <c r="DT38" s="622"/>
      <c r="DU38" s="622"/>
      <c r="DV38" s="623"/>
      <c r="DW38" s="624">
        <v>7.1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238</v>
      </c>
      <c r="AE39" s="660"/>
      <c r="AF39" s="660"/>
      <c r="AG39" s="660"/>
      <c r="AH39" s="660"/>
      <c r="AI39" s="660"/>
      <c r="AJ39" s="660"/>
      <c r="AK39" s="660"/>
      <c r="AL39" s="624" t="s">
        <v>179</v>
      </c>
      <c r="AM39" s="625"/>
      <c r="AN39" s="625"/>
      <c r="AO39" s="661"/>
      <c r="AQ39" s="654" t="s">
        <v>343</v>
      </c>
      <c r="AR39" s="655"/>
      <c r="AS39" s="655"/>
      <c r="AT39" s="655"/>
      <c r="AU39" s="655"/>
      <c r="AV39" s="655"/>
      <c r="AW39" s="655"/>
      <c r="AX39" s="655"/>
      <c r="AY39" s="656"/>
      <c r="AZ39" s="621">
        <v>35047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26637</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4281250</v>
      </c>
      <c r="CS39" s="634"/>
      <c r="CT39" s="634"/>
      <c r="CU39" s="634"/>
      <c r="CV39" s="634"/>
      <c r="CW39" s="634"/>
      <c r="CX39" s="634"/>
      <c r="CY39" s="635"/>
      <c r="CZ39" s="624">
        <v>5.7</v>
      </c>
      <c r="DA39" s="636"/>
      <c r="DB39" s="636"/>
      <c r="DC39" s="637"/>
      <c r="DD39" s="627">
        <v>4256794</v>
      </c>
      <c r="DE39" s="634"/>
      <c r="DF39" s="634"/>
      <c r="DG39" s="634"/>
      <c r="DH39" s="634"/>
      <c r="DI39" s="634"/>
      <c r="DJ39" s="634"/>
      <c r="DK39" s="635"/>
      <c r="DL39" s="627" t="s">
        <v>179</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179</v>
      </c>
      <c r="S40" s="622"/>
      <c r="T40" s="622"/>
      <c r="U40" s="622"/>
      <c r="V40" s="622"/>
      <c r="W40" s="622"/>
      <c r="X40" s="622"/>
      <c r="Y40" s="623"/>
      <c r="Z40" s="659" t="s">
        <v>179</v>
      </c>
      <c r="AA40" s="659"/>
      <c r="AB40" s="659"/>
      <c r="AC40" s="659"/>
      <c r="AD40" s="660" t="s">
        <v>179</v>
      </c>
      <c r="AE40" s="660"/>
      <c r="AF40" s="660"/>
      <c r="AG40" s="660"/>
      <c r="AH40" s="660"/>
      <c r="AI40" s="660"/>
      <c r="AJ40" s="660"/>
      <c r="AK40" s="660"/>
      <c r="AL40" s="624" t="s">
        <v>179</v>
      </c>
      <c r="AM40" s="625"/>
      <c r="AN40" s="625"/>
      <c r="AO40" s="661"/>
      <c r="AQ40" s="654" t="s">
        <v>347</v>
      </c>
      <c r="AR40" s="655"/>
      <c r="AS40" s="655"/>
      <c r="AT40" s="655"/>
      <c r="AU40" s="655"/>
      <c r="AV40" s="655"/>
      <c r="AW40" s="655"/>
      <c r="AX40" s="655"/>
      <c r="AY40" s="656"/>
      <c r="AZ40" s="621" t="s">
        <v>179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27266</v>
      </c>
      <c r="CS40" s="622"/>
      <c r="CT40" s="622"/>
      <c r="CU40" s="622"/>
      <c r="CV40" s="622"/>
      <c r="CW40" s="622"/>
      <c r="CX40" s="622"/>
      <c r="CY40" s="623"/>
      <c r="CZ40" s="624">
        <v>0</v>
      </c>
      <c r="DA40" s="636"/>
      <c r="DB40" s="636"/>
      <c r="DC40" s="637"/>
      <c r="DD40" s="627">
        <v>27266</v>
      </c>
      <c r="DE40" s="622"/>
      <c r="DF40" s="622"/>
      <c r="DG40" s="622"/>
      <c r="DH40" s="622"/>
      <c r="DI40" s="622"/>
      <c r="DJ40" s="622"/>
      <c r="DK40" s="623"/>
      <c r="DL40" s="627">
        <v>23765</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79229283</v>
      </c>
      <c r="S41" s="646"/>
      <c r="T41" s="646"/>
      <c r="U41" s="646"/>
      <c r="V41" s="646"/>
      <c r="W41" s="646"/>
      <c r="X41" s="646"/>
      <c r="Y41" s="649"/>
      <c r="Z41" s="650">
        <v>100</v>
      </c>
      <c r="AA41" s="650"/>
      <c r="AB41" s="650"/>
      <c r="AC41" s="650"/>
      <c r="AD41" s="651">
        <v>46303121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1862521</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179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238</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3279959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318</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5851115</v>
      </c>
      <c r="CS42" s="634"/>
      <c r="CT42" s="634"/>
      <c r="CU42" s="634"/>
      <c r="CV42" s="634"/>
      <c r="CW42" s="634"/>
      <c r="CX42" s="634"/>
      <c r="CY42" s="635"/>
      <c r="CZ42" s="624">
        <v>7.8</v>
      </c>
      <c r="DA42" s="636"/>
      <c r="DB42" s="636"/>
      <c r="DC42" s="637"/>
      <c r="DD42" s="627">
        <v>3299027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91919</v>
      </c>
      <c r="CS43" s="634"/>
      <c r="CT43" s="634"/>
      <c r="CU43" s="634"/>
      <c r="CV43" s="634"/>
      <c r="CW43" s="634"/>
      <c r="CX43" s="634"/>
      <c r="CY43" s="635"/>
      <c r="CZ43" s="624">
        <v>0.1</v>
      </c>
      <c r="DA43" s="636"/>
      <c r="DB43" s="636"/>
      <c r="DC43" s="637"/>
      <c r="DD43" s="627">
        <v>91919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5851115</v>
      </c>
      <c r="CS44" s="622"/>
      <c r="CT44" s="622"/>
      <c r="CU44" s="622"/>
      <c r="CV44" s="622"/>
      <c r="CW44" s="622"/>
      <c r="CX44" s="622"/>
      <c r="CY44" s="623"/>
      <c r="CZ44" s="624">
        <v>7.8</v>
      </c>
      <c r="DA44" s="625"/>
      <c r="DB44" s="625"/>
      <c r="DC44" s="626"/>
      <c r="DD44" s="627">
        <v>3299027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744333</v>
      </c>
      <c r="CS45" s="634"/>
      <c r="CT45" s="634"/>
      <c r="CU45" s="634"/>
      <c r="CV45" s="634"/>
      <c r="CW45" s="634"/>
      <c r="CX45" s="634"/>
      <c r="CY45" s="635"/>
      <c r="CZ45" s="624">
        <v>1</v>
      </c>
      <c r="DA45" s="636"/>
      <c r="DB45" s="636"/>
      <c r="DC45" s="637"/>
      <c r="DD45" s="627">
        <v>393955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5106782</v>
      </c>
      <c r="CS46" s="622"/>
      <c r="CT46" s="622"/>
      <c r="CU46" s="622"/>
      <c r="CV46" s="622"/>
      <c r="CW46" s="622"/>
      <c r="CX46" s="622"/>
      <c r="CY46" s="623"/>
      <c r="CZ46" s="624">
        <v>6.8</v>
      </c>
      <c r="DA46" s="625"/>
      <c r="DB46" s="625"/>
      <c r="DC46" s="626"/>
      <c r="DD46" s="627">
        <v>2905072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179</v>
      </c>
      <c r="CS47" s="634"/>
      <c r="CT47" s="634"/>
      <c r="CU47" s="634"/>
      <c r="CV47" s="634"/>
      <c r="CW47" s="634"/>
      <c r="CX47" s="634"/>
      <c r="CY47" s="635"/>
      <c r="CZ47" s="624" t="s">
        <v>238</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179</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75071425</v>
      </c>
      <c r="CS49" s="606"/>
      <c r="CT49" s="606"/>
      <c r="CU49" s="606"/>
      <c r="CV49" s="606"/>
      <c r="CW49" s="606"/>
      <c r="CX49" s="606"/>
      <c r="CY49" s="607"/>
      <c r="CZ49" s="608">
        <v>100</v>
      </c>
      <c r="DA49" s="609"/>
      <c r="DB49" s="609"/>
      <c r="DC49" s="610"/>
      <c r="DD49" s="611">
        <v>50739825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l8K32oRwNr/mOqspjKpjT1sS5IJnrBJZWkDJPwj1v5tSAC2wSsTNyfoG/shODTswyN3STUUfFQjPccz9DYdLw==" saltValue="JcyU7WrTAgM7Ae6L8lrHT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16" t="s">
        <v>368</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7" t="s">
        <v>369</v>
      </c>
      <c r="DK2" s="1118"/>
      <c r="DL2" s="1118"/>
      <c r="DM2" s="1118"/>
      <c r="DN2" s="1118"/>
      <c r="DO2" s="1119"/>
      <c r="DP2" s="228"/>
      <c r="DQ2" s="1117" t="s">
        <v>370</v>
      </c>
      <c r="DR2" s="1118"/>
      <c r="DS2" s="1118"/>
      <c r="DT2" s="1118"/>
      <c r="DU2" s="1118"/>
      <c r="DV2" s="1118"/>
      <c r="DW2" s="1118"/>
      <c r="DX2" s="1118"/>
      <c r="DY2" s="1118"/>
      <c r="DZ2" s="111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81" t="s">
        <v>371</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9" t="s">
        <v>373</v>
      </c>
      <c r="B5" s="1000"/>
      <c r="C5" s="1000"/>
      <c r="D5" s="1000"/>
      <c r="E5" s="1000"/>
      <c r="F5" s="1000"/>
      <c r="G5" s="1000"/>
      <c r="H5" s="1000"/>
      <c r="I5" s="1000"/>
      <c r="J5" s="1000"/>
      <c r="K5" s="1000"/>
      <c r="L5" s="1000"/>
      <c r="M5" s="1000"/>
      <c r="N5" s="1000"/>
      <c r="O5" s="1000"/>
      <c r="P5" s="1001"/>
      <c r="Q5" s="1005" t="s">
        <v>374</v>
      </c>
      <c r="R5" s="1006"/>
      <c r="S5" s="1006"/>
      <c r="T5" s="1006"/>
      <c r="U5" s="1007"/>
      <c r="V5" s="1005" t="s">
        <v>375</v>
      </c>
      <c r="W5" s="1006"/>
      <c r="X5" s="1006"/>
      <c r="Y5" s="1006"/>
      <c r="Z5" s="1007"/>
      <c r="AA5" s="1005" t="s">
        <v>376</v>
      </c>
      <c r="AB5" s="1006"/>
      <c r="AC5" s="1006"/>
      <c r="AD5" s="1006"/>
      <c r="AE5" s="1006"/>
      <c r="AF5" s="1120" t="s">
        <v>377</v>
      </c>
      <c r="AG5" s="1006"/>
      <c r="AH5" s="1006"/>
      <c r="AI5" s="1006"/>
      <c r="AJ5" s="1019"/>
      <c r="AK5" s="1006" t="s">
        <v>378</v>
      </c>
      <c r="AL5" s="1006"/>
      <c r="AM5" s="1006"/>
      <c r="AN5" s="1006"/>
      <c r="AO5" s="1007"/>
      <c r="AP5" s="1005" t="s">
        <v>379</v>
      </c>
      <c r="AQ5" s="1006"/>
      <c r="AR5" s="1006"/>
      <c r="AS5" s="1006"/>
      <c r="AT5" s="1007"/>
      <c r="AU5" s="1005" t="s">
        <v>380</v>
      </c>
      <c r="AV5" s="1006"/>
      <c r="AW5" s="1006"/>
      <c r="AX5" s="1006"/>
      <c r="AY5" s="1019"/>
      <c r="AZ5" s="232"/>
      <c r="BA5" s="232"/>
      <c r="BB5" s="232"/>
      <c r="BC5" s="232"/>
      <c r="BD5" s="232"/>
      <c r="BE5" s="233"/>
      <c r="BF5" s="233"/>
      <c r="BG5" s="233"/>
      <c r="BH5" s="233"/>
      <c r="BI5" s="233"/>
      <c r="BJ5" s="233"/>
      <c r="BK5" s="233"/>
      <c r="BL5" s="233"/>
      <c r="BM5" s="233"/>
      <c r="BN5" s="233"/>
      <c r="BO5" s="233"/>
      <c r="BP5" s="233"/>
      <c r="BQ5" s="999" t="s">
        <v>381</v>
      </c>
      <c r="BR5" s="1000"/>
      <c r="BS5" s="1000"/>
      <c r="BT5" s="1000"/>
      <c r="BU5" s="1000"/>
      <c r="BV5" s="1000"/>
      <c r="BW5" s="1000"/>
      <c r="BX5" s="1000"/>
      <c r="BY5" s="1000"/>
      <c r="BZ5" s="1000"/>
      <c r="CA5" s="1000"/>
      <c r="CB5" s="1000"/>
      <c r="CC5" s="1000"/>
      <c r="CD5" s="1000"/>
      <c r="CE5" s="1000"/>
      <c r="CF5" s="1000"/>
      <c r="CG5" s="1001"/>
      <c r="CH5" s="1005" t="s">
        <v>382</v>
      </c>
      <c r="CI5" s="1006"/>
      <c r="CJ5" s="1006"/>
      <c r="CK5" s="1006"/>
      <c r="CL5" s="1007"/>
      <c r="CM5" s="1005" t="s">
        <v>383</v>
      </c>
      <c r="CN5" s="1006"/>
      <c r="CO5" s="1006"/>
      <c r="CP5" s="1006"/>
      <c r="CQ5" s="1007"/>
      <c r="CR5" s="1005" t="s">
        <v>384</v>
      </c>
      <c r="CS5" s="1006"/>
      <c r="CT5" s="1006"/>
      <c r="CU5" s="1006"/>
      <c r="CV5" s="1007"/>
      <c r="CW5" s="1005" t="s">
        <v>385</v>
      </c>
      <c r="CX5" s="1006"/>
      <c r="CY5" s="1006"/>
      <c r="CZ5" s="1006"/>
      <c r="DA5" s="1007"/>
      <c r="DB5" s="1005" t="s">
        <v>386</v>
      </c>
      <c r="DC5" s="1006"/>
      <c r="DD5" s="1006"/>
      <c r="DE5" s="1006"/>
      <c r="DF5" s="1007"/>
      <c r="DG5" s="1110" t="s">
        <v>387</v>
      </c>
      <c r="DH5" s="1111"/>
      <c r="DI5" s="1111"/>
      <c r="DJ5" s="1111"/>
      <c r="DK5" s="1112"/>
      <c r="DL5" s="1110" t="s">
        <v>388</v>
      </c>
      <c r="DM5" s="1111"/>
      <c r="DN5" s="1111"/>
      <c r="DO5" s="1111"/>
      <c r="DP5" s="1112"/>
      <c r="DQ5" s="1005" t="s">
        <v>389</v>
      </c>
      <c r="DR5" s="1006"/>
      <c r="DS5" s="1006"/>
      <c r="DT5" s="1006"/>
      <c r="DU5" s="1007"/>
      <c r="DV5" s="1005" t="s">
        <v>380</v>
      </c>
      <c r="DW5" s="1006"/>
      <c r="DX5" s="1006"/>
      <c r="DY5" s="1006"/>
      <c r="DZ5" s="1019"/>
      <c r="EA5" s="234"/>
    </row>
    <row r="6" spans="1:131" s="235" customFormat="1" ht="26.25" customHeight="1" thickBot="1" x14ac:dyDescent="0.25">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121"/>
      <c r="AG6" s="1009"/>
      <c r="AH6" s="1009"/>
      <c r="AI6" s="1009"/>
      <c r="AJ6" s="1020"/>
      <c r="AK6" s="1009"/>
      <c r="AL6" s="1009"/>
      <c r="AM6" s="1009"/>
      <c r="AN6" s="1009"/>
      <c r="AO6" s="1010"/>
      <c r="AP6" s="1008"/>
      <c r="AQ6" s="1009"/>
      <c r="AR6" s="1009"/>
      <c r="AS6" s="1009"/>
      <c r="AT6" s="1010"/>
      <c r="AU6" s="1008"/>
      <c r="AV6" s="1009"/>
      <c r="AW6" s="1009"/>
      <c r="AX6" s="1009"/>
      <c r="AY6" s="1020"/>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113"/>
      <c r="DH6" s="1114"/>
      <c r="DI6" s="1114"/>
      <c r="DJ6" s="1114"/>
      <c r="DK6" s="1115"/>
      <c r="DL6" s="1113"/>
      <c r="DM6" s="1114"/>
      <c r="DN6" s="1114"/>
      <c r="DO6" s="1114"/>
      <c r="DP6" s="1115"/>
      <c r="DQ6" s="1008"/>
      <c r="DR6" s="1009"/>
      <c r="DS6" s="1009"/>
      <c r="DT6" s="1009"/>
      <c r="DU6" s="1010"/>
      <c r="DV6" s="1008"/>
      <c r="DW6" s="1009"/>
      <c r="DX6" s="1009"/>
      <c r="DY6" s="1009"/>
      <c r="DZ6" s="1020"/>
      <c r="EA6" s="234"/>
    </row>
    <row r="7" spans="1:131" s="235" customFormat="1" ht="26.25" customHeight="1" thickTop="1" x14ac:dyDescent="0.2">
      <c r="A7" s="236">
        <v>1</v>
      </c>
      <c r="B7" s="1068" t="s">
        <v>390</v>
      </c>
      <c r="C7" s="1069"/>
      <c r="D7" s="1069"/>
      <c r="E7" s="1069"/>
      <c r="F7" s="1069"/>
      <c r="G7" s="1069"/>
      <c r="H7" s="1069"/>
      <c r="I7" s="1069"/>
      <c r="J7" s="1069"/>
      <c r="K7" s="1069"/>
      <c r="L7" s="1069"/>
      <c r="M7" s="1069"/>
      <c r="N7" s="1069"/>
      <c r="O7" s="1069"/>
      <c r="P7" s="1070"/>
      <c r="Q7" s="1128">
        <v>79272</v>
      </c>
      <c r="R7" s="1129"/>
      <c r="S7" s="1129"/>
      <c r="T7" s="1129"/>
      <c r="U7" s="1129"/>
      <c r="V7" s="1129">
        <v>75114</v>
      </c>
      <c r="W7" s="1129"/>
      <c r="X7" s="1129"/>
      <c r="Y7" s="1129"/>
      <c r="Z7" s="1129"/>
      <c r="AA7" s="1129">
        <v>4158</v>
      </c>
      <c r="AB7" s="1129"/>
      <c r="AC7" s="1129"/>
      <c r="AD7" s="1129"/>
      <c r="AE7" s="1130"/>
      <c r="AF7" s="1131">
        <v>3976</v>
      </c>
      <c r="AG7" s="1132"/>
      <c r="AH7" s="1132"/>
      <c r="AI7" s="1132"/>
      <c r="AJ7" s="1133"/>
      <c r="AK7" s="1134">
        <v>2311</v>
      </c>
      <c r="AL7" s="1135"/>
      <c r="AM7" s="1135"/>
      <c r="AN7" s="1135"/>
      <c r="AO7" s="1135"/>
      <c r="AP7" s="1135">
        <v>11166</v>
      </c>
      <c r="AQ7" s="1135"/>
      <c r="AR7" s="1135"/>
      <c r="AS7" s="1135"/>
      <c r="AT7" s="1135"/>
      <c r="AU7" s="1136"/>
      <c r="AV7" s="1136"/>
      <c r="AW7" s="1136"/>
      <c r="AX7" s="1136"/>
      <c r="AY7" s="1137"/>
      <c r="AZ7" s="232"/>
      <c r="BA7" s="232"/>
      <c r="BB7" s="232"/>
      <c r="BC7" s="232"/>
      <c r="BD7" s="232"/>
      <c r="BE7" s="233"/>
      <c r="BF7" s="233"/>
      <c r="BG7" s="233"/>
      <c r="BH7" s="233"/>
      <c r="BI7" s="233"/>
      <c r="BJ7" s="233"/>
      <c r="BK7" s="233"/>
      <c r="BL7" s="233"/>
      <c r="BM7" s="233"/>
      <c r="BN7" s="233"/>
      <c r="BO7" s="233"/>
      <c r="BP7" s="233"/>
      <c r="BQ7" s="236">
        <v>1</v>
      </c>
      <c r="BR7" s="237"/>
      <c r="BS7" s="1125" t="s">
        <v>581</v>
      </c>
      <c r="BT7" s="1126"/>
      <c r="BU7" s="1126"/>
      <c r="BV7" s="1126"/>
      <c r="BW7" s="1126"/>
      <c r="BX7" s="1126"/>
      <c r="BY7" s="1126"/>
      <c r="BZ7" s="1126"/>
      <c r="CA7" s="1126"/>
      <c r="CB7" s="1126"/>
      <c r="CC7" s="1126"/>
      <c r="CD7" s="1126"/>
      <c r="CE7" s="1126"/>
      <c r="CF7" s="1126"/>
      <c r="CG7" s="1138"/>
      <c r="CH7" s="1122">
        <v>-51</v>
      </c>
      <c r="CI7" s="1123"/>
      <c r="CJ7" s="1123"/>
      <c r="CK7" s="1123"/>
      <c r="CL7" s="1124"/>
      <c r="CM7" s="1122">
        <v>7934</v>
      </c>
      <c r="CN7" s="1123"/>
      <c r="CO7" s="1123"/>
      <c r="CP7" s="1123"/>
      <c r="CQ7" s="1124"/>
      <c r="CR7" s="1122">
        <v>10</v>
      </c>
      <c r="CS7" s="1123"/>
      <c r="CT7" s="1123"/>
      <c r="CU7" s="1123"/>
      <c r="CV7" s="1124"/>
      <c r="CW7" s="1122" t="s">
        <v>512</v>
      </c>
      <c r="CX7" s="1123"/>
      <c r="CY7" s="1123"/>
      <c r="CZ7" s="1123"/>
      <c r="DA7" s="1124"/>
      <c r="DB7" s="1122">
        <v>1985</v>
      </c>
      <c r="DC7" s="1123"/>
      <c r="DD7" s="1123"/>
      <c r="DE7" s="1123"/>
      <c r="DF7" s="1124"/>
      <c r="DG7" s="1122" t="s">
        <v>512</v>
      </c>
      <c r="DH7" s="1123"/>
      <c r="DI7" s="1123"/>
      <c r="DJ7" s="1123"/>
      <c r="DK7" s="1124"/>
      <c r="DL7" s="1122" t="s">
        <v>512</v>
      </c>
      <c r="DM7" s="1123"/>
      <c r="DN7" s="1123"/>
      <c r="DO7" s="1123"/>
      <c r="DP7" s="1124"/>
      <c r="DQ7" s="1122" t="s">
        <v>512</v>
      </c>
      <c r="DR7" s="1123"/>
      <c r="DS7" s="1123"/>
      <c r="DT7" s="1123"/>
      <c r="DU7" s="1124"/>
      <c r="DV7" s="1125"/>
      <c r="DW7" s="1126"/>
      <c r="DX7" s="1126"/>
      <c r="DY7" s="1126"/>
      <c r="DZ7" s="1127"/>
      <c r="EA7" s="234"/>
    </row>
    <row r="8" spans="1:131" s="235" customFormat="1" ht="26.25" customHeight="1" x14ac:dyDescent="0.2">
      <c r="A8" s="238">
        <v>2</v>
      </c>
      <c r="B8" s="1034"/>
      <c r="C8" s="1035"/>
      <c r="D8" s="1035"/>
      <c r="E8" s="1035"/>
      <c r="F8" s="1035"/>
      <c r="G8" s="1035"/>
      <c r="H8" s="1035"/>
      <c r="I8" s="1035"/>
      <c r="J8" s="1035"/>
      <c r="K8" s="1035"/>
      <c r="L8" s="1035"/>
      <c r="M8" s="1035"/>
      <c r="N8" s="1035"/>
      <c r="O8" s="1035"/>
      <c r="P8" s="1036"/>
      <c r="Q8" s="1042"/>
      <c r="R8" s="1043"/>
      <c r="S8" s="1043"/>
      <c r="T8" s="1043"/>
      <c r="U8" s="1043"/>
      <c r="V8" s="1043"/>
      <c r="W8" s="1043"/>
      <c r="X8" s="1043"/>
      <c r="Y8" s="1043"/>
      <c r="Z8" s="1043"/>
      <c r="AA8" s="1043"/>
      <c r="AB8" s="1043"/>
      <c r="AC8" s="1043"/>
      <c r="AD8" s="1043"/>
      <c r="AE8" s="1044"/>
      <c r="AF8" s="1039"/>
      <c r="AG8" s="1040"/>
      <c r="AH8" s="1040"/>
      <c r="AI8" s="1040"/>
      <c r="AJ8" s="1041"/>
      <c r="AK8" s="1103"/>
      <c r="AL8" s="1104"/>
      <c r="AM8" s="1104"/>
      <c r="AN8" s="1104"/>
      <c r="AO8" s="1104"/>
      <c r="AP8" s="1104"/>
      <c r="AQ8" s="1104"/>
      <c r="AR8" s="1104"/>
      <c r="AS8" s="1104"/>
      <c r="AT8" s="1104"/>
      <c r="AU8" s="1105"/>
      <c r="AV8" s="1105"/>
      <c r="AW8" s="1105"/>
      <c r="AX8" s="1105"/>
      <c r="AY8" s="1106"/>
      <c r="AZ8" s="232"/>
      <c r="BA8" s="232"/>
      <c r="BB8" s="232"/>
      <c r="BC8" s="232"/>
      <c r="BD8" s="232"/>
      <c r="BE8" s="233"/>
      <c r="BF8" s="233"/>
      <c r="BG8" s="233"/>
      <c r="BH8" s="233"/>
      <c r="BI8" s="233"/>
      <c r="BJ8" s="233"/>
      <c r="BK8" s="233"/>
      <c r="BL8" s="233"/>
      <c r="BM8" s="233"/>
      <c r="BN8" s="233"/>
      <c r="BO8" s="233"/>
      <c r="BP8" s="233"/>
      <c r="BQ8" s="238">
        <v>2</v>
      </c>
      <c r="BR8" s="239"/>
      <c r="BS8" s="996" t="s">
        <v>582</v>
      </c>
      <c r="BT8" s="997"/>
      <c r="BU8" s="997"/>
      <c r="BV8" s="997"/>
      <c r="BW8" s="997"/>
      <c r="BX8" s="997"/>
      <c r="BY8" s="997"/>
      <c r="BZ8" s="997"/>
      <c r="CA8" s="997"/>
      <c r="CB8" s="997"/>
      <c r="CC8" s="997"/>
      <c r="CD8" s="997"/>
      <c r="CE8" s="997"/>
      <c r="CF8" s="997"/>
      <c r="CG8" s="1018"/>
      <c r="CH8" s="993">
        <v>133</v>
      </c>
      <c r="CI8" s="994"/>
      <c r="CJ8" s="994"/>
      <c r="CK8" s="994"/>
      <c r="CL8" s="995"/>
      <c r="CM8" s="993">
        <v>1351</v>
      </c>
      <c r="CN8" s="994"/>
      <c r="CO8" s="994"/>
      <c r="CP8" s="994"/>
      <c r="CQ8" s="995"/>
      <c r="CR8" s="993">
        <v>416</v>
      </c>
      <c r="CS8" s="994"/>
      <c r="CT8" s="994"/>
      <c r="CU8" s="994"/>
      <c r="CV8" s="995"/>
      <c r="CW8" s="993">
        <v>47</v>
      </c>
      <c r="CX8" s="994"/>
      <c r="CY8" s="994"/>
      <c r="CZ8" s="994"/>
      <c r="DA8" s="995"/>
      <c r="DB8" s="993" t="s">
        <v>512</v>
      </c>
      <c r="DC8" s="994"/>
      <c r="DD8" s="994"/>
      <c r="DE8" s="994"/>
      <c r="DF8" s="995"/>
      <c r="DG8" s="993" t="s">
        <v>512</v>
      </c>
      <c r="DH8" s="994"/>
      <c r="DI8" s="994"/>
      <c r="DJ8" s="994"/>
      <c r="DK8" s="995"/>
      <c r="DL8" s="993" t="s">
        <v>512</v>
      </c>
      <c r="DM8" s="994"/>
      <c r="DN8" s="994"/>
      <c r="DO8" s="994"/>
      <c r="DP8" s="995"/>
      <c r="DQ8" s="993" t="s">
        <v>512</v>
      </c>
      <c r="DR8" s="994"/>
      <c r="DS8" s="994"/>
      <c r="DT8" s="994"/>
      <c r="DU8" s="995"/>
      <c r="DV8" s="996"/>
      <c r="DW8" s="997"/>
      <c r="DX8" s="997"/>
      <c r="DY8" s="997"/>
      <c r="DZ8" s="998"/>
      <c r="EA8" s="234"/>
    </row>
    <row r="9" spans="1:131" s="235" customFormat="1" ht="26.25" customHeight="1" x14ac:dyDescent="0.2">
      <c r="A9" s="23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103"/>
      <c r="AL9" s="1104"/>
      <c r="AM9" s="1104"/>
      <c r="AN9" s="1104"/>
      <c r="AO9" s="1104"/>
      <c r="AP9" s="1104"/>
      <c r="AQ9" s="1104"/>
      <c r="AR9" s="1104"/>
      <c r="AS9" s="1104"/>
      <c r="AT9" s="1104"/>
      <c r="AU9" s="1105"/>
      <c r="AV9" s="1105"/>
      <c r="AW9" s="1105"/>
      <c r="AX9" s="1105"/>
      <c r="AY9" s="1106"/>
      <c r="AZ9" s="232"/>
      <c r="BA9" s="232"/>
      <c r="BB9" s="232"/>
      <c r="BC9" s="232"/>
      <c r="BD9" s="232"/>
      <c r="BE9" s="233"/>
      <c r="BF9" s="233"/>
      <c r="BG9" s="233"/>
      <c r="BH9" s="233"/>
      <c r="BI9" s="233"/>
      <c r="BJ9" s="233"/>
      <c r="BK9" s="233"/>
      <c r="BL9" s="233"/>
      <c r="BM9" s="233"/>
      <c r="BN9" s="233"/>
      <c r="BO9" s="233"/>
      <c r="BP9" s="233"/>
      <c r="BQ9" s="238">
        <v>3</v>
      </c>
      <c r="BR9" s="239"/>
      <c r="BS9" s="996" t="s">
        <v>583</v>
      </c>
      <c r="BT9" s="997"/>
      <c r="BU9" s="997"/>
      <c r="BV9" s="997"/>
      <c r="BW9" s="997"/>
      <c r="BX9" s="997"/>
      <c r="BY9" s="997"/>
      <c r="BZ9" s="997"/>
      <c r="CA9" s="997"/>
      <c r="CB9" s="997"/>
      <c r="CC9" s="997"/>
      <c r="CD9" s="997"/>
      <c r="CE9" s="997"/>
      <c r="CF9" s="997"/>
      <c r="CG9" s="1018"/>
      <c r="CH9" s="993">
        <v>-4</v>
      </c>
      <c r="CI9" s="994"/>
      <c r="CJ9" s="994"/>
      <c r="CK9" s="994"/>
      <c r="CL9" s="995"/>
      <c r="CM9" s="993">
        <v>687</v>
      </c>
      <c r="CN9" s="994"/>
      <c r="CO9" s="994"/>
      <c r="CP9" s="994"/>
      <c r="CQ9" s="995"/>
      <c r="CR9" s="993">
        <v>400</v>
      </c>
      <c r="CS9" s="994"/>
      <c r="CT9" s="994"/>
      <c r="CU9" s="994"/>
      <c r="CV9" s="995"/>
      <c r="CW9" s="993">
        <v>137</v>
      </c>
      <c r="CX9" s="994"/>
      <c r="CY9" s="994"/>
      <c r="CZ9" s="994"/>
      <c r="DA9" s="995"/>
      <c r="DB9" s="993" t="s">
        <v>512</v>
      </c>
      <c r="DC9" s="994"/>
      <c r="DD9" s="994"/>
      <c r="DE9" s="994"/>
      <c r="DF9" s="995"/>
      <c r="DG9" s="993" t="s">
        <v>512</v>
      </c>
      <c r="DH9" s="994"/>
      <c r="DI9" s="994"/>
      <c r="DJ9" s="994"/>
      <c r="DK9" s="995"/>
      <c r="DL9" s="993" t="s">
        <v>512</v>
      </c>
      <c r="DM9" s="994"/>
      <c r="DN9" s="994"/>
      <c r="DO9" s="994"/>
      <c r="DP9" s="995"/>
      <c r="DQ9" s="993" t="s">
        <v>512</v>
      </c>
      <c r="DR9" s="994"/>
      <c r="DS9" s="994"/>
      <c r="DT9" s="994"/>
      <c r="DU9" s="995"/>
      <c r="DV9" s="996"/>
      <c r="DW9" s="997"/>
      <c r="DX9" s="997"/>
      <c r="DY9" s="997"/>
      <c r="DZ9" s="998"/>
      <c r="EA9" s="234"/>
    </row>
    <row r="10" spans="1:131" s="235" customFormat="1" ht="26.25" customHeight="1" x14ac:dyDescent="0.2">
      <c r="A10" s="23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103"/>
      <c r="AL10" s="1104"/>
      <c r="AM10" s="1104"/>
      <c r="AN10" s="1104"/>
      <c r="AO10" s="1104"/>
      <c r="AP10" s="1104"/>
      <c r="AQ10" s="1104"/>
      <c r="AR10" s="1104"/>
      <c r="AS10" s="1104"/>
      <c r="AT10" s="1104"/>
      <c r="AU10" s="1105"/>
      <c r="AV10" s="1105"/>
      <c r="AW10" s="1105"/>
      <c r="AX10" s="1105"/>
      <c r="AY10" s="1106"/>
      <c r="AZ10" s="232"/>
      <c r="BA10" s="232"/>
      <c r="BB10" s="232"/>
      <c r="BC10" s="232"/>
      <c r="BD10" s="232"/>
      <c r="BE10" s="233"/>
      <c r="BF10" s="233"/>
      <c r="BG10" s="233"/>
      <c r="BH10" s="233"/>
      <c r="BI10" s="233"/>
      <c r="BJ10" s="233"/>
      <c r="BK10" s="233"/>
      <c r="BL10" s="233"/>
      <c r="BM10" s="233"/>
      <c r="BN10" s="233"/>
      <c r="BO10" s="233"/>
      <c r="BP10" s="233"/>
      <c r="BQ10" s="238">
        <v>4</v>
      </c>
      <c r="BR10" s="239"/>
      <c r="BS10" s="1107" t="s">
        <v>588</v>
      </c>
      <c r="BT10" s="1108"/>
      <c r="BU10" s="1108"/>
      <c r="BV10" s="1108"/>
      <c r="BW10" s="1108"/>
      <c r="BX10" s="1108"/>
      <c r="BY10" s="1108"/>
      <c r="BZ10" s="1108"/>
      <c r="CA10" s="1108"/>
      <c r="CB10" s="1108"/>
      <c r="CC10" s="1108"/>
      <c r="CD10" s="1108"/>
      <c r="CE10" s="1108"/>
      <c r="CF10" s="1108"/>
      <c r="CG10" s="1109"/>
      <c r="CH10" s="993">
        <v>-57</v>
      </c>
      <c r="CI10" s="994"/>
      <c r="CJ10" s="994"/>
      <c r="CK10" s="994"/>
      <c r="CL10" s="995"/>
      <c r="CM10" s="993">
        <v>1404</v>
      </c>
      <c r="CN10" s="994"/>
      <c r="CO10" s="994"/>
      <c r="CP10" s="994"/>
      <c r="CQ10" s="995"/>
      <c r="CR10" s="993">
        <v>500</v>
      </c>
      <c r="CS10" s="994"/>
      <c r="CT10" s="994"/>
      <c r="CU10" s="994"/>
      <c r="CV10" s="995"/>
      <c r="CW10" s="993" t="s">
        <v>512</v>
      </c>
      <c r="CX10" s="994"/>
      <c r="CY10" s="994"/>
      <c r="CZ10" s="994"/>
      <c r="DA10" s="995"/>
      <c r="DB10" s="993" t="s">
        <v>512</v>
      </c>
      <c r="DC10" s="994"/>
      <c r="DD10" s="994"/>
      <c r="DE10" s="994"/>
      <c r="DF10" s="995"/>
      <c r="DG10" s="993" t="s">
        <v>512</v>
      </c>
      <c r="DH10" s="994"/>
      <c r="DI10" s="994"/>
      <c r="DJ10" s="994"/>
      <c r="DK10" s="995"/>
      <c r="DL10" s="993" t="s">
        <v>512</v>
      </c>
      <c r="DM10" s="994"/>
      <c r="DN10" s="994"/>
      <c r="DO10" s="994"/>
      <c r="DP10" s="995"/>
      <c r="DQ10" s="993" t="s">
        <v>512</v>
      </c>
      <c r="DR10" s="994"/>
      <c r="DS10" s="994"/>
      <c r="DT10" s="994"/>
      <c r="DU10" s="995"/>
      <c r="DV10" s="996"/>
      <c r="DW10" s="997"/>
      <c r="DX10" s="997"/>
      <c r="DY10" s="997"/>
      <c r="DZ10" s="998"/>
      <c r="EA10" s="234"/>
    </row>
    <row r="11" spans="1:131" s="235" customFormat="1" ht="26.25" customHeight="1" x14ac:dyDescent="0.2">
      <c r="A11" s="23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103"/>
      <c r="AL11" s="1104"/>
      <c r="AM11" s="1104"/>
      <c r="AN11" s="1104"/>
      <c r="AO11" s="1104"/>
      <c r="AP11" s="1104"/>
      <c r="AQ11" s="1104"/>
      <c r="AR11" s="1104"/>
      <c r="AS11" s="1104"/>
      <c r="AT11" s="1104"/>
      <c r="AU11" s="1105"/>
      <c r="AV11" s="1105"/>
      <c r="AW11" s="1105"/>
      <c r="AX11" s="1105"/>
      <c r="AY11" s="1106"/>
      <c r="AZ11" s="232"/>
      <c r="BA11" s="232"/>
      <c r="BB11" s="232"/>
      <c r="BC11" s="232"/>
      <c r="BD11" s="232"/>
      <c r="BE11" s="233"/>
      <c r="BF11" s="233"/>
      <c r="BG11" s="233"/>
      <c r="BH11" s="233"/>
      <c r="BI11" s="233"/>
      <c r="BJ11" s="233"/>
      <c r="BK11" s="233"/>
      <c r="BL11" s="233"/>
      <c r="BM11" s="233"/>
      <c r="BN11" s="233"/>
      <c r="BO11" s="233"/>
      <c r="BP11" s="233"/>
      <c r="BQ11" s="238">
        <v>5</v>
      </c>
      <c r="BR11" s="239"/>
      <c r="BS11" s="996" t="s">
        <v>584</v>
      </c>
      <c r="BT11" s="997"/>
      <c r="BU11" s="997"/>
      <c r="BV11" s="997"/>
      <c r="BW11" s="997"/>
      <c r="BX11" s="997"/>
      <c r="BY11" s="997"/>
      <c r="BZ11" s="997"/>
      <c r="CA11" s="997"/>
      <c r="CB11" s="997"/>
      <c r="CC11" s="997"/>
      <c r="CD11" s="997"/>
      <c r="CE11" s="997"/>
      <c r="CF11" s="997"/>
      <c r="CG11" s="1018"/>
      <c r="CH11" s="993">
        <v>-1</v>
      </c>
      <c r="CI11" s="994"/>
      <c r="CJ11" s="994"/>
      <c r="CK11" s="994"/>
      <c r="CL11" s="995"/>
      <c r="CM11" s="993">
        <v>6</v>
      </c>
      <c r="CN11" s="994"/>
      <c r="CO11" s="994"/>
      <c r="CP11" s="994"/>
      <c r="CQ11" s="995"/>
      <c r="CR11" s="993">
        <v>2</v>
      </c>
      <c r="CS11" s="994"/>
      <c r="CT11" s="994"/>
      <c r="CU11" s="994"/>
      <c r="CV11" s="995"/>
      <c r="CW11" s="993">
        <v>0</v>
      </c>
      <c r="CX11" s="994"/>
      <c r="CY11" s="994"/>
      <c r="CZ11" s="994"/>
      <c r="DA11" s="995"/>
      <c r="DB11" s="993" t="s">
        <v>512</v>
      </c>
      <c r="DC11" s="994"/>
      <c r="DD11" s="994"/>
      <c r="DE11" s="994"/>
      <c r="DF11" s="995"/>
      <c r="DG11" s="993" t="s">
        <v>512</v>
      </c>
      <c r="DH11" s="994"/>
      <c r="DI11" s="994"/>
      <c r="DJ11" s="994"/>
      <c r="DK11" s="995"/>
      <c r="DL11" s="993" t="s">
        <v>512</v>
      </c>
      <c r="DM11" s="994"/>
      <c r="DN11" s="994"/>
      <c r="DO11" s="994"/>
      <c r="DP11" s="995"/>
      <c r="DQ11" s="993" t="s">
        <v>512</v>
      </c>
      <c r="DR11" s="994"/>
      <c r="DS11" s="994"/>
      <c r="DT11" s="994"/>
      <c r="DU11" s="995"/>
      <c r="DV11" s="996"/>
      <c r="DW11" s="997"/>
      <c r="DX11" s="997"/>
      <c r="DY11" s="997"/>
      <c r="DZ11" s="998"/>
      <c r="EA11" s="234"/>
    </row>
    <row r="12" spans="1:131" s="235" customFormat="1" ht="26.25" customHeight="1" x14ac:dyDescent="0.2">
      <c r="A12" s="23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103"/>
      <c r="AL12" s="1104"/>
      <c r="AM12" s="1104"/>
      <c r="AN12" s="1104"/>
      <c r="AO12" s="1104"/>
      <c r="AP12" s="1104"/>
      <c r="AQ12" s="1104"/>
      <c r="AR12" s="1104"/>
      <c r="AS12" s="1104"/>
      <c r="AT12" s="1104"/>
      <c r="AU12" s="1105"/>
      <c r="AV12" s="1105"/>
      <c r="AW12" s="1105"/>
      <c r="AX12" s="1105"/>
      <c r="AY12" s="1106"/>
      <c r="AZ12" s="232"/>
      <c r="BA12" s="232"/>
      <c r="BB12" s="232"/>
      <c r="BC12" s="232"/>
      <c r="BD12" s="232"/>
      <c r="BE12" s="233"/>
      <c r="BF12" s="233"/>
      <c r="BG12" s="233"/>
      <c r="BH12" s="233"/>
      <c r="BI12" s="233"/>
      <c r="BJ12" s="233"/>
      <c r="BK12" s="233"/>
      <c r="BL12" s="233"/>
      <c r="BM12" s="233"/>
      <c r="BN12" s="233"/>
      <c r="BO12" s="233"/>
      <c r="BP12" s="233"/>
      <c r="BQ12" s="238">
        <v>6</v>
      </c>
      <c r="BR12" s="239" t="s">
        <v>589</v>
      </c>
      <c r="BS12" s="996" t="s">
        <v>585</v>
      </c>
      <c r="BT12" s="997"/>
      <c r="BU12" s="997"/>
      <c r="BV12" s="997"/>
      <c r="BW12" s="997"/>
      <c r="BX12" s="997"/>
      <c r="BY12" s="997"/>
      <c r="BZ12" s="997"/>
      <c r="CA12" s="997"/>
      <c r="CB12" s="997"/>
      <c r="CC12" s="997"/>
      <c r="CD12" s="997"/>
      <c r="CE12" s="997"/>
      <c r="CF12" s="997"/>
      <c r="CG12" s="1018"/>
      <c r="CH12" s="993">
        <v>20</v>
      </c>
      <c r="CI12" s="994"/>
      <c r="CJ12" s="994"/>
      <c r="CK12" s="994"/>
      <c r="CL12" s="995"/>
      <c r="CM12" s="993">
        <v>853</v>
      </c>
      <c r="CN12" s="994"/>
      <c r="CO12" s="994"/>
      <c r="CP12" s="994"/>
      <c r="CQ12" s="995"/>
      <c r="CR12" s="993">
        <v>5</v>
      </c>
      <c r="CS12" s="994"/>
      <c r="CT12" s="994"/>
      <c r="CU12" s="994"/>
      <c r="CV12" s="995"/>
      <c r="CW12" s="993">
        <v>18</v>
      </c>
      <c r="CX12" s="994"/>
      <c r="CY12" s="994"/>
      <c r="CZ12" s="994"/>
      <c r="DA12" s="995"/>
      <c r="DB12" s="993" t="s">
        <v>512</v>
      </c>
      <c r="DC12" s="994"/>
      <c r="DD12" s="994"/>
      <c r="DE12" s="994"/>
      <c r="DF12" s="995"/>
      <c r="DG12" s="993">
        <v>7229</v>
      </c>
      <c r="DH12" s="994"/>
      <c r="DI12" s="994"/>
      <c r="DJ12" s="994"/>
      <c r="DK12" s="995"/>
      <c r="DL12" s="993" t="s">
        <v>512</v>
      </c>
      <c r="DM12" s="994"/>
      <c r="DN12" s="994"/>
      <c r="DO12" s="994"/>
      <c r="DP12" s="995"/>
      <c r="DQ12" s="993" t="s">
        <v>512</v>
      </c>
      <c r="DR12" s="994"/>
      <c r="DS12" s="994"/>
      <c r="DT12" s="994"/>
      <c r="DU12" s="995"/>
      <c r="DV12" s="996"/>
      <c r="DW12" s="997"/>
      <c r="DX12" s="997"/>
      <c r="DY12" s="997"/>
      <c r="DZ12" s="998"/>
      <c r="EA12" s="234"/>
    </row>
    <row r="13" spans="1:131" s="235" customFormat="1" ht="26.25" customHeight="1" x14ac:dyDescent="0.2">
      <c r="A13" s="23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103"/>
      <c r="AL13" s="1104"/>
      <c r="AM13" s="1104"/>
      <c r="AN13" s="1104"/>
      <c r="AO13" s="1104"/>
      <c r="AP13" s="1104"/>
      <c r="AQ13" s="1104"/>
      <c r="AR13" s="1104"/>
      <c r="AS13" s="1104"/>
      <c r="AT13" s="1104"/>
      <c r="AU13" s="1105"/>
      <c r="AV13" s="1105"/>
      <c r="AW13" s="1105"/>
      <c r="AX13" s="1105"/>
      <c r="AY13" s="1106"/>
      <c r="AZ13" s="232"/>
      <c r="BA13" s="232"/>
      <c r="BB13" s="232"/>
      <c r="BC13" s="232"/>
      <c r="BD13" s="232"/>
      <c r="BE13" s="233"/>
      <c r="BF13" s="233"/>
      <c r="BG13" s="233"/>
      <c r="BH13" s="233"/>
      <c r="BI13" s="233"/>
      <c r="BJ13" s="233"/>
      <c r="BK13" s="233"/>
      <c r="BL13" s="233"/>
      <c r="BM13" s="233"/>
      <c r="BN13" s="233"/>
      <c r="BO13" s="233"/>
      <c r="BP13" s="233"/>
      <c r="BQ13" s="238">
        <v>7</v>
      </c>
      <c r="BR13" s="239"/>
      <c r="BS13" s="996" t="s">
        <v>586</v>
      </c>
      <c r="BT13" s="997"/>
      <c r="BU13" s="997"/>
      <c r="BV13" s="997"/>
      <c r="BW13" s="997"/>
      <c r="BX13" s="997"/>
      <c r="BY13" s="997"/>
      <c r="BZ13" s="997"/>
      <c r="CA13" s="997"/>
      <c r="CB13" s="997"/>
      <c r="CC13" s="997"/>
      <c r="CD13" s="997"/>
      <c r="CE13" s="997"/>
      <c r="CF13" s="997"/>
      <c r="CG13" s="1018"/>
      <c r="CH13" s="993">
        <v>-2</v>
      </c>
      <c r="CI13" s="994"/>
      <c r="CJ13" s="994"/>
      <c r="CK13" s="994"/>
      <c r="CL13" s="995"/>
      <c r="CM13" s="993">
        <v>11</v>
      </c>
      <c r="CN13" s="994"/>
      <c r="CO13" s="994"/>
      <c r="CP13" s="994"/>
      <c r="CQ13" s="995"/>
      <c r="CR13" s="993">
        <v>3</v>
      </c>
      <c r="CS13" s="994"/>
      <c r="CT13" s="994"/>
      <c r="CU13" s="994"/>
      <c r="CV13" s="995"/>
      <c r="CW13" s="993">
        <v>75</v>
      </c>
      <c r="CX13" s="994"/>
      <c r="CY13" s="994"/>
      <c r="CZ13" s="994"/>
      <c r="DA13" s="995"/>
      <c r="DB13" s="993" t="s">
        <v>512</v>
      </c>
      <c r="DC13" s="994"/>
      <c r="DD13" s="994"/>
      <c r="DE13" s="994"/>
      <c r="DF13" s="995"/>
      <c r="DG13" s="993" t="s">
        <v>512</v>
      </c>
      <c r="DH13" s="994"/>
      <c r="DI13" s="994"/>
      <c r="DJ13" s="994"/>
      <c r="DK13" s="995"/>
      <c r="DL13" s="993" t="s">
        <v>512</v>
      </c>
      <c r="DM13" s="994"/>
      <c r="DN13" s="994"/>
      <c r="DO13" s="994"/>
      <c r="DP13" s="995"/>
      <c r="DQ13" s="993" t="s">
        <v>512</v>
      </c>
      <c r="DR13" s="994"/>
      <c r="DS13" s="994"/>
      <c r="DT13" s="994"/>
      <c r="DU13" s="995"/>
      <c r="DV13" s="996"/>
      <c r="DW13" s="997"/>
      <c r="DX13" s="997"/>
      <c r="DY13" s="997"/>
      <c r="DZ13" s="998"/>
      <c r="EA13" s="234"/>
    </row>
    <row r="14" spans="1:131" s="235" customFormat="1" ht="26.25" customHeight="1" x14ac:dyDescent="0.2">
      <c r="A14" s="23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103"/>
      <c r="AL14" s="1104"/>
      <c r="AM14" s="1104"/>
      <c r="AN14" s="1104"/>
      <c r="AO14" s="1104"/>
      <c r="AP14" s="1104"/>
      <c r="AQ14" s="1104"/>
      <c r="AR14" s="1104"/>
      <c r="AS14" s="1104"/>
      <c r="AT14" s="1104"/>
      <c r="AU14" s="1105"/>
      <c r="AV14" s="1105"/>
      <c r="AW14" s="1105"/>
      <c r="AX14" s="1105"/>
      <c r="AY14" s="1106"/>
      <c r="AZ14" s="232"/>
      <c r="BA14" s="232"/>
      <c r="BB14" s="232"/>
      <c r="BC14" s="232"/>
      <c r="BD14" s="232"/>
      <c r="BE14" s="233"/>
      <c r="BF14" s="233"/>
      <c r="BG14" s="233"/>
      <c r="BH14" s="233"/>
      <c r="BI14" s="233"/>
      <c r="BJ14" s="233"/>
      <c r="BK14" s="233"/>
      <c r="BL14" s="233"/>
      <c r="BM14" s="233"/>
      <c r="BN14" s="233"/>
      <c r="BO14" s="233"/>
      <c r="BP14" s="233"/>
      <c r="BQ14" s="238">
        <v>8</v>
      </c>
      <c r="BR14" s="239"/>
      <c r="BS14" s="996" t="s">
        <v>587</v>
      </c>
      <c r="BT14" s="997"/>
      <c r="BU14" s="997"/>
      <c r="BV14" s="997"/>
      <c r="BW14" s="997"/>
      <c r="BX14" s="997"/>
      <c r="BY14" s="997"/>
      <c r="BZ14" s="997"/>
      <c r="CA14" s="997"/>
      <c r="CB14" s="997"/>
      <c r="CC14" s="997"/>
      <c r="CD14" s="997"/>
      <c r="CE14" s="997"/>
      <c r="CF14" s="997"/>
      <c r="CG14" s="1018"/>
      <c r="CH14" s="993">
        <v>0</v>
      </c>
      <c r="CI14" s="994"/>
      <c r="CJ14" s="994"/>
      <c r="CK14" s="994"/>
      <c r="CL14" s="995"/>
      <c r="CM14" s="993">
        <v>5</v>
      </c>
      <c r="CN14" s="994"/>
      <c r="CO14" s="994"/>
      <c r="CP14" s="994"/>
      <c r="CQ14" s="995"/>
      <c r="CR14" s="993">
        <v>3</v>
      </c>
      <c r="CS14" s="994"/>
      <c r="CT14" s="994"/>
      <c r="CU14" s="994"/>
      <c r="CV14" s="995"/>
      <c r="CW14" s="993" t="s">
        <v>512</v>
      </c>
      <c r="CX14" s="994"/>
      <c r="CY14" s="994"/>
      <c r="CZ14" s="994"/>
      <c r="DA14" s="995"/>
      <c r="DB14" s="993" t="s">
        <v>512</v>
      </c>
      <c r="DC14" s="994"/>
      <c r="DD14" s="994"/>
      <c r="DE14" s="994"/>
      <c r="DF14" s="995"/>
      <c r="DG14" s="993" t="s">
        <v>512</v>
      </c>
      <c r="DH14" s="994"/>
      <c r="DI14" s="994"/>
      <c r="DJ14" s="994"/>
      <c r="DK14" s="995"/>
      <c r="DL14" s="993" t="s">
        <v>512</v>
      </c>
      <c r="DM14" s="994"/>
      <c r="DN14" s="994"/>
      <c r="DO14" s="994"/>
      <c r="DP14" s="995"/>
      <c r="DQ14" s="993" t="s">
        <v>512</v>
      </c>
      <c r="DR14" s="994"/>
      <c r="DS14" s="994"/>
      <c r="DT14" s="994"/>
      <c r="DU14" s="995"/>
      <c r="DV14" s="996"/>
      <c r="DW14" s="997"/>
      <c r="DX14" s="997"/>
      <c r="DY14" s="997"/>
      <c r="DZ14" s="998"/>
      <c r="EA14" s="234"/>
    </row>
    <row r="15" spans="1:131" s="235" customFormat="1" ht="26.25" customHeight="1" x14ac:dyDescent="0.2">
      <c r="A15" s="23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103"/>
      <c r="AL15" s="1104"/>
      <c r="AM15" s="1104"/>
      <c r="AN15" s="1104"/>
      <c r="AO15" s="1104"/>
      <c r="AP15" s="1104"/>
      <c r="AQ15" s="1104"/>
      <c r="AR15" s="1104"/>
      <c r="AS15" s="1104"/>
      <c r="AT15" s="1104"/>
      <c r="AU15" s="1105"/>
      <c r="AV15" s="1105"/>
      <c r="AW15" s="1105"/>
      <c r="AX15" s="1105"/>
      <c r="AY15" s="1106"/>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2">
      <c r="A16" s="23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103"/>
      <c r="AL16" s="1104"/>
      <c r="AM16" s="1104"/>
      <c r="AN16" s="1104"/>
      <c r="AO16" s="1104"/>
      <c r="AP16" s="1104"/>
      <c r="AQ16" s="1104"/>
      <c r="AR16" s="1104"/>
      <c r="AS16" s="1104"/>
      <c r="AT16" s="1104"/>
      <c r="AU16" s="1105"/>
      <c r="AV16" s="1105"/>
      <c r="AW16" s="1105"/>
      <c r="AX16" s="1105"/>
      <c r="AY16" s="1106"/>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2">
      <c r="A17" s="23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103"/>
      <c r="AL17" s="1104"/>
      <c r="AM17" s="1104"/>
      <c r="AN17" s="1104"/>
      <c r="AO17" s="1104"/>
      <c r="AP17" s="1104"/>
      <c r="AQ17" s="1104"/>
      <c r="AR17" s="1104"/>
      <c r="AS17" s="1104"/>
      <c r="AT17" s="1104"/>
      <c r="AU17" s="1105"/>
      <c r="AV17" s="1105"/>
      <c r="AW17" s="1105"/>
      <c r="AX17" s="1105"/>
      <c r="AY17" s="1106"/>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2">
      <c r="A18" s="23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103"/>
      <c r="AL18" s="1104"/>
      <c r="AM18" s="1104"/>
      <c r="AN18" s="1104"/>
      <c r="AO18" s="1104"/>
      <c r="AP18" s="1104"/>
      <c r="AQ18" s="1104"/>
      <c r="AR18" s="1104"/>
      <c r="AS18" s="1104"/>
      <c r="AT18" s="1104"/>
      <c r="AU18" s="1105"/>
      <c r="AV18" s="1105"/>
      <c r="AW18" s="1105"/>
      <c r="AX18" s="1105"/>
      <c r="AY18" s="1106"/>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2">
      <c r="A19" s="23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103"/>
      <c r="AL19" s="1104"/>
      <c r="AM19" s="1104"/>
      <c r="AN19" s="1104"/>
      <c r="AO19" s="1104"/>
      <c r="AP19" s="1104"/>
      <c r="AQ19" s="1104"/>
      <c r="AR19" s="1104"/>
      <c r="AS19" s="1104"/>
      <c r="AT19" s="1104"/>
      <c r="AU19" s="1105"/>
      <c r="AV19" s="1105"/>
      <c r="AW19" s="1105"/>
      <c r="AX19" s="1105"/>
      <c r="AY19" s="1106"/>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2">
      <c r="A20" s="23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103"/>
      <c r="AL20" s="1104"/>
      <c r="AM20" s="1104"/>
      <c r="AN20" s="1104"/>
      <c r="AO20" s="1104"/>
      <c r="AP20" s="1104"/>
      <c r="AQ20" s="1104"/>
      <c r="AR20" s="1104"/>
      <c r="AS20" s="1104"/>
      <c r="AT20" s="1104"/>
      <c r="AU20" s="1105"/>
      <c r="AV20" s="1105"/>
      <c r="AW20" s="1105"/>
      <c r="AX20" s="1105"/>
      <c r="AY20" s="1106"/>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5">
      <c r="A21" s="23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103"/>
      <c r="AL21" s="1104"/>
      <c r="AM21" s="1104"/>
      <c r="AN21" s="1104"/>
      <c r="AO21" s="1104"/>
      <c r="AP21" s="1104"/>
      <c r="AQ21" s="1104"/>
      <c r="AR21" s="1104"/>
      <c r="AS21" s="1104"/>
      <c r="AT21" s="1104"/>
      <c r="AU21" s="1105"/>
      <c r="AV21" s="1105"/>
      <c r="AW21" s="1105"/>
      <c r="AX21" s="1105"/>
      <c r="AY21" s="1106"/>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2">
      <c r="A22" s="238">
        <v>16</v>
      </c>
      <c r="B22" s="1034"/>
      <c r="C22" s="1035"/>
      <c r="D22" s="1035"/>
      <c r="E22" s="1035"/>
      <c r="F22" s="1035"/>
      <c r="G22" s="1035"/>
      <c r="H22" s="1035"/>
      <c r="I22" s="1035"/>
      <c r="J22" s="1035"/>
      <c r="K22" s="1035"/>
      <c r="L22" s="1035"/>
      <c r="M22" s="1035"/>
      <c r="N22" s="1035"/>
      <c r="O22" s="1035"/>
      <c r="P22" s="1036"/>
      <c r="Q22" s="1096"/>
      <c r="R22" s="1097"/>
      <c r="S22" s="1097"/>
      <c r="T22" s="1097"/>
      <c r="U22" s="1097"/>
      <c r="V22" s="1097"/>
      <c r="W22" s="1097"/>
      <c r="X22" s="1097"/>
      <c r="Y22" s="1097"/>
      <c r="Z22" s="1097"/>
      <c r="AA22" s="1097"/>
      <c r="AB22" s="1097"/>
      <c r="AC22" s="1097"/>
      <c r="AD22" s="1097"/>
      <c r="AE22" s="1098"/>
      <c r="AF22" s="1039"/>
      <c r="AG22" s="1040"/>
      <c r="AH22" s="1040"/>
      <c r="AI22" s="1040"/>
      <c r="AJ22" s="1041"/>
      <c r="AK22" s="1099"/>
      <c r="AL22" s="1100"/>
      <c r="AM22" s="1100"/>
      <c r="AN22" s="1100"/>
      <c r="AO22" s="1100"/>
      <c r="AP22" s="1100"/>
      <c r="AQ22" s="1100"/>
      <c r="AR22" s="1100"/>
      <c r="AS22" s="1100"/>
      <c r="AT22" s="1100"/>
      <c r="AU22" s="1101"/>
      <c r="AV22" s="1101"/>
      <c r="AW22" s="1101"/>
      <c r="AX22" s="1101"/>
      <c r="AY22" s="1102"/>
      <c r="AZ22" s="1032" t="s">
        <v>391</v>
      </c>
      <c r="BA22" s="1032"/>
      <c r="BB22" s="1032"/>
      <c r="BC22" s="1032"/>
      <c r="BD22" s="1033"/>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5">
      <c r="A23" s="240" t="s">
        <v>392</v>
      </c>
      <c r="B23" s="948" t="s">
        <v>393</v>
      </c>
      <c r="C23" s="949"/>
      <c r="D23" s="949"/>
      <c r="E23" s="949"/>
      <c r="F23" s="949"/>
      <c r="G23" s="949"/>
      <c r="H23" s="949"/>
      <c r="I23" s="949"/>
      <c r="J23" s="949"/>
      <c r="K23" s="949"/>
      <c r="L23" s="949"/>
      <c r="M23" s="949"/>
      <c r="N23" s="949"/>
      <c r="O23" s="949"/>
      <c r="P23" s="950"/>
      <c r="Q23" s="1089">
        <f>SUM(Q7:U22)</f>
        <v>79272</v>
      </c>
      <c r="R23" s="1083"/>
      <c r="S23" s="1083"/>
      <c r="T23" s="1083"/>
      <c r="U23" s="1083"/>
      <c r="V23" s="1090">
        <f>SUM(V7:Z22)</f>
        <v>75114</v>
      </c>
      <c r="W23" s="1087"/>
      <c r="X23" s="1087"/>
      <c r="Y23" s="1087"/>
      <c r="Z23" s="1091"/>
      <c r="AA23" s="1090">
        <f>SUM(AA7:AE22)</f>
        <v>4158</v>
      </c>
      <c r="AB23" s="1087"/>
      <c r="AC23" s="1087"/>
      <c r="AD23" s="1087"/>
      <c r="AE23" s="1088"/>
      <c r="AF23" s="1092">
        <v>3976</v>
      </c>
      <c r="AG23" s="1083"/>
      <c r="AH23" s="1083"/>
      <c r="AI23" s="1083"/>
      <c r="AJ23" s="1093"/>
      <c r="AK23" s="1094"/>
      <c r="AL23" s="1095"/>
      <c r="AM23" s="1095"/>
      <c r="AN23" s="1095"/>
      <c r="AO23" s="1095"/>
      <c r="AP23" s="1083">
        <f>SUM(AP7:AT22)</f>
        <v>11166</v>
      </c>
      <c r="AQ23" s="1083"/>
      <c r="AR23" s="1083"/>
      <c r="AS23" s="1083"/>
      <c r="AT23" s="1083"/>
      <c r="AU23" s="1084"/>
      <c r="AV23" s="1084"/>
      <c r="AW23" s="1084"/>
      <c r="AX23" s="1084"/>
      <c r="AY23" s="1085"/>
      <c r="AZ23" s="1086" t="s">
        <v>394</v>
      </c>
      <c r="BA23" s="1087"/>
      <c r="BB23" s="1087"/>
      <c r="BC23" s="1087"/>
      <c r="BD23" s="1088"/>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2">
      <c r="A24" s="1082" t="s">
        <v>395</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5">
      <c r="A25" s="1081" t="s">
        <v>396</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2">
      <c r="A26" s="999" t="s">
        <v>373</v>
      </c>
      <c r="B26" s="1000"/>
      <c r="C26" s="1000"/>
      <c r="D26" s="1000"/>
      <c r="E26" s="1000"/>
      <c r="F26" s="1000"/>
      <c r="G26" s="1000"/>
      <c r="H26" s="1000"/>
      <c r="I26" s="1000"/>
      <c r="J26" s="1000"/>
      <c r="K26" s="1000"/>
      <c r="L26" s="1000"/>
      <c r="M26" s="1000"/>
      <c r="N26" s="1000"/>
      <c r="O26" s="1000"/>
      <c r="P26" s="1001"/>
      <c r="Q26" s="1005" t="s">
        <v>397</v>
      </c>
      <c r="R26" s="1006"/>
      <c r="S26" s="1006"/>
      <c r="T26" s="1006"/>
      <c r="U26" s="1007"/>
      <c r="V26" s="1005" t="s">
        <v>398</v>
      </c>
      <c r="W26" s="1006"/>
      <c r="X26" s="1006"/>
      <c r="Y26" s="1006"/>
      <c r="Z26" s="1007"/>
      <c r="AA26" s="1005" t="s">
        <v>399</v>
      </c>
      <c r="AB26" s="1006"/>
      <c r="AC26" s="1006"/>
      <c r="AD26" s="1006"/>
      <c r="AE26" s="1006"/>
      <c r="AF26" s="1077" t="s">
        <v>400</v>
      </c>
      <c r="AG26" s="1012"/>
      <c r="AH26" s="1012"/>
      <c r="AI26" s="1012"/>
      <c r="AJ26" s="1078"/>
      <c r="AK26" s="1006" t="s">
        <v>401</v>
      </c>
      <c r="AL26" s="1006"/>
      <c r="AM26" s="1006"/>
      <c r="AN26" s="1006"/>
      <c r="AO26" s="1007"/>
      <c r="AP26" s="1005" t="s">
        <v>402</v>
      </c>
      <c r="AQ26" s="1006"/>
      <c r="AR26" s="1006"/>
      <c r="AS26" s="1006"/>
      <c r="AT26" s="1007"/>
      <c r="AU26" s="1005" t="s">
        <v>403</v>
      </c>
      <c r="AV26" s="1006"/>
      <c r="AW26" s="1006"/>
      <c r="AX26" s="1006"/>
      <c r="AY26" s="1007"/>
      <c r="AZ26" s="1005" t="s">
        <v>404</v>
      </c>
      <c r="BA26" s="1006"/>
      <c r="BB26" s="1006"/>
      <c r="BC26" s="1006"/>
      <c r="BD26" s="1007"/>
      <c r="BE26" s="1005" t="s">
        <v>380</v>
      </c>
      <c r="BF26" s="1006"/>
      <c r="BG26" s="1006"/>
      <c r="BH26" s="1006"/>
      <c r="BI26" s="1019"/>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5">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79"/>
      <c r="AG27" s="1015"/>
      <c r="AH27" s="1015"/>
      <c r="AI27" s="1015"/>
      <c r="AJ27" s="1080"/>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2">
      <c r="A28" s="242">
        <v>1</v>
      </c>
      <c r="B28" s="1068" t="s">
        <v>405</v>
      </c>
      <c r="C28" s="1069"/>
      <c r="D28" s="1069"/>
      <c r="E28" s="1069"/>
      <c r="F28" s="1069"/>
      <c r="G28" s="1069"/>
      <c r="H28" s="1069"/>
      <c r="I28" s="1069"/>
      <c r="J28" s="1069"/>
      <c r="K28" s="1069"/>
      <c r="L28" s="1069"/>
      <c r="M28" s="1069"/>
      <c r="N28" s="1069"/>
      <c r="O28" s="1069"/>
      <c r="P28" s="1070"/>
      <c r="Q28" s="1071">
        <v>13763</v>
      </c>
      <c r="R28" s="1072"/>
      <c r="S28" s="1072"/>
      <c r="T28" s="1072"/>
      <c r="U28" s="1072"/>
      <c r="V28" s="1072">
        <v>13682</v>
      </c>
      <c r="W28" s="1072"/>
      <c r="X28" s="1072"/>
      <c r="Y28" s="1072"/>
      <c r="Z28" s="1072"/>
      <c r="AA28" s="1072">
        <v>80</v>
      </c>
      <c r="AB28" s="1072"/>
      <c r="AC28" s="1072"/>
      <c r="AD28" s="1072"/>
      <c r="AE28" s="1073"/>
      <c r="AF28" s="1074">
        <v>80</v>
      </c>
      <c r="AG28" s="1075"/>
      <c r="AH28" s="1075"/>
      <c r="AI28" s="1075"/>
      <c r="AJ28" s="1076"/>
      <c r="AK28" s="1052">
        <v>1863</v>
      </c>
      <c r="AL28" s="1053"/>
      <c r="AM28" s="1053"/>
      <c r="AN28" s="1053"/>
      <c r="AO28" s="1053"/>
      <c r="AP28" s="1054" t="s">
        <v>574</v>
      </c>
      <c r="AQ28" s="1055"/>
      <c r="AR28" s="1055"/>
      <c r="AS28" s="1055"/>
      <c r="AT28" s="1056"/>
      <c r="AU28" s="1054" t="s">
        <v>574</v>
      </c>
      <c r="AV28" s="1055"/>
      <c r="AW28" s="1055"/>
      <c r="AX28" s="1055"/>
      <c r="AY28" s="1056"/>
      <c r="AZ28" s="1057" t="s">
        <v>574</v>
      </c>
      <c r="BA28" s="1058"/>
      <c r="BB28" s="1058"/>
      <c r="BC28" s="1058"/>
      <c r="BD28" s="1059"/>
      <c r="BE28" s="1066"/>
      <c r="BF28" s="1066"/>
      <c r="BG28" s="1066"/>
      <c r="BH28" s="1066"/>
      <c r="BI28" s="1067"/>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2">
      <c r="A29" s="242">
        <v>2</v>
      </c>
      <c r="B29" s="1034" t="s">
        <v>406</v>
      </c>
      <c r="C29" s="1035"/>
      <c r="D29" s="1035"/>
      <c r="E29" s="1035"/>
      <c r="F29" s="1035"/>
      <c r="G29" s="1035"/>
      <c r="H29" s="1035"/>
      <c r="I29" s="1035"/>
      <c r="J29" s="1035"/>
      <c r="K29" s="1035"/>
      <c r="L29" s="1035"/>
      <c r="M29" s="1035"/>
      <c r="N29" s="1035"/>
      <c r="O29" s="1035"/>
      <c r="P29" s="1036"/>
      <c r="Q29" s="1049">
        <v>4114</v>
      </c>
      <c r="R29" s="1050"/>
      <c r="S29" s="1050"/>
      <c r="T29" s="1050"/>
      <c r="U29" s="1050"/>
      <c r="V29" s="1050">
        <v>4095</v>
      </c>
      <c r="W29" s="1050"/>
      <c r="X29" s="1050"/>
      <c r="Y29" s="1050"/>
      <c r="Z29" s="1050"/>
      <c r="AA29" s="1050">
        <v>20</v>
      </c>
      <c r="AB29" s="1050"/>
      <c r="AC29" s="1050"/>
      <c r="AD29" s="1050"/>
      <c r="AE29" s="1051"/>
      <c r="AF29" s="1039">
        <v>20</v>
      </c>
      <c r="AG29" s="1040"/>
      <c r="AH29" s="1040"/>
      <c r="AI29" s="1040"/>
      <c r="AJ29" s="1041"/>
      <c r="AK29" s="1046">
        <v>1425</v>
      </c>
      <c r="AL29" s="1047"/>
      <c r="AM29" s="1047"/>
      <c r="AN29" s="1047"/>
      <c r="AO29" s="1047"/>
      <c r="AP29" s="1054" t="s">
        <v>574</v>
      </c>
      <c r="AQ29" s="1055"/>
      <c r="AR29" s="1055"/>
      <c r="AS29" s="1055"/>
      <c r="AT29" s="1056"/>
      <c r="AU29" s="1054" t="s">
        <v>574</v>
      </c>
      <c r="AV29" s="1055"/>
      <c r="AW29" s="1055"/>
      <c r="AX29" s="1055"/>
      <c r="AY29" s="1056"/>
      <c r="AZ29" s="1057" t="s">
        <v>574</v>
      </c>
      <c r="BA29" s="1058"/>
      <c r="BB29" s="1058"/>
      <c r="BC29" s="1058"/>
      <c r="BD29" s="1059"/>
      <c r="BE29" s="971"/>
      <c r="BF29" s="971"/>
      <c r="BG29" s="971"/>
      <c r="BH29" s="971"/>
      <c r="BI29" s="972"/>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2">
      <c r="A30" s="242">
        <v>3</v>
      </c>
      <c r="B30" s="1034" t="s">
        <v>407</v>
      </c>
      <c r="C30" s="1035"/>
      <c r="D30" s="1035"/>
      <c r="E30" s="1035"/>
      <c r="F30" s="1035"/>
      <c r="G30" s="1035"/>
      <c r="H30" s="1035"/>
      <c r="I30" s="1035"/>
      <c r="J30" s="1035"/>
      <c r="K30" s="1035"/>
      <c r="L30" s="1035"/>
      <c r="M30" s="1035"/>
      <c r="N30" s="1035"/>
      <c r="O30" s="1035"/>
      <c r="P30" s="1036"/>
      <c r="Q30" s="1060">
        <v>12422</v>
      </c>
      <c r="R30" s="1061"/>
      <c r="S30" s="1061"/>
      <c r="T30" s="1061"/>
      <c r="U30" s="1062"/>
      <c r="V30" s="1051">
        <f>11839+1</f>
        <v>11840</v>
      </c>
      <c r="W30" s="1061"/>
      <c r="X30" s="1061"/>
      <c r="Y30" s="1061"/>
      <c r="Z30" s="1062"/>
      <c r="AA30" s="1051">
        <v>582</v>
      </c>
      <c r="AB30" s="1061"/>
      <c r="AC30" s="1061"/>
      <c r="AD30" s="1061"/>
      <c r="AE30" s="1063"/>
      <c r="AF30" s="1039">
        <v>582</v>
      </c>
      <c r="AG30" s="1040"/>
      <c r="AH30" s="1040"/>
      <c r="AI30" s="1040"/>
      <c r="AJ30" s="1041"/>
      <c r="AK30" s="1064">
        <v>1855</v>
      </c>
      <c r="AL30" s="1065"/>
      <c r="AM30" s="1065"/>
      <c r="AN30" s="1065"/>
      <c r="AO30" s="1046"/>
      <c r="AP30" s="1054" t="s">
        <v>574</v>
      </c>
      <c r="AQ30" s="1055"/>
      <c r="AR30" s="1055"/>
      <c r="AS30" s="1055"/>
      <c r="AT30" s="1056"/>
      <c r="AU30" s="1054" t="s">
        <v>574</v>
      </c>
      <c r="AV30" s="1055"/>
      <c r="AW30" s="1055"/>
      <c r="AX30" s="1055"/>
      <c r="AY30" s="1056"/>
      <c r="AZ30" s="1057" t="s">
        <v>574</v>
      </c>
      <c r="BA30" s="1058"/>
      <c r="BB30" s="1058"/>
      <c r="BC30" s="1058"/>
      <c r="BD30" s="1059"/>
      <c r="BE30" s="971"/>
      <c r="BF30" s="971"/>
      <c r="BG30" s="971"/>
      <c r="BH30" s="971"/>
      <c r="BI30" s="972"/>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2">
      <c r="A31" s="242">
        <v>4</v>
      </c>
      <c r="B31" s="1034" t="s">
        <v>408</v>
      </c>
      <c r="C31" s="1035"/>
      <c r="D31" s="1035"/>
      <c r="E31" s="1035"/>
      <c r="F31" s="1035"/>
      <c r="G31" s="1035"/>
      <c r="H31" s="1035"/>
      <c r="I31" s="1035"/>
      <c r="J31" s="1035"/>
      <c r="K31" s="1035"/>
      <c r="L31" s="1035"/>
      <c r="M31" s="1035"/>
      <c r="N31" s="1035"/>
      <c r="O31" s="1035"/>
      <c r="P31" s="1036"/>
      <c r="Q31" s="1049">
        <v>3250</v>
      </c>
      <c r="R31" s="1050"/>
      <c r="S31" s="1050"/>
      <c r="T31" s="1050"/>
      <c r="U31" s="1050"/>
      <c r="V31" s="1050">
        <v>3327</v>
      </c>
      <c r="W31" s="1050"/>
      <c r="X31" s="1050"/>
      <c r="Y31" s="1050"/>
      <c r="Z31" s="1050"/>
      <c r="AA31" s="1050">
        <v>-77</v>
      </c>
      <c r="AB31" s="1050"/>
      <c r="AC31" s="1050"/>
      <c r="AD31" s="1050"/>
      <c r="AE31" s="1051"/>
      <c r="AF31" s="1039">
        <v>1446</v>
      </c>
      <c r="AG31" s="1040"/>
      <c r="AH31" s="1040"/>
      <c r="AI31" s="1040"/>
      <c r="AJ31" s="1041"/>
      <c r="AK31" s="1046">
        <v>72</v>
      </c>
      <c r="AL31" s="1047"/>
      <c r="AM31" s="1047"/>
      <c r="AN31" s="1047"/>
      <c r="AO31" s="1047"/>
      <c r="AP31" s="1047">
        <v>2404</v>
      </c>
      <c r="AQ31" s="1047"/>
      <c r="AR31" s="1047"/>
      <c r="AS31" s="1047"/>
      <c r="AT31" s="1047"/>
      <c r="AU31" s="1047">
        <v>22</v>
      </c>
      <c r="AV31" s="1047"/>
      <c r="AW31" s="1047"/>
      <c r="AX31" s="1047"/>
      <c r="AY31" s="1047"/>
      <c r="AZ31" s="1048" t="s">
        <v>574</v>
      </c>
      <c r="BA31" s="1048"/>
      <c r="BB31" s="1048"/>
      <c r="BC31" s="1048"/>
      <c r="BD31" s="1048"/>
      <c r="BE31" s="971" t="s">
        <v>409</v>
      </c>
      <c r="BF31" s="971"/>
      <c r="BG31" s="971"/>
      <c r="BH31" s="971"/>
      <c r="BI31" s="972"/>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2">
      <c r="A32" s="242">
        <v>5</v>
      </c>
      <c r="B32" s="1034" t="s">
        <v>410</v>
      </c>
      <c r="C32" s="1035"/>
      <c r="D32" s="1035"/>
      <c r="E32" s="1035"/>
      <c r="F32" s="1035"/>
      <c r="G32" s="1035"/>
      <c r="H32" s="1035"/>
      <c r="I32" s="1035"/>
      <c r="J32" s="1035"/>
      <c r="K32" s="1035"/>
      <c r="L32" s="1035"/>
      <c r="M32" s="1035"/>
      <c r="N32" s="1035"/>
      <c r="O32" s="1035"/>
      <c r="P32" s="1036"/>
      <c r="Q32" s="1049">
        <v>2725</v>
      </c>
      <c r="R32" s="1050"/>
      <c r="S32" s="1050"/>
      <c r="T32" s="1050"/>
      <c r="U32" s="1050"/>
      <c r="V32" s="1050">
        <v>2660</v>
      </c>
      <c r="W32" s="1050"/>
      <c r="X32" s="1050"/>
      <c r="Y32" s="1050"/>
      <c r="Z32" s="1050"/>
      <c r="AA32" s="1050">
        <v>64</v>
      </c>
      <c r="AB32" s="1050"/>
      <c r="AC32" s="1050"/>
      <c r="AD32" s="1050"/>
      <c r="AE32" s="1051"/>
      <c r="AF32" s="1039">
        <v>523</v>
      </c>
      <c r="AG32" s="1040"/>
      <c r="AH32" s="1040"/>
      <c r="AI32" s="1040"/>
      <c r="AJ32" s="1041"/>
      <c r="AK32" s="1046">
        <v>1009</v>
      </c>
      <c r="AL32" s="1047"/>
      <c r="AM32" s="1047"/>
      <c r="AN32" s="1047"/>
      <c r="AO32" s="1047"/>
      <c r="AP32" s="1047">
        <v>7694</v>
      </c>
      <c r="AQ32" s="1047"/>
      <c r="AR32" s="1047"/>
      <c r="AS32" s="1047"/>
      <c r="AT32" s="1047"/>
      <c r="AU32" s="1047">
        <v>7494</v>
      </c>
      <c r="AV32" s="1047"/>
      <c r="AW32" s="1047"/>
      <c r="AX32" s="1047"/>
      <c r="AY32" s="1047"/>
      <c r="AZ32" s="1048" t="s">
        <v>574</v>
      </c>
      <c r="BA32" s="1048"/>
      <c r="BB32" s="1048"/>
      <c r="BC32" s="1048"/>
      <c r="BD32" s="1048"/>
      <c r="BE32" s="971" t="s">
        <v>411</v>
      </c>
      <c r="BF32" s="971"/>
      <c r="BG32" s="971"/>
      <c r="BH32" s="971"/>
      <c r="BI32" s="972"/>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2">
      <c r="A33" s="242">
        <v>6</v>
      </c>
      <c r="B33" s="1034"/>
      <c r="C33" s="1035"/>
      <c r="D33" s="1035"/>
      <c r="E33" s="1035"/>
      <c r="F33" s="1035"/>
      <c r="G33" s="1035"/>
      <c r="H33" s="1035"/>
      <c r="I33" s="1035"/>
      <c r="J33" s="1035"/>
      <c r="K33" s="1035"/>
      <c r="L33" s="1035"/>
      <c r="M33" s="1035"/>
      <c r="N33" s="1035"/>
      <c r="O33" s="1035"/>
      <c r="P33" s="1036"/>
      <c r="Q33" s="1042"/>
      <c r="R33" s="1043"/>
      <c r="S33" s="1043"/>
      <c r="T33" s="1043"/>
      <c r="U33" s="1043"/>
      <c r="V33" s="1043"/>
      <c r="W33" s="1043"/>
      <c r="X33" s="1043"/>
      <c r="Y33" s="1043"/>
      <c r="Z33" s="1043"/>
      <c r="AA33" s="1043"/>
      <c r="AB33" s="1043"/>
      <c r="AC33" s="1043"/>
      <c r="AD33" s="1043"/>
      <c r="AE33" s="1044"/>
      <c r="AF33" s="1039"/>
      <c r="AG33" s="1040"/>
      <c r="AH33" s="1040"/>
      <c r="AI33" s="1040"/>
      <c r="AJ33" s="1041"/>
      <c r="AK33" s="979"/>
      <c r="AL33" s="970"/>
      <c r="AM33" s="970"/>
      <c r="AN33" s="970"/>
      <c r="AO33" s="970"/>
      <c r="AP33" s="970"/>
      <c r="AQ33" s="970"/>
      <c r="AR33" s="970"/>
      <c r="AS33" s="970"/>
      <c r="AT33" s="970"/>
      <c r="AU33" s="970"/>
      <c r="AV33" s="970"/>
      <c r="AW33" s="970"/>
      <c r="AX33" s="970"/>
      <c r="AY33" s="970"/>
      <c r="AZ33" s="1045"/>
      <c r="BA33" s="1045"/>
      <c r="BB33" s="1045"/>
      <c r="BC33" s="1045"/>
      <c r="BD33" s="1045"/>
      <c r="BE33" s="971"/>
      <c r="BF33" s="971"/>
      <c r="BG33" s="971"/>
      <c r="BH33" s="971"/>
      <c r="BI33" s="972"/>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2">
      <c r="A34" s="242">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979"/>
      <c r="AL34" s="970"/>
      <c r="AM34" s="970"/>
      <c r="AN34" s="970"/>
      <c r="AO34" s="970"/>
      <c r="AP34" s="970"/>
      <c r="AQ34" s="970"/>
      <c r="AR34" s="970"/>
      <c r="AS34" s="970"/>
      <c r="AT34" s="970"/>
      <c r="AU34" s="970"/>
      <c r="AV34" s="970"/>
      <c r="AW34" s="970"/>
      <c r="AX34" s="970"/>
      <c r="AY34" s="970"/>
      <c r="AZ34" s="1045"/>
      <c r="BA34" s="1045"/>
      <c r="BB34" s="1045"/>
      <c r="BC34" s="1045"/>
      <c r="BD34" s="1045"/>
      <c r="BE34" s="971"/>
      <c r="BF34" s="971"/>
      <c r="BG34" s="971"/>
      <c r="BH34" s="971"/>
      <c r="BI34" s="972"/>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2">
      <c r="A35" s="242">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979"/>
      <c r="AL35" s="970"/>
      <c r="AM35" s="970"/>
      <c r="AN35" s="970"/>
      <c r="AO35" s="970"/>
      <c r="AP35" s="970"/>
      <c r="AQ35" s="970"/>
      <c r="AR35" s="970"/>
      <c r="AS35" s="970"/>
      <c r="AT35" s="970"/>
      <c r="AU35" s="970"/>
      <c r="AV35" s="970"/>
      <c r="AW35" s="970"/>
      <c r="AX35" s="970"/>
      <c r="AY35" s="970"/>
      <c r="AZ35" s="1045"/>
      <c r="BA35" s="1045"/>
      <c r="BB35" s="1045"/>
      <c r="BC35" s="1045"/>
      <c r="BD35" s="1045"/>
      <c r="BE35" s="971"/>
      <c r="BF35" s="971"/>
      <c r="BG35" s="971"/>
      <c r="BH35" s="971"/>
      <c r="BI35" s="972"/>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2">
      <c r="A36" s="242">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979"/>
      <c r="AL36" s="970"/>
      <c r="AM36" s="970"/>
      <c r="AN36" s="970"/>
      <c r="AO36" s="970"/>
      <c r="AP36" s="970"/>
      <c r="AQ36" s="970"/>
      <c r="AR36" s="970"/>
      <c r="AS36" s="970"/>
      <c r="AT36" s="970"/>
      <c r="AU36" s="970"/>
      <c r="AV36" s="970"/>
      <c r="AW36" s="970"/>
      <c r="AX36" s="970"/>
      <c r="AY36" s="970"/>
      <c r="AZ36" s="1045"/>
      <c r="BA36" s="1045"/>
      <c r="BB36" s="1045"/>
      <c r="BC36" s="1045"/>
      <c r="BD36" s="1045"/>
      <c r="BE36" s="971"/>
      <c r="BF36" s="971"/>
      <c r="BG36" s="971"/>
      <c r="BH36" s="971"/>
      <c r="BI36" s="972"/>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2">
      <c r="A37" s="24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79"/>
      <c r="AL37" s="970"/>
      <c r="AM37" s="970"/>
      <c r="AN37" s="970"/>
      <c r="AO37" s="970"/>
      <c r="AP37" s="970"/>
      <c r="AQ37" s="970"/>
      <c r="AR37" s="970"/>
      <c r="AS37" s="970"/>
      <c r="AT37" s="970"/>
      <c r="AU37" s="970"/>
      <c r="AV37" s="970"/>
      <c r="AW37" s="970"/>
      <c r="AX37" s="970"/>
      <c r="AY37" s="970"/>
      <c r="AZ37" s="1045"/>
      <c r="BA37" s="1045"/>
      <c r="BB37" s="1045"/>
      <c r="BC37" s="1045"/>
      <c r="BD37" s="1045"/>
      <c r="BE37" s="971"/>
      <c r="BF37" s="971"/>
      <c r="BG37" s="971"/>
      <c r="BH37" s="971"/>
      <c r="BI37" s="972"/>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2">
      <c r="A38" s="24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79"/>
      <c r="AL38" s="970"/>
      <c r="AM38" s="970"/>
      <c r="AN38" s="970"/>
      <c r="AO38" s="970"/>
      <c r="AP38" s="970"/>
      <c r="AQ38" s="970"/>
      <c r="AR38" s="970"/>
      <c r="AS38" s="970"/>
      <c r="AT38" s="970"/>
      <c r="AU38" s="970"/>
      <c r="AV38" s="970"/>
      <c r="AW38" s="970"/>
      <c r="AX38" s="970"/>
      <c r="AY38" s="970"/>
      <c r="AZ38" s="1045"/>
      <c r="BA38" s="1045"/>
      <c r="BB38" s="1045"/>
      <c r="BC38" s="1045"/>
      <c r="BD38" s="1045"/>
      <c r="BE38" s="971"/>
      <c r="BF38" s="971"/>
      <c r="BG38" s="971"/>
      <c r="BH38" s="971"/>
      <c r="BI38" s="972"/>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2">
      <c r="A39" s="24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79"/>
      <c r="AL39" s="970"/>
      <c r="AM39" s="970"/>
      <c r="AN39" s="970"/>
      <c r="AO39" s="970"/>
      <c r="AP39" s="970"/>
      <c r="AQ39" s="970"/>
      <c r="AR39" s="970"/>
      <c r="AS39" s="970"/>
      <c r="AT39" s="970"/>
      <c r="AU39" s="970"/>
      <c r="AV39" s="970"/>
      <c r="AW39" s="970"/>
      <c r="AX39" s="970"/>
      <c r="AY39" s="970"/>
      <c r="AZ39" s="1045"/>
      <c r="BA39" s="1045"/>
      <c r="BB39" s="1045"/>
      <c r="BC39" s="1045"/>
      <c r="BD39" s="1045"/>
      <c r="BE39" s="971"/>
      <c r="BF39" s="971"/>
      <c r="BG39" s="971"/>
      <c r="BH39" s="971"/>
      <c r="BI39" s="972"/>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2">
      <c r="A40" s="23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79"/>
      <c r="AL40" s="970"/>
      <c r="AM40" s="970"/>
      <c r="AN40" s="970"/>
      <c r="AO40" s="970"/>
      <c r="AP40" s="970"/>
      <c r="AQ40" s="970"/>
      <c r="AR40" s="970"/>
      <c r="AS40" s="970"/>
      <c r="AT40" s="970"/>
      <c r="AU40" s="970"/>
      <c r="AV40" s="970"/>
      <c r="AW40" s="970"/>
      <c r="AX40" s="970"/>
      <c r="AY40" s="970"/>
      <c r="AZ40" s="1045"/>
      <c r="BA40" s="1045"/>
      <c r="BB40" s="1045"/>
      <c r="BC40" s="1045"/>
      <c r="BD40" s="1045"/>
      <c r="BE40" s="971"/>
      <c r="BF40" s="971"/>
      <c r="BG40" s="971"/>
      <c r="BH40" s="971"/>
      <c r="BI40" s="972"/>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2">
      <c r="A41" s="23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79"/>
      <c r="AL41" s="970"/>
      <c r="AM41" s="970"/>
      <c r="AN41" s="970"/>
      <c r="AO41" s="970"/>
      <c r="AP41" s="970"/>
      <c r="AQ41" s="970"/>
      <c r="AR41" s="970"/>
      <c r="AS41" s="970"/>
      <c r="AT41" s="970"/>
      <c r="AU41" s="970"/>
      <c r="AV41" s="970"/>
      <c r="AW41" s="970"/>
      <c r="AX41" s="970"/>
      <c r="AY41" s="970"/>
      <c r="AZ41" s="1045"/>
      <c r="BA41" s="1045"/>
      <c r="BB41" s="1045"/>
      <c r="BC41" s="1045"/>
      <c r="BD41" s="1045"/>
      <c r="BE41" s="971"/>
      <c r="BF41" s="971"/>
      <c r="BG41" s="971"/>
      <c r="BH41" s="971"/>
      <c r="BI41" s="972"/>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2">
      <c r="A42" s="23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79"/>
      <c r="AL42" s="970"/>
      <c r="AM42" s="970"/>
      <c r="AN42" s="970"/>
      <c r="AO42" s="970"/>
      <c r="AP42" s="970"/>
      <c r="AQ42" s="970"/>
      <c r="AR42" s="970"/>
      <c r="AS42" s="970"/>
      <c r="AT42" s="970"/>
      <c r="AU42" s="970"/>
      <c r="AV42" s="970"/>
      <c r="AW42" s="970"/>
      <c r="AX42" s="970"/>
      <c r="AY42" s="970"/>
      <c r="AZ42" s="1045"/>
      <c r="BA42" s="1045"/>
      <c r="BB42" s="1045"/>
      <c r="BC42" s="1045"/>
      <c r="BD42" s="1045"/>
      <c r="BE42" s="971"/>
      <c r="BF42" s="971"/>
      <c r="BG42" s="971"/>
      <c r="BH42" s="971"/>
      <c r="BI42" s="972"/>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2">
      <c r="A43" s="23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79"/>
      <c r="AL43" s="970"/>
      <c r="AM43" s="970"/>
      <c r="AN43" s="970"/>
      <c r="AO43" s="970"/>
      <c r="AP43" s="970"/>
      <c r="AQ43" s="970"/>
      <c r="AR43" s="970"/>
      <c r="AS43" s="970"/>
      <c r="AT43" s="970"/>
      <c r="AU43" s="970"/>
      <c r="AV43" s="970"/>
      <c r="AW43" s="970"/>
      <c r="AX43" s="970"/>
      <c r="AY43" s="970"/>
      <c r="AZ43" s="1045"/>
      <c r="BA43" s="1045"/>
      <c r="BB43" s="1045"/>
      <c r="BC43" s="1045"/>
      <c r="BD43" s="1045"/>
      <c r="BE43" s="971"/>
      <c r="BF43" s="971"/>
      <c r="BG43" s="971"/>
      <c r="BH43" s="971"/>
      <c r="BI43" s="972"/>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2">
      <c r="A44" s="23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79"/>
      <c r="AL44" s="970"/>
      <c r="AM44" s="970"/>
      <c r="AN44" s="970"/>
      <c r="AO44" s="970"/>
      <c r="AP44" s="970"/>
      <c r="AQ44" s="970"/>
      <c r="AR44" s="970"/>
      <c r="AS44" s="970"/>
      <c r="AT44" s="970"/>
      <c r="AU44" s="970"/>
      <c r="AV44" s="970"/>
      <c r="AW44" s="970"/>
      <c r="AX44" s="970"/>
      <c r="AY44" s="970"/>
      <c r="AZ44" s="1045"/>
      <c r="BA44" s="1045"/>
      <c r="BB44" s="1045"/>
      <c r="BC44" s="1045"/>
      <c r="BD44" s="1045"/>
      <c r="BE44" s="971"/>
      <c r="BF44" s="971"/>
      <c r="BG44" s="971"/>
      <c r="BH44" s="971"/>
      <c r="BI44" s="972"/>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2">
      <c r="A45" s="23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79"/>
      <c r="AL45" s="970"/>
      <c r="AM45" s="970"/>
      <c r="AN45" s="970"/>
      <c r="AO45" s="970"/>
      <c r="AP45" s="970"/>
      <c r="AQ45" s="970"/>
      <c r="AR45" s="970"/>
      <c r="AS45" s="970"/>
      <c r="AT45" s="970"/>
      <c r="AU45" s="970"/>
      <c r="AV45" s="970"/>
      <c r="AW45" s="970"/>
      <c r="AX45" s="970"/>
      <c r="AY45" s="970"/>
      <c r="AZ45" s="1045"/>
      <c r="BA45" s="1045"/>
      <c r="BB45" s="1045"/>
      <c r="BC45" s="1045"/>
      <c r="BD45" s="1045"/>
      <c r="BE45" s="971"/>
      <c r="BF45" s="971"/>
      <c r="BG45" s="971"/>
      <c r="BH45" s="971"/>
      <c r="BI45" s="972"/>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2">
      <c r="A46" s="23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79"/>
      <c r="AL46" s="970"/>
      <c r="AM46" s="970"/>
      <c r="AN46" s="970"/>
      <c r="AO46" s="970"/>
      <c r="AP46" s="970"/>
      <c r="AQ46" s="970"/>
      <c r="AR46" s="970"/>
      <c r="AS46" s="970"/>
      <c r="AT46" s="970"/>
      <c r="AU46" s="970"/>
      <c r="AV46" s="970"/>
      <c r="AW46" s="970"/>
      <c r="AX46" s="970"/>
      <c r="AY46" s="970"/>
      <c r="AZ46" s="1045"/>
      <c r="BA46" s="1045"/>
      <c r="BB46" s="1045"/>
      <c r="BC46" s="1045"/>
      <c r="BD46" s="1045"/>
      <c r="BE46" s="971"/>
      <c r="BF46" s="971"/>
      <c r="BG46" s="971"/>
      <c r="BH46" s="971"/>
      <c r="BI46" s="972"/>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2">
      <c r="A47" s="23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79"/>
      <c r="AL47" s="970"/>
      <c r="AM47" s="970"/>
      <c r="AN47" s="970"/>
      <c r="AO47" s="970"/>
      <c r="AP47" s="970"/>
      <c r="AQ47" s="970"/>
      <c r="AR47" s="970"/>
      <c r="AS47" s="970"/>
      <c r="AT47" s="970"/>
      <c r="AU47" s="970"/>
      <c r="AV47" s="970"/>
      <c r="AW47" s="970"/>
      <c r="AX47" s="970"/>
      <c r="AY47" s="970"/>
      <c r="AZ47" s="1045"/>
      <c r="BA47" s="1045"/>
      <c r="BB47" s="1045"/>
      <c r="BC47" s="1045"/>
      <c r="BD47" s="1045"/>
      <c r="BE47" s="971"/>
      <c r="BF47" s="971"/>
      <c r="BG47" s="971"/>
      <c r="BH47" s="971"/>
      <c r="BI47" s="972"/>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2">
      <c r="A48" s="23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79"/>
      <c r="AL48" s="970"/>
      <c r="AM48" s="970"/>
      <c r="AN48" s="970"/>
      <c r="AO48" s="970"/>
      <c r="AP48" s="970"/>
      <c r="AQ48" s="970"/>
      <c r="AR48" s="970"/>
      <c r="AS48" s="970"/>
      <c r="AT48" s="970"/>
      <c r="AU48" s="970"/>
      <c r="AV48" s="970"/>
      <c r="AW48" s="970"/>
      <c r="AX48" s="970"/>
      <c r="AY48" s="970"/>
      <c r="AZ48" s="1045"/>
      <c r="BA48" s="1045"/>
      <c r="BB48" s="1045"/>
      <c r="BC48" s="1045"/>
      <c r="BD48" s="1045"/>
      <c r="BE48" s="971"/>
      <c r="BF48" s="971"/>
      <c r="BG48" s="971"/>
      <c r="BH48" s="971"/>
      <c r="BI48" s="972"/>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2">
      <c r="A49" s="23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79"/>
      <c r="AL49" s="970"/>
      <c r="AM49" s="970"/>
      <c r="AN49" s="970"/>
      <c r="AO49" s="970"/>
      <c r="AP49" s="970"/>
      <c r="AQ49" s="970"/>
      <c r="AR49" s="970"/>
      <c r="AS49" s="970"/>
      <c r="AT49" s="970"/>
      <c r="AU49" s="970"/>
      <c r="AV49" s="970"/>
      <c r="AW49" s="970"/>
      <c r="AX49" s="970"/>
      <c r="AY49" s="970"/>
      <c r="AZ49" s="1045"/>
      <c r="BA49" s="1045"/>
      <c r="BB49" s="1045"/>
      <c r="BC49" s="1045"/>
      <c r="BD49" s="1045"/>
      <c r="BE49" s="971"/>
      <c r="BF49" s="971"/>
      <c r="BG49" s="971"/>
      <c r="BH49" s="971"/>
      <c r="BI49" s="972"/>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2">
      <c r="A50" s="23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1"/>
      <c r="BF50" s="971"/>
      <c r="BG50" s="971"/>
      <c r="BH50" s="971"/>
      <c r="BI50" s="972"/>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2">
      <c r="A51" s="23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1"/>
      <c r="BF51" s="971"/>
      <c r="BG51" s="971"/>
      <c r="BH51" s="971"/>
      <c r="BI51" s="972"/>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2">
      <c r="A52" s="23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1"/>
      <c r="BF52" s="971"/>
      <c r="BG52" s="971"/>
      <c r="BH52" s="971"/>
      <c r="BI52" s="972"/>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2">
      <c r="A53" s="23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1"/>
      <c r="BF53" s="971"/>
      <c r="BG53" s="971"/>
      <c r="BH53" s="971"/>
      <c r="BI53" s="972"/>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2">
      <c r="A54" s="23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1"/>
      <c r="BF54" s="971"/>
      <c r="BG54" s="971"/>
      <c r="BH54" s="971"/>
      <c r="BI54" s="972"/>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2">
      <c r="A55" s="23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1"/>
      <c r="BF55" s="971"/>
      <c r="BG55" s="971"/>
      <c r="BH55" s="971"/>
      <c r="BI55" s="972"/>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2">
      <c r="A56" s="23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1"/>
      <c r="BF56" s="971"/>
      <c r="BG56" s="971"/>
      <c r="BH56" s="971"/>
      <c r="BI56" s="972"/>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2">
      <c r="A57" s="23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1"/>
      <c r="BF57" s="971"/>
      <c r="BG57" s="971"/>
      <c r="BH57" s="971"/>
      <c r="BI57" s="972"/>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2">
      <c r="A58" s="23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1"/>
      <c r="BF58" s="971"/>
      <c r="BG58" s="971"/>
      <c r="BH58" s="971"/>
      <c r="BI58" s="972"/>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2">
      <c r="A59" s="23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1"/>
      <c r="BF59" s="971"/>
      <c r="BG59" s="971"/>
      <c r="BH59" s="971"/>
      <c r="BI59" s="972"/>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2">
      <c r="A60" s="23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1"/>
      <c r="BF60" s="971"/>
      <c r="BG60" s="971"/>
      <c r="BH60" s="971"/>
      <c r="BI60" s="972"/>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5">
      <c r="A61" s="23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1"/>
      <c r="BF61" s="971"/>
      <c r="BG61" s="971"/>
      <c r="BH61" s="971"/>
      <c r="BI61" s="972"/>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2">
      <c r="A62" s="23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1"/>
      <c r="BF62" s="971"/>
      <c r="BG62" s="971"/>
      <c r="BH62" s="971"/>
      <c r="BI62" s="972"/>
      <c r="BJ62" s="1031" t="s">
        <v>412</v>
      </c>
      <c r="BK62" s="1032"/>
      <c r="BL62" s="1032"/>
      <c r="BM62" s="1032"/>
      <c r="BN62" s="1033"/>
      <c r="BO62" s="241"/>
      <c r="BP62" s="241"/>
      <c r="BQ62" s="238">
        <v>56</v>
      </c>
      <c r="BR62" s="239"/>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5">
      <c r="A63" s="240" t="s">
        <v>392</v>
      </c>
      <c r="B63" s="948" t="s">
        <v>413</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24"/>
      <c r="AF63" s="1025">
        <v>2652</v>
      </c>
      <c r="AG63" s="958"/>
      <c r="AH63" s="958"/>
      <c r="AI63" s="958"/>
      <c r="AJ63" s="1026"/>
      <c r="AK63" s="1027"/>
      <c r="AL63" s="962"/>
      <c r="AM63" s="962"/>
      <c r="AN63" s="962"/>
      <c r="AO63" s="962"/>
      <c r="AP63" s="958">
        <f>SUM(AP31:AT62)</f>
        <v>10098</v>
      </c>
      <c r="AQ63" s="958"/>
      <c r="AR63" s="958"/>
      <c r="AS63" s="958"/>
      <c r="AT63" s="958"/>
      <c r="AU63" s="958">
        <f>SUM(AU30:AY32)</f>
        <v>7516</v>
      </c>
      <c r="AV63" s="958"/>
      <c r="AW63" s="958"/>
      <c r="AX63" s="958"/>
      <c r="AY63" s="958"/>
      <c r="AZ63" s="1021"/>
      <c r="BA63" s="1021"/>
      <c r="BB63" s="1021"/>
      <c r="BC63" s="1021"/>
      <c r="BD63" s="1021"/>
      <c r="BE63" s="959"/>
      <c r="BF63" s="959"/>
      <c r="BG63" s="959"/>
      <c r="BH63" s="959"/>
      <c r="BI63" s="960"/>
      <c r="BJ63" s="1022" t="s">
        <v>179</v>
      </c>
      <c r="BK63" s="938"/>
      <c r="BL63" s="938"/>
      <c r="BM63" s="938"/>
      <c r="BN63" s="1023"/>
      <c r="BO63" s="241"/>
      <c r="BP63" s="241"/>
      <c r="BQ63" s="238">
        <v>57</v>
      </c>
      <c r="BR63" s="239"/>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2">
      <c r="A66" s="999" t="s">
        <v>415</v>
      </c>
      <c r="B66" s="1000"/>
      <c r="C66" s="1000"/>
      <c r="D66" s="1000"/>
      <c r="E66" s="1000"/>
      <c r="F66" s="1000"/>
      <c r="G66" s="1000"/>
      <c r="H66" s="1000"/>
      <c r="I66" s="1000"/>
      <c r="J66" s="1000"/>
      <c r="K66" s="1000"/>
      <c r="L66" s="1000"/>
      <c r="M66" s="1000"/>
      <c r="N66" s="1000"/>
      <c r="O66" s="1000"/>
      <c r="P66" s="1001"/>
      <c r="Q66" s="1005" t="s">
        <v>416</v>
      </c>
      <c r="R66" s="1006"/>
      <c r="S66" s="1006"/>
      <c r="T66" s="1006"/>
      <c r="U66" s="1007"/>
      <c r="V66" s="1005" t="s">
        <v>417</v>
      </c>
      <c r="W66" s="1006"/>
      <c r="X66" s="1006"/>
      <c r="Y66" s="1006"/>
      <c r="Z66" s="1007"/>
      <c r="AA66" s="1005" t="s">
        <v>399</v>
      </c>
      <c r="AB66" s="1006"/>
      <c r="AC66" s="1006"/>
      <c r="AD66" s="1006"/>
      <c r="AE66" s="1007"/>
      <c r="AF66" s="1011" t="s">
        <v>400</v>
      </c>
      <c r="AG66" s="1012"/>
      <c r="AH66" s="1012"/>
      <c r="AI66" s="1012"/>
      <c r="AJ66" s="1013"/>
      <c r="AK66" s="1005" t="s">
        <v>401</v>
      </c>
      <c r="AL66" s="1000"/>
      <c r="AM66" s="1000"/>
      <c r="AN66" s="1000"/>
      <c r="AO66" s="1001"/>
      <c r="AP66" s="1005" t="s">
        <v>418</v>
      </c>
      <c r="AQ66" s="1006"/>
      <c r="AR66" s="1006"/>
      <c r="AS66" s="1006"/>
      <c r="AT66" s="1007"/>
      <c r="AU66" s="1005" t="s">
        <v>419</v>
      </c>
      <c r="AV66" s="1006"/>
      <c r="AW66" s="1006"/>
      <c r="AX66" s="1006"/>
      <c r="AY66" s="1007"/>
      <c r="AZ66" s="1005" t="s">
        <v>380</v>
      </c>
      <c r="BA66" s="1006"/>
      <c r="BB66" s="1006"/>
      <c r="BC66" s="1006"/>
      <c r="BD66" s="1019"/>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x14ac:dyDescent="0.25">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x14ac:dyDescent="0.2">
      <c r="A68" s="236">
        <v>1</v>
      </c>
      <c r="B68" s="989" t="s">
        <v>575</v>
      </c>
      <c r="C68" s="990"/>
      <c r="D68" s="990"/>
      <c r="E68" s="990"/>
      <c r="F68" s="990"/>
      <c r="G68" s="990"/>
      <c r="H68" s="990"/>
      <c r="I68" s="990"/>
      <c r="J68" s="990"/>
      <c r="K68" s="990"/>
      <c r="L68" s="990"/>
      <c r="M68" s="990"/>
      <c r="N68" s="990"/>
      <c r="O68" s="990"/>
      <c r="P68" s="991"/>
      <c r="Q68" s="992">
        <v>9647</v>
      </c>
      <c r="R68" s="985"/>
      <c r="S68" s="985"/>
      <c r="T68" s="985"/>
      <c r="U68" s="986"/>
      <c r="V68" s="984">
        <v>9534</v>
      </c>
      <c r="W68" s="985"/>
      <c r="X68" s="985"/>
      <c r="Y68" s="985"/>
      <c r="Z68" s="986"/>
      <c r="AA68" s="984">
        <v>113</v>
      </c>
      <c r="AB68" s="985"/>
      <c r="AC68" s="985"/>
      <c r="AD68" s="985"/>
      <c r="AE68" s="986"/>
      <c r="AF68" s="984">
        <v>113</v>
      </c>
      <c r="AG68" s="985"/>
      <c r="AH68" s="985"/>
      <c r="AI68" s="985"/>
      <c r="AJ68" s="986"/>
      <c r="AK68" s="984">
        <v>100</v>
      </c>
      <c r="AL68" s="985"/>
      <c r="AM68" s="985"/>
      <c r="AN68" s="985"/>
      <c r="AO68" s="986"/>
      <c r="AP68" s="984">
        <v>190</v>
      </c>
      <c r="AQ68" s="985"/>
      <c r="AR68" s="985"/>
      <c r="AS68" s="985"/>
      <c r="AT68" s="986"/>
      <c r="AU68" s="984">
        <v>7</v>
      </c>
      <c r="AV68" s="985"/>
      <c r="AW68" s="985"/>
      <c r="AX68" s="985"/>
      <c r="AY68" s="986"/>
      <c r="AZ68" s="987"/>
      <c r="BA68" s="987"/>
      <c r="BB68" s="987"/>
      <c r="BC68" s="987"/>
      <c r="BD68" s="988"/>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x14ac:dyDescent="0.2">
      <c r="A69" s="238">
        <v>2</v>
      </c>
      <c r="B69" s="973" t="s">
        <v>576</v>
      </c>
      <c r="C69" s="974"/>
      <c r="D69" s="974"/>
      <c r="E69" s="974"/>
      <c r="F69" s="974"/>
      <c r="G69" s="974"/>
      <c r="H69" s="974"/>
      <c r="I69" s="974"/>
      <c r="J69" s="974"/>
      <c r="K69" s="974"/>
      <c r="L69" s="974"/>
      <c r="M69" s="974"/>
      <c r="N69" s="974"/>
      <c r="O69" s="974"/>
      <c r="P69" s="975"/>
      <c r="Q69" s="976">
        <v>121</v>
      </c>
      <c r="R69" s="970"/>
      <c r="S69" s="970"/>
      <c r="T69" s="970"/>
      <c r="U69" s="970"/>
      <c r="V69" s="970">
        <v>108</v>
      </c>
      <c r="W69" s="970"/>
      <c r="X69" s="970"/>
      <c r="Y69" s="970"/>
      <c r="Z69" s="970"/>
      <c r="AA69" s="970">
        <v>13</v>
      </c>
      <c r="AB69" s="970"/>
      <c r="AC69" s="970"/>
      <c r="AD69" s="970"/>
      <c r="AE69" s="970"/>
      <c r="AF69" s="970">
        <v>13</v>
      </c>
      <c r="AG69" s="970"/>
      <c r="AH69" s="970"/>
      <c r="AI69" s="970"/>
      <c r="AJ69" s="970"/>
      <c r="AK69" s="970">
        <v>17</v>
      </c>
      <c r="AL69" s="970"/>
      <c r="AM69" s="970"/>
      <c r="AN69" s="970"/>
      <c r="AO69" s="970"/>
      <c r="AP69" s="970" t="s">
        <v>512</v>
      </c>
      <c r="AQ69" s="970"/>
      <c r="AR69" s="970"/>
      <c r="AS69" s="970"/>
      <c r="AT69" s="970"/>
      <c r="AU69" s="970" t="s">
        <v>512</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x14ac:dyDescent="0.2">
      <c r="A70" s="238">
        <v>3</v>
      </c>
      <c r="B70" s="973" t="s">
        <v>597</v>
      </c>
      <c r="C70" s="974"/>
      <c r="D70" s="974"/>
      <c r="E70" s="974"/>
      <c r="F70" s="974"/>
      <c r="G70" s="974"/>
      <c r="H70" s="974"/>
      <c r="I70" s="974"/>
      <c r="J70" s="974"/>
      <c r="K70" s="974"/>
      <c r="L70" s="974"/>
      <c r="M70" s="974"/>
      <c r="N70" s="974"/>
      <c r="O70" s="974"/>
      <c r="P70" s="975"/>
      <c r="Q70" s="976">
        <v>925</v>
      </c>
      <c r="R70" s="970"/>
      <c r="S70" s="970"/>
      <c r="T70" s="970"/>
      <c r="U70" s="970"/>
      <c r="V70" s="970">
        <v>905</v>
      </c>
      <c r="W70" s="970"/>
      <c r="X70" s="970"/>
      <c r="Y70" s="970"/>
      <c r="Z70" s="970"/>
      <c r="AA70" s="970">
        <v>20</v>
      </c>
      <c r="AB70" s="970"/>
      <c r="AC70" s="970"/>
      <c r="AD70" s="970"/>
      <c r="AE70" s="970"/>
      <c r="AF70" s="970">
        <v>20</v>
      </c>
      <c r="AG70" s="970"/>
      <c r="AH70" s="970"/>
      <c r="AI70" s="970"/>
      <c r="AJ70" s="970"/>
      <c r="AK70" s="970">
        <v>45</v>
      </c>
      <c r="AL70" s="970"/>
      <c r="AM70" s="970"/>
      <c r="AN70" s="970"/>
      <c r="AO70" s="970"/>
      <c r="AP70" s="970" t="s">
        <v>512</v>
      </c>
      <c r="AQ70" s="970"/>
      <c r="AR70" s="970"/>
      <c r="AS70" s="970"/>
      <c r="AT70" s="970"/>
      <c r="AU70" s="970" t="s">
        <v>512</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x14ac:dyDescent="0.2">
      <c r="A71" s="238">
        <v>4</v>
      </c>
      <c r="B71" s="973" t="s">
        <v>596</v>
      </c>
      <c r="C71" s="974"/>
      <c r="D71" s="974"/>
      <c r="E71" s="974"/>
      <c r="F71" s="974"/>
      <c r="G71" s="974"/>
      <c r="H71" s="974"/>
      <c r="I71" s="974"/>
      <c r="J71" s="974"/>
      <c r="K71" s="974"/>
      <c r="L71" s="974"/>
      <c r="M71" s="974"/>
      <c r="N71" s="974"/>
      <c r="O71" s="974"/>
      <c r="P71" s="975"/>
      <c r="Q71" s="976">
        <v>267</v>
      </c>
      <c r="R71" s="970"/>
      <c r="S71" s="970"/>
      <c r="T71" s="970"/>
      <c r="U71" s="970"/>
      <c r="V71" s="970">
        <v>178</v>
      </c>
      <c r="W71" s="970"/>
      <c r="X71" s="970"/>
      <c r="Y71" s="970"/>
      <c r="Z71" s="970"/>
      <c r="AA71" s="970">
        <v>89</v>
      </c>
      <c r="AB71" s="970"/>
      <c r="AC71" s="970"/>
      <c r="AD71" s="970"/>
      <c r="AE71" s="970"/>
      <c r="AF71" s="970">
        <v>89</v>
      </c>
      <c r="AG71" s="970"/>
      <c r="AH71" s="970"/>
      <c r="AI71" s="970"/>
      <c r="AJ71" s="970"/>
      <c r="AK71" s="970">
        <v>13</v>
      </c>
      <c r="AL71" s="970"/>
      <c r="AM71" s="970"/>
      <c r="AN71" s="970"/>
      <c r="AO71" s="970"/>
      <c r="AP71" s="970" t="s">
        <v>512</v>
      </c>
      <c r="AQ71" s="970"/>
      <c r="AR71" s="970"/>
      <c r="AS71" s="970"/>
      <c r="AT71" s="970"/>
      <c r="AU71" s="970" t="s">
        <v>512</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x14ac:dyDescent="0.2">
      <c r="A72" s="238">
        <v>5</v>
      </c>
      <c r="B72" s="973" t="s">
        <v>577</v>
      </c>
      <c r="C72" s="974"/>
      <c r="D72" s="974"/>
      <c r="E72" s="974"/>
      <c r="F72" s="974"/>
      <c r="G72" s="974"/>
      <c r="H72" s="974"/>
      <c r="I72" s="974"/>
      <c r="J72" s="974"/>
      <c r="K72" s="974"/>
      <c r="L72" s="974"/>
      <c r="M72" s="974"/>
      <c r="N72" s="974"/>
      <c r="O72" s="974"/>
      <c r="P72" s="975"/>
      <c r="Q72" s="976">
        <v>26588</v>
      </c>
      <c r="R72" s="970"/>
      <c r="S72" s="970"/>
      <c r="T72" s="970"/>
      <c r="U72" s="970"/>
      <c r="V72" s="970">
        <v>26430</v>
      </c>
      <c r="W72" s="970"/>
      <c r="X72" s="970"/>
      <c r="Y72" s="970"/>
      <c r="Z72" s="970"/>
      <c r="AA72" s="970">
        <v>157</v>
      </c>
      <c r="AB72" s="970"/>
      <c r="AC72" s="970"/>
      <c r="AD72" s="970"/>
      <c r="AE72" s="970"/>
      <c r="AF72" s="970">
        <v>157</v>
      </c>
      <c r="AG72" s="970"/>
      <c r="AH72" s="970"/>
      <c r="AI72" s="970"/>
      <c r="AJ72" s="970"/>
      <c r="AK72" s="970">
        <v>275</v>
      </c>
      <c r="AL72" s="970"/>
      <c r="AM72" s="970"/>
      <c r="AN72" s="970"/>
      <c r="AO72" s="970"/>
      <c r="AP72" s="970" t="s">
        <v>512</v>
      </c>
      <c r="AQ72" s="970"/>
      <c r="AR72" s="970"/>
      <c r="AS72" s="970"/>
      <c r="AT72" s="970"/>
      <c r="AU72" s="970" t="s">
        <v>512</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x14ac:dyDescent="0.2">
      <c r="A73" s="238">
        <v>6</v>
      </c>
      <c r="B73" s="981" t="s">
        <v>578</v>
      </c>
      <c r="C73" s="982"/>
      <c r="D73" s="982"/>
      <c r="E73" s="982"/>
      <c r="F73" s="982"/>
      <c r="G73" s="982"/>
      <c r="H73" s="982"/>
      <c r="I73" s="982"/>
      <c r="J73" s="982"/>
      <c r="K73" s="982"/>
      <c r="L73" s="982"/>
      <c r="M73" s="982"/>
      <c r="N73" s="982"/>
      <c r="O73" s="982"/>
      <c r="P73" s="983"/>
      <c r="Q73" s="976">
        <v>57242</v>
      </c>
      <c r="R73" s="970"/>
      <c r="S73" s="970"/>
      <c r="T73" s="970"/>
      <c r="U73" s="970"/>
      <c r="V73" s="970">
        <v>56382</v>
      </c>
      <c r="W73" s="970"/>
      <c r="X73" s="970"/>
      <c r="Y73" s="970"/>
      <c r="Z73" s="970"/>
      <c r="AA73" s="970">
        <v>860</v>
      </c>
      <c r="AB73" s="970"/>
      <c r="AC73" s="970"/>
      <c r="AD73" s="970"/>
      <c r="AE73" s="970"/>
      <c r="AF73" s="970">
        <v>855</v>
      </c>
      <c r="AG73" s="970"/>
      <c r="AH73" s="970"/>
      <c r="AI73" s="970"/>
      <c r="AJ73" s="970"/>
      <c r="AK73" s="970" t="s">
        <v>512</v>
      </c>
      <c r="AL73" s="970"/>
      <c r="AM73" s="970"/>
      <c r="AN73" s="970"/>
      <c r="AO73" s="970"/>
      <c r="AP73" s="970" t="s">
        <v>512</v>
      </c>
      <c r="AQ73" s="970"/>
      <c r="AR73" s="970"/>
      <c r="AS73" s="970"/>
      <c r="AT73" s="970"/>
      <c r="AU73" s="970" t="s">
        <v>512</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x14ac:dyDescent="0.2">
      <c r="A74" s="238">
        <v>7</v>
      </c>
      <c r="B74" s="973" t="s">
        <v>579</v>
      </c>
      <c r="C74" s="974"/>
      <c r="D74" s="974"/>
      <c r="E74" s="974"/>
      <c r="F74" s="974"/>
      <c r="G74" s="974"/>
      <c r="H74" s="974"/>
      <c r="I74" s="974"/>
      <c r="J74" s="974"/>
      <c r="K74" s="974"/>
      <c r="L74" s="974"/>
      <c r="M74" s="974"/>
      <c r="N74" s="974"/>
      <c r="O74" s="974"/>
      <c r="P74" s="975"/>
      <c r="Q74" s="976">
        <v>7352</v>
      </c>
      <c r="R74" s="970">
        <v>6933</v>
      </c>
      <c r="S74" s="970">
        <v>6933</v>
      </c>
      <c r="T74" s="970">
        <v>6933</v>
      </c>
      <c r="U74" s="970">
        <v>6933</v>
      </c>
      <c r="V74" s="970">
        <v>7276</v>
      </c>
      <c r="W74" s="970">
        <v>6850</v>
      </c>
      <c r="X74" s="970">
        <v>6850</v>
      </c>
      <c r="Y74" s="970">
        <v>6850</v>
      </c>
      <c r="Z74" s="970">
        <v>6850</v>
      </c>
      <c r="AA74" s="970">
        <v>76</v>
      </c>
      <c r="AB74" s="970">
        <v>82</v>
      </c>
      <c r="AC74" s="970">
        <v>82</v>
      </c>
      <c r="AD74" s="970">
        <v>82</v>
      </c>
      <c r="AE74" s="970">
        <v>82</v>
      </c>
      <c r="AF74" s="970">
        <v>76</v>
      </c>
      <c r="AG74" s="970">
        <v>82</v>
      </c>
      <c r="AH74" s="970">
        <v>82</v>
      </c>
      <c r="AI74" s="970">
        <v>82</v>
      </c>
      <c r="AJ74" s="970">
        <v>82</v>
      </c>
      <c r="AK74" s="970">
        <v>3086</v>
      </c>
      <c r="AL74" s="970">
        <v>2485</v>
      </c>
      <c r="AM74" s="970">
        <v>2485</v>
      </c>
      <c r="AN74" s="970">
        <v>2485</v>
      </c>
      <c r="AO74" s="970">
        <v>2485</v>
      </c>
      <c r="AP74" s="970" t="s">
        <v>512</v>
      </c>
      <c r="AQ74" s="970"/>
      <c r="AR74" s="970"/>
      <c r="AS74" s="970"/>
      <c r="AT74" s="970"/>
      <c r="AU74" s="970" t="s">
        <v>512</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x14ac:dyDescent="0.2">
      <c r="A75" s="238">
        <v>8</v>
      </c>
      <c r="B75" s="973" t="s">
        <v>580</v>
      </c>
      <c r="C75" s="974"/>
      <c r="D75" s="974"/>
      <c r="E75" s="974"/>
      <c r="F75" s="974"/>
      <c r="G75" s="974"/>
      <c r="H75" s="974"/>
      <c r="I75" s="974"/>
      <c r="J75" s="974"/>
      <c r="K75" s="974"/>
      <c r="L75" s="974"/>
      <c r="M75" s="974"/>
      <c r="N75" s="974"/>
      <c r="O75" s="974"/>
      <c r="P75" s="975"/>
      <c r="Q75" s="977">
        <v>1524702</v>
      </c>
      <c r="R75" s="978">
        <v>1385861</v>
      </c>
      <c r="S75" s="978">
        <v>1385861</v>
      </c>
      <c r="T75" s="978">
        <v>1385861</v>
      </c>
      <c r="U75" s="979">
        <v>1385861</v>
      </c>
      <c r="V75" s="980">
        <v>1496148</v>
      </c>
      <c r="W75" s="978">
        <v>1346246</v>
      </c>
      <c r="X75" s="978">
        <v>1346246</v>
      </c>
      <c r="Y75" s="978">
        <v>1346246</v>
      </c>
      <c r="Z75" s="979">
        <v>1346246</v>
      </c>
      <c r="AA75" s="980">
        <v>28554</v>
      </c>
      <c r="AB75" s="978">
        <v>39615</v>
      </c>
      <c r="AC75" s="978">
        <v>39615</v>
      </c>
      <c r="AD75" s="978">
        <v>39615</v>
      </c>
      <c r="AE75" s="979">
        <v>39615</v>
      </c>
      <c r="AF75" s="980">
        <v>28554</v>
      </c>
      <c r="AG75" s="978">
        <v>39615</v>
      </c>
      <c r="AH75" s="978">
        <v>39615</v>
      </c>
      <c r="AI75" s="978">
        <v>39615</v>
      </c>
      <c r="AJ75" s="979">
        <v>39615</v>
      </c>
      <c r="AK75" s="980">
        <v>15234</v>
      </c>
      <c r="AL75" s="978"/>
      <c r="AM75" s="978"/>
      <c r="AN75" s="978"/>
      <c r="AO75" s="979"/>
      <c r="AP75" s="980" t="s">
        <v>512</v>
      </c>
      <c r="AQ75" s="978"/>
      <c r="AR75" s="978"/>
      <c r="AS75" s="978"/>
      <c r="AT75" s="979"/>
      <c r="AU75" s="980" t="s">
        <v>512</v>
      </c>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x14ac:dyDescent="0.2">
      <c r="A76" s="238">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x14ac:dyDescent="0.2">
      <c r="A77" s="238">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x14ac:dyDescent="0.2">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x14ac:dyDescent="0.2">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x14ac:dyDescent="0.2">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x14ac:dyDescent="0.2">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x14ac:dyDescent="0.2">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x14ac:dyDescent="0.2">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x14ac:dyDescent="0.2">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x14ac:dyDescent="0.2">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x14ac:dyDescent="0.2">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x14ac:dyDescent="0.2">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x14ac:dyDescent="0.25">
      <c r="A88" s="240" t="s">
        <v>392</v>
      </c>
      <c r="B88" s="948" t="s">
        <v>420</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f>SUM(AF68:AJ87)</f>
        <v>188665</v>
      </c>
      <c r="AG88" s="958"/>
      <c r="AH88" s="958"/>
      <c r="AI88" s="958"/>
      <c r="AJ88" s="958"/>
      <c r="AK88" s="962"/>
      <c r="AL88" s="962"/>
      <c r="AM88" s="962"/>
      <c r="AN88" s="962"/>
      <c r="AO88" s="962"/>
      <c r="AP88" s="958">
        <f>SUM(AP68:AT87)</f>
        <v>190</v>
      </c>
      <c r="AQ88" s="958"/>
      <c r="AR88" s="958"/>
      <c r="AS88" s="958"/>
      <c r="AT88" s="958"/>
      <c r="AU88" s="958">
        <f>SUM(AU68:AY87)</f>
        <v>7</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48" t="s">
        <v>421</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f>SUM(CR7:CV14)</f>
        <v>1339</v>
      </c>
      <c r="CS102" s="938"/>
      <c r="CT102" s="938"/>
      <c r="CU102" s="938"/>
      <c r="CV102" s="939"/>
      <c r="CW102" s="937">
        <f t="shared" ref="CW102" si="0">SUM(CW7:DA14)</f>
        <v>277</v>
      </c>
      <c r="CX102" s="938"/>
      <c r="CY102" s="938"/>
      <c r="CZ102" s="938"/>
      <c r="DA102" s="939"/>
      <c r="DB102" s="937">
        <f t="shared" ref="DB102" si="1">SUM(DB7:DF14)</f>
        <v>1985</v>
      </c>
      <c r="DC102" s="938"/>
      <c r="DD102" s="938"/>
      <c r="DE102" s="938"/>
      <c r="DF102" s="939"/>
      <c r="DG102" s="937">
        <f t="shared" ref="DG102" si="2">SUM(DG7:DK14)</f>
        <v>7229</v>
      </c>
      <c r="DH102" s="938"/>
      <c r="DI102" s="938"/>
      <c r="DJ102" s="938"/>
      <c r="DK102" s="939"/>
      <c r="DL102" s="937" t="s">
        <v>590</v>
      </c>
      <c r="DM102" s="938"/>
      <c r="DN102" s="938"/>
      <c r="DO102" s="938"/>
      <c r="DP102" s="939"/>
      <c r="DQ102" s="937" t="s">
        <v>590</v>
      </c>
      <c r="DR102" s="938"/>
      <c r="DS102" s="938"/>
      <c r="DT102" s="938"/>
      <c r="DU102" s="939"/>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310</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310</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310</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1703969</v>
      </c>
      <c r="AB110" s="889"/>
      <c r="AC110" s="889"/>
      <c r="AD110" s="889"/>
      <c r="AE110" s="890"/>
      <c r="AF110" s="891">
        <v>1543782</v>
      </c>
      <c r="AG110" s="889"/>
      <c r="AH110" s="889"/>
      <c r="AI110" s="889"/>
      <c r="AJ110" s="890"/>
      <c r="AK110" s="891">
        <v>1439678</v>
      </c>
      <c r="AL110" s="889"/>
      <c r="AM110" s="889"/>
      <c r="AN110" s="889"/>
      <c r="AO110" s="890"/>
      <c r="AP110" s="892">
        <v>3.3</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11781177</v>
      </c>
      <c r="BR110" s="842"/>
      <c r="BS110" s="842"/>
      <c r="BT110" s="842"/>
      <c r="BU110" s="842"/>
      <c r="BV110" s="842">
        <v>12047901</v>
      </c>
      <c r="BW110" s="842"/>
      <c r="BX110" s="842"/>
      <c r="BY110" s="842"/>
      <c r="BZ110" s="842"/>
      <c r="CA110" s="842">
        <v>11166291</v>
      </c>
      <c r="CB110" s="842"/>
      <c r="CC110" s="842"/>
      <c r="CD110" s="842"/>
      <c r="CE110" s="842"/>
      <c r="CF110" s="866">
        <v>25.8</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179</v>
      </c>
      <c r="DM110" s="842"/>
      <c r="DN110" s="842"/>
      <c r="DO110" s="842"/>
      <c r="DP110" s="842"/>
      <c r="DQ110" s="842" t="s">
        <v>437</v>
      </c>
      <c r="DR110" s="842"/>
      <c r="DS110" s="842"/>
      <c r="DT110" s="842"/>
      <c r="DU110" s="842"/>
      <c r="DV110" s="843" t="s">
        <v>179</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179</v>
      </c>
      <c r="AG111" s="919"/>
      <c r="AH111" s="919"/>
      <c r="AI111" s="919"/>
      <c r="AJ111" s="920"/>
      <c r="AK111" s="921" t="s">
        <v>437</v>
      </c>
      <c r="AL111" s="919"/>
      <c r="AM111" s="919"/>
      <c r="AN111" s="919"/>
      <c r="AO111" s="920"/>
      <c r="AP111" s="922" t="s">
        <v>179</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7714788</v>
      </c>
      <c r="BR111" s="817"/>
      <c r="BS111" s="817"/>
      <c r="BT111" s="817"/>
      <c r="BU111" s="817"/>
      <c r="BV111" s="817">
        <v>8325674</v>
      </c>
      <c r="BW111" s="817"/>
      <c r="BX111" s="817"/>
      <c r="BY111" s="817"/>
      <c r="BZ111" s="817"/>
      <c r="CA111" s="817">
        <v>7712324</v>
      </c>
      <c r="CB111" s="817"/>
      <c r="CC111" s="817"/>
      <c r="CD111" s="817"/>
      <c r="CE111" s="817"/>
      <c r="CF111" s="875">
        <v>17.8</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437</v>
      </c>
      <c r="DM111" s="817"/>
      <c r="DN111" s="817"/>
      <c r="DO111" s="817"/>
      <c r="DP111" s="817"/>
      <c r="DQ111" s="817" t="s">
        <v>179</v>
      </c>
      <c r="DR111" s="817"/>
      <c r="DS111" s="817"/>
      <c r="DT111" s="817"/>
      <c r="DU111" s="817"/>
      <c r="DV111" s="794" t="s">
        <v>437</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6782460</v>
      </c>
      <c r="BR112" s="817"/>
      <c r="BS112" s="817"/>
      <c r="BT112" s="817"/>
      <c r="BU112" s="817"/>
      <c r="BV112" s="817">
        <v>7264796</v>
      </c>
      <c r="BW112" s="817"/>
      <c r="BX112" s="817"/>
      <c r="BY112" s="817"/>
      <c r="BZ112" s="817"/>
      <c r="CA112" s="817">
        <v>7516063</v>
      </c>
      <c r="CB112" s="817"/>
      <c r="CC112" s="817"/>
      <c r="CD112" s="817"/>
      <c r="CE112" s="817"/>
      <c r="CF112" s="875">
        <v>17.399999999999999</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437</v>
      </c>
      <c r="DM112" s="817"/>
      <c r="DN112" s="817"/>
      <c r="DO112" s="817"/>
      <c r="DP112" s="817"/>
      <c r="DQ112" s="817" t="s">
        <v>437</v>
      </c>
      <c r="DR112" s="817"/>
      <c r="DS112" s="817"/>
      <c r="DT112" s="817"/>
      <c r="DU112" s="817"/>
      <c r="DV112" s="794" t="s">
        <v>437</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440265</v>
      </c>
      <c r="AB113" s="919"/>
      <c r="AC113" s="919"/>
      <c r="AD113" s="919"/>
      <c r="AE113" s="920"/>
      <c r="AF113" s="921">
        <v>443083</v>
      </c>
      <c r="AG113" s="919"/>
      <c r="AH113" s="919"/>
      <c r="AI113" s="919"/>
      <c r="AJ113" s="920"/>
      <c r="AK113" s="921">
        <v>416014</v>
      </c>
      <c r="AL113" s="919"/>
      <c r="AM113" s="919"/>
      <c r="AN113" s="919"/>
      <c r="AO113" s="920"/>
      <c r="AP113" s="922">
        <v>1</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9632</v>
      </c>
      <c r="BR113" s="817"/>
      <c r="BS113" s="817"/>
      <c r="BT113" s="817"/>
      <c r="BU113" s="817"/>
      <c r="BV113" s="817">
        <v>8643</v>
      </c>
      <c r="BW113" s="817"/>
      <c r="BX113" s="817"/>
      <c r="BY113" s="817"/>
      <c r="BZ113" s="817"/>
      <c r="CA113" s="817">
        <v>7397</v>
      </c>
      <c r="CB113" s="817"/>
      <c r="CC113" s="817"/>
      <c r="CD113" s="817"/>
      <c r="CE113" s="817"/>
      <c r="CF113" s="875">
        <v>0</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437</v>
      </c>
      <c r="DM113" s="780"/>
      <c r="DN113" s="780"/>
      <c r="DO113" s="780"/>
      <c r="DP113" s="781"/>
      <c r="DQ113" s="782" t="s">
        <v>437</v>
      </c>
      <c r="DR113" s="780"/>
      <c r="DS113" s="780"/>
      <c r="DT113" s="780"/>
      <c r="DU113" s="781"/>
      <c r="DV113" s="824" t="s">
        <v>179</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21198</v>
      </c>
      <c r="AB114" s="780"/>
      <c r="AC114" s="780"/>
      <c r="AD114" s="780"/>
      <c r="AE114" s="781"/>
      <c r="AF114" s="782">
        <v>1298</v>
      </c>
      <c r="AG114" s="780"/>
      <c r="AH114" s="780"/>
      <c r="AI114" s="780"/>
      <c r="AJ114" s="781"/>
      <c r="AK114" s="782">
        <v>1196</v>
      </c>
      <c r="AL114" s="780"/>
      <c r="AM114" s="780"/>
      <c r="AN114" s="780"/>
      <c r="AO114" s="781"/>
      <c r="AP114" s="824">
        <v>0</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6423349</v>
      </c>
      <c r="BR114" s="817"/>
      <c r="BS114" s="817"/>
      <c r="BT114" s="817"/>
      <c r="BU114" s="817"/>
      <c r="BV114" s="817">
        <v>6193450</v>
      </c>
      <c r="BW114" s="817"/>
      <c r="BX114" s="817"/>
      <c r="BY114" s="817"/>
      <c r="BZ114" s="817"/>
      <c r="CA114" s="817">
        <v>6441221</v>
      </c>
      <c r="CB114" s="817"/>
      <c r="CC114" s="817"/>
      <c r="CD114" s="817"/>
      <c r="CE114" s="817"/>
      <c r="CF114" s="875">
        <v>14.9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179</v>
      </c>
      <c r="DM114" s="780"/>
      <c r="DN114" s="780"/>
      <c r="DO114" s="780"/>
      <c r="DP114" s="781"/>
      <c r="DQ114" s="782" t="s">
        <v>179</v>
      </c>
      <c r="DR114" s="780"/>
      <c r="DS114" s="780"/>
      <c r="DT114" s="780"/>
      <c r="DU114" s="781"/>
      <c r="DV114" s="824" t="s">
        <v>179</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299603</v>
      </c>
      <c r="AB115" s="919"/>
      <c r="AC115" s="919"/>
      <c r="AD115" s="919"/>
      <c r="AE115" s="920"/>
      <c r="AF115" s="921">
        <v>45010</v>
      </c>
      <c r="AG115" s="919"/>
      <c r="AH115" s="919"/>
      <c r="AI115" s="919"/>
      <c r="AJ115" s="920"/>
      <c r="AK115" s="921">
        <v>381183</v>
      </c>
      <c r="AL115" s="919"/>
      <c r="AM115" s="919"/>
      <c r="AN115" s="919"/>
      <c r="AO115" s="920"/>
      <c r="AP115" s="922">
        <v>0.9</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448</v>
      </c>
      <c r="BW115" s="817"/>
      <c r="BX115" s="817"/>
      <c r="BY115" s="817"/>
      <c r="BZ115" s="817"/>
      <c r="CA115" s="817" t="s">
        <v>437</v>
      </c>
      <c r="CB115" s="817"/>
      <c r="CC115" s="817"/>
      <c r="CD115" s="817"/>
      <c r="CE115" s="817"/>
      <c r="CF115" s="875" t="s">
        <v>437</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7309864</v>
      </c>
      <c r="DH115" s="780"/>
      <c r="DI115" s="780"/>
      <c r="DJ115" s="780"/>
      <c r="DK115" s="781"/>
      <c r="DL115" s="782">
        <v>7955106</v>
      </c>
      <c r="DM115" s="780"/>
      <c r="DN115" s="780"/>
      <c r="DO115" s="780"/>
      <c r="DP115" s="781"/>
      <c r="DQ115" s="782">
        <v>7376112</v>
      </c>
      <c r="DR115" s="780"/>
      <c r="DS115" s="780"/>
      <c r="DT115" s="780"/>
      <c r="DU115" s="781"/>
      <c r="DV115" s="824">
        <v>17.100000000000001</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437</v>
      </c>
      <c r="AG116" s="780"/>
      <c r="AH116" s="780"/>
      <c r="AI116" s="780"/>
      <c r="AJ116" s="781"/>
      <c r="AK116" s="782" t="s">
        <v>179</v>
      </c>
      <c r="AL116" s="780"/>
      <c r="AM116" s="780"/>
      <c r="AN116" s="780"/>
      <c r="AO116" s="781"/>
      <c r="AP116" s="824" t="s">
        <v>437</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437</v>
      </c>
      <c r="BW116" s="817"/>
      <c r="BX116" s="817"/>
      <c r="BY116" s="817"/>
      <c r="BZ116" s="817"/>
      <c r="CA116" s="817" t="s">
        <v>179</v>
      </c>
      <c r="CB116" s="817"/>
      <c r="CC116" s="817"/>
      <c r="CD116" s="817"/>
      <c r="CE116" s="817"/>
      <c r="CF116" s="875" t="s">
        <v>437</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437</v>
      </c>
      <c r="DH116" s="780"/>
      <c r="DI116" s="780"/>
      <c r="DJ116" s="780"/>
      <c r="DK116" s="781"/>
      <c r="DL116" s="782" t="s">
        <v>179</v>
      </c>
      <c r="DM116" s="780"/>
      <c r="DN116" s="780"/>
      <c r="DO116" s="780"/>
      <c r="DP116" s="781"/>
      <c r="DQ116" s="782" t="s">
        <v>437</v>
      </c>
      <c r="DR116" s="780"/>
      <c r="DS116" s="780"/>
      <c r="DT116" s="780"/>
      <c r="DU116" s="781"/>
      <c r="DV116" s="824" t="s">
        <v>437</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2465035</v>
      </c>
      <c r="AB117" s="903"/>
      <c r="AC117" s="903"/>
      <c r="AD117" s="903"/>
      <c r="AE117" s="904"/>
      <c r="AF117" s="905">
        <v>2033173</v>
      </c>
      <c r="AG117" s="903"/>
      <c r="AH117" s="903"/>
      <c r="AI117" s="903"/>
      <c r="AJ117" s="904"/>
      <c r="AK117" s="905">
        <v>2238071</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437</v>
      </c>
      <c r="CB117" s="817"/>
      <c r="CC117" s="817"/>
      <c r="CD117" s="817"/>
      <c r="CE117" s="817"/>
      <c r="CF117" s="875" t="s">
        <v>179</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437</v>
      </c>
      <c r="DM117" s="780"/>
      <c r="DN117" s="780"/>
      <c r="DO117" s="780"/>
      <c r="DP117" s="781"/>
      <c r="DQ117" s="782" t="s">
        <v>437</v>
      </c>
      <c r="DR117" s="780"/>
      <c r="DS117" s="780"/>
      <c r="DT117" s="780"/>
      <c r="DU117" s="781"/>
      <c r="DV117" s="824" t="s">
        <v>179</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310</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437</v>
      </c>
      <c r="BW118" s="845"/>
      <c r="BX118" s="845"/>
      <c r="BY118" s="845"/>
      <c r="BZ118" s="845"/>
      <c r="CA118" s="845" t="s">
        <v>437</v>
      </c>
      <c r="CB118" s="845"/>
      <c r="CC118" s="845"/>
      <c r="CD118" s="845"/>
      <c r="CE118" s="845"/>
      <c r="CF118" s="875" t="s">
        <v>179</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437</v>
      </c>
      <c r="DM118" s="780"/>
      <c r="DN118" s="780"/>
      <c r="DO118" s="780"/>
      <c r="DP118" s="781"/>
      <c r="DQ118" s="782" t="s">
        <v>437</v>
      </c>
      <c r="DR118" s="780"/>
      <c r="DS118" s="780"/>
      <c r="DT118" s="780"/>
      <c r="DU118" s="781"/>
      <c r="DV118" s="824" t="s">
        <v>437</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437</v>
      </c>
      <c r="AL119" s="889"/>
      <c r="AM119" s="889"/>
      <c r="AN119" s="889"/>
      <c r="AO119" s="890"/>
      <c r="AP119" s="892" t="s">
        <v>448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463</v>
      </c>
      <c r="BP119" s="878"/>
      <c r="BQ119" s="879">
        <v>32711406</v>
      </c>
      <c r="BR119" s="845"/>
      <c r="BS119" s="845"/>
      <c r="BT119" s="845"/>
      <c r="BU119" s="845"/>
      <c r="BV119" s="845">
        <v>33840464</v>
      </c>
      <c r="BW119" s="845"/>
      <c r="BX119" s="845"/>
      <c r="BY119" s="845"/>
      <c r="BZ119" s="845"/>
      <c r="CA119" s="845">
        <v>32843296</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404924</v>
      </c>
      <c r="DH119" s="764"/>
      <c r="DI119" s="764"/>
      <c r="DJ119" s="764"/>
      <c r="DK119" s="765"/>
      <c r="DL119" s="766">
        <v>370568</v>
      </c>
      <c r="DM119" s="764"/>
      <c r="DN119" s="764"/>
      <c r="DO119" s="764"/>
      <c r="DP119" s="765"/>
      <c r="DQ119" s="766">
        <v>336212</v>
      </c>
      <c r="DR119" s="764"/>
      <c r="DS119" s="764"/>
      <c r="DT119" s="764"/>
      <c r="DU119" s="765"/>
      <c r="DV119" s="848">
        <v>0.8</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448</v>
      </c>
      <c r="AG120" s="780"/>
      <c r="AH120" s="780"/>
      <c r="AI120" s="780"/>
      <c r="AJ120" s="781"/>
      <c r="AK120" s="782" t="s">
        <v>437</v>
      </c>
      <c r="AL120" s="780"/>
      <c r="AM120" s="780"/>
      <c r="AN120" s="780"/>
      <c r="AO120" s="781"/>
      <c r="AP120" s="824" t="s">
        <v>437</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48444842</v>
      </c>
      <c r="BR120" s="842"/>
      <c r="BS120" s="842"/>
      <c r="BT120" s="842"/>
      <c r="BU120" s="842"/>
      <c r="BV120" s="842">
        <v>52247711</v>
      </c>
      <c r="BW120" s="842"/>
      <c r="BX120" s="842"/>
      <c r="BY120" s="842"/>
      <c r="BZ120" s="842"/>
      <c r="CA120" s="842">
        <v>54546742</v>
      </c>
      <c r="CB120" s="842"/>
      <c r="CC120" s="842"/>
      <c r="CD120" s="842"/>
      <c r="CE120" s="842"/>
      <c r="CF120" s="866">
        <v>126.2</v>
      </c>
      <c r="CG120" s="867"/>
      <c r="CH120" s="867"/>
      <c r="CI120" s="867"/>
      <c r="CJ120" s="867"/>
      <c r="CK120" s="868" t="s">
        <v>467</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6772122</v>
      </c>
      <c r="DH120" s="842"/>
      <c r="DI120" s="842"/>
      <c r="DJ120" s="842"/>
      <c r="DK120" s="842"/>
      <c r="DL120" s="842">
        <v>7247274</v>
      </c>
      <c r="DM120" s="842"/>
      <c r="DN120" s="842"/>
      <c r="DO120" s="842"/>
      <c r="DP120" s="842"/>
      <c r="DQ120" s="842">
        <v>7494431</v>
      </c>
      <c r="DR120" s="842"/>
      <c r="DS120" s="842"/>
      <c r="DT120" s="842"/>
      <c r="DU120" s="842"/>
      <c r="DV120" s="843">
        <v>17.3</v>
      </c>
      <c r="DW120" s="843"/>
      <c r="DX120" s="843"/>
      <c r="DY120" s="843"/>
      <c r="DZ120" s="844"/>
    </row>
    <row r="121" spans="1:130" s="230" customFormat="1" ht="26.25" customHeight="1" x14ac:dyDescent="0.2">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437</v>
      </c>
      <c r="AG121" s="780"/>
      <c r="AH121" s="780"/>
      <c r="AI121" s="780"/>
      <c r="AJ121" s="781"/>
      <c r="AK121" s="782" t="s">
        <v>179</v>
      </c>
      <c r="AL121" s="780"/>
      <c r="AM121" s="780"/>
      <c r="AN121" s="780"/>
      <c r="AO121" s="781"/>
      <c r="AP121" s="824" t="s">
        <v>179</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9920184</v>
      </c>
      <c r="BR121" s="817"/>
      <c r="BS121" s="817"/>
      <c r="BT121" s="817"/>
      <c r="BU121" s="817"/>
      <c r="BV121" s="817">
        <v>8423003</v>
      </c>
      <c r="BW121" s="817"/>
      <c r="BX121" s="817"/>
      <c r="BY121" s="817"/>
      <c r="BZ121" s="817"/>
      <c r="CA121" s="817">
        <v>8098103</v>
      </c>
      <c r="CB121" s="817"/>
      <c r="CC121" s="817"/>
      <c r="CD121" s="817"/>
      <c r="CE121" s="817"/>
      <c r="CF121" s="875">
        <v>18.7</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v>10338</v>
      </c>
      <c r="DH121" s="817"/>
      <c r="DI121" s="817"/>
      <c r="DJ121" s="817"/>
      <c r="DK121" s="817"/>
      <c r="DL121" s="817">
        <v>17522</v>
      </c>
      <c r="DM121" s="817"/>
      <c r="DN121" s="817"/>
      <c r="DO121" s="817"/>
      <c r="DP121" s="817"/>
      <c r="DQ121" s="817">
        <v>21632</v>
      </c>
      <c r="DR121" s="817"/>
      <c r="DS121" s="817"/>
      <c r="DT121" s="817"/>
      <c r="DU121" s="817"/>
      <c r="DV121" s="794">
        <v>0.1</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437</v>
      </c>
      <c r="AB122" s="780"/>
      <c r="AC122" s="780"/>
      <c r="AD122" s="780"/>
      <c r="AE122" s="781"/>
      <c r="AF122" s="782" t="s">
        <v>437</v>
      </c>
      <c r="AG122" s="780"/>
      <c r="AH122" s="780"/>
      <c r="AI122" s="780"/>
      <c r="AJ122" s="781"/>
      <c r="AK122" s="782" t="s">
        <v>437</v>
      </c>
      <c r="AL122" s="780"/>
      <c r="AM122" s="780"/>
      <c r="AN122" s="780"/>
      <c r="AO122" s="781"/>
      <c r="AP122" s="824" t="s">
        <v>179</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10863960</v>
      </c>
      <c r="BR122" s="845"/>
      <c r="BS122" s="845"/>
      <c r="BT122" s="845"/>
      <c r="BU122" s="845"/>
      <c r="BV122" s="845">
        <v>9454456</v>
      </c>
      <c r="BW122" s="845"/>
      <c r="BX122" s="845"/>
      <c r="BY122" s="845"/>
      <c r="BZ122" s="845"/>
      <c r="CA122" s="845">
        <v>8162749</v>
      </c>
      <c r="CB122" s="845"/>
      <c r="CC122" s="845"/>
      <c r="CD122" s="845"/>
      <c r="CE122" s="845"/>
      <c r="CF122" s="846">
        <v>18.899999999999999</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t="s">
        <v>437</v>
      </c>
      <c r="DH122" s="817"/>
      <c r="DI122" s="817"/>
      <c r="DJ122" s="817"/>
      <c r="DK122" s="817"/>
      <c r="DL122" s="817" t="s">
        <v>437</v>
      </c>
      <c r="DM122" s="817"/>
      <c r="DN122" s="817"/>
      <c r="DO122" s="817"/>
      <c r="DP122" s="817"/>
      <c r="DQ122" s="817" t="s">
        <v>179</v>
      </c>
      <c r="DR122" s="817"/>
      <c r="DS122" s="817"/>
      <c r="DT122" s="817"/>
      <c r="DU122" s="817"/>
      <c r="DV122" s="794" t="s">
        <v>179</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437</v>
      </c>
      <c r="AB123" s="780"/>
      <c r="AC123" s="780"/>
      <c r="AD123" s="780"/>
      <c r="AE123" s="781"/>
      <c r="AF123" s="782" t="s">
        <v>437</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473</v>
      </c>
      <c r="BP123" s="878"/>
      <c r="BQ123" s="832">
        <v>69228986</v>
      </c>
      <c r="BR123" s="833"/>
      <c r="BS123" s="833"/>
      <c r="BT123" s="833"/>
      <c r="BU123" s="833"/>
      <c r="BV123" s="833">
        <v>70125170</v>
      </c>
      <c r="BW123" s="833"/>
      <c r="BX123" s="833"/>
      <c r="BY123" s="833"/>
      <c r="BZ123" s="833"/>
      <c r="CA123" s="833">
        <v>70807594</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437</v>
      </c>
      <c r="DM123" s="780"/>
      <c r="DN123" s="780"/>
      <c r="DO123" s="780"/>
      <c r="DP123" s="781"/>
      <c r="DQ123" s="782" t="s">
        <v>179</v>
      </c>
      <c r="DR123" s="780"/>
      <c r="DS123" s="780"/>
      <c r="DT123" s="780"/>
      <c r="DU123" s="781"/>
      <c r="DV123" s="824" t="s">
        <v>448</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262392</v>
      </c>
      <c r="AB124" s="780"/>
      <c r="AC124" s="780"/>
      <c r="AD124" s="780"/>
      <c r="AE124" s="781"/>
      <c r="AF124" s="782">
        <v>8035</v>
      </c>
      <c r="AG124" s="780"/>
      <c r="AH124" s="780"/>
      <c r="AI124" s="780"/>
      <c r="AJ124" s="781"/>
      <c r="AK124" s="782">
        <v>344446</v>
      </c>
      <c r="AL124" s="780"/>
      <c r="AM124" s="780"/>
      <c r="AN124" s="780"/>
      <c r="AO124" s="781"/>
      <c r="AP124" s="824">
        <v>0.8</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179</v>
      </c>
      <c r="BR124" s="831"/>
      <c r="BS124" s="831"/>
      <c r="BT124" s="831"/>
      <c r="BU124" s="831"/>
      <c r="BV124" s="831" t="s">
        <v>437</v>
      </c>
      <c r="BW124" s="831"/>
      <c r="BX124" s="831"/>
      <c r="BY124" s="831"/>
      <c r="BZ124" s="831"/>
      <c r="CA124" s="831" t="s">
        <v>437</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437</v>
      </c>
      <c r="DH124" s="764"/>
      <c r="DI124" s="764"/>
      <c r="DJ124" s="764"/>
      <c r="DK124" s="765"/>
      <c r="DL124" s="766" t="s">
        <v>437</v>
      </c>
      <c r="DM124" s="764"/>
      <c r="DN124" s="764"/>
      <c r="DO124" s="764"/>
      <c r="DP124" s="765"/>
      <c r="DQ124" s="766" t="s">
        <v>437</v>
      </c>
      <c r="DR124" s="764"/>
      <c r="DS124" s="764"/>
      <c r="DT124" s="764"/>
      <c r="DU124" s="765"/>
      <c r="DV124" s="848" t="s">
        <v>437</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437</v>
      </c>
      <c r="AB125" s="780"/>
      <c r="AC125" s="780"/>
      <c r="AD125" s="780"/>
      <c r="AE125" s="781"/>
      <c r="AF125" s="782" t="s">
        <v>437</v>
      </c>
      <c r="AG125" s="780"/>
      <c r="AH125" s="780"/>
      <c r="AI125" s="780"/>
      <c r="AJ125" s="781"/>
      <c r="AK125" s="782" t="s">
        <v>179</v>
      </c>
      <c r="AL125" s="780"/>
      <c r="AM125" s="780"/>
      <c r="AN125" s="780"/>
      <c r="AO125" s="781"/>
      <c r="AP125" s="824" t="s">
        <v>179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437</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37211</v>
      </c>
      <c r="AB126" s="780"/>
      <c r="AC126" s="780"/>
      <c r="AD126" s="780"/>
      <c r="AE126" s="781"/>
      <c r="AF126" s="782">
        <v>36975</v>
      </c>
      <c r="AG126" s="780"/>
      <c r="AH126" s="780"/>
      <c r="AI126" s="780"/>
      <c r="AJ126" s="781"/>
      <c r="AK126" s="782">
        <v>36737</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179</v>
      </c>
      <c r="DH126" s="817"/>
      <c r="DI126" s="817"/>
      <c r="DJ126" s="817"/>
      <c r="DK126" s="817"/>
      <c r="DL126" s="817" t="s">
        <v>437</v>
      </c>
      <c r="DM126" s="817"/>
      <c r="DN126" s="817"/>
      <c r="DO126" s="817"/>
      <c r="DP126" s="817"/>
      <c r="DQ126" s="817" t="s">
        <v>437</v>
      </c>
      <c r="DR126" s="817"/>
      <c r="DS126" s="817"/>
      <c r="DT126" s="817"/>
      <c r="DU126" s="817"/>
      <c r="DV126" s="794" t="s">
        <v>179</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437</v>
      </c>
      <c r="AB127" s="780"/>
      <c r="AC127" s="780"/>
      <c r="AD127" s="780"/>
      <c r="AE127" s="781"/>
      <c r="AF127" s="782" t="s">
        <v>179</v>
      </c>
      <c r="AG127" s="780"/>
      <c r="AH127" s="780"/>
      <c r="AI127" s="780"/>
      <c r="AJ127" s="781"/>
      <c r="AK127" s="782" t="s">
        <v>437</v>
      </c>
      <c r="AL127" s="780"/>
      <c r="AM127" s="780"/>
      <c r="AN127" s="780"/>
      <c r="AO127" s="781"/>
      <c r="AP127" s="824" t="s">
        <v>179</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437</v>
      </c>
      <c r="DH127" s="817"/>
      <c r="DI127" s="817"/>
      <c r="DJ127" s="817"/>
      <c r="DK127" s="817"/>
      <c r="DL127" s="817" t="s">
        <v>179</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1480620</v>
      </c>
      <c r="AB128" s="801"/>
      <c r="AC128" s="801"/>
      <c r="AD128" s="801"/>
      <c r="AE128" s="802"/>
      <c r="AF128" s="803">
        <v>732645</v>
      </c>
      <c r="AG128" s="801"/>
      <c r="AH128" s="801"/>
      <c r="AI128" s="801"/>
      <c r="AJ128" s="802"/>
      <c r="AK128" s="803">
        <v>1127429</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437</v>
      </c>
      <c r="BG128" s="787"/>
      <c r="BH128" s="787"/>
      <c r="BI128" s="787"/>
      <c r="BJ128" s="787"/>
      <c r="BK128" s="787"/>
      <c r="BL128" s="810"/>
      <c r="BM128" s="786">
        <v>11.35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448</v>
      </c>
      <c r="DM128" s="791"/>
      <c r="DN128" s="791"/>
      <c r="DO128" s="791"/>
      <c r="DP128" s="791"/>
      <c r="DQ128" s="791" t="s">
        <v>448</v>
      </c>
      <c r="DR128" s="791"/>
      <c r="DS128" s="791"/>
      <c r="DT128" s="791"/>
      <c r="DU128" s="791"/>
      <c r="DV128" s="792" t="s">
        <v>448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43057331</v>
      </c>
      <c r="AB129" s="780"/>
      <c r="AC129" s="780"/>
      <c r="AD129" s="780"/>
      <c r="AE129" s="781"/>
      <c r="AF129" s="782">
        <v>41801596</v>
      </c>
      <c r="AG129" s="780"/>
      <c r="AH129" s="780"/>
      <c r="AI129" s="780"/>
      <c r="AJ129" s="781"/>
      <c r="AK129" s="782">
        <v>44663927</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437</v>
      </c>
      <c r="BG129" s="771"/>
      <c r="BH129" s="771"/>
      <c r="BI129" s="771"/>
      <c r="BJ129" s="771"/>
      <c r="BK129" s="771"/>
      <c r="BL129" s="772"/>
      <c r="BM129" s="770">
        <v>16.350000000000001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1674494</v>
      </c>
      <c r="AB130" s="780"/>
      <c r="AC130" s="780"/>
      <c r="AD130" s="780"/>
      <c r="AE130" s="781"/>
      <c r="AF130" s="782">
        <v>1545151</v>
      </c>
      <c r="AG130" s="780"/>
      <c r="AH130" s="780"/>
      <c r="AI130" s="780"/>
      <c r="AJ130" s="781"/>
      <c r="AK130" s="782">
        <v>1430927</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41382837</v>
      </c>
      <c r="AB131" s="764"/>
      <c r="AC131" s="764"/>
      <c r="AD131" s="764"/>
      <c r="AE131" s="765"/>
      <c r="AF131" s="766">
        <v>40256445</v>
      </c>
      <c r="AG131" s="764"/>
      <c r="AH131" s="764"/>
      <c r="AI131" s="764"/>
      <c r="AJ131" s="765"/>
      <c r="AK131" s="766">
        <v>43233000</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-1.6675488000000001</v>
      </c>
      <c r="AB132" s="745"/>
      <c r="AC132" s="745"/>
      <c r="AD132" s="745"/>
      <c r="AE132" s="746"/>
      <c r="AF132" s="747">
        <v>-0.60766169999999997</v>
      </c>
      <c r="AG132" s="745"/>
      <c r="AH132" s="745"/>
      <c r="AI132" s="745"/>
      <c r="AJ132" s="746"/>
      <c r="AK132" s="747">
        <v>-0.74083454999999998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-0.7</v>
      </c>
      <c r="AB133" s="724"/>
      <c r="AC133" s="724"/>
      <c r="AD133" s="724"/>
      <c r="AE133" s="725"/>
      <c r="AF133" s="723">
        <v>-1.1000000000000001</v>
      </c>
      <c r="AG133" s="724"/>
      <c r="AH133" s="724"/>
      <c r="AI133" s="724"/>
      <c r="AJ133" s="725"/>
      <c r="AK133" s="723">
        <v>-1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LSZfmA5SiLwmMt6tgNmI8r4bhvciT2WmmdjFe9EdPCTnE9epSPKxREhcfstIEyxe9xMzQpOioYkf2IRSj58MQ==" saltValue="DiMDFJoiO3VLZtsF3+lt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qF+Z8GysLvrBGcFY02TMBR4UavG3OzsvaQDOYWyS0aLAAvCRmrhRuhcrH2S2temfTIxnJXPLkGaSSLyPrVJlA==" saltValue="/E8ZTw0n+6XXRPPcEvoL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G5n8SOKp4vqDfyBePWQHtR7xkuFryJOLy7gZBYdQxlAvpChDbBHBeF1KnoWvJ2zUbFqk8CbG45/lq0QqIzQLQ==" saltValue="qHpnH3+xWXQFGPlhGnSj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44"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45"/>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56" t="s">
        <v>508</v>
      </c>
      <c r="AL9" s="1157"/>
      <c r="AM9" s="1157"/>
      <c r="AN9" s="1158"/>
      <c r="AO9" s="281">
        <v>9989365</v>
      </c>
      <c r="AP9" s="281">
        <v>67512</v>
      </c>
      <c r="AQ9" s="282">
        <v>61723</v>
      </c>
      <c r="AR9" s="283">
        <v>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56" t="s">
        <v>509</v>
      </c>
      <c r="AL10" s="1157"/>
      <c r="AM10" s="1157"/>
      <c r="AN10" s="1158"/>
      <c r="AO10" s="284">
        <v>26127</v>
      </c>
      <c r="AP10" s="284">
        <v>177</v>
      </c>
      <c r="AQ10" s="285">
        <v>1286</v>
      </c>
      <c r="AR10" s="286">
        <v>-86.2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56" t="s">
        <v>510</v>
      </c>
      <c r="AL11" s="1157"/>
      <c r="AM11" s="1157"/>
      <c r="AN11" s="1158"/>
      <c r="AO11" s="284">
        <v>84813</v>
      </c>
      <c r="AP11" s="284">
        <v>573</v>
      </c>
      <c r="AQ11" s="285">
        <v>1067</v>
      </c>
      <c r="AR11" s="286">
        <v>-46.3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56" t="s">
        <v>511</v>
      </c>
      <c r="AL12" s="1157"/>
      <c r="AM12" s="1157"/>
      <c r="AN12" s="1158"/>
      <c r="AO12" s="284" t="s">
        <v>512</v>
      </c>
      <c r="AP12" s="284" t="s">
        <v>512</v>
      </c>
      <c r="AQ12" s="285">
        <v>49</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56" t="s">
        <v>513</v>
      </c>
      <c r="AL13" s="1157"/>
      <c r="AM13" s="1157"/>
      <c r="AN13" s="1158"/>
      <c r="AO13" s="284" t="s">
        <v>512</v>
      </c>
      <c r="AP13" s="284" t="s">
        <v>512</v>
      </c>
      <c r="AQ13" s="285">
        <v>2137</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56" t="s">
        <v>514</v>
      </c>
      <c r="AL14" s="1157"/>
      <c r="AM14" s="1157"/>
      <c r="AN14" s="1158"/>
      <c r="AO14" s="284">
        <v>91919</v>
      </c>
      <c r="AP14" s="284">
        <v>621</v>
      </c>
      <c r="AQ14" s="285">
        <v>1241</v>
      </c>
      <c r="AR14" s="286">
        <v>-50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59" t="s">
        <v>515</v>
      </c>
      <c r="AL15" s="1160"/>
      <c r="AM15" s="1160"/>
      <c r="AN15" s="1161"/>
      <c r="AO15" s="284">
        <v>-531299</v>
      </c>
      <c r="AP15" s="284">
        <v>-3591</v>
      </c>
      <c r="AQ15" s="285">
        <v>-3809</v>
      </c>
      <c r="AR15" s="286">
        <v>-5.7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59" t="s">
        <v>191</v>
      </c>
      <c r="AL16" s="1160"/>
      <c r="AM16" s="1160"/>
      <c r="AN16" s="1161"/>
      <c r="AO16" s="284">
        <v>9660925</v>
      </c>
      <c r="AP16" s="284">
        <v>65292</v>
      </c>
      <c r="AQ16" s="285">
        <v>63693</v>
      </c>
      <c r="AR16" s="286">
        <v>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62" t="s">
        <v>520</v>
      </c>
      <c r="AL21" s="1163"/>
      <c r="AM21" s="1163"/>
      <c r="AN21" s="1164"/>
      <c r="AO21" s="297">
        <v>5.85</v>
      </c>
      <c r="AP21" s="298">
        <v>6.06</v>
      </c>
      <c r="AQ21" s="299">
        <v>-0.21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62" t="s">
        <v>521</v>
      </c>
      <c r="AL22" s="1163"/>
      <c r="AM22" s="1163"/>
      <c r="AN22" s="1164"/>
      <c r="AO22" s="302">
        <v>100.4</v>
      </c>
      <c r="AP22" s="303">
        <v>99.8</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55" t="s">
        <v>522</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44"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4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6" t="s">
        <v>525</v>
      </c>
      <c r="AL32" s="1147"/>
      <c r="AM32" s="1147"/>
      <c r="AN32" s="1148"/>
      <c r="AO32" s="312">
        <v>1439678</v>
      </c>
      <c r="AP32" s="312">
        <v>9730</v>
      </c>
      <c r="AQ32" s="313">
        <v>26449</v>
      </c>
      <c r="AR32" s="314">
        <v>-63.2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6" t="s">
        <v>526</v>
      </c>
      <c r="AL33" s="1147"/>
      <c r="AM33" s="1147"/>
      <c r="AN33" s="1148"/>
      <c r="AO33" s="312" t="s">
        <v>512</v>
      </c>
      <c r="AP33" s="312" t="s">
        <v>512</v>
      </c>
      <c r="AQ33" s="313">
        <v>1</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6" t="s">
        <v>527</v>
      </c>
      <c r="AL34" s="1147"/>
      <c r="AM34" s="1147"/>
      <c r="AN34" s="1148"/>
      <c r="AO34" s="312" t="s">
        <v>512</v>
      </c>
      <c r="AP34" s="312" t="s">
        <v>512</v>
      </c>
      <c r="AQ34" s="313">
        <v>29</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6" t="s">
        <v>528</v>
      </c>
      <c r="AL35" s="1147"/>
      <c r="AM35" s="1147"/>
      <c r="AN35" s="1148"/>
      <c r="AO35" s="312">
        <v>416014</v>
      </c>
      <c r="AP35" s="312">
        <v>2812</v>
      </c>
      <c r="AQ35" s="313">
        <v>5448</v>
      </c>
      <c r="AR35" s="314">
        <v>-48.4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6" t="s">
        <v>529</v>
      </c>
      <c r="AL36" s="1147"/>
      <c r="AM36" s="1147"/>
      <c r="AN36" s="1148"/>
      <c r="AO36" s="312">
        <v>1196</v>
      </c>
      <c r="AP36" s="312">
        <v>8</v>
      </c>
      <c r="AQ36" s="313">
        <v>445</v>
      </c>
      <c r="AR36" s="314">
        <v>-98.2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6" t="s">
        <v>530</v>
      </c>
      <c r="AL37" s="1147"/>
      <c r="AM37" s="1147"/>
      <c r="AN37" s="1148"/>
      <c r="AO37" s="312">
        <v>381183</v>
      </c>
      <c r="AP37" s="312">
        <v>2576</v>
      </c>
      <c r="AQ37" s="313">
        <v>1095</v>
      </c>
      <c r="AR37" s="314">
        <v>135.30000000000001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9" t="s">
        <v>531</v>
      </c>
      <c r="AL38" s="1150"/>
      <c r="AM38" s="1150"/>
      <c r="AN38" s="1151"/>
      <c r="AO38" s="315" t="s">
        <v>512</v>
      </c>
      <c r="AP38" s="315" t="s">
        <v>512</v>
      </c>
      <c r="AQ38" s="316">
        <v>0</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9" t="s">
        <v>532</v>
      </c>
      <c r="AL39" s="1150"/>
      <c r="AM39" s="1150"/>
      <c r="AN39" s="1151"/>
      <c r="AO39" s="312">
        <v>-1127429</v>
      </c>
      <c r="AP39" s="312">
        <v>-7620</v>
      </c>
      <c r="AQ39" s="313">
        <v>-7113</v>
      </c>
      <c r="AR39" s="314">
        <v>7.1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6" t="s">
        <v>533</v>
      </c>
      <c r="AL40" s="1147"/>
      <c r="AM40" s="1147"/>
      <c r="AN40" s="1148"/>
      <c r="AO40" s="312">
        <v>-1430927</v>
      </c>
      <c r="AP40" s="312">
        <v>-9671</v>
      </c>
      <c r="AQ40" s="313">
        <v>-18923</v>
      </c>
      <c r="AR40" s="314">
        <v>-48.9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2" t="s">
        <v>303</v>
      </c>
      <c r="AL41" s="1153"/>
      <c r="AM41" s="1153"/>
      <c r="AN41" s="1154"/>
      <c r="AO41" s="312">
        <v>-320285</v>
      </c>
      <c r="AP41" s="312">
        <v>-2165</v>
      </c>
      <c r="AQ41" s="313">
        <v>7431</v>
      </c>
      <c r="AR41" s="314">
        <v>-129.1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9" t="s">
        <v>503</v>
      </c>
      <c r="AN49" s="1141" t="s">
        <v>537</v>
      </c>
      <c r="AO49" s="1142"/>
      <c r="AP49" s="1142"/>
      <c r="AQ49" s="1142"/>
      <c r="AR49" s="1143"/>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0"/>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6928809</v>
      </c>
      <c r="AN51" s="334">
        <v>47328</v>
      </c>
      <c r="AO51" s="335">
        <v>-8.9</v>
      </c>
      <c r="AP51" s="336">
        <v>43226</v>
      </c>
      <c r="AQ51" s="337">
        <v>1.3</v>
      </c>
      <c r="AR51" s="338">
        <v>-10.199999999999999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5616051</v>
      </c>
      <c r="AN52" s="342">
        <v>38361</v>
      </c>
      <c r="AO52" s="343">
        <v>2.2000000000000002</v>
      </c>
      <c r="AP52" s="344">
        <v>22622</v>
      </c>
      <c r="AQ52" s="345">
        <v>-0.2</v>
      </c>
      <c r="AR52" s="346">
        <v>2.4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7342101</v>
      </c>
      <c r="AN53" s="334">
        <v>49990</v>
      </c>
      <c r="AO53" s="335">
        <v>5.6</v>
      </c>
      <c r="AP53" s="336">
        <v>42836</v>
      </c>
      <c r="AQ53" s="337">
        <v>-0.9</v>
      </c>
      <c r="AR53" s="338">
        <v>6.5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5372670</v>
      </c>
      <c r="AN54" s="342">
        <v>36581</v>
      </c>
      <c r="AO54" s="343">
        <v>-4.5999999999999996</v>
      </c>
      <c r="AP54" s="344">
        <v>22936</v>
      </c>
      <c r="AQ54" s="345">
        <v>1.4</v>
      </c>
      <c r="AR54" s="346">
        <v>-6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3992277</v>
      </c>
      <c r="AN55" s="334">
        <v>27040</v>
      </c>
      <c r="AO55" s="335">
        <v>-45.9</v>
      </c>
      <c r="AP55" s="336">
        <v>39221</v>
      </c>
      <c r="AQ55" s="337">
        <v>-8.4</v>
      </c>
      <c r="AR55" s="338">
        <v>-37.5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3192319</v>
      </c>
      <c r="AN56" s="342">
        <v>21622</v>
      </c>
      <c r="AO56" s="343">
        <v>-40.9</v>
      </c>
      <c r="AP56" s="344">
        <v>24821</v>
      </c>
      <c r="AQ56" s="345">
        <v>8.1999999999999993</v>
      </c>
      <c r="AR56" s="346">
        <v>-49.1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6348236</v>
      </c>
      <c r="AN57" s="334">
        <v>42886</v>
      </c>
      <c r="AO57" s="335">
        <v>58.6</v>
      </c>
      <c r="AP57" s="336">
        <v>38566</v>
      </c>
      <c r="AQ57" s="337">
        <v>-1.7</v>
      </c>
      <c r="AR57" s="338">
        <v>60.3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5757214</v>
      </c>
      <c r="AN58" s="342">
        <v>38894</v>
      </c>
      <c r="AO58" s="343">
        <v>79.900000000000006</v>
      </c>
      <c r="AP58" s="344">
        <v>24059</v>
      </c>
      <c r="AQ58" s="345">
        <v>-3.1</v>
      </c>
      <c r="AR58" s="346">
        <v>83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5851115</v>
      </c>
      <c r="AN59" s="334">
        <v>39544</v>
      </c>
      <c r="AO59" s="335">
        <v>-7.8</v>
      </c>
      <c r="AP59" s="336">
        <v>35156</v>
      </c>
      <c r="AQ59" s="337">
        <v>-8.8000000000000007</v>
      </c>
      <c r="AR59" s="338">
        <v>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5106782</v>
      </c>
      <c r="AN60" s="342">
        <v>34514</v>
      </c>
      <c r="AO60" s="343">
        <v>-11.3</v>
      </c>
      <c r="AP60" s="344">
        <v>22430</v>
      </c>
      <c r="AQ60" s="345">
        <v>-6.8</v>
      </c>
      <c r="AR60" s="346">
        <v>-4.5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6092508</v>
      </c>
      <c r="AN61" s="349">
        <v>41358</v>
      </c>
      <c r="AO61" s="350">
        <v>0.3</v>
      </c>
      <c r="AP61" s="351">
        <v>39801</v>
      </c>
      <c r="AQ61" s="352">
        <v>-3.7</v>
      </c>
      <c r="AR61" s="338">
        <v>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5009007</v>
      </c>
      <c r="AN62" s="342">
        <v>33994</v>
      </c>
      <c r="AO62" s="343">
        <v>5.0999999999999996</v>
      </c>
      <c r="AP62" s="344">
        <v>23374</v>
      </c>
      <c r="AQ62" s="345">
        <v>-0.1</v>
      </c>
      <c r="AR62" s="346">
        <v>5.2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w93Jw/PCjPLY+leAv3zsQlLYZzxV0sZrHmZrcHLfnpdwq2+/LpRN9CmBqc3WqWbhHBEVYrYZK1QQHZaXlTFxw==" saltValue="LlrETYkIh4WpItyyAx1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HkkovDvU+j2LUXyxZlo/e8VJxZPsGpJpdDJYNt03sriFp7/YS4w+HaqEWHQCS1GzWU3c9d1MIbadIZvI5H3Bqg==" saltValue="d+LOvyUQZOOIP5KGTyWp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mmaSyzRp47TaAQp4CDTjMTQqQ9opfI9+ZWxxMBOwZ3dtwys33V5UVDOuTnwaaY11n0UEe0Xwb21MDqeKmH7ehg==" saltValue="9W5XdxB1J34qc4MTynaB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65" t="s">
        <v>3</v>
      </c>
      <c r="D47" s="1165"/>
      <c r="E47" s="1166"/>
      <c r="F47" s="11">
        <v>14.63</v>
      </c>
      <c r="G47" s="12">
        <v>14.67</v>
      </c>
      <c r="H47" s="12">
        <v>13.86</v>
      </c>
      <c r="I47" s="12">
        <v>14.37</v>
      </c>
      <c r="J47" s="13">
        <v>13.45</v>
      </c>
    </row>
    <row r="48" spans="2:10" ht="57.75" customHeight="1" x14ac:dyDescent="0.2">
      <c r="B48" s="14"/>
      <c r="C48" s="1167" t="s">
        <v>4</v>
      </c>
      <c r="D48" s="1167"/>
      <c r="E48" s="1168"/>
      <c r="F48" s="15">
        <v>6.63</v>
      </c>
      <c r="G48" s="16">
        <v>6.71</v>
      </c>
      <c r="H48" s="16">
        <v>9.93</v>
      </c>
      <c r="I48" s="16">
        <v>9.1300000000000008</v>
      </c>
      <c r="J48" s="17">
        <v>8.9</v>
      </c>
    </row>
    <row r="49" spans="2:10" ht="57.75" customHeight="1" thickBot="1" x14ac:dyDescent="0.25">
      <c r="B49" s="18"/>
      <c r="C49" s="1169" t="s">
        <v>5</v>
      </c>
      <c r="D49" s="1169"/>
      <c r="E49" s="1170"/>
      <c r="F49" s="19" t="s">
        <v>558</v>
      </c>
      <c r="G49" s="20">
        <v>0.06</v>
      </c>
      <c r="H49" s="20">
        <v>3.13</v>
      </c>
      <c r="I49" s="20" t="s">
        <v>559</v>
      </c>
      <c r="J49" s="21">
        <v>0.36</v>
      </c>
    </row>
    <row r="50" spans="2:10" ht="13.2" x14ac:dyDescent="0.2"/>
  </sheetData>
  <sheetProtection algorithmName="SHA-512" hashValue="uQTLoGFe/z6JdBCS66xywY43wRvnJBGak/45TauGEPbapQXfsGRP0EeAyeOYSAvht0q5p870oMvxp2R1NzApLg==" saltValue="5n7DrmRrshUDM7hBBfh3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2024-03-15T01:47:14Z</cp:lastPrinted>
  <dcterms:created xsi:type="dcterms:W3CDTF">2024-02-05T00:53:35Z</dcterms:created>
  <dcterms:modified xsi:type="dcterms:W3CDTF">2024-03-22T08:38:38Z</dcterms:modified>
  <cp:category/>
</cp:coreProperties>
</file>