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20 東久留米市□△▲○※修正依頼中⇒確認完了後ラス差し替え&amp;備考欄の「-」修正\"/>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<sst xmlns="http://schemas.openxmlformats.org/spreadsheetml/2006/main" count="1123" uniqueCount="592">
  <si>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</si>
  <si>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</si>
  <si>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</si>
  <si>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</si>
  <si>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</si>
  <si>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</si>
  <si>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</si>
  <si>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</si>
  <si>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</si>
  <si>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</si>
  <si>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</si>
  <si>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</si>
  <si>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</si>
  <si>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</si>
  <si>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</si>
  <si>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</si>
  <si>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</si>
  <si>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</si>
  <si>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</si>
  <si>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</si>
  <si>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</si>
  <si>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</si>
  <si>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</si>
  <si>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</si>
  <si>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</si>
  <si>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</si>
  <si>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</si>
  <si>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</si>
  <si>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</si>
  <si>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</si>
  <si>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</si>
  <si>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</si>
  <si>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</si>
  <si>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</si>
  <si>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</si>
  <si>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</si>
  <si>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</si>
  <si>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</si>
  <si>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</si>
  <si>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</si>
  <si>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</si>
  <si>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</si>
  <si>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</si>
  <si>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</si>
  <si>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</si>
  <si>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</si>
  <si>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</si>
  <si>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</si>
  <si>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</si>
  <si>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</si>
  <si>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</si>
  <si>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</si>
  <si>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</si>
  <si>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</si>
  <si>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</si>
  <si>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</si>
  <si>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</si>
  <si>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</si>
  <si>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</si>
  <si>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</si>
  <si>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</si>
  <si>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</si>
  <si>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</si>
  <si>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</si>
  <si>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</si>
  <si>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</si>
  <si>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</si>
  <si>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</si>
  <si>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</si>
  <si>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</si>
  <si>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</si>
  <si>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</si>
  <si>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</si>
  <si>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</si>
  <si>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</si>
  <si>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</si>
  <si>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</si>
  <si>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</si>
  <si>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</si>
  <si>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</si>
  <si>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</si>
  <si>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</si>
  <si>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</si>
  <si>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</si>
  <si>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</si>
  <si>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</si>
  <si>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</si>
  <si>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</si>
  <si>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</si>
  <si>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</si>
  <si>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</si>
  <si>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</si>
  <si>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</si>
  <si>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</si>
  <si>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</si>
  <si>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</si>
  <si>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</si>
  <si>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</si>
  <si>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</si>
  <si>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</si>
  <si>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東久留米市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</si>
  <si>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</si>
  <si>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</si>
  <si>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</si>
  <si>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</si>
  <si>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</si>
  <si>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</si>
  <si>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</si>
  <si>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</si>
  <si>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</si>
  <si>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</si>
  <si>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</si>
  <si>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</si>
  <si>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</si>
  <si>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</si>
  <si>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</si>
  <si>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</si>
  <si>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</si>
  <si>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</si>
  <si>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</si>
  <si>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</si>
  <si>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</si>
  <si>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</si>
  <si>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</si>
  <si>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</si>
  <si>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</si>
  <si>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</si>
  <si>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</si>
  <si>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</si>
  <si>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</si>
  <si>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</si>
  <si>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</si>
  <si>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</si>
  <si>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</si>
  <si>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</si>
  <si>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</si>
  <si>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</si>
  <si>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</si>
  <si>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</si>
  <si>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</si>
  <si>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</si>
  <si>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</si>
  <si>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</si>
  <si>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</si>
  <si>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</si>
  <si>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</si>
  <si>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</si>
  <si>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</si>
  <si>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</si>
  <si>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</si>
  <si>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</si>
  <si>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</si>
  <si>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</si>
  <si>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</si>
  <si>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</si>
  <si>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</si>
  <si>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</si>
  <si>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</si>
  <si>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</si>
  <si>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</si>
  <si>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</si>
  <si>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</si>
  <si>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</si>
  <si>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</si>
  <si>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</si>
  <si>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</si>
  <si>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</si>
  <si>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</si>
  <si>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</si>
  <si>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</si>
  <si>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</si>
  <si>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</si>
  <si>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</si>
  <si>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</si>
  <si>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</si>
  <si>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</si>
  <si>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</si>
  <si>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</si>
  <si>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</si>
  <si>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</si>
  <si>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</si>
  <si>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</si>
  <si>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</si>
  <si>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</si>
  <si>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</si>
  <si>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</si>
  <si>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</si>
  <si>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</si>
  <si>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</si>
  <si>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</si>
  <si>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</si>
  <si>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</si>
  <si>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</si>
  <si>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</si>
  <si>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</si>
  <si>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</si>
  <si>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</si>
  <si>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</si>
  <si>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</si>
  <si>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</si>
  <si>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</si>
  <si>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</si>
  <si>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</si>
  <si>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</si>
  <si>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</si>
  <si>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</si>
  <si>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</si>
  <si>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</si>
  <si>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</si>
  <si>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</si>
  <si>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</si>
  <si>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</si>
  <si>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</si>
  <si>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</si>
  <si>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</si>
  <si>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</si>
  <si>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</si>
  <si>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東京都東久留米市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</si>
  <si>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</si>
  <si>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</si>
  <si>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</si>
  <si>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</si>
  <si>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</si>
  <si>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</si>
  <si>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</si>
  <si>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</si>
  <si>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</si>
  <si>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</si>
  <si>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</si>
  <si>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</si>
  <si>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</si>
  <si>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</si>
  <si>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</si>
  <si>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</si>
  <si>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</si>
  <si>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</si>
  <si>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</si>
  <si>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</si>
  <si>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</si>
  <si>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</si>
  <si>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</si>
  <si>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</si>
  <si>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</si>
  <si>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</si>
  <si>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</si>
  <si>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</si>
  <si>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</si>
  <si>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</si>
  <si>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</si>
  <si>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</si>
  <si>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</si>
  <si>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</si>
  <si>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</si>
  <si>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</si>
  <si>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</si>
  <si>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</si>
  <si>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</si>
  <si>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</si>
  <si>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</si>
  <si>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</si>
  <si>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</si>
  <si>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</si>
  <si>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</si>
  <si>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</si>
  <si>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</si>
  <si>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</si>
  <si>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</si>
  <si>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</si>
  <si>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</si>
  <si>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</si>
  <si>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</si>
  <si>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</si>
  <si>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</si>
  <si>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</si>
  <si>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</si>
  <si>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</si>
  <si>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</si>
  <si>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</si>
  <si>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</si>
  <si>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</si>
  <si>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</si>
  <si>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</si>
  <si>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</si>
  <si>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</si>
  <si>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</si>
  <si>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</si>
  <si>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</si>
  <si>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</si>
  <si>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</si>
  <si>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</si>
  <si>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</si>
  <si>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</si>
  <si>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</si>
  <si>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</si>
  <si>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</si>
  <si>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</si>
  <si>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</si>
  <si>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</si>
  <si>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</si>
  <si>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</si>
  <si>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</si>
  <si>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</si>
  <si>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</si>
  <si>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</si>
  <si>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</si>
  <si>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</si>
  <si>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</si>
  <si>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</si>
  <si>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</si>
  <si>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</si>
  <si>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</si>
  <si>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</si>
  <si>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</si>
  <si>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</si>
  <si>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</si>
  <si>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</si>
  <si>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</si>
  <si>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</si>
  <si>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</si>
  <si>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</si>
  <si>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</si>
  <si>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</si>
  <si>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</si>
  <si>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</si>
  <si>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</si>
  <si>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</si>
  <si>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</si>
  <si>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</si>
  <si>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</si>
  <si>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</si>
  <si>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</si>
  <si>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</si>
  <si>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</si>
  <si>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</si>
  <si>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</si>
  <si>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</si>
  <si>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</si>
  <si>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</si>
  <si>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</si>
  <si>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</si>
  <si>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</si>
  <si>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</si>
  <si>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</si>
  <si>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</si>
  <si>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</si>
  <si>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</si>
  <si>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</si>
  <si>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</si>
  <si>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</si>
  <si>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</si>
  <si>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</si>
  <si>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</si>
  <si>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</si>
  <si>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</si>
  <si>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</si>
  <si>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</si>
  <si>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</si>
  <si>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</si>
  <si>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</si>
  <si>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</si>
  <si>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</si>
  <si>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</si>
  <si>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</si>
  <si>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</si>
  <si>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</si>
  <si>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</si>
  <si>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</si>
  <si>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</si>
  <si>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</si>
  <si>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</si>
  <si>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</si>
  <si>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東京都東久留米市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</si>
  <si>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</si>
  <si>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</si>
  <si>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</si>
  <si>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</si>
  <si>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</si>
  <si>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</si>
  <si>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</si>
  <si>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</si>
  <si>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</si>
  <si>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</si>
  <si>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</si>
  <si>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</si>
  <si>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</si>
  <si>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</si>
  <si>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</si>
  <si>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</si>
  <si>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</si>
  <si>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</si>
  <si>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</si>
  <si>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</si>
  <si>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</si>
  <si>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</si>
  <si>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</si>
  <si>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</si>
  <si>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</si>
  <si>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</si>
  <si>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</si>
  <si>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</si>
  <si>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</si>
  <si>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</si>
  <si>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</si>
  <si>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</si>
  <si>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</si>
  <si>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</si>
  <si>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</si>
  <si>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</si>
  <si>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</si>
  <si>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</si>
  <si>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</si>
  <si>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</si>
  <si>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</si>
  <si>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</si>
  <si>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</si>
  <si>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</si>
  <si>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</si>
  <si>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</si>
  <si>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</si>
  <si>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</si>
  <si>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</si>
  <si>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</si>
  <si>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</si>
  <si>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</si>
  <si>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</si>
  <si>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</si>
  <si>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</si>
  <si>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</si>
  <si>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</si>
  <si>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</si>
  <si>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</si>
  <si>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</si>
  <si>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</si>
  <si>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</si>
  <si>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</si>
  <si>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</si>
  <si>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</si>
  <si>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</si>
  <si>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</si>
  <si>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</si>
  <si>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</si>
  <si>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</si>
  <si>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</si>
  <si>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</si>
  <si>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</si>
  <si>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</si>
  <si>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</si>
  <si>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</si>
  <si>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</si>
  <si>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</si>
  <si>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</si>
  <si>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</si>
  <si>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</si>
  <si>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</si>
  <si>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</si>
  <si>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</si>
  <si>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</si>
  <si>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</si>
  <si>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</si>
  <si>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</si>
  <si>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</si>
  <si>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</si>
  <si>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</si>
  <si>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</si>
  <si>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</si>
  <si>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</si>
  <si>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</si>
  <si>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</si>
  <si>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</si>
  <si>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</si>
  <si>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</si>
  <si>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</si>
  <si>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</si>
  <si>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</si>
  <si>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</si>
  <si>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</si>
  <si>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</si>
  <si>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</si>
  <si>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</si>
  <si>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</si>
  <si>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</si>
  <si>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</si>
  <si>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</si>
  <si>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</si>
  <si>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</si>
  <si>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</si>
  <si>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</si>
  <si>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</si>
  <si>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</si>
  <si>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</si>
  <si>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</si>
  <si>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</si>
  <si>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</si>
  <si>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</si>
  <si>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</si>
  <si>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</si>
  <si>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</si>
  <si>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</si>
  <si>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</si>
  <si>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</si>
  <si>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</si>
  <si>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</si>
  <si>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</si>
  <si>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</si>
  <si>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</si>
  <si>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</si>
  <si>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</si>
  <si>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</si>
  <si>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</si>
  <si>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</si>
  <si>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</si>
  <si>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</si>
  <si>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</si>
  <si>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</si>
  <si>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</si>
  <si>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</si>
  <si>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</si>
  <si>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</si>
  <si>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</si>
  <si>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</si>
  <si>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</si>
  <si>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</si>
  <si>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</si>
  <si>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</si>
  <si>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</si>
  <si>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</si>
  <si>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</si>
  <si>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</si>
  <si>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</si>
  <si>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</si>
  <si>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</si>
  <si>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</si>
  <si>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</si>
  <si>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</si>
  <si>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</si>
  <si>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</si>
  <si>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</si>
  <si>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</si>
  <si>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</si>
  <si>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</si>
  <si>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</si>
  <si>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</si>
  <si>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</si>
  <si>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</si>
  <si>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</si>
  <si>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</si>
  <si>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</si>
  <si>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</si>
  <si>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</si>
  <si>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</si>
  <si>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</si>
  <si>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</si>
  <si>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</si>
  <si>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</si>
  <si>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</si>
  <si>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</si>
  <si>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</si>
  <si>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2.61</t>
  </si>
  <si>
    <t>▲ 3.28</t>
  </si>
  <si>
    <t>一般会計</t>
  </si>
  <si>
    <t>下水道事業会計</t>
  </si>
  <si>
    <t>介護保険事業会計</t>
  </si>
  <si>
    <t>後期高齢者医療事業会計</t>
  </si>
  <si>
    <t>国民健康保険事業会計</t>
  </si>
  <si>
    <t>その他会計（赤字）</t>
  </si>
  <si>
    <t>その他会計（黒字）</t>
  </si>
  <si>
    <t>（百万円）</t>
    <phoneticPr fontId="5"/>
  </si>
  <si>
    <t>H30</t>
    <phoneticPr fontId="5"/>
  </si>
  <si>
    <t>R01</t>
    <phoneticPr fontId="5"/>
  </si>
  <si>
    <t>R02</t>
    <phoneticPr fontId="5"/>
  </si>
  <si>
    <t>R03</t>
    <phoneticPr fontId="5"/>
  </si>
  <si>
    <t>R04</t>
    <phoneticPr fontId="5"/>
  </si>
  <si>
    <t>昭和病院企業団</t>
  </si>
  <si>
    <t>柳泉園組合</t>
  </si>
  <si>
    <t>東京たま広域資源循環組合</t>
  </si>
  <si>
    <t>多摩六都科学館組合</t>
  </si>
  <si>
    <t>東京市町村総合事務組合(一般会計)</t>
  </si>
  <si>
    <t>東京市町村総合事務組合(交通災害共済事業特別会計)</t>
  </si>
  <si>
    <t>東京都市町村議会議員公務災害補償等組合</t>
  </si>
  <si>
    <t>東京都後期高齢者医療広域連合(一般会計)</t>
  </si>
  <si>
    <t>東京都後期高齢者医療広域連合(後期高齢者医療特別会計)</t>
  </si>
  <si>
    <t>-</t>
    <phoneticPr fontId="2"/>
  </si>
  <si>
    <t>公共施設等整備基金</t>
    <rPh sb="0" eb="5">
      <t>コウキョウシセツトウ</t>
    </rPh>
    <rPh sb="5" eb="7">
      <t>セイビ</t>
    </rPh>
    <rPh sb="7" eb="9">
      <t>キキン</t>
    </rPh>
    <phoneticPr fontId="5"/>
  </si>
  <si>
    <t>みどりの基金</t>
    <rPh sb="4" eb="6">
      <t>キキン</t>
    </rPh>
    <phoneticPr fontId="5"/>
  </si>
  <si>
    <t>都市計画事業基金</t>
    <rPh sb="0" eb="6">
      <t>トシケイカクジギョウ</t>
    </rPh>
    <rPh sb="6" eb="8">
      <t>キキン</t>
    </rPh>
    <phoneticPr fontId="5"/>
  </si>
  <si>
    <t>郷土美術館建設基金</t>
    <rPh sb="0" eb="5">
      <t>キョウドビジュツカン</t>
    </rPh>
    <rPh sb="5" eb="7">
      <t>ケンセツ</t>
    </rPh>
    <rPh sb="7" eb="9">
      <t>キキン</t>
    </rPh>
    <phoneticPr fontId="5"/>
  </si>
  <si>
    <t>自転車等駐車場整備基金</t>
    <rPh sb="0" eb="4">
      <t>ジテンシャトウ</t>
    </rPh>
    <rPh sb="4" eb="7">
      <t>チュウシャジョウ</t>
    </rPh>
    <rPh sb="7" eb="9">
      <t>セイビ</t>
    </rPh>
    <rPh sb="9" eb="11">
      <t>キキン</t>
    </rPh>
    <phoneticPr fontId="5"/>
  </si>
  <si>
    <t>-</t>
    <phoneticPr fontId="2"/>
  </si>
  <si>
    <t>東京都市町村職員退職手当組合</t>
  </si>
  <si>
    <t>○</t>
    <phoneticPr fontId="2"/>
  </si>
  <si>
    <t>東久留米市土地開発公社</t>
    <rPh sb="0" eb="5">
      <t>ヒガシクルメシ</t>
    </rPh>
    <rPh sb="5" eb="11">
      <t>トチカイハツコウシャ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</si>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</sst>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0B3E-4F34-AC98-6C2729430C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29610</c:v>
                </c:pt>
                <c:pt idx="1">
                  <c:v>22238</c:v>
                </c:pt>
                <c:pt idx="2">
                  <c:v>31906</c:v>
                </c:pt>
                <c:pt idx="3">
                  <c:v>23750</c:v>
                </c:pt>
                <c:pt idx="4">
                  <c:v>36947</c:v>
                </c:pt>
              </c:numCache>
            </c:numRef>
          </c:val>
          <c:smooth val="0"/>
          <c:extLst>
            <c:ext xmlns:c16="http://schemas.microsoft.com/office/drawing/2014/chart" uri="{C3380CC4-5D6E-409C-BE32-E72D297353CC}">
              <c16:uniqueId val="{00000001-0B3E-4F34-AC98-6C2729430C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8.09</c:v>
                </c:pt>
                <c:pt idx="1">
                  <c:v>7.63</c:v>
                </c:pt>
                <c:pt idx="2">
                  <c:v>4.5599999999999996</c:v>
                </c:pt>
                <c:pt idx="3">
                  <c:v>11.89</c:v>
                </c:pt>
                <c:pt idx="4">
                  <c:v>2.8</c:v>
                </c:pt>
              </c:numCache>
            </c:numRef>
          </c:val>
          <c:extLst>
            <c:ext xmlns:c16="http://schemas.microsoft.com/office/drawing/2014/chart" uri="{C3380CC4-5D6E-409C-BE32-E72D297353CC}">
              <c16:uniqueId val="{00000000-C994-41FC-8F90-43D946D10F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15.4</c:v>
                </c:pt>
                <c:pt idx="1">
                  <c:v>13.38</c:v>
                </c:pt>
                <c:pt idx="2">
                  <c:v>18.95</c:v>
                </c:pt>
                <c:pt idx="3">
                  <c:v>20.309999999999999</c:v>
                </c:pt>
                <c:pt idx="4">
                  <c:v>26.66</c:v>
                </c:pt>
              </c:numCache>
            </c:numRef>
          </c:val>
          <c:extLst>
            <c:ext xmlns:c16="http://schemas.microsoft.com/office/drawing/2014/chart" uri="{C3380CC4-5D6E-409C-BE32-E72D297353CC}">
              <c16:uniqueId val="{00000001-C994-41FC-8F90-43D946D10F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0.13</c:v>
                </c:pt>
                <c:pt idx="1">
                  <c:v>-2.61</c:v>
                </c:pt>
                <c:pt idx="2">
                  <c:v>3.06</c:v>
                </c:pt>
                <c:pt idx="3">
                  <c:v>9.94</c:v>
                </c:pt>
                <c:pt idx="4">
                  <c:v>-3.28</c:v>
                </c:pt>
              </c:numCache>
            </c:numRef>
          </c:val>
          <c:smooth val="0"/>
          <c:extLst>
            <c:ext xmlns:c16="http://schemas.microsoft.com/office/drawing/2014/chart" uri="{C3380CC4-5D6E-409C-BE32-E72D297353CC}">
              <c16:uniqueId val="{00000002-C994-41FC-8F90-43D946D10F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0.83</c:v>
                </c:pt>
                <c:pt idx="4">
                  <c:v>0</c:v>
                </c:pt>
                <c:pt idx="5">
                  <c:v>0</c:v>
                </c:pt>
                <c:pt idx="6">
                  <c:v>0</c:v>
                </c:pt>
                <c:pt idx="7">
                  <c:v>0</c:v>
                </c:pt>
                <c:pt idx="8">
                  <c:v>0</c:v>
                </c:pt>
                <c:pt idx="9">
                  <c:v>0</c:v>
                </c:pt>
              </c:numCache>
            </c:numRef>
          </c:val>
          <c:extLst>
            <c:ext xmlns:c16="http://schemas.microsoft.com/office/drawing/2014/chart" uri="{C3380CC4-5D6E-409C-BE32-E72D297353CC}">
              <c16:uniqueId val="{00000000-BA68-4A4C-B9EC-78F706689E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68-4A4C-B9EC-78F706689E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68-4A4C-B9EC-78F706689E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A68-4A4C-B9EC-78F706689EE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A68-4A4C-B9EC-78F706689EE8}"/>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0.51</c:v>
                </c:pt>
                <c:pt idx="2">
                  <c:v>#N/A</c:v>
                </c:pt>
                <c:pt idx="3">
                  <c:v>0.24</c:v>
                </c:pt>
                <c:pt idx="4">
                  <c:v>#N/A</c:v>
                </c:pt>
                <c:pt idx="5">
                  <c:v>0.79</c:v>
                </c:pt>
                <c:pt idx="6">
                  <c:v>#N/A</c:v>
                </c:pt>
                <c:pt idx="7">
                  <c:v>0.81</c:v>
                </c:pt>
                <c:pt idx="8">
                  <c:v>#N/A</c:v>
                </c:pt>
                <c:pt idx="9">
                  <c:v>0.08</c:v>
                </c:pt>
              </c:numCache>
            </c:numRef>
          </c:val>
          <c:extLst>
            <c:ext xmlns:c16="http://schemas.microsoft.com/office/drawing/2014/chart" uri="{C3380CC4-5D6E-409C-BE32-E72D297353CC}">
              <c16:uniqueId val="{00000005-BA68-4A4C-B9EC-78F706689EE8}"/>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0.44</c:v>
                </c:pt>
                <c:pt idx="4">
                  <c:v>#N/A</c:v>
                </c:pt>
                <c:pt idx="5">
                  <c:v>0.18</c:v>
                </c:pt>
                <c:pt idx="6">
                  <c:v>#N/A</c:v>
                </c:pt>
                <c:pt idx="7">
                  <c:v>0.14000000000000001</c:v>
                </c:pt>
                <c:pt idx="8">
                  <c:v>#N/A</c:v>
                </c:pt>
                <c:pt idx="9">
                  <c:v>0.16</c:v>
                </c:pt>
              </c:numCache>
            </c:numRef>
          </c:val>
          <c:extLst>
            <c:ext xmlns:c16="http://schemas.microsoft.com/office/drawing/2014/chart" uri="{C3380CC4-5D6E-409C-BE32-E72D297353CC}">
              <c16:uniqueId val="{00000006-BA68-4A4C-B9EC-78F706689EE8}"/>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0.67</c:v>
                </c:pt>
                <c:pt idx="2">
                  <c:v>#N/A</c:v>
                </c:pt>
                <c:pt idx="3">
                  <c:v>0.08</c:v>
                </c:pt>
                <c:pt idx="4">
                  <c:v>#N/A</c:v>
                </c:pt>
                <c:pt idx="5">
                  <c:v>0.55000000000000004</c:v>
                </c:pt>
                <c:pt idx="6">
                  <c:v>#N/A</c:v>
                </c:pt>
                <c:pt idx="7">
                  <c:v>0.62</c:v>
                </c:pt>
                <c:pt idx="8">
                  <c:v>#N/A</c:v>
                </c:pt>
                <c:pt idx="9">
                  <c:v>0.42</c:v>
                </c:pt>
              </c:numCache>
            </c:numRef>
          </c:val>
          <c:extLst>
            <c:ext xmlns:c16="http://schemas.microsoft.com/office/drawing/2014/chart" uri="{C3380CC4-5D6E-409C-BE32-E72D297353CC}">
              <c16:uniqueId val="{00000007-BA68-4A4C-B9EC-78F706689EE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1.49</c:v>
                </c:pt>
                <c:pt idx="6">
                  <c:v>#N/A</c:v>
                </c:pt>
                <c:pt idx="7">
                  <c:v>1.26</c:v>
                </c:pt>
                <c:pt idx="8">
                  <c:v>#N/A</c:v>
                </c:pt>
                <c:pt idx="9">
                  <c:v>0.71</c:v>
                </c:pt>
              </c:numCache>
            </c:numRef>
          </c:val>
          <c:extLst>
            <c:ext xmlns:c16="http://schemas.microsoft.com/office/drawing/2014/chart" uri="{C3380CC4-5D6E-409C-BE32-E72D297353CC}">
              <c16:uniqueId val="{00000008-BA68-4A4C-B9EC-78F706689E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8.09</c:v>
                </c:pt>
                <c:pt idx="2">
                  <c:v>#N/A</c:v>
                </c:pt>
                <c:pt idx="3">
                  <c:v>7.62</c:v>
                </c:pt>
                <c:pt idx="4">
                  <c:v>#N/A</c:v>
                </c:pt>
                <c:pt idx="5">
                  <c:v>4.55</c:v>
                </c:pt>
                <c:pt idx="6">
                  <c:v>#N/A</c:v>
                </c:pt>
                <c:pt idx="7">
                  <c:v>11.89</c:v>
                </c:pt>
                <c:pt idx="8">
                  <c:v>#N/A</c:v>
                </c:pt>
                <c:pt idx="9">
                  <c:v>2.8</c:v>
                </c:pt>
              </c:numCache>
            </c:numRef>
          </c:val>
          <c:extLst>
            <c:ext xmlns:c16="http://schemas.microsoft.com/office/drawing/2014/chart" uri="{C3380CC4-5D6E-409C-BE32-E72D297353CC}">
              <c16:uniqueId val="{00000009-BA68-4A4C-B9EC-78F706689E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3085</c:v>
                </c:pt>
                <c:pt idx="5">
                  <c:v>2841</c:v>
                </c:pt>
                <c:pt idx="8">
                  <c:v>2409</c:v>
                </c:pt>
                <c:pt idx="11">
                  <c:v>2394</c:v>
                </c:pt>
                <c:pt idx="14">
                  <c:v>2327</c:v>
                </c:pt>
              </c:numCache>
            </c:numRef>
          </c:val>
          <c:extLst>
            <c:ext xmlns:c16="http://schemas.microsoft.com/office/drawing/2014/chart" uri="{C3380CC4-5D6E-409C-BE32-E72D297353CC}">
              <c16:uniqueId val="{00000000-1992-4CFD-89C0-60FFBF153C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92-4CFD-89C0-60FFBF153C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92-4CFD-89C0-60FFBF153C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93</c:v>
                </c:pt>
                <c:pt idx="6">
                  <c:v>63</c:v>
                </c:pt>
                <c:pt idx="9">
                  <c:v>37</c:v>
                </c:pt>
                <c:pt idx="12">
                  <c:v>27</c:v>
                </c:pt>
              </c:numCache>
            </c:numRef>
          </c:val>
          <c:extLst>
            <c:ext xmlns:c16="http://schemas.microsoft.com/office/drawing/2014/chart" uri="{C3380CC4-5D6E-409C-BE32-E72D297353CC}">
              <c16:uniqueId val="{00000003-1992-4CFD-89C0-60FFBF153C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586</c:v>
                </c:pt>
                <c:pt idx="3">
                  <c:v>503</c:v>
                </c:pt>
                <c:pt idx="6">
                  <c:v>222</c:v>
                </c:pt>
                <c:pt idx="9">
                  <c:v>204</c:v>
                </c:pt>
                <c:pt idx="12">
                  <c:v>199</c:v>
                </c:pt>
              </c:numCache>
            </c:numRef>
          </c:val>
          <c:extLst>
            <c:ext xmlns:c16="http://schemas.microsoft.com/office/drawing/2014/chart" uri="{C3380CC4-5D6E-409C-BE32-E72D297353CC}">
              <c16:uniqueId val="{00000004-1992-4CFD-89C0-60FFBF153C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92-4CFD-89C0-60FFBF153C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92-4CFD-89C0-60FFBF153C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2505</c:v>
                </c:pt>
                <c:pt idx="3">
                  <c:v>2273</c:v>
                </c:pt>
                <c:pt idx="6">
                  <c:v>2068</c:v>
                </c:pt>
                <c:pt idx="9">
                  <c:v>2109</c:v>
                </c:pt>
                <c:pt idx="12">
                  <c:v>2133</c:v>
                </c:pt>
              </c:numCache>
            </c:numRef>
          </c:val>
          <c:extLst>
            <c:ext xmlns:c16="http://schemas.microsoft.com/office/drawing/2014/chart" uri="{C3380CC4-5D6E-409C-BE32-E72D297353CC}">
              <c16:uniqueId val="{00000007-1992-4CFD-89C0-60FFBF153C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c:v>
                </c:pt>
                <c:pt idx="2">
                  <c:v>#N/A</c:v>
                </c:pt>
                <c:pt idx="3">
                  <c:v>#N/A</c:v>
                </c:pt>
                <c:pt idx="4">
                  <c:v>28</c:v>
                </c:pt>
                <c:pt idx="5">
                  <c:v>#N/A</c:v>
                </c:pt>
                <c:pt idx="6">
                  <c:v>#N/A</c:v>
                </c:pt>
                <c:pt idx="7">
                  <c:v>-56</c:v>
                </c:pt>
                <c:pt idx="8">
                  <c:v>#N/A</c:v>
                </c:pt>
                <c:pt idx="9">
                  <c:v>#N/A</c:v>
                </c:pt>
                <c:pt idx="10">
                  <c:v>-44</c:v>
                </c:pt>
                <c:pt idx="11">
                  <c:v>#N/A</c:v>
                </c:pt>
                <c:pt idx="12">
                  <c:v>#N/A</c:v>
                </c:pt>
                <c:pt idx="13">
                  <c:v>32</c:v>
                </c:pt>
                <c:pt idx="14">
                  <c:v>#N/A</c:v>
                </c:pt>
              </c:numCache>
            </c:numRef>
          </c:val>
          <c:smooth val="0"/>
          <c:extLst>
            <c:ext xmlns:c16="http://schemas.microsoft.com/office/drawing/2014/chart" uri="{C3380CC4-5D6E-409C-BE32-E72D297353CC}">
              <c16:uniqueId val="{00000008-1992-4CFD-89C0-60FFBF153C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24417</c:v>
                </c:pt>
                <c:pt idx="5">
                  <c:v>24112</c:v>
                </c:pt>
                <c:pt idx="8">
                  <c:v>24190</c:v>
                </c:pt>
                <c:pt idx="11">
                  <c:v>23903</c:v>
                </c:pt>
                <c:pt idx="14">
                  <c:v>22626</c:v>
                </c:pt>
              </c:numCache>
            </c:numRef>
          </c:val>
          <c:extLst>
            <c:ext xmlns:c16="http://schemas.microsoft.com/office/drawing/2014/chart" uri="{C3380CC4-5D6E-409C-BE32-E72D297353CC}">
              <c16:uniqueId val="{00000000-1548-4CC4-A520-4BE39E1EA2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3962</c:v>
                </c:pt>
                <c:pt idx="5">
                  <c:v>3567</c:v>
                </c:pt>
                <c:pt idx="8">
                  <c:v>2561</c:v>
                </c:pt>
                <c:pt idx="11">
                  <c:v>1880</c:v>
                </c:pt>
                <c:pt idx="14">
                  <c:v>1378</c:v>
                </c:pt>
              </c:numCache>
            </c:numRef>
          </c:val>
          <c:extLst>
            <c:ext xmlns:c16="http://schemas.microsoft.com/office/drawing/2014/chart" uri="{C3380CC4-5D6E-409C-BE32-E72D297353CC}">
              <c16:uniqueId val="{00000001-1548-4CC4-A520-4BE39E1EA2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6836</c:v>
                </c:pt>
                <c:pt idx="5">
                  <c:v>6919</c:v>
                </c:pt>
                <c:pt idx="8">
                  <c:v>7833</c:v>
                </c:pt>
                <c:pt idx="11">
                  <c:v>8907</c:v>
                </c:pt>
                <c:pt idx="14">
                  <c:v>11483</c:v>
                </c:pt>
              </c:numCache>
            </c:numRef>
          </c:val>
          <c:extLst>
            <c:ext xmlns:c16="http://schemas.microsoft.com/office/drawing/2014/chart" uri="{C3380CC4-5D6E-409C-BE32-E72D297353CC}">
              <c16:uniqueId val="{00000002-1548-4CC4-A520-4BE39E1EA2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8-4CC4-A520-4BE39E1EA2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8-4CC4-A520-4BE39E1EA2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8-4CC4-A520-4BE39E1EA2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5847</c:v>
                </c:pt>
                <c:pt idx="3">
                  <c:v>5765</c:v>
                </c:pt>
                <c:pt idx="6">
                  <c:v>5690</c:v>
                </c:pt>
                <c:pt idx="9">
                  <c:v>5612</c:v>
                </c:pt>
                <c:pt idx="12">
                  <c:v>5542</c:v>
                </c:pt>
              </c:numCache>
            </c:numRef>
          </c:val>
          <c:extLst>
            <c:ext xmlns:c16="http://schemas.microsoft.com/office/drawing/2014/chart" uri="{C3380CC4-5D6E-409C-BE32-E72D297353CC}">
              <c16:uniqueId val="{00000006-1548-4CC4-A520-4BE39E1EA2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476</c:v>
                </c:pt>
                <c:pt idx="3">
                  <c:v>376</c:v>
                </c:pt>
                <c:pt idx="6">
                  <c:v>316</c:v>
                </c:pt>
                <c:pt idx="9">
                  <c:v>276</c:v>
                </c:pt>
                <c:pt idx="12">
                  <c:v>244</c:v>
                </c:pt>
              </c:numCache>
            </c:numRef>
          </c:val>
          <c:extLst>
            <c:ext xmlns:c16="http://schemas.microsoft.com/office/drawing/2014/chart" uri="{C3380CC4-5D6E-409C-BE32-E72D297353CC}">
              <c16:uniqueId val="{00000007-1548-4CC4-A520-4BE39E1EA2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3451</c:v>
                </c:pt>
                <c:pt idx="3">
                  <c:v>3249</c:v>
                </c:pt>
                <c:pt idx="6">
                  <c:v>2459</c:v>
                </c:pt>
                <c:pt idx="9">
                  <c:v>1830</c:v>
                </c:pt>
                <c:pt idx="12">
                  <c:v>1271</c:v>
                </c:pt>
              </c:numCache>
            </c:numRef>
          </c:val>
          <c:extLst>
            <c:ext xmlns:c16="http://schemas.microsoft.com/office/drawing/2014/chart" uri="{C3380CC4-5D6E-409C-BE32-E72D297353CC}">
              <c16:uniqueId val="{00000008-1548-4CC4-A520-4BE39E1EA2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120</c:v>
                </c:pt>
                <c:pt idx="3">
                  <c:v>0</c:v>
                </c:pt>
                <c:pt idx="6">
                  <c:v>0</c:v>
                </c:pt>
                <c:pt idx="9">
                  <c:v>0</c:v>
                </c:pt>
                <c:pt idx="12">
                  <c:v>0</c:v>
                </c:pt>
              </c:numCache>
            </c:numRef>
          </c:val>
          <c:extLst>
            <c:ext xmlns:c16="http://schemas.microsoft.com/office/drawing/2014/chart" uri="{C3380CC4-5D6E-409C-BE32-E72D297353CC}">
              <c16:uniqueId val="{00000009-1548-4CC4-A520-4BE39E1EA2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24714</c:v>
                </c:pt>
                <c:pt idx="3">
                  <c:v>24917</c:v>
                </c:pt>
                <c:pt idx="6">
                  <c:v>25172</c:v>
                </c:pt>
                <c:pt idx="9">
                  <c:v>25275</c:v>
                </c:pt>
                <c:pt idx="12">
                  <c:v>24409</c:v>
                </c:pt>
              </c:numCache>
            </c:numRef>
          </c:val>
          <c:extLst>
            <c:ext xmlns:c16="http://schemas.microsoft.com/office/drawing/2014/chart" uri="{C3380CC4-5D6E-409C-BE32-E72D297353CC}">
              <c16:uniqueId val="{0000000A-1548-4CC4-A520-4BE39E1EA2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48-4CC4-A520-4BE39E1EA2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4398</c:v>
                </c:pt>
                <c:pt idx="1">
                  <c:v>4979</c:v>
                </c:pt>
                <c:pt idx="2">
                  <c:v>6427</c:v>
                </c:pt>
              </c:numCache>
            </c:numRef>
          </c:val>
          <c:extLst>
            <c:ext xmlns:c16="http://schemas.microsoft.com/office/drawing/2014/chart" uri="{C3380CC4-5D6E-409C-BE32-E72D297353CC}">
              <c16:uniqueId val="{00000000-6C04-468E-B153-53139A041B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C04-468E-B153-53139A041B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2298</c:v>
                </c:pt>
                <c:pt idx="1">
                  <c:v>2633</c:v>
                </c:pt>
                <c:pt idx="2">
                  <c:v>3651</c:v>
                </c:pt>
              </c:numCache>
            </c:numRef>
          </c:val>
          <c:extLst>
            <c:ext xmlns:c16="http://schemas.microsoft.com/office/drawing/2014/chart" uri="{C3380CC4-5D6E-409C-BE32-E72D297353CC}">
              <c16:uniqueId val="{00000002-6C04-468E-B153-53139A041B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年度と比較して、臨時財政対策債の償還金の増加などに伴い公債費等が増加した一方、特定財源や基準財政需要額に算入された額が減少したため、分子が増加した。</a:t>
          </a:r>
        </a:p>
        <a:p>
          <a:r>
            <a:rPr kumimoji="1" lang="ja-JP" altLang="en-US" sz="1400">
              <a:solidFill>
                <a:sysClr val="windowText" lastClr="000000"/>
              </a:solidFill>
              <a:latin typeface="ＭＳ ゴシック" pitchFamily="49" charset="-128"/>
              <a:ea typeface="ＭＳ ゴシック" pitchFamily="49" charset="-128"/>
            </a:rPr>
            <a:t>　一般会計の元利償還金は、過年度の起債の償還開始や終了の推移により年度間で比較すると上昇している年度もあり、令和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年度においても増加しているが、償還元金以上の借入を行わない地方債管理に伴い、長期的には減少傾向にある。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将来負担額について、一般会計等において地方債現在高が減少し、下水道事業会計の地方債償還に充てるための繰出金見込額などについても減少していることにより、将来負担額全体としては減少している。</a:t>
          </a:r>
        </a:p>
        <a:p>
          <a:r>
            <a:rPr kumimoji="1" lang="ja-JP" altLang="en-US" sz="1400">
              <a:solidFill>
                <a:sysClr val="windowText" lastClr="000000"/>
              </a:solidFill>
              <a:latin typeface="ＭＳ ゴシック" pitchFamily="49" charset="-128"/>
              <a:ea typeface="ＭＳ ゴシック" pitchFamily="49" charset="-128"/>
            </a:rPr>
            <a:t>　将来負担額が大きく増加しないよう、地方債については事業内容の精査や補助金の活用を図るなど、可能な限り抑制に努めていく。</a:t>
          </a:r>
        </a:p>
        <a:p>
          <a:r>
            <a:rPr kumimoji="1" lang="ja-JP" altLang="en-US" sz="1400">
              <a:solidFill>
                <a:sysClr val="windowText" lastClr="000000"/>
              </a:solidFill>
              <a:latin typeface="ＭＳ ゴシック" pitchFamily="49" charset="-128"/>
              <a:ea typeface="ＭＳ ゴシック" pitchFamily="49" charset="-128"/>
            </a:rPr>
            <a:t>　充当可能財源等は、公共施設等整備基金への積み立てを行ったことや、財政調整基金の繰入を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政策的な取り崩し以外は行わなかったこと</a:t>
          </a:r>
          <a:r>
            <a:rPr kumimoji="1" lang="ja-JP" altLang="en-US" sz="1400">
              <a:solidFill>
                <a:sysClr val="windowText" lastClr="000000"/>
              </a:solidFill>
              <a:latin typeface="ＭＳ ゴシック" pitchFamily="49" charset="-128"/>
              <a:ea typeface="ＭＳ ゴシック" pitchFamily="49" charset="-128"/>
            </a:rPr>
            <a:t>などにより増加となった。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億円減少した一方、決算剰余金を「財政調整基金」や「公共施設等整備基金」に積み立てを行ったことなどにより、前年度比約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各会計年度において決算剰余金を生じた場合は、当該剰余金のうち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額を財政調整基金に積み立て、その残りの額から繰越金等（翌年度予算に計上した前年度繰越金のほか、使途を特定した寄附金、目的税や各種交付金の事業未充当分等）を差し引いた額を公共施設等整備基金に積み立てることとしている。なお、財政調整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％を下回る見込みの場合は、公共施設等整備基金への積み立てより財政調整基金残高の維持を優先することとしているが、当該剰余金が生じた決算年度末時点での財政調整基金残高が標準財政規模の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％を超えている場合は、当該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％を超えている額と同額程度を翌年度の歳入一般財源から公共施設等整備基金へ積み立てることとしている。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公共施設等整備基金：公共施設の整備及び維持補修、庁舎整備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みどりの基金：環境保全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教育振興基金：学校教育施設及び教育備品の整備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郷土美術館建設基金：郷土美術館建設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年度決算剰余金のうち、使途が確定していない金額、及び令和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年度に収入した使途が限定されていない寄附金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緑地保全事業実施に伴い約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年度に収入した都市計画税のうち、都市計画事業の決算額を上回り、翌年度へ繰越した分約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公共施設の老朽化に伴う改修が続くことから、特に公共施設等整備基金や教育振興基金の運用について留意する必要がある。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％相当を基準とし、災害等に備えて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116,839
114,457
12.88
51,081,080
49,953,258
675,609
24,111,177
24,409,480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年度の基準財政需要額は、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一時的な措置として追加された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臨時費目が減少したものの、臨時財政対策債振替相当額が大きく減少したため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となった。また、基準財政収入額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、市民税所得割や法人税割が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となったことなどから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増加したが、基準財政需要額の増加が基準財政収入額の増加を上回ったため、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は単年度で前年度比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となった。この結果、</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a:off x="3752850" y="696667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xdr:cNvCxnSpPr/>
      </xdr:nvCxnSpPr>
      <xdr:spPr>
        <a:xfrm>
          <a:off x="2940050" y="6932205"/>
          <a:ext cx="8128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127250" y="693220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333500" y="693220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4640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45847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37020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409950" y="66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2889250" y="6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5971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0955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7843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282700" y="688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9715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人件費が退職手当負担金の減少などにより約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億円減少したものの、燃料費の高騰などによる光熱水費の増加や一部の管理運営業務を指定管理者へ委託したことなどにより物件費が約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億円増加したことなどから、経常的経費充当一般財源が前年度比約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上昇した。物件費のほか、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扶助費の増加が依然として続いている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状況のなか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、今後も様々な課題に取り組むため、市税徴収率向上や受益者負担の適正化など歳入確保に努めていく。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119380</xdr:rowOff>
    </xdr:to>
    <xdr:cxnSp macro="">
      <xdr:nvCxnSpPr>
        <xdr:cNvPr id="134" name="直線コネクタ 133"/>
        <xdr:cNvCxnSpPr/>
      </xdr:nvCxnSpPr>
      <xdr:spPr>
        <a:xfrm>
          <a:off x="3752850" y="10083800"/>
          <a:ext cx="762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4584700" y="1029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167640</xdr:rowOff>
    </xdr:to>
    <xdr:cxnSp macro="">
      <xdr:nvCxnSpPr>
        <xdr:cNvPr id="137" name="直線コネクタ 136"/>
        <xdr:cNvCxnSpPr/>
      </xdr:nvCxnSpPr>
      <xdr:spPr>
        <a:xfrm flipV="1">
          <a:off x="2940050" y="10083800"/>
          <a:ext cx="8128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40995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60537</xdr:rowOff>
    </xdr:to>
    <xdr:cxnSp macro="">
      <xdr:nvCxnSpPr>
        <xdr:cNvPr id="140" name="直線コネクタ 139"/>
        <xdr:cNvCxnSpPr/>
      </xdr:nvCxnSpPr>
      <xdr:spPr>
        <a:xfrm flipV="1">
          <a:off x="2127250" y="10393680"/>
          <a:ext cx="8128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5971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124883</xdr:rowOff>
    </xdr:to>
    <xdr:cxnSp macro="">
      <xdr:nvCxnSpPr>
        <xdr:cNvPr id="143" name="直線コネクタ 142"/>
        <xdr:cNvCxnSpPr/>
      </xdr:nvCxnSpPr>
      <xdr:spPr>
        <a:xfrm flipV="1">
          <a:off x="1333500" y="10454217"/>
          <a:ext cx="79375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784350" y="10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xdr:cNvSpPr txBox="1"/>
      </xdr:nvSpPr>
      <xdr:spPr>
        <a:xfrm>
          <a:off x="971550" y="101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3" name="楕円 152"/>
        <xdr:cNvSpPr/>
      </xdr:nvSpPr>
      <xdr:spPr>
        <a:xfrm>
          <a:off x="446405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4" name="財政構造の弾力性該当値テキスト"/>
        <xdr:cNvSpPr txBox="1"/>
      </xdr:nvSpPr>
      <xdr:spPr>
        <a:xfrm>
          <a:off x="4584700" y="101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xdr:cNvSpPr/>
      </xdr:nvSpPr>
      <xdr:spPr>
        <a:xfrm>
          <a:off x="3702050" y="10036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xdr:cNvSpPr txBox="1"/>
      </xdr:nvSpPr>
      <xdr:spPr>
        <a:xfrm>
          <a:off x="34099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7" name="楕円 156"/>
        <xdr:cNvSpPr/>
      </xdr:nvSpPr>
      <xdr:spPr>
        <a:xfrm>
          <a:off x="288925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8" name="テキスト ボックス 157"/>
        <xdr:cNvSpPr txBox="1"/>
      </xdr:nvSpPr>
      <xdr:spPr>
        <a:xfrm>
          <a:off x="2597150" y="1011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xdr:cNvSpPr/>
      </xdr:nvSpPr>
      <xdr:spPr>
        <a:xfrm>
          <a:off x="2095500" y="104034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60" name="テキスト ボックス 159"/>
        <xdr:cNvSpPr txBox="1"/>
      </xdr:nvSpPr>
      <xdr:spPr>
        <a:xfrm>
          <a:off x="1784350" y="1017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1" name="楕円 160"/>
        <xdr:cNvSpPr/>
      </xdr:nvSpPr>
      <xdr:spPr>
        <a:xfrm>
          <a:off x="12827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62" name="テキスト ボックス 161"/>
        <xdr:cNvSpPr txBox="1"/>
      </xdr:nvSpPr>
      <xdr:spPr>
        <a:xfrm>
          <a:off x="9715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、電力・ガス・食料品等価格高騰緊急支援給付金給付事務に係る経費や一部の市立学童保育所の管理運営業務を指定管理者へ委託したことなどにより前年度比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121,398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今後も物価高騰等の影響により、物件費が上昇することが予想される。光熱水費の節減や委託業務の仕様の見直しなど、歳出抑制に努めていく。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104587</xdr:rowOff>
    </xdr:from>
    <xdr:to>
      <xdr:col>23</xdr:col>
      <xdr:colOff>133350</xdr:colOff>
      <xdr:row>82</xdr:row>
      <xdr:rowOff>162674</xdr:rowOff>
    </xdr:to>
    <xdr:cxnSp macro="">
      <xdr:nvCxnSpPr>
        <xdr:cNvPr id="197" name="直線コネクタ 196"/>
        <xdr:cNvCxnSpPr/>
      </xdr:nvCxnSpPr>
      <xdr:spPr>
        <a:xfrm>
          <a:off x="3752850" y="13851067"/>
          <a:ext cx="7620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4584700" y="1396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72951</xdr:rowOff>
    </xdr:from>
    <xdr:to>
      <xdr:col>19</xdr:col>
      <xdr:colOff>133350</xdr:colOff>
      <xdr:row>82</xdr:row>
      <xdr:rowOff>104587</xdr:rowOff>
    </xdr:to>
    <xdr:cxnSp macro="">
      <xdr:nvCxnSpPr>
        <xdr:cNvPr id="200" name="直線コネクタ 199"/>
        <xdr:cNvCxnSpPr/>
      </xdr:nvCxnSpPr>
      <xdr:spPr>
        <a:xfrm>
          <a:off x="2940050" y="13819431"/>
          <a:ext cx="812800" cy="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xdr:cNvSpPr txBox="1"/>
      </xdr:nvSpPr>
      <xdr:spPr>
        <a:xfrm>
          <a:off x="3409950" y="1402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118925</xdr:rowOff>
    </xdr:from>
    <xdr:to>
      <xdr:col>15</xdr:col>
      <xdr:colOff>82550</xdr:colOff>
      <xdr:row>82</xdr:row>
      <xdr:rowOff>72951</xdr:rowOff>
    </xdr:to>
    <xdr:cxnSp macro="">
      <xdr:nvCxnSpPr>
        <xdr:cNvPr id="203" name="直線コネクタ 202"/>
        <xdr:cNvCxnSpPr/>
      </xdr:nvCxnSpPr>
      <xdr:spPr>
        <a:xfrm>
          <a:off x="2127250" y="13697765"/>
          <a:ext cx="8128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xdr:cNvSpPr txBox="1"/>
      </xdr:nvSpPr>
      <xdr:spPr>
        <a:xfrm>
          <a:off x="2597150" y="1391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77220</xdr:rowOff>
    </xdr:from>
    <xdr:to>
      <xdr:col>11</xdr:col>
      <xdr:colOff>31750</xdr:colOff>
      <xdr:row>81</xdr:row>
      <xdr:rowOff>118925</xdr:rowOff>
    </xdr:to>
    <xdr:cxnSp macro="">
      <xdr:nvCxnSpPr>
        <xdr:cNvPr id="206" name="直線コネクタ 205"/>
        <xdr:cNvCxnSpPr/>
      </xdr:nvCxnSpPr>
      <xdr:spPr>
        <a:xfrm>
          <a:off x="1333500" y="13656060"/>
          <a:ext cx="793750" cy="4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xdr:cNvSpPr txBox="1"/>
      </xdr:nvSpPr>
      <xdr:spPr>
        <a:xfrm>
          <a:off x="1784350" y="138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xdr:cNvSpPr txBox="1"/>
      </xdr:nvSpPr>
      <xdr:spPr>
        <a:xfrm>
          <a:off x="971550" y="137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111874</xdr:rowOff>
    </xdr:from>
    <xdr:to>
      <xdr:col>23</xdr:col>
      <xdr:colOff>184150</xdr:colOff>
      <xdr:row>83</xdr:row>
      <xdr:rowOff>42024</xdr:rowOff>
    </xdr:to>
    <xdr:sp macro="" textlink="">
      <xdr:nvSpPr>
        <xdr:cNvPr id="216" name="楕円 215"/>
        <xdr:cNvSpPr/>
      </xdr:nvSpPr>
      <xdr:spPr>
        <a:xfrm>
          <a:off x="4464050" y="13858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128401</xdr:rowOff>
    </xdr:from>
    <xdr:ext cx="762000" cy="259045"/>
    <xdr:sp macro="" textlink="">
      <xdr:nvSpPr>
        <xdr:cNvPr id="217" name="人件費・物件費等の状況該当値テキスト"/>
        <xdr:cNvSpPr txBox="1"/>
      </xdr:nvSpPr>
      <xdr:spPr>
        <a:xfrm>
          <a:off x="4584700" y="1370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53787</xdr:rowOff>
    </xdr:from>
    <xdr:to>
      <xdr:col>19</xdr:col>
      <xdr:colOff>184150</xdr:colOff>
      <xdr:row>82</xdr:row>
      <xdr:rowOff>155387</xdr:rowOff>
    </xdr:to>
    <xdr:sp macro="" textlink="">
      <xdr:nvSpPr>
        <xdr:cNvPr id="218" name="楕円 217"/>
        <xdr:cNvSpPr/>
      </xdr:nvSpPr>
      <xdr:spPr>
        <a:xfrm>
          <a:off x="3702050" y="138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165564</xdr:rowOff>
    </xdr:from>
    <xdr:ext cx="736600" cy="259045"/>
    <xdr:sp macro="" textlink="">
      <xdr:nvSpPr>
        <xdr:cNvPr id="219" name="テキスト ボックス 218"/>
        <xdr:cNvSpPr txBox="1"/>
      </xdr:nvSpPr>
      <xdr:spPr>
        <a:xfrm>
          <a:off x="3409950" y="1357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22151</xdr:rowOff>
    </xdr:from>
    <xdr:to>
      <xdr:col>15</xdr:col>
      <xdr:colOff>133350</xdr:colOff>
      <xdr:row>82</xdr:row>
      <xdr:rowOff>123751</xdr:rowOff>
    </xdr:to>
    <xdr:sp macro="" textlink="">
      <xdr:nvSpPr>
        <xdr:cNvPr id="220" name="楕円 219"/>
        <xdr:cNvSpPr/>
      </xdr:nvSpPr>
      <xdr:spPr>
        <a:xfrm>
          <a:off x="2889250" y="137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133928</xdr:rowOff>
    </xdr:from>
    <xdr:ext cx="762000" cy="259045"/>
    <xdr:sp macro="" textlink="">
      <xdr:nvSpPr>
        <xdr:cNvPr id="221" name="テキスト ボックス 220"/>
        <xdr:cNvSpPr txBox="1"/>
      </xdr:nvSpPr>
      <xdr:spPr>
        <a:xfrm>
          <a:off x="2597150" y="135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68125</xdr:rowOff>
    </xdr:from>
    <xdr:to>
      <xdr:col>11</xdr:col>
      <xdr:colOff>82550</xdr:colOff>
      <xdr:row>81</xdr:row>
      <xdr:rowOff>169725</xdr:rowOff>
    </xdr:to>
    <xdr:sp macro="" textlink="">
      <xdr:nvSpPr>
        <xdr:cNvPr id="222" name="楕円 221"/>
        <xdr:cNvSpPr/>
      </xdr:nvSpPr>
      <xdr:spPr>
        <a:xfrm>
          <a:off x="2095500" y="13646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8452</xdr:rowOff>
    </xdr:from>
    <xdr:ext cx="762000" cy="259045"/>
    <xdr:sp macro="" textlink="">
      <xdr:nvSpPr>
        <xdr:cNvPr id="223" name="テキスト ボックス 222"/>
        <xdr:cNvSpPr txBox="1"/>
      </xdr:nvSpPr>
      <xdr:spPr>
        <a:xfrm>
          <a:off x="1784350" y="134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26420</xdr:rowOff>
    </xdr:from>
    <xdr:to>
      <xdr:col>7</xdr:col>
      <xdr:colOff>31750</xdr:colOff>
      <xdr:row>81</xdr:row>
      <xdr:rowOff>128020</xdr:rowOff>
    </xdr:to>
    <xdr:sp macro="" textlink="">
      <xdr:nvSpPr>
        <xdr:cNvPr id="224" name="楕円 223"/>
        <xdr:cNvSpPr/>
      </xdr:nvSpPr>
      <xdr:spPr>
        <a:xfrm>
          <a:off x="1282700" y="13605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138197</xdr:rowOff>
    </xdr:from>
    <xdr:ext cx="762000" cy="259045"/>
    <xdr:sp macro="" textlink="">
      <xdr:nvSpPr>
        <xdr:cNvPr id="225" name="テキスト ボックス 224"/>
        <xdr:cNvSpPr txBox="1"/>
      </xdr:nvSpPr>
      <xdr:spPr>
        <a:xfrm>
          <a:off x="971550" y="1338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東久留米市は、ラスパイレス指数を算出する際に使用する学歴別の経験年数ごとに算出される平均給料額の区分において、人数の少ない区分が多く、一人の影響を受けやすい構造となっている。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ポイント下降しているが、これは退職等による職員構成の変動による影響が大きい。</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135164</xdr:rowOff>
    </xdr:to>
    <xdr:cxnSp macro="">
      <xdr:nvCxnSpPr>
        <xdr:cNvPr id="261" name="直線コネクタ 260"/>
        <xdr:cNvCxnSpPr/>
      </xdr:nvCxnSpPr>
      <xdr:spPr>
        <a:xfrm flipV="1">
          <a:off x="14712950" y="14198781"/>
          <a:ext cx="762000" cy="1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xdr:cNvSpPr txBox="1"/>
      </xdr:nvSpPr>
      <xdr:spPr>
        <a:xfrm>
          <a:off x="15563850" y="1418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64" name="直線コネクタ 263"/>
        <xdr:cNvCxnSpPr/>
      </xdr:nvCxnSpPr>
      <xdr:spPr>
        <a:xfrm flipV="1">
          <a:off x="13903960" y="14384564"/>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84364</xdr:rowOff>
    </xdr:to>
    <xdr:cxnSp macro="">
      <xdr:nvCxnSpPr>
        <xdr:cNvPr id="267" name="直線コネクタ 266"/>
        <xdr:cNvCxnSpPr/>
      </xdr:nvCxnSpPr>
      <xdr:spPr>
        <a:xfrm>
          <a:off x="13106400" y="14350093"/>
          <a:ext cx="79756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170543</xdr:rowOff>
    </xdr:to>
    <xdr:cxnSp macro="">
      <xdr:nvCxnSpPr>
        <xdr:cNvPr id="270" name="直線コネクタ 269"/>
        <xdr:cNvCxnSpPr/>
      </xdr:nvCxnSpPr>
      <xdr:spPr>
        <a:xfrm flipV="1">
          <a:off x="12293600" y="14350093"/>
          <a:ext cx="8128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2763500" y="1440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xdr:cNvSpPr/>
      </xdr:nvSpPr>
      <xdr:spPr>
        <a:xfrm>
          <a:off x="15427960" y="141479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xdr:cNvSpPr txBox="1"/>
      </xdr:nvSpPr>
      <xdr:spPr>
        <a:xfrm>
          <a:off x="15563850" y="139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4665960" y="143337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xdr:cNvSpPr txBox="1"/>
      </xdr:nvSpPr>
      <xdr:spPr>
        <a:xfrm>
          <a:off x="14370050" y="1442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3868400" y="144506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xdr:cNvSpPr txBox="1"/>
      </xdr:nvSpPr>
      <xdr:spPr>
        <a:xfrm>
          <a:off x="13557250" y="1453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3055600" y="1429929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276350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xdr:cNvSpPr/>
      </xdr:nvSpPr>
      <xdr:spPr>
        <a:xfrm>
          <a:off x="12242800" y="14536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xdr:cNvSpPr txBox="1"/>
      </xdr:nvSpPr>
      <xdr:spPr>
        <a:xfrm>
          <a:off x="119507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人口千人当たり職員数は、類似団体平均がこの５年間で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人増員となった一方で、当市は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年度からほぼ横ばいを維持しており、令和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全国平均、類似団体平均及び東京都平均を大きく下回っている。市ではこれまで民間活力の導入や多様な雇用形態の活用等により、最小の職員数で最大の効果を挙げる職員体制を目指してきたが、国の要請の変化（削減から人材の確保へ）や定年引上げ、病気休暇等による欠員といった課題を踏まえ、定員管理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57044</xdr:rowOff>
    </xdr:to>
    <xdr:cxnSp macro="">
      <xdr:nvCxnSpPr>
        <xdr:cNvPr id="324" name="直線コネクタ 323"/>
        <xdr:cNvCxnSpPr/>
      </xdr:nvCxnSpPr>
      <xdr:spPr>
        <a:xfrm>
          <a:off x="14712950" y="10279062"/>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5563850" y="1051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53022</xdr:rowOff>
    </xdr:to>
    <xdr:cxnSp macro="">
      <xdr:nvCxnSpPr>
        <xdr:cNvPr id="327" name="直線コネクタ 326"/>
        <xdr:cNvCxnSpPr/>
      </xdr:nvCxnSpPr>
      <xdr:spPr>
        <a:xfrm>
          <a:off x="13903960" y="10279062"/>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4370050" y="1061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61066</xdr:rowOff>
    </xdr:to>
    <xdr:cxnSp macro="">
      <xdr:nvCxnSpPr>
        <xdr:cNvPr id="330" name="直線コネクタ 329"/>
        <xdr:cNvCxnSpPr/>
      </xdr:nvCxnSpPr>
      <xdr:spPr>
        <a:xfrm flipV="1">
          <a:off x="13106400" y="10279062"/>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61066</xdr:rowOff>
    </xdr:to>
    <xdr:cxnSp macro="">
      <xdr:nvCxnSpPr>
        <xdr:cNvPr id="333" name="直線コネクタ 332"/>
        <xdr:cNvCxnSpPr/>
      </xdr:nvCxnSpPr>
      <xdr:spPr>
        <a:xfrm>
          <a:off x="12293600" y="1028710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19507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6244</xdr:rowOff>
    </xdr:from>
    <xdr:to>
      <xdr:col>81</xdr:col>
      <xdr:colOff>95250</xdr:colOff>
      <xdr:row>61</xdr:row>
      <xdr:rowOff>107844</xdr:rowOff>
    </xdr:to>
    <xdr:sp macro="" textlink="">
      <xdr:nvSpPr>
        <xdr:cNvPr id="343" name="楕円 342"/>
        <xdr:cNvSpPr/>
      </xdr:nvSpPr>
      <xdr:spPr>
        <a:xfrm>
          <a:off x="15427960" y="102322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22771</xdr:rowOff>
    </xdr:from>
    <xdr:ext cx="762000" cy="259045"/>
    <xdr:sp macro="" textlink="">
      <xdr:nvSpPr>
        <xdr:cNvPr id="344" name="定員管理の状況該当値テキスト"/>
        <xdr:cNvSpPr txBox="1"/>
      </xdr:nvSpPr>
      <xdr:spPr>
        <a:xfrm>
          <a:off x="15563850" y="1008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45" name="楕円 344"/>
        <xdr:cNvSpPr/>
      </xdr:nvSpPr>
      <xdr:spPr>
        <a:xfrm>
          <a:off x="14665960" y="102282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46" name="テキスト ボックス 345"/>
        <xdr:cNvSpPr txBox="1"/>
      </xdr:nvSpPr>
      <xdr:spPr>
        <a:xfrm>
          <a:off x="14370050" y="100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7" name="楕円 346"/>
        <xdr:cNvSpPr/>
      </xdr:nvSpPr>
      <xdr:spPr>
        <a:xfrm>
          <a:off x="13868400" y="102282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48" name="テキスト ボックス 347"/>
        <xdr:cNvSpPr txBox="1"/>
      </xdr:nvSpPr>
      <xdr:spPr>
        <a:xfrm>
          <a:off x="13557250" y="100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49" name="楕円 348"/>
        <xdr:cNvSpPr/>
      </xdr:nvSpPr>
      <xdr:spPr>
        <a:xfrm>
          <a:off x="13055600" y="1023630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50" name="テキスト ボックス 349"/>
        <xdr:cNvSpPr txBox="1"/>
      </xdr:nvSpPr>
      <xdr:spPr>
        <a:xfrm>
          <a:off x="12763500" y="100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51" name="楕円 350"/>
        <xdr:cNvSpPr/>
      </xdr:nvSpPr>
      <xdr:spPr>
        <a:xfrm>
          <a:off x="12242800" y="102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122043</xdr:rowOff>
    </xdr:from>
    <xdr:ext cx="762000" cy="259045"/>
    <xdr:sp macro="" textlink="">
      <xdr:nvSpPr>
        <xdr:cNvPr id="352" name="テキスト ボックス 351"/>
        <xdr:cNvSpPr txBox="1"/>
      </xdr:nvSpPr>
      <xdr:spPr>
        <a:xfrm>
          <a:off x="11950700" y="100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地方債の元金償還額以上に借入れを行わない地方債管理を行ってきたことなどにより公債費が減少したことに加え、公営企業や一部事務組合における地方債の残高が減少ことなどにより実質公債費負担比率は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前年度と同ポイントの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状況が続いてはいるものの、東京都平均と比較すると高止まりしているため、今後とも、緊急度・住民ニーズを的確に把握した事業の選択により、地方債に大きく頼ることのない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112788</xdr:rowOff>
    </xdr:from>
    <xdr:to>
      <xdr:col>81</xdr:col>
      <xdr:colOff>44450</xdr:colOff>
      <xdr:row>37</xdr:row>
      <xdr:rowOff>112788</xdr:rowOff>
    </xdr:to>
    <xdr:cxnSp macro="">
      <xdr:nvCxnSpPr>
        <xdr:cNvPr id="387" name="直線コネクタ 386"/>
        <xdr:cNvCxnSpPr/>
      </xdr:nvCxnSpPr>
      <xdr:spPr>
        <a:xfrm>
          <a:off x="14712950" y="631546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5563850" y="676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112788</xdr:rowOff>
    </xdr:from>
    <xdr:to>
      <xdr:col>77</xdr:col>
      <xdr:colOff>44450</xdr:colOff>
      <xdr:row>37</xdr:row>
      <xdr:rowOff>135769</xdr:rowOff>
    </xdr:to>
    <xdr:cxnSp macro="">
      <xdr:nvCxnSpPr>
        <xdr:cNvPr id="390" name="直線コネクタ 389"/>
        <xdr:cNvCxnSpPr/>
      </xdr:nvCxnSpPr>
      <xdr:spPr>
        <a:xfrm flipV="1">
          <a:off x="13903960" y="6315468"/>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43700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37</xdr:row>
      <xdr:rowOff>158750</xdr:rowOff>
    </xdr:to>
    <xdr:cxnSp macro="">
      <xdr:nvCxnSpPr>
        <xdr:cNvPr id="393" name="直線コネクタ 392"/>
        <xdr:cNvCxnSpPr/>
      </xdr:nvCxnSpPr>
      <xdr:spPr>
        <a:xfrm flipV="1">
          <a:off x="13106400" y="6338449"/>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37</xdr:row>
      <xdr:rowOff>158750</xdr:rowOff>
    </xdr:to>
    <xdr:cxnSp macro="">
      <xdr:nvCxnSpPr>
        <xdr:cNvPr id="396" name="直線コネクタ 395"/>
        <xdr:cNvCxnSpPr/>
      </xdr:nvCxnSpPr>
      <xdr:spPr>
        <a:xfrm>
          <a:off x="12293600" y="6349940"/>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61988</xdr:rowOff>
    </xdr:from>
    <xdr:to>
      <xdr:col>81</xdr:col>
      <xdr:colOff>95250</xdr:colOff>
      <xdr:row>37</xdr:row>
      <xdr:rowOff>163588</xdr:rowOff>
    </xdr:to>
    <xdr:sp macro="" textlink="">
      <xdr:nvSpPr>
        <xdr:cNvPr id="406" name="楕円 405"/>
        <xdr:cNvSpPr/>
      </xdr:nvSpPr>
      <xdr:spPr>
        <a:xfrm>
          <a:off x="15427960" y="626466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78515</xdr:rowOff>
    </xdr:from>
    <xdr:ext cx="762000" cy="259045"/>
    <xdr:sp macro="" textlink="">
      <xdr:nvSpPr>
        <xdr:cNvPr id="407" name="公債費負担の状況該当値テキスト"/>
        <xdr:cNvSpPr txBox="1"/>
      </xdr:nvSpPr>
      <xdr:spPr>
        <a:xfrm>
          <a:off x="15563850" y="61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61988</xdr:rowOff>
    </xdr:from>
    <xdr:to>
      <xdr:col>77</xdr:col>
      <xdr:colOff>95250</xdr:colOff>
      <xdr:row>37</xdr:row>
      <xdr:rowOff>163588</xdr:rowOff>
    </xdr:to>
    <xdr:sp macro="" textlink="">
      <xdr:nvSpPr>
        <xdr:cNvPr id="408" name="楕円 407"/>
        <xdr:cNvSpPr/>
      </xdr:nvSpPr>
      <xdr:spPr>
        <a:xfrm>
          <a:off x="14665960" y="626466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2315</xdr:rowOff>
    </xdr:from>
    <xdr:ext cx="736600" cy="259045"/>
    <xdr:sp macro="" textlink="">
      <xdr:nvSpPr>
        <xdr:cNvPr id="409" name="テキスト ボックス 408"/>
        <xdr:cNvSpPr txBox="1"/>
      </xdr:nvSpPr>
      <xdr:spPr>
        <a:xfrm>
          <a:off x="14370050" y="603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macro="" textlink="">
      <xdr:nvSpPr>
        <xdr:cNvPr id="410" name="楕円 409"/>
        <xdr:cNvSpPr/>
      </xdr:nvSpPr>
      <xdr:spPr>
        <a:xfrm>
          <a:off x="13868400" y="628764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macro="" textlink="">
      <xdr:nvSpPr>
        <xdr:cNvPr id="411" name="テキスト ボックス 410"/>
        <xdr:cNvSpPr txBox="1"/>
      </xdr:nvSpPr>
      <xdr:spPr>
        <a:xfrm>
          <a:off x="13557250" y="60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2" name="楕円 411"/>
        <xdr:cNvSpPr/>
      </xdr:nvSpPr>
      <xdr:spPr>
        <a:xfrm>
          <a:off x="13055600" y="63106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3" name="テキスト ボックス 412"/>
        <xdr:cNvSpPr txBox="1"/>
      </xdr:nvSpPr>
      <xdr:spPr>
        <a:xfrm>
          <a:off x="127635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4" name="楕円 413"/>
        <xdr:cNvSpPr/>
      </xdr:nvSpPr>
      <xdr:spPr>
        <a:xfrm>
          <a:off x="12242800" y="629914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5" name="テキスト ボックス 414"/>
        <xdr:cNvSpPr txBox="1"/>
      </xdr:nvSpPr>
      <xdr:spPr>
        <a:xfrm>
          <a:off x="11950700" y="60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一般会計等における地方債現在高が約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億円減少したことに加え、公営企業債の減少により公営企業債等繰入見込額が約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億円減少したことなどにより将来負担額が約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億円減少したことから、昨年同様数値無しとなった。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今後も後世への負担を少しでも軽減するよう、財政の健全化に努めていく。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xdr:cNvSpPr txBox="1"/>
      </xdr:nvSpPr>
      <xdr:spPr>
        <a:xfrm>
          <a:off x="1276350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116,839
114,457
12.88
51,081,080
49,953,258
675,609
24,111,177
24,409,480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人件費は、分母である経常一般財源等が増となったことに加え、定年退職者数や勧奨退職者数の減少により特別退職手当負担金が減少したことなどにより、前年度比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％となった。類似団体に比べ低い状況が続いているが、　多様な任用形態の活用、事業の見直しや公民連携の推進などにより、人件費の削減に努めていく。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94996</xdr:rowOff>
    </xdr:to>
    <xdr:cxnSp macro="">
      <xdr:nvCxnSpPr>
        <xdr:cNvPr id="64" name="直線コネクタ 63"/>
        <xdr:cNvCxnSpPr/>
      </xdr:nvCxnSpPr>
      <xdr:spPr>
        <a:xfrm flipV="1">
          <a:off x="3987800" y="6258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97282</xdr:rowOff>
    </xdr:to>
    <xdr:cxnSp macro="">
      <xdr:nvCxnSpPr>
        <xdr:cNvPr id="67" name="直線コネクタ 66"/>
        <xdr:cNvCxnSpPr/>
      </xdr:nvCxnSpPr>
      <xdr:spPr>
        <a:xfrm flipV="1">
          <a:off x="3098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97282</xdr:rowOff>
    </xdr:to>
    <xdr:cxnSp macro="">
      <xdr:nvCxnSpPr>
        <xdr:cNvPr id="70" name="直線コネクタ 69"/>
        <xdr:cNvCxnSpPr/>
      </xdr:nvCxnSpPr>
      <xdr:spPr>
        <a:xfrm>
          <a:off x="2209800" y="6248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76708</xdr:rowOff>
    </xdr:to>
    <xdr:cxnSp macro="">
      <xdr:nvCxnSpPr>
        <xdr:cNvPr id="73" name="直線コネクタ 72"/>
        <xdr:cNvCxnSpPr/>
      </xdr:nvCxnSpPr>
      <xdr:spPr>
        <a:xfrm>
          <a:off x="1320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物件費は、、燃料費の高騰などにより光熱水費が増加したことに加え、一部の学童保育所の管理運営業務を指定管理者へ委託したことなどにより前年度より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なった。東久留米市財政健全化計画に基づき、民間活力の導入を推進しているため、今後も人件費から物件費へシフトし、上昇することが予想されるが、委託業務の仕様の見直し、長期継続契約の検討など、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170543</xdr:rowOff>
    </xdr:to>
    <xdr:cxnSp macro="">
      <xdr:nvCxnSpPr>
        <xdr:cNvPr id="127" name="直線コネクタ 126"/>
        <xdr:cNvCxnSpPr/>
      </xdr:nvCxnSpPr>
      <xdr:spPr>
        <a:xfrm>
          <a:off x="15671800" y="3060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0" name="直線コネクタ 129"/>
        <xdr:cNvCxnSpPr/>
      </xdr:nvCxnSpPr>
      <xdr:spPr>
        <a:xfrm>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146050</xdr:rowOff>
    </xdr:to>
    <xdr:cxnSp macro="">
      <xdr:nvCxnSpPr>
        <xdr:cNvPr id="133" name="直線コネクタ 132"/>
        <xdr:cNvCxnSpPr/>
      </xdr:nvCxnSpPr>
      <xdr:spPr>
        <a:xfrm flipV="1">
          <a:off x="13893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146050</xdr:rowOff>
    </xdr:to>
    <xdr:cxnSp macro="">
      <xdr:nvCxnSpPr>
        <xdr:cNvPr id="136" name="直線コネクタ 135"/>
        <xdr:cNvCxnSpPr/>
      </xdr:nvCxnSpPr>
      <xdr:spPr>
        <a:xfrm>
          <a:off x="13004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0" name="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55" name="テキスト ボックス 154"/>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扶助費は、分母である経常一般財源等が増となったものの、障害福祉サービス費や保育運営費などが増加したことなどにより、前年度比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％となった。今後も高齢化などにより、扶助費の増加傾向は続くと考えられるが、資格審査等の適正化や市の裁量度の高い任意的事業については見直しを進めていく。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31750</xdr:rowOff>
    </xdr:to>
    <xdr:cxnSp macro="">
      <xdr:nvCxnSpPr>
        <xdr:cNvPr id="188" name="直線コネクタ 187"/>
        <xdr:cNvCxnSpPr/>
      </xdr:nvCxnSpPr>
      <xdr:spPr>
        <a:xfrm>
          <a:off x="3987800" y="1010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59</xdr:row>
      <xdr:rowOff>46990</xdr:rowOff>
    </xdr:to>
    <xdr:cxnSp macro="">
      <xdr:nvCxnSpPr>
        <xdr:cNvPr id="191" name="直線コネクタ 190"/>
        <xdr:cNvCxnSpPr/>
      </xdr:nvCxnSpPr>
      <xdr:spPr>
        <a:xfrm flipV="1">
          <a:off x="3098800" y="1010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46990</xdr:rowOff>
    </xdr:to>
    <xdr:cxnSp macro="">
      <xdr:nvCxnSpPr>
        <xdr:cNvPr id="194" name="直線コネクタ 193"/>
        <xdr:cNvCxnSpPr/>
      </xdr:nvCxnSpPr>
      <xdr:spPr>
        <a:xfrm>
          <a:off x="2209800" y="1015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xdr:rowOff>
    </xdr:from>
    <xdr:to>
      <xdr:col>11</xdr:col>
      <xdr:colOff>9525</xdr:colOff>
      <xdr:row>59</xdr:row>
      <xdr:rowOff>39370</xdr:rowOff>
    </xdr:to>
    <xdr:cxnSp macro="">
      <xdr:nvCxnSpPr>
        <xdr:cNvPr id="197" name="直線コネクタ 196"/>
        <xdr:cNvCxnSpPr/>
      </xdr:nvCxnSpPr>
      <xdr:spPr>
        <a:xfrm>
          <a:off x="1320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9" name="楕円 208"/>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21607</xdr:rowOff>
    </xdr:from>
    <xdr:ext cx="736600" cy="259045"/>
    <xdr:sp macro="" textlink="">
      <xdr:nvSpPr>
        <xdr:cNvPr id="210" name="テキスト ボックス 209"/>
        <xdr:cNvSpPr txBox="1"/>
      </xdr:nvSpPr>
      <xdr:spPr>
        <a:xfrm>
          <a:off x="3606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1" name="楕円 210"/>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2" name="テキスト ボックス 211"/>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160020</xdr:rowOff>
    </xdr:from>
    <xdr:to>
      <xdr:col>11</xdr:col>
      <xdr:colOff>60325</xdr:colOff>
      <xdr:row>59</xdr:row>
      <xdr:rowOff>90170</xdr:rowOff>
    </xdr:to>
    <xdr:sp macro="" textlink="">
      <xdr:nvSpPr>
        <xdr:cNvPr id="213" name="楕円 212"/>
        <xdr:cNvSpPr/>
      </xdr:nvSpPr>
      <xdr:spPr>
        <a:xfrm>
          <a:off x="2159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74947</xdr:rowOff>
    </xdr:from>
    <xdr:ext cx="762000" cy="259045"/>
    <xdr:sp macro="" textlink="">
      <xdr:nvSpPr>
        <xdr:cNvPr id="214" name="テキスト ボックス 213"/>
        <xdr:cNvSpPr txBox="1"/>
      </xdr:nvSpPr>
      <xdr:spPr>
        <a:xfrm>
          <a:off x="1828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137160</xdr:rowOff>
    </xdr:from>
    <xdr:to>
      <xdr:col>6</xdr:col>
      <xdr:colOff>171450</xdr:colOff>
      <xdr:row>59</xdr:row>
      <xdr:rowOff>67310</xdr:rowOff>
    </xdr:to>
    <xdr:sp macro="" textlink="">
      <xdr:nvSpPr>
        <xdr:cNvPr id="215" name="楕円 214"/>
        <xdr:cNvSpPr/>
      </xdr:nvSpPr>
      <xdr:spPr>
        <a:xfrm>
          <a:off x="1270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52087</xdr:rowOff>
    </xdr:from>
    <xdr:ext cx="762000" cy="259045"/>
    <xdr:sp macro="" textlink="">
      <xdr:nvSpPr>
        <xdr:cNvPr id="216" name="テキスト ボックス 215"/>
        <xdr:cNvSpPr txBox="1"/>
      </xdr:nvSpPr>
      <xdr:spPr>
        <a:xfrm>
          <a:off x="939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その他は、高齢化に伴い後期医療特別会計繰出金が増加したことなどにより、前年度より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今後も引き続き給付等の適正化を図り、赤字補てんに係る繰出金が発生しないように努めるとともに、独立採算が原則である各事業会計において事業の見直しや受益者負担の適正化に取り組むなど繰出金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113393</xdr:rowOff>
    </xdr:to>
    <xdr:cxnSp macro="">
      <xdr:nvCxnSpPr>
        <xdr:cNvPr id="251" name="直線コネクタ 250"/>
        <xdr:cNvCxnSpPr/>
      </xdr:nvCxnSpPr>
      <xdr:spPr>
        <a:xfrm>
          <a:off x="15671800" y="982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113393</xdr:rowOff>
    </xdr:to>
    <xdr:cxnSp macro="">
      <xdr:nvCxnSpPr>
        <xdr:cNvPr id="254" name="直線コネクタ 253"/>
        <xdr:cNvCxnSpPr/>
      </xdr:nvCxnSpPr>
      <xdr:spPr>
        <a:xfrm flipV="1">
          <a:off x="14782800" y="982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83457</xdr:rowOff>
    </xdr:to>
    <xdr:cxnSp macro="">
      <xdr:nvCxnSpPr>
        <xdr:cNvPr id="257" name="直線コネクタ 256"/>
        <xdr:cNvCxnSpPr/>
      </xdr:nvCxnSpPr>
      <xdr:spPr>
        <a:xfrm flipV="1">
          <a:off x="13893800" y="9886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83457</xdr:rowOff>
    </xdr:to>
    <xdr:cxnSp macro="">
      <xdr:nvCxnSpPr>
        <xdr:cNvPr id="260" name="直線コネクタ 259"/>
        <xdr:cNvCxnSpPr/>
      </xdr:nvCxnSpPr>
      <xdr:spPr>
        <a:xfrm>
          <a:off x="13004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72" name="楕円 271"/>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83655</xdr:rowOff>
    </xdr:from>
    <xdr:ext cx="736600" cy="259045"/>
    <xdr:sp macro="" textlink="">
      <xdr:nvSpPr>
        <xdr:cNvPr id="273" name="テキスト ボックス 272"/>
        <xdr:cNvSpPr txBox="1"/>
      </xdr:nvSpPr>
      <xdr:spPr>
        <a:xfrm>
          <a:off x="15290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4" name="楕円 273"/>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5" name="テキスト ボックス 27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6" name="楕円 275"/>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7" name="テキスト ボックス 276"/>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8" name="楕円 277"/>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9" name="テキスト ボックス 278"/>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補助費等は、出産子育て応援交付金や幼稚園型一時預か事業補助金の増加などにより、前年度より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％となった。今後も引き続き、市の補助制度について目的、公益性、事業効果、成果実績等から必要性の検討を行い、適正化に努めていく。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104140</xdr:rowOff>
    </xdr:to>
    <xdr:cxnSp macro="">
      <xdr:nvCxnSpPr>
        <xdr:cNvPr id="310" name="直線コネクタ 309"/>
        <xdr:cNvCxnSpPr/>
      </xdr:nvCxnSpPr>
      <xdr:spPr>
        <a:xfrm>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131572</xdr:rowOff>
    </xdr:to>
    <xdr:cxnSp macro="">
      <xdr:nvCxnSpPr>
        <xdr:cNvPr id="313" name="直線コネクタ 312"/>
        <xdr:cNvCxnSpPr/>
      </xdr:nvCxnSpPr>
      <xdr:spPr>
        <a:xfrm flipV="1">
          <a:off x="14782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168148</xdr:rowOff>
    </xdr:to>
    <xdr:cxnSp macro="">
      <xdr:nvCxnSpPr>
        <xdr:cNvPr id="316" name="直線コネクタ 315"/>
        <xdr:cNvCxnSpPr/>
      </xdr:nvCxnSpPr>
      <xdr:spPr>
        <a:xfrm flipV="1">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42418</xdr:rowOff>
    </xdr:to>
    <xdr:cxnSp macro="">
      <xdr:nvCxnSpPr>
        <xdr:cNvPr id="319" name="直線コネクタ 318"/>
        <xdr:cNvCxnSpPr/>
      </xdr:nvCxnSpPr>
      <xdr:spPr>
        <a:xfrm flipV="1">
          <a:off x="13004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0"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3" name="楕円 332"/>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4" name="テキスト ボックス 333"/>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5" name="楕円 334"/>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6" name="テキスト ボックス 335"/>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　公債費は、分母である経常一般財源等が増となったものの、臨時財政対策債の償還金が増加したことなどにより、前年度より</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％となった。類似団体平均を下回る状況ではあるが、今後とも、緊急度・住民ニーズを的確に把握した事業の選択により、地方債に大きく頼ることのない財政運営に努めていく。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96520</xdr:rowOff>
    </xdr:to>
    <xdr:cxnSp macro="">
      <xdr:nvCxnSpPr>
        <xdr:cNvPr id="371" name="直線コネクタ 370"/>
        <xdr:cNvCxnSpPr/>
      </xdr:nvCxnSpPr>
      <xdr:spPr>
        <a:xfrm>
          <a:off x="3987800" y="12776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111760</xdr:rowOff>
    </xdr:to>
    <xdr:cxnSp macro="">
      <xdr:nvCxnSpPr>
        <xdr:cNvPr id="374" name="直線コネクタ 373"/>
        <xdr:cNvCxnSpPr/>
      </xdr:nvCxnSpPr>
      <xdr:spPr>
        <a:xfrm flipV="1">
          <a:off x="3098800" y="12776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16510</xdr:rowOff>
    </xdr:to>
    <xdr:cxnSp macro="">
      <xdr:nvCxnSpPr>
        <xdr:cNvPr id="377" name="直線コネクタ 376"/>
        <xdr:cNvCxnSpPr/>
      </xdr:nvCxnSpPr>
      <xdr:spPr>
        <a:xfrm flipV="1">
          <a:off x="2209800" y="12799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92710</xdr:rowOff>
    </xdr:to>
    <xdr:cxnSp macro="">
      <xdr:nvCxnSpPr>
        <xdr:cNvPr id="380" name="直線コネクタ 379"/>
        <xdr:cNvCxnSpPr/>
      </xdr:nvCxnSpPr>
      <xdr:spPr>
        <a:xfrm flipV="1">
          <a:off x="1320800" y="1287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90" name="楕円 389"/>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1"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2" name="楕円 391"/>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3" name="テキスト ボックス 392"/>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4" name="楕円 393"/>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5" name="テキスト ボックス 394"/>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6" name="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7" name="テキスト ボックス 396"/>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9" name="テキスト ボックス 398"/>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公債費以外は、人件費を除く全ての費目が上昇したため、前年度より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ポイント上場し、</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今後も、経常収支比率の改善に向けて経常的な歳出を削減するとともに、今まで以上の歳入の確保を図ることにより改善を進めていく。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79</xdr:row>
      <xdr:rowOff>8889</xdr:rowOff>
    </xdr:to>
    <xdr:cxnSp macro="">
      <xdr:nvCxnSpPr>
        <xdr:cNvPr id="432" name="直線コネクタ 431"/>
        <xdr:cNvCxnSpPr/>
      </xdr:nvCxnSpPr>
      <xdr:spPr>
        <a:xfrm>
          <a:off x="15671800" y="1330960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79</xdr:row>
      <xdr:rowOff>39370</xdr:rowOff>
    </xdr:to>
    <xdr:cxnSp macro="">
      <xdr:nvCxnSpPr>
        <xdr:cNvPr id="435" name="直線コネクタ 434"/>
        <xdr:cNvCxnSpPr/>
      </xdr:nvCxnSpPr>
      <xdr:spPr>
        <a:xfrm flipV="1">
          <a:off x="14782800" y="13309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39370</xdr:rowOff>
    </xdr:to>
    <xdr:cxnSp macro="">
      <xdr:nvCxnSpPr>
        <xdr:cNvPr id="438" name="直線コネクタ 437"/>
        <xdr:cNvCxnSpPr/>
      </xdr:nvCxnSpPr>
      <xdr:spPr>
        <a:xfrm>
          <a:off x="13893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24130</xdr:rowOff>
    </xdr:to>
    <xdr:cxnSp macro="">
      <xdr:nvCxnSpPr>
        <xdr:cNvPr id="441" name="直線コネクタ 440"/>
        <xdr:cNvCxnSpPr/>
      </xdr:nvCxnSpPr>
      <xdr:spPr>
        <a:xfrm>
          <a:off x="13004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51" name="楕円 450"/>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52"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3" name="楕円 452"/>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4" name="テキスト ボックス 45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55" name="楕円 454"/>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56" name="テキスト ボックス 455"/>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7" name="楕円 456"/>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8" name="テキスト ボックス 457"/>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59" name="楕円 458"/>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60" name="テキスト ボックス 459"/>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142004</xdr:rowOff>
    </xdr:from>
    <xdr:to>
      <xdr:col>29</xdr:col>
      <xdr:colOff>127000</xdr:colOff>
      <xdr:row>17</xdr:row>
      <xdr:rowOff>146667</xdr:rowOff>
    </xdr:to>
    <xdr:cxnSp macro="">
      <xdr:nvCxnSpPr>
        <xdr:cNvPr id="48" name="直線コネクタ 47"/>
        <xdr:cNvCxnSpPr/>
      </xdr:nvCxnSpPr>
      <xdr:spPr bwMode="auto">
        <a:xfrm>
          <a:off x="5003800" y="3104279"/>
          <a:ext cx="6477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140907</xdr:rowOff>
    </xdr:from>
    <xdr:to>
      <xdr:col>26</xdr:col>
      <xdr:colOff>50800</xdr:colOff>
      <xdr:row>17</xdr:row>
      <xdr:rowOff>142004</xdr:rowOff>
    </xdr:to>
    <xdr:cxnSp macro="">
      <xdr:nvCxnSpPr>
        <xdr:cNvPr id="51" name="直線コネクタ 50"/>
        <xdr:cNvCxnSpPr/>
      </xdr:nvCxnSpPr>
      <xdr:spPr bwMode="auto">
        <a:xfrm>
          <a:off x="4305300" y="3103182"/>
          <a:ext cx="6985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140907</xdr:rowOff>
    </xdr:from>
    <xdr:to>
      <xdr:col>22</xdr:col>
      <xdr:colOff>114300</xdr:colOff>
      <xdr:row>17</xdr:row>
      <xdr:rowOff>158600</xdr:rowOff>
    </xdr:to>
    <xdr:cxnSp macro="">
      <xdr:nvCxnSpPr>
        <xdr:cNvPr id="54" name="直線コネクタ 53"/>
        <xdr:cNvCxnSpPr/>
      </xdr:nvCxnSpPr>
      <xdr:spPr bwMode="auto">
        <a:xfrm flipV="1">
          <a:off x="3606800" y="3103182"/>
          <a:ext cx="698500" cy="1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158600</xdr:rowOff>
    </xdr:from>
    <xdr:to>
      <xdr:col>18</xdr:col>
      <xdr:colOff>177800</xdr:colOff>
      <xdr:row>17</xdr:row>
      <xdr:rowOff>165481</xdr:rowOff>
    </xdr:to>
    <xdr:cxnSp macro="">
      <xdr:nvCxnSpPr>
        <xdr:cNvPr id="57" name="直線コネクタ 56"/>
        <xdr:cNvCxnSpPr/>
      </xdr:nvCxnSpPr>
      <xdr:spPr bwMode="auto">
        <a:xfrm flipV="1">
          <a:off x="2908300" y="3120875"/>
          <a:ext cx="698500" cy="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95867</xdr:rowOff>
    </xdr:from>
    <xdr:to>
      <xdr:col>29</xdr:col>
      <xdr:colOff>177800</xdr:colOff>
      <xdr:row>18</xdr:row>
      <xdr:rowOff>26017</xdr:rowOff>
    </xdr:to>
    <xdr:sp macro="" textlink="">
      <xdr:nvSpPr>
        <xdr:cNvPr id="67" name="楕円 66"/>
        <xdr:cNvSpPr/>
      </xdr:nvSpPr>
      <xdr:spPr bwMode="auto">
        <a:xfrm>
          <a:off x="5600700" y="305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67944</xdr:rowOff>
    </xdr:from>
    <xdr:ext cx="762000" cy="259045"/>
    <xdr:sp macro="" textlink="">
      <xdr:nvSpPr>
        <xdr:cNvPr id="68" name="人口1人当たり決算額の推移該当値テキスト130"/>
        <xdr:cNvSpPr txBox="1"/>
      </xdr:nvSpPr>
      <xdr:spPr>
        <a:xfrm>
          <a:off x="5740400" y="30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91204</xdr:rowOff>
    </xdr:from>
    <xdr:to>
      <xdr:col>26</xdr:col>
      <xdr:colOff>101600</xdr:colOff>
      <xdr:row>18</xdr:row>
      <xdr:rowOff>21354</xdr:rowOff>
    </xdr:to>
    <xdr:sp macro="" textlink="">
      <xdr:nvSpPr>
        <xdr:cNvPr id="69" name="楕円 68"/>
        <xdr:cNvSpPr/>
      </xdr:nvSpPr>
      <xdr:spPr bwMode="auto">
        <a:xfrm>
          <a:off x="4953000" y="305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6131</xdr:rowOff>
    </xdr:from>
    <xdr:ext cx="736600" cy="259045"/>
    <xdr:sp macro="" textlink="">
      <xdr:nvSpPr>
        <xdr:cNvPr id="70" name="テキスト ボックス 69"/>
        <xdr:cNvSpPr txBox="1"/>
      </xdr:nvSpPr>
      <xdr:spPr>
        <a:xfrm>
          <a:off x="4622800" y="3139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90107</xdr:rowOff>
    </xdr:from>
    <xdr:to>
      <xdr:col>22</xdr:col>
      <xdr:colOff>165100</xdr:colOff>
      <xdr:row>18</xdr:row>
      <xdr:rowOff>20257</xdr:rowOff>
    </xdr:to>
    <xdr:sp macro="" textlink="">
      <xdr:nvSpPr>
        <xdr:cNvPr id="71" name="楕円 70"/>
        <xdr:cNvSpPr/>
      </xdr:nvSpPr>
      <xdr:spPr bwMode="auto">
        <a:xfrm>
          <a:off x="42545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5034</xdr:rowOff>
    </xdr:from>
    <xdr:ext cx="762000" cy="259045"/>
    <xdr:sp macro="" textlink="">
      <xdr:nvSpPr>
        <xdr:cNvPr id="72" name="テキスト ボックス 71"/>
        <xdr:cNvSpPr txBox="1"/>
      </xdr:nvSpPr>
      <xdr:spPr>
        <a:xfrm>
          <a:off x="3924300" y="31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107800</xdr:rowOff>
    </xdr:from>
    <xdr:to>
      <xdr:col>19</xdr:col>
      <xdr:colOff>38100</xdr:colOff>
      <xdr:row>18</xdr:row>
      <xdr:rowOff>37950</xdr:rowOff>
    </xdr:to>
    <xdr:sp macro="" textlink="">
      <xdr:nvSpPr>
        <xdr:cNvPr id="73" name="楕円 72"/>
        <xdr:cNvSpPr/>
      </xdr:nvSpPr>
      <xdr:spPr bwMode="auto">
        <a:xfrm>
          <a:off x="3556000" y="307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22727</xdr:rowOff>
    </xdr:from>
    <xdr:ext cx="762000" cy="259045"/>
    <xdr:sp macro="" textlink="">
      <xdr:nvSpPr>
        <xdr:cNvPr id="74" name="テキスト ボックス 73"/>
        <xdr:cNvSpPr txBox="1"/>
      </xdr:nvSpPr>
      <xdr:spPr>
        <a:xfrm>
          <a:off x="3225800" y="31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114681</xdr:rowOff>
    </xdr:from>
    <xdr:to>
      <xdr:col>15</xdr:col>
      <xdr:colOff>101600</xdr:colOff>
      <xdr:row>18</xdr:row>
      <xdr:rowOff>44831</xdr:rowOff>
    </xdr:to>
    <xdr:sp macro="" textlink="">
      <xdr:nvSpPr>
        <xdr:cNvPr id="75" name="楕円 74"/>
        <xdr:cNvSpPr/>
      </xdr:nvSpPr>
      <xdr:spPr bwMode="auto">
        <a:xfrm>
          <a:off x="2857500" y="307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29608</xdr:rowOff>
    </xdr:from>
    <xdr:ext cx="762000" cy="259045"/>
    <xdr:sp macro="" textlink="">
      <xdr:nvSpPr>
        <xdr:cNvPr id="76" name="テキスト ボックス 75"/>
        <xdr:cNvSpPr txBox="1"/>
      </xdr:nvSpPr>
      <xdr:spPr>
        <a:xfrm>
          <a:off x="2527300" y="31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40360</xdr:rowOff>
    </xdr:from>
    <xdr:to>
      <xdr:col>29</xdr:col>
      <xdr:colOff>127000</xdr:colOff>
      <xdr:row>37</xdr:row>
      <xdr:rowOff>65201</xdr:rowOff>
    </xdr:to>
    <xdr:cxnSp macro="">
      <xdr:nvCxnSpPr>
        <xdr:cNvPr id="109" name="直線コネクタ 108"/>
        <xdr:cNvCxnSpPr/>
      </xdr:nvCxnSpPr>
      <xdr:spPr bwMode="auto">
        <a:xfrm flipV="1">
          <a:off x="5003800" y="7165060"/>
          <a:ext cx="6477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65201</xdr:rowOff>
    </xdr:from>
    <xdr:to>
      <xdr:col>26</xdr:col>
      <xdr:colOff>50800</xdr:colOff>
      <xdr:row>37</xdr:row>
      <xdr:rowOff>69050</xdr:rowOff>
    </xdr:to>
    <xdr:cxnSp macro="">
      <xdr:nvCxnSpPr>
        <xdr:cNvPr id="112" name="直線コネクタ 111"/>
        <xdr:cNvCxnSpPr/>
      </xdr:nvCxnSpPr>
      <xdr:spPr bwMode="auto">
        <a:xfrm flipV="1">
          <a:off x="4305300" y="7189901"/>
          <a:ext cx="698500" cy="3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41389</xdr:rowOff>
    </xdr:from>
    <xdr:to>
      <xdr:col>22</xdr:col>
      <xdr:colOff>114300</xdr:colOff>
      <xdr:row>37</xdr:row>
      <xdr:rowOff>69050</xdr:rowOff>
    </xdr:to>
    <xdr:cxnSp macro="">
      <xdr:nvCxnSpPr>
        <xdr:cNvPr id="115" name="直線コネクタ 114"/>
        <xdr:cNvCxnSpPr/>
      </xdr:nvCxnSpPr>
      <xdr:spPr bwMode="auto">
        <a:xfrm>
          <a:off x="3606800" y="7166089"/>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16663</xdr:rowOff>
    </xdr:from>
    <xdr:to>
      <xdr:col>18</xdr:col>
      <xdr:colOff>177800</xdr:colOff>
      <xdr:row>37</xdr:row>
      <xdr:rowOff>41389</xdr:rowOff>
    </xdr:to>
    <xdr:cxnSp macro="">
      <xdr:nvCxnSpPr>
        <xdr:cNvPr id="118" name="直線コネクタ 117"/>
        <xdr:cNvCxnSpPr/>
      </xdr:nvCxnSpPr>
      <xdr:spPr bwMode="auto">
        <a:xfrm>
          <a:off x="2908300" y="7141363"/>
          <a:ext cx="698500" cy="2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161010</xdr:rowOff>
    </xdr:from>
    <xdr:to>
      <xdr:col>29</xdr:col>
      <xdr:colOff>177800</xdr:colOff>
      <xdr:row>37</xdr:row>
      <xdr:rowOff>91160</xdr:rowOff>
    </xdr:to>
    <xdr:sp macro="" textlink="">
      <xdr:nvSpPr>
        <xdr:cNvPr id="128" name="楕円 127"/>
        <xdr:cNvSpPr/>
      </xdr:nvSpPr>
      <xdr:spPr bwMode="auto">
        <a:xfrm>
          <a:off x="5600700" y="711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133087</xdr:rowOff>
    </xdr:from>
    <xdr:ext cx="762000" cy="259045"/>
    <xdr:sp macro="" textlink="">
      <xdr:nvSpPr>
        <xdr:cNvPr id="129" name="人口1人当たり決算額の推移該当値テキスト445"/>
        <xdr:cNvSpPr txBox="1"/>
      </xdr:nvSpPr>
      <xdr:spPr>
        <a:xfrm>
          <a:off x="5740400" y="70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14401</xdr:rowOff>
    </xdr:from>
    <xdr:to>
      <xdr:col>26</xdr:col>
      <xdr:colOff>101600</xdr:colOff>
      <xdr:row>37</xdr:row>
      <xdr:rowOff>116001</xdr:rowOff>
    </xdr:to>
    <xdr:sp macro="" textlink="">
      <xdr:nvSpPr>
        <xdr:cNvPr id="130" name="楕円 129"/>
        <xdr:cNvSpPr/>
      </xdr:nvSpPr>
      <xdr:spPr bwMode="auto">
        <a:xfrm>
          <a:off x="4953000" y="713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100778</xdr:rowOff>
    </xdr:from>
    <xdr:ext cx="736600" cy="259045"/>
    <xdr:sp macro="" textlink="">
      <xdr:nvSpPr>
        <xdr:cNvPr id="131" name="テキスト ボックス 130"/>
        <xdr:cNvSpPr txBox="1"/>
      </xdr:nvSpPr>
      <xdr:spPr>
        <a:xfrm>
          <a:off x="4622800" y="7225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18250</xdr:rowOff>
    </xdr:from>
    <xdr:to>
      <xdr:col>22</xdr:col>
      <xdr:colOff>165100</xdr:colOff>
      <xdr:row>37</xdr:row>
      <xdr:rowOff>119850</xdr:rowOff>
    </xdr:to>
    <xdr:sp macro="" textlink="">
      <xdr:nvSpPr>
        <xdr:cNvPr id="132" name="楕円 131"/>
        <xdr:cNvSpPr/>
      </xdr:nvSpPr>
      <xdr:spPr bwMode="auto">
        <a:xfrm>
          <a:off x="4254500" y="71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104627</xdr:rowOff>
    </xdr:from>
    <xdr:ext cx="762000" cy="259045"/>
    <xdr:sp macro="" textlink="">
      <xdr:nvSpPr>
        <xdr:cNvPr id="133" name="テキスト ボックス 132"/>
        <xdr:cNvSpPr txBox="1"/>
      </xdr:nvSpPr>
      <xdr:spPr>
        <a:xfrm>
          <a:off x="3924300" y="72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162039</xdr:rowOff>
    </xdr:from>
    <xdr:to>
      <xdr:col>19</xdr:col>
      <xdr:colOff>38100</xdr:colOff>
      <xdr:row>37</xdr:row>
      <xdr:rowOff>92189</xdr:rowOff>
    </xdr:to>
    <xdr:sp macro="" textlink="">
      <xdr:nvSpPr>
        <xdr:cNvPr id="134" name="楕円 133"/>
        <xdr:cNvSpPr/>
      </xdr:nvSpPr>
      <xdr:spPr bwMode="auto">
        <a:xfrm>
          <a:off x="3556000" y="711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76966</xdr:rowOff>
    </xdr:from>
    <xdr:ext cx="762000" cy="259045"/>
    <xdr:sp macro="" textlink="">
      <xdr:nvSpPr>
        <xdr:cNvPr id="135" name="テキスト ボックス 134"/>
        <xdr:cNvSpPr txBox="1"/>
      </xdr:nvSpPr>
      <xdr:spPr>
        <a:xfrm>
          <a:off x="3225800" y="720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137313</xdr:rowOff>
    </xdr:from>
    <xdr:to>
      <xdr:col>15</xdr:col>
      <xdr:colOff>101600</xdr:colOff>
      <xdr:row>37</xdr:row>
      <xdr:rowOff>67463</xdr:rowOff>
    </xdr:to>
    <xdr:sp macro="" textlink="">
      <xdr:nvSpPr>
        <xdr:cNvPr id="136" name="楕円 135"/>
        <xdr:cNvSpPr/>
      </xdr:nvSpPr>
      <xdr:spPr bwMode="auto">
        <a:xfrm>
          <a:off x="2857500" y="709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52240</xdr:rowOff>
    </xdr:from>
    <xdr:ext cx="762000" cy="259045"/>
    <xdr:sp macro="" textlink="">
      <xdr:nvSpPr>
        <xdr:cNvPr id="137" name="テキスト ボックス 136"/>
        <xdr:cNvSpPr txBox="1"/>
      </xdr:nvSpPr>
      <xdr:spPr>
        <a:xfrm>
          <a:off x="2527300" y="71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116,839
114,457
12.88
51,081,080
49,953,258
675,609
24,111,177
24,409,480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20074</xdr:rowOff>
    </xdr:from>
    <xdr:to>
      <xdr:col>24</xdr:col>
      <xdr:colOff>63500</xdr:colOff>
      <xdr:row>37</xdr:row>
      <xdr:rowOff>28006</xdr:rowOff>
    </xdr:to>
    <xdr:cxnSp macro="">
      <xdr:nvCxnSpPr>
        <xdr:cNvPr id="59" name="直線コネクタ 58"/>
        <xdr:cNvCxnSpPr/>
      </xdr:nvCxnSpPr>
      <xdr:spPr>
        <a:xfrm>
          <a:off x="3797300" y="6363724"/>
          <a:ext cx="8382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5169</xdr:rowOff>
    </xdr:from>
    <xdr:to>
      <xdr:col>19</xdr:col>
      <xdr:colOff>177800</xdr:colOff>
      <xdr:row>37</xdr:row>
      <xdr:rowOff>20074</xdr:rowOff>
    </xdr:to>
    <xdr:cxnSp macro="">
      <xdr:nvCxnSpPr>
        <xdr:cNvPr id="62" name="直線コネクタ 61"/>
        <xdr:cNvCxnSpPr/>
      </xdr:nvCxnSpPr>
      <xdr:spPr>
        <a:xfrm>
          <a:off x="2908300" y="6348819"/>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5169</xdr:rowOff>
    </xdr:from>
    <xdr:to>
      <xdr:col>15</xdr:col>
      <xdr:colOff>50800</xdr:colOff>
      <xdr:row>37</xdr:row>
      <xdr:rowOff>164023</xdr:rowOff>
    </xdr:to>
    <xdr:cxnSp macro="">
      <xdr:nvCxnSpPr>
        <xdr:cNvPr id="65" name="直線コネクタ 64"/>
        <xdr:cNvCxnSpPr/>
      </xdr:nvCxnSpPr>
      <xdr:spPr>
        <a:xfrm flipV="1">
          <a:off x="2019300" y="6348819"/>
          <a:ext cx="889000" cy="1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164023</xdr:rowOff>
    </xdr:from>
    <xdr:to>
      <xdr:col>10</xdr:col>
      <xdr:colOff>114300</xdr:colOff>
      <xdr:row>37</xdr:row>
      <xdr:rowOff>170721</xdr:rowOff>
    </xdr:to>
    <xdr:cxnSp macro="">
      <xdr:nvCxnSpPr>
        <xdr:cNvPr id="68" name="直線コネクタ 67"/>
        <xdr:cNvCxnSpPr/>
      </xdr:nvCxnSpPr>
      <xdr:spPr>
        <a:xfrm flipV="1">
          <a:off x="1130300" y="6507673"/>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148656</xdr:rowOff>
    </xdr:from>
    <xdr:to>
      <xdr:col>24</xdr:col>
      <xdr:colOff>114300</xdr:colOff>
      <xdr:row>37</xdr:row>
      <xdr:rowOff>78806</xdr:rowOff>
    </xdr:to>
    <xdr:sp macro="" textlink="">
      <xdr:nvSpPr>
        <xdr:cNvPr id="78" name="楕円 77"/>
        <xdr:cNvSpPr/>
      </xdr:nvSpPr>
      <xdr:spPr>
        <a:xfrm>
          <a:off x="4584700" y="63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127083</xdr:rowOff>
    </xdr:from>
    <xdr:ext cx="534377" cy="259045"/>
    <xdr:sp macro="" textlink="">
      <xdr:nvSpPr>
        <xdr:cNvPr id="79" name="人件費該当値テキスト"/>
        <xdr:cNvSpPr txBox="1"/>
      </xdr:nvSpPr>
      <xdr:spPr>
        <a:xfrm>
          <a:off x="4686300" y="629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140724</xdr:rowOff>
    </xdr:from>
    <xdr:to>
      <xdr:col>20</xdr:col>
      <xdr:colOff>38100</xdr:colOff>
      <xdr:row>37</xdr:row>
      <xdr:rowOff>70874</xdr:rowOff>
    </xdr:to>
    <xdr:sp macro="" textlink="">
      <xdr:nvSpPr>
        <xdr:cNvPr id="80" name="楕円 79"/>
        <xdr:cNvSpPr/>
      </xdr:nvSpPr>
      <xdr:spPr>
        <a:xfrm>
          <a:off x="3746500" y="63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62001</xdr:rowOff>
    </xdr:from>
    <xdr:ext cx="534377" cy="259045"/>
    <xdr:sp macro="" textlink="">
      <xdr:nvSpPr>
        <xdr:cNvPr id="81" name="テキスト ボックス 80"/>
        <xdr:cNvSpPr txBox="1"/>
      </xdr:nvSpPr>
      <xdr:spPr>
        <a:xfrm>
          <a:off x="3530111" y="64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125819</xdr:rowOff>
    </xdr:from>
    <xdr:to>
      <xdr:col>15</xdr:col>
      <xdr:colOff>101600</xdr:colOff>
      <xdr:row>37</xdr:row>
      <xdr:rowOff>55969</xdr:rowOff>
    </xdr:to>
    <xdr:sp macro="" textlink="">
      <xdr:nvSpPr>
        <xdr:cNvPr id="82" name="楕円 81"/>
        <xdr:cNvSpPr/>
      </xdr:nvSpPr>
      <xdr:spPr>
        <a:xfrm>
          <a:off x="2857500" y="62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47096</xdr:rowOff>
    </xdr:from>
    <xdr:ext cx="534377" cy="259045"/>
    <xdr:sp macro="" textlink="">
      <xdr:nvSpPr>
        <xdr:cNvPr id="83" name="テキスト ボックス 82"/>
        <xdr:cNvSpPr txBox="1"/>
      </xdr:nvSpPr>
      <xdr:spPr>
        <a:xfrm>
          <a:off x="2641111" y="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113223</xdr:rowOff>
    </xdr:from>
    <xdr:to>
      <xdr:col>10</xdr:col>
      <xdr:colOff>165100</xdr:colOff>
      <xdr:row>38</xdr:row>
      <xdr:rowOff>43373</xdr:rowOff>
    </xdr:to>
    <xdr:sp macro="" textlink="">
      <xdr:nvSpPr>
        <xdr:cNvPr id="84" name="楕円 83"/>
        <xdr:cNvSpPr/>
      </xdr:nvSpPr>
      <xdr:spPr>
        <a:xfrm>
          <a:off x="19685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34500</xdr:rowOff>
    </xdr:from>
    <xdr:ext cx="534377" cy="259045"/>
    <xdr:sp macro="" textlink="">
      <xdr:nvSpPr>
        <xdr:cNvPr id="85" name="テキスト ボックス 84"/>
        <xdr:cNvSpPr txBox="1"/>
      </xdr:nvSpPr>
      <xdr:spPr>
        <a:xfrm>
          <a:off x="1752111" y="65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119921</xdr:rowOff>
    </xdr:from>
    <xdr:to>
      <xdr:col>6</xdr:col>
      <xdr:colOff>38100</xdr:colOff>
      <xdr:row>38</xdr:row>
      <xdr:rowOff>50071</xdr:rowOff>
    </xdr:to>
    <xdr:sp macro="" textlink="">
      <xdr:nvSpPr>
        <xdr:cNvPr id="86" name="楕円 85"/>
        <xdr:cNvSpPr/>
      </xdr:nvSpPr>
      <xdr:spPr>
        <a:xfrm>
          <a:off x="1079500" y="64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41198</xdr:rowOff>
    </xdr:from>
    <xdr:ext cx="534377" cy="259045"/>
    <xdr:sp macro="" textlink="">
      <xdr:nvSpPr>
        <xdr:cNvPr id="87" name="テキスト ボックス 86"/>
        <xdr:cNvSpPr txBox="1"/>
      </xdr:nvSpPr>
      <xdr:spPr>
        <a:xfrm>
          <a:off x="863111" y="65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123518</xdr:rowOff>
    </xdr:from>
    <xdr:to>
      <xdr:col>24</xdr:col>
      <xdr:colOff>63500</xdr:colOff>
      <xdr:row>57</xdr:row>
      <xdr:rowOff>20746</xdr:rowOff>
    </xdr:to>
    <xdr:cxnSp macro="">
      <xdr:nvCxnSpPr>
        <xdr:cNvPr id="119" name="直線コネクタ 118"/>
        <xdr:cNvCxnSpPr/>
      </xdr:nvCxnSpPr>
      <xdr:spPr>
        <a:xfrm flipV="1">
          <a:off x="3797300" y="9724718"/>
          <a:ext cx="8382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20746</xdr:rowOff>
    </xdr:from>
    <xdr:to>
      <xdr:col>19</xdr:col>
      <xdr:colOff>177800</xdr:colOff>
      <xdr:row>57</xdr:row>
      <xdr:rowOff>66173</xdr:rowOff>
    </xdr:to>
    <xdr:cxnSp macro="">
      <xdr:nvCxnSpPr>
        <xdr:cNvPr id="122" name="直線コネクタ 121"/>
        <xdr:cNvCxnSpPr/>
      </xdr:nvCxnSpPr>
      <xdr:spPr>
        <a:xfrm flipV="1">
          <a:off x="2908300" y="9793396"/>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66173</xdr:rowOff>
    </xdr:from>
    <xdr:to>
      <xdr:col>15</xdr:col>
      <xdr:colOff>50800</xdr:colOff>
      <xdr:row>57</xdr:row>
      <xdr:rowOff>114668</xdr:rowOff>
    </xdr:to>
    <xdr:cxnSp macro="">
      <xdr:nvCxnSpPr>
        <xdr:cNvPr id="125" name="直線コネクタ 124"/>
        <xdr:cNvCxnSpPr/>
      </xdr:nvCxnSpPr>
      <xdr:spPr>
        <a:xfrm flipV="1">
          <a:off x="2019300" y="9838823"/>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114668</xdr:rowOff>
    </xdr:from>
    <xdr:to>
      <xdr:col>10</xdr:col>
      <xdr:colOff>114300</xdr:colOff>
      <xdr:row>57</xdr:row>
      <xdr:rowOff>156878</xdr:rowOff>
    </xdr:to>
    <xdr:cxnSp macro="">
      <xdr:nvCxnSpPr>
        <xdr:cNvPr id="128" name="直線コネクタ 127"/>
        <xdr:cNvCxnSpPr/>
      </xdr:nvCxnSpPr>
      <xdr:spPr>
        <a:xfrm flipV="1">
          <a:off x="1130300" y="9887318"/>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72718</xdr:rowOff>
    </xdr:from>
    <xdr:to>
      <xdr:col>24</xdr:col>
      <xdr:colOff>114300</xdr:colOff>
      <xdr:row>57</xdr:row>
      <xdr:rowOff>2868</xdr:rowOff>
    </xdr:to>
    <xdr:sp macro="" textlink="">
      <xdr:nvSpPr>
        <xdr:cNvPr id="138" name="楕円 137"/>
        <xdr:cNvSpPr/>
      </xdr:nvSpPr>
      <xdr:spPr>
        <a:xfrm>
          <a:off x="4584700" y="96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95595</xdr:rowOff>
    </xdr:from>
    <xdr:ext cx="534377" cy="259045"/>
    <xdr:sp macro="" textlink="">
      <xdr:nvSpPr>
        <xdr:cNvPr id="139" name="物件費該当値テキスト"/>
        <xdr:cNvSpPr txBox="1"/>
      </xdr:nvSpPr>
      <xdr:spPr>
        <a:xfrm>
          <a:off x="4686300" y="952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141396</xdr:rowOff>
    </xdr:from>
    <xdr:to>
      <xdr:col>20</xdr:col>
      <xdr:colOff>38100</xdr:colOff>
      <xdr:row>57</xdr:row>
      <xdr:rowOff>71546</xdr:rowOff>
    </xdr:to>
    <xdr:sp macro="" textlink="">
      <xdr:nvSpPr>
        <xdr:cNvPr id="140" name="楕円 139"/>
        <xdr:cNvSpPr/>
      </xdr:nvSpPr>
      <xdr:spPr>
        <a:xfrm>
          <a:off x="3746500" y="9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88073</xdr:rowOff>
    </xdr:from>
    <xdr:ext cx="534377" cy="259045"/>
    <xdr:sp macro="" textlink="">
      <xdr:nvSpPr>
        <xdr:cNvPr id="141" name="テキスト ボックス 140"/>
        <xdr:cNvSpPr txBox="1"/>
      </xdr:nvSpPr>
      <xdr:spPr>
        <a:xfrm>
          <a:off x="3530111" y="951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15373</xdr:rowOff>
    </xdr:from>
    <xdr:to>
      <xdr:col>15</xdr:col>
      <xdr:colOff>101600</xdr:colOff>
      <xdr:row>57</xdr:row>
      <xdr:rowOff>116973</xdr:rowOff>
    </xdr:to>
    <xdr:sp macro="" textlink="">
      <xdr:nvSpPr>
        <xdr:cNvPr id="142" name="楕円 141"/>
        <xdr:cNvSpPr/>
      </xdr:nvSpPr>
      <xdr:spPr>
        <a:xfrm>
          <a:off x="2857500" y="97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133500</xdr:rowOff>
    </xdr:from>
    <xdr:ext cx="534377" cy="259045"/>
    <xdr:sp macro="" textlink="">
      <xdr:nvSpPr>
        <xdr:cNvPr id="143" name="テキスト ボックス 142"/>
        <xdr:cNvSpPr txBox="1"/>
      </xdr:nvSpPr>
      <xdr:spPr>
        <a:xfrm>
          <a:off x="2641111" y="95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63868</xdr:rowOff>
    </xdr:from>
    <xdr:to>
      <xdr:col>10</xdr:col>
      <xdr:colOff>165100</xdr:colOff>
      <xdr:row>57</xdr:row>
      <xdr:rowOff>165468</xdr:rowOff>
    </xdr:to>
    <xdr:sp macro="" textlink="">
      <xdr:nvSpPr>
        <xdr:cNvPr id="144" name="楕円 143"/>
        <xdr:cNvSpPr/>
      </xdr:nvSpPr>
      <xdr:spPr>
        <a:xfrm>
          <a:off x="1968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10545</xdr:rowOff>
    </xdr:from>
    <xdr:ext cx="534377" cy="259045"/>
    <xdr:sp macro="" textlink="">
      <xdr:nvSpPr>
        <xdr:cNvPr id="145" name="テキスト ボックス 144"/>
        <xdr:cNvSpPr txBox="1"/>
      </xdr:nvSpPr>
      <xdr:spPr>
        <a:xfrm>
          <a:off x="1752111" y="96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106078</xdr:rowOff>
    </xdr:from>
    <xdr:to>
      <xdr:col>6</xdr:col>
      <xdr:colOff>38100</xdr:colOff>
      <xdr:row>58</xdr:row>
      <xdr:rowOff>36228</xdr:rowOff>
    </xdr:to>
    <xdr:sp macro="" textlink="">
      <xdr:nvSpPr>
        <xdr:cNvPr id="146" name="楕円 145"/>
        <xdr:cNvSpPr/>
      </xdr:nvSpPr>
      <xdr:spPr>
        <a:xfrm>
          <a:off x="1079500" y="98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52755</xdr:rowOff>
    </xdr:from>
    <xdr:ext cx="534377" cy="259045"/>
    <xdr:sp macro="" textlink="">
      <xdr:nvSpPr>
        <xdr:cNvPr id="147" name="テキスト ボックス 146"/>
        <xdr:cNvSpPr txBox="1"/>
      </xdr:nvSpPr>
      <xdr:spPr>
        <a:xfrm>
          <a:off x="863111" y="9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86711</xdr:rowOff>
    </xdr:from>
    <xdr:to>
      <xdr:col>24</xdr:col>
      <xdr:colOff>63500</xdr:colOff>
      <xdr:row>78</xdr:row>
      <xdr:rowOff>88951</xdr:rowOff>
    </xdr:to>
    <xdr:cxnSp macro="">
      <xdr:nvCxnSpPr>
        <xdr:cNvPr id="174" name="直線コネクタ 173"/>
        <xdr:cNvCxnSpPr/>
      </xdr:nvCxnSpPr>
      <xdr:spPr>
        <a:xfrm>
          <a:off x="3797300" y="13459811"/>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84333</xdr:rowOff>
    </xdr:from>
    <xdr:to>
      <xdr:col>19</xdr:col>
      <xdr:colOff>177800</xdr:colOff>
      <xdr:row>78</xdr:row>
      <xdr:rowOff>86711</xdr:rowOff>
    </xdr:to>
    <xdr:cxnSp macro="">
      <xdr:nvCxnSpPr>
        <xdr:cNvPr id="177" name="直線コネクタ 176"/>
        <xdr:cNvCxnSpPr/>
      </xdr:nvCxnSpPr>
      <xdr:spPr>
        <a:xfrm>
          <a:off x="2908300" y="1345743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84333</xdr:rowOff>
    </xdr:from>
    <xdr:to>
      <xdr:col>15</xdr:col>
      <xdr:colOff>50800</xdr:colOff>
      <xdr:row>78</xdr:row>
      <xdr:rowOff>85111</xdr:rowOff>
    </xdr:to>
    <xdr:cxnSp macro="">
      <xdr:nvCxnSpPr>
        <xdr:cNvPr id="180" name="直線コネクタ 179"/>
        <xdr:cNvCxnSpPr/>
      </xdr:nvCxnSpPr>
      <xdr:spPr>
        <a:xfrm flipV="1">
          <a:off x="2019300" y="1345743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85111</xdr:rowOff>
    </xdr:from>
    <xdr:to>
      <xdr:col>10</xdr:col>
      <xdr:colOff>114300</xdr:colOff>
      <xdr:row>78</xdr:row>
      <xdr:rowOff>91191</xdr:rowOff>
    </xdr:to>
    <xdr:cxnSp macro="">
      <xdr:nvCxnSpPr>
        <xdr:cNvPr id="183" name="直線コネクタ 182"/>
        <xdr:cNvCxnSpPr/>
      </xdr:nvCxnSpPr>
      <xdr:spPr>
        <a:xfrm flipV="1">
          <a:off x="1130300" y="13458211"/>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38151</xdr:rowOff>
    </xdr:from>
    <xdr:to>
      <xdr:col>24</xdr:col>
      <xdr:colOff>114300</xdr:colOff>
      <xdr:row>78</xdr:row>
      <xdr:rowOff>139751</xdr:rowOff>
    </xdr:to>
    <xdr:sp macro="" textlink="">
      <xdr:nvSpPr>
        <xdr:cNvPr id="193" name="楕円 192"/>
        <xdr:cNvSpPr/>
      </xdr:nvSpPr>
      <xdr:spPr>
        <a:xfrm>
          <a:off x="45847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124528</xdr:rowOff>
    </xdr:from>
    <xdr:ext cx="469744" cy="259045"/>
    <xdr:sp macro="" textlink="">
      <xdr:nvSpPr>
        <xdr:cNvPr id="194" name="維持補修費該当値テキスト"/>
        <xdr:cNvSpPr txBox="1"/>
      </xdr:nvSpPr>
      <xdr:spPr>
        <a:xfrm>
          <a:off x="4686300" y="133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35911</xdr:rowOff>
    </xdr:from>
    <xdr:to>
      <xdr:col>20</xdr:col>
      <xdr:colOff>38100</xdr:colOff>
      <xdr:row>78</xdr:row>
      <xdr:rowOff>137511</xdr:rowOff>
    </xdr:to>
    <xdr:sp macro="" textlink="">
      <xdr:nvSpPr>
        <xdr:cNvPr id="195" name="楕円 194"/>
        <xdr:cNvSpPr/>
      </xdr:nvSpPr>
      <xdr:spPr>
        <a:xfrm>
          <a:off x="3746500" y="134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128638</xdr:rowOff>
    </xdr:from>
    <xdr:ext cx="469744" cy="259045"/>
    <xdr:sp macro="" textlink="">
      <xdr:nvSpPr>
        <xdr:cNvPr id="196" name="テキスト ボックス 195"/>
        <xdr:cNvSpPr txBox="1"/>
      </xdr:nvSpPr>
      <xdr:spPr>
        <a:xfrm>
          <a:off x="3562428" y="1350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33533</xdr:rowOff>
    </xdr:from>
    <xdr:to>
      <xdr:col>15</xdr:col>
      <xdr:colOff>101600</xdr:colOff>
      <xdr:row>78</xdr:row>
      <xdr:rowOff>135133</xdr:rowOff>
    </xdr:to>
    <xdr:sp macro="" textlink="">
      <xdr:nvSpPr>
        <xdr:cNvPr id="197" name="楕円 196"/>
        <xdr:cNvSpPr/>
      </xdr:nvSpPr>
      <xdr:spPr>
        <a:xfrm>
          <a:off x="28575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126260</xdr:rowOff>
    </xdr:from>
    <xdr:ext cx="469744" cy="259045"/>
    <xdr:sp macro="" textlink="">
      <xdr:nvSpPr>
        <xdr:cNvPr id="198" name="テキスト ボックス 197"/>
        <xdr:cNvSpPr txBox="1"/>
      </xdr:nvSpPr>
      <xdr:spPr>
        <a:xfrm>
          <a:off x="2673428" y="1349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34311</xdr:rowOff>
    </xdr:from>
    <xdr:to>
      <xdr:col>10</xdr:col>
      <xdr:colOff>165100</xdr:colOff>
      <xdr:row>78</xdr:row>
      <xdr:rowOff>135911</xdr:rowOff>
    </xdr:to>
    <xdr:sp macro="" textlink="">
      <xdr:nvSpPr>
        <xdr:cNvPr id="199" name="楕円 198"/>
        <xdr:cNvSpPr/>
      </xdr:nvSpPr>
      <xdr:spPr>
        <a:xfrm>
          <a:off x="1968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127038</xdr:rowOff>
    </xdr:from>
    <xdr:ext cx="469744" cy="259045"/>
    <xdr:sp macro="" textlink="">
      <xdr:nvSpPr>
        <xdr:cNvPr id="200" name="テキスト ボックス 199"/>
        <xdr:cNvSpPr txBox="1"/>
      </xdr:nvSpPr>
      <xdr:spPr>
        <a:xfrm>
          <a:off x="1784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40391</xdr:rowOff>
    </xdr:from>
    <xdr:to>
      <xdr:col>6</xdr:col>
      <xdr:colOff>38100</xdr:colOff>
      <xdr:row>78</xdr:row>
      <xdr:rowOff>141991</xdr:rowOff>
    </xdr:to>
    <xdr:sp macro="" textlink="">
      <xdr:nvSpPr>
        <xdr:cNvPr id="201" name="楕円 200"/>
        <xdr:cNvSpPr/>
      </xdr:nvSpPr>
      <xdr:spPr>
        <a:xfrm>
          <a:off x="1079500" y="134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133118</xdr:rowOff>
    </xdr:from>
    <xdr:ext cx="469744" cy="259045"/>
    <xdr:sp macro="" textlink="">
      <xdr:nvSpPr>
        <xdr:cNvPr id="202" name="テキスト ボックス 201"/>
        <xdr:cNvSpPr txBox="1"/>
      </xdr:nvSpPr>
      <xdr:spPr>
        <a:xfrm>
          <a:off x="895428" y="1350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137925</xdr:rowOff>
    </xdr:from>
    <xdr:to>
      <xdr:col>24</xdr:col>
      <xdr:colOff>63500</xdr:colOff>
      <xdr:row>95</xdr:row>
      <xdr:rowOff>58136</xdr:rowOff>
    </xdr:to>
    <xdr:cxnSp macro="">
      <xdr:nvCxnSpPr>
        <xdr:cNvPr id="232" name="直線コネクタ 231"/>
        <xdr:cNvCxnSpPr/>
      </xdr:nvCxnSpPr>
      <xdr:spPr>
        <a:xfrm>
          <a:off x="3797300" y="16254225"/>
          <a:ext cx="8382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137925</xdr:rowOff>
    </xdr:from>
    <xdr:to>
      <xdr:col>19</xdr:col>
      <xdr:colOff>177800</xdr:colOff>
      <xdr:row>95</xdr:row>
      <xdr:rowOff>141475</xdr:rowOff>
    </xdr:to>
    <xdr:cxnSp macro="">
      <xdr:nvCxnSpPr>
        <xdr:cNvPr id="235" name="直線コネクタ 234"/>
        <xdr:cNvCxnSpPr/>
      </xdr:nvCxnSpPr>
      <xdr:spPr>
        <a:xfrm flipV="1">
          <a:off x="2908300" y="16254225"/>
          <a:ext cx="889000" cy="1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141475</xdr:rowOff>
    </xdr:from>
    <xdr:to>
      <xdr:col>15</xdr:col>
      <xdr:colOff>50800</xdr:colOff>
      <xdr:row>96</xdr:row>
      <xdr:rowOff>4232</xdr:rowOff>
    </xdr:to>
    <xdr:cxnSp macro="">
      <xdr:nvCxnSpPr>
        <xdr:cNvPr id="238" name="直線コネクタ 237"/>
        <xdr:cNvCxnSpPr/>
      </xdr:nvCxnSpPr>
      <xdr:spPr>
        <a:xfrm flipV="1">
          <a:off x="2019300" y="16429225"/>
          <a:ext cx="8890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4232</xdr:rowOff>
    </xdr:from>
    <xdr:to>
      <xdr:col>10</xdr:col>
      <xdr:colOff>114300</xdr:colOff>
      <xdr:row>96</xdr:row>
      <xdr:rowOff>61961</xdr:rowOff>
    </xdr:to>
    <xdr:cxnSp macro="">
      <xdr:nvCxnSpPr>
        <xdr:cNvPr id="241" name="直線コネクタ 240"/>
        <xdr:cNvCxnSpPr/>
      </xdr:nvCxnSpPr>
      <xdr:spPr>
        <a:xfrm flipV="1">
          <a:off x="1130300" y="16463432"/>
          <a:ext cx="889000" cy="5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7336</xdr:rowOff>
    </xdr:from>
    <xdr:to>
      <xdr:col>24</xdr:col>
      <xdr:colOff>114300</xdr:colOff>
      <xdr:row>95</xdr:row>
      <xdr:rowOff>108936</xdr:rowOff>
    </xdr:to>
    <xdr:sp macro="" textlink="">
      <xdr:nvSpPr>
        <xdr:cNvPr id="251" name="楕円 250"/>
        <xdr:cNvSpPr/>
      </xdr:nvSpPr>
      <xdr:spPr>
        <a:xfrm>
          <a:off x="4584700" y="16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30213</xdr:rowOff>
    </xdr:from>
    <xdr:ext cx="599010" cy="259045"/>
    <xdr:sp macro="" textlink="">
      <xdr:nvSpPr>
        <xdr:cNvPr id="252" name="扶助費該当値テキスト"/>
        <xdr:cNvSpPr txBox="1"/>
      </xdr:nvSpPr>
      <xdr:spPr>
        <a:xfrm>
          <a:off x="4686300" y="1614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87125</xdr:rowOff>
    </xdr:from>
    <xdr:to>
      <xdr:col>20</xdr:col>
      <xdr:colOff>38100</xdr:colOff>
      <xdr:row>95</xdr:row>
      <xdr:rowOff>17275</xdr:rowOff>
    </xdr:to>
    <xdr:sp macro="" textlink="">
      <xdr:nvSpPr>
        <xdr:cNvPr id="253" name="楕円 252"/>
        <xdr:cNvSpPr/>
      </xdr:nvSpPr>
      <xdr:spPr>
        <a:xfrm>
          <a:off x="3746500" y="162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33802</xdr:rowOff>
    </xdr:from>
    <xdr:ext cx="599010" cy="259045"/>
    <xdr:sp macro="" textlink="">
      <xdr:nvSpPr>
        <xdr:cNvPr id="254" name="テキスト ボックス 253"/>
        <xdr:cNvSpPr txBox="1"/>
      </xdr:nvSpPr>
      <xdr:spPr>
        <a:xfrm>
          <a:off x="3497795" y="1597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90675</xdr:rowOff>
    </xdr:from>
    <xdr:to>
      <xdr:col>15</xdr:col>
      <xdr:colOff>101600</xdr:colOff>
      <xdr:row>96</xdr:row>
      <xdr:rowOff>20825</xdr:rowOff>
    </xdr:to>
    <xdr:sp macro="" textlink="">
      <xdr:nvSpPr>
        <xdr:cNvPr id="255" name="楕円 254"/>
        <xdr:cNvSpPr/>
      </xdr:nvSpPr>
      <xdr:spPr>
        <a:xfrm>
          <a:off x="2857500" y="163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37352</xdr:rowOff>
    </xdr:from>
    <xdr:ext cx="599010" cy="259045"/>
    <xdr:sp macro="" textlink="">
      <xdr:nvSpPr>
        <xdr:cNvPr id="256" name="テキスト ボックス 255"/>
        <xdr:cNvSpPr txBox="1"/>
      </xdr:nvSpPr>
      <xdr:spPr>
        <a:xfrm>
          <a:off x="2608795" y="161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124882</xdr:rowOff>
    </xdr:from>
    <xdr:to>
      <xdr:col>10</xdr:col>
      <xdr:colOff>165100</xdr:colOff>
      <xdr:row>96</xdr:row>
      <xdr:rowOff>55032</xdr:rowOff>
    </xdr:to>
    <xdr:sp macro="" textlink="">
      <xdr:nvSpPr>
        <xdr:cNvPr id="257" name="楕円 256"/>
        <xdr:cNvSpPr/>
      </xdr:nvSpPr>
      <xdr:spPr>
        <a:xfrm>
          <a:off x="1968500" y="164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71559</xdr:rowOff>
    </xdr:from>
    <xdr:ext cx="599010" cy="259045"/>
    <xdr:sp macro="" textlink="">
      <xdr:nvSpPr>
        <xdr:cNvPr id="258" name="テキスト ボックス 257"/>
        <xdr:cNvSpPr txBox="1"/>
      </xdr:nvSpPr>
      <xdr:spPr>
        <a:xfrm>
          <a:off x="1719795" y="161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11161</xdr:rowOff>
    </xdr:from>
    <xdr:to>
      <xdr:col>6</xdr:col>
      <xdr:colOff>38100</xdr:colOff>
      <xdr:row>96</xdr:row>
      <xdr:rowOff>112761</xdr:rowOff>
    </xdr:to>
    <xdr:sp macro="" textlink="">
      <xdr:nvSpPr>
        <xdr:cNvPr id="259" name="楕円 258"/>
        <xdr:cNvSpPr/>
      </xdr:nvSpPr>
      <xdr:spPr>
        <a:xfrm>
          <a:off x="1079500" y="164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129288</xdr:rowOff>
    </xdr:from>
    <xdr:ext cx="599010" cy="259045"/>
    <xdr:sp macro="" textlink="">
      <xdr:nvSpPr>
        <xdr:cNvPr id="260" name="テキスト ボックス 259"/>
        <xdr:cNvSpPr txBox="1"/>
      </xdr:nvSpPr>
      <xdr:spPr>
        <a:xfrm>
          <a:off x="830795" y="162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114206</xdr:rowOff>
    </xdr:from>
    <xdr:to>
      <xdr:col>55</xdr:col>
      <xdr:colOff>0</xdr:colOff>
      <xdr:row>37</xdr:row>
      <xdr:rowOff>69</xdr:rowOff>
    </xdr:to>
    <xdr:cxnSp macro="">
      <xdr:nvCxnSpPr>
        <xdr:cNvPr id="291" name="直線コネクタ 290"/>
        <xdr:cNvCxnSpPr/>
      </xdr:nvCxnSpPr>
      <xdr:spPr>
        <a:xfrm flipV="1">
          <a:off x="9639300" y="6286406"/>
          <a:ext cx="8382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84945</xdr:rowOff>
    </xdr:from>
    <xdr:to>
      <xdr:col>50</xdr:col>
      <xdr:colOff>114300</xdr:colOff>
      <xdr:row>37</xdr:row>
      <xdr:rowOff>69</xdr:rowOff>
    </xdr:to>
    <xdr:cxnSp macro="">
      <xdr:nvCxnSpPr>
        <xdr:cNvPr id="294" name="直線コネクタ 293"/>
        <xdr:cNvCxnSpPr/>
      </xdr:nvCxnSpPr>
      <xdr:spPr>
        <a:xfrm>
          <a:off x="8750300" y="5228445"/>
          <a:ext cx="889000" cy="11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84945</xdr:rowOff>
    </xdr:from>
    <xdr:to>
      <xdr:col>45</xdr:col>
      <xdr:colOff>177800</xdr:colOff>
      <xdr:row>37</xdr:row>
      <xdr:rowOff>69650</xdr:rowOff>
    </xdr:to>
    <xdr:cxnSp macro="">
      <xdr:nvCxnSpPr>
        <xdr:cNvPr id="297" name="直線コネクタ 296"/>
        <xdr:cNvCxnSpPr/>
      </xdr:nvCxnSpPr>
      <xdr:spPr>
        <a:xfrm flipV="1">
          <a:off x="7861300" y="5228445"/>
          <a:ext cx="889000" cy="118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68083</xdr:rowOff>
    </xdr:from>
    <xdr:to>
      <xdr:col>41</xdr:col>
      <xdr:colOff>50800</xdr:colOff>
      <xdr:row>37</xdr:row>
      <xdr:rowOff>69650</xdr:rowOff>
    </xdr:to>
    <xdr:cxnSp macro="">
      <xdr:nvCxnSpPr>
        <xdr:cNvPr id="300" name="直線コネクタ 299"/>
        <xdr:cNvCxnSpPr/>
      </xdr:nvCxnSpPr>
      <xdr:spPr>
        <a:xfrm>
          <a:off x="6972300" y="641173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63406</xdr:rowOff>
    </xdr:from>
    <xdr:to>
      <xdr:col>55</xdr:col>
      <xdr:colOff>50800</xdr:colOff>
      <xdr:row>36</xdr:row>
      <xdr:rowOff>165006</xdr:rowOff>
    </xdr:to>
    <xdr:sp macro="" textlink="">
      <xdr:nvSpPr>
        <xdr:cNvPr id="310" name="楕円 309"/>
        <xdr:cNvSpPr/>
      </xdr:nvSpPr>
      <xdr:spPr>
        <a:xfrm>
          <a:off x="10426700" y="62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41833</xdr:rowOff>
    </xdr:from>
    <xdr:ext cx="534377" cy="259045"/>
    <xdr:sp macro="" textlink="">
      <xdr:nvSpPr>
        <xdr:cNvPr id="311" name="補助費等該当値テキスト"/>
        <xdr:cNvSpPr txBox="1"/>
      </xdr:nvSpPr>
      <xdr:spPr>
        <a:xfrm>
          <a:off x="10528300" y="62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120719</xdr:rowOff>
    </xdr:from>
    <xdr:to>
      <xdr:col>50</xdr:col>
      <xdr:colOff>165100</xdr:colOff>
      <xdr:row>37</xdr:row>
      <xdr:rowOff>50869</xdr:rowOff>
    </xdr:to>
    <xdr:sp macro="" textlink="">
      <xdr:nvSpPr>
        <xdr:cNvPr id="312" name="楕円 311"/>
        <xdr:cNvSpPr/>
      </xdr:nvSpPr>
      <xdr:spPr>
        <a:xfrm>
          <a:off x="9588500" y="6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41996</xdr:rowOff>
    </xdr:from>
    <xdr:ext cx="534377" cy="259045"/>
    <xdr:sp macro="" textlink="">
      <xdr:nvSpPr>
        <xdr:cNvPr id="313" name="テキスト ボックス 312"/>
        <xdr:cNvSpPr txBox="1"/>
      </xdr:nvSpPr>
      <xdr:spPr>
        <a:xfrm>
          <a:off x="9372111" y="63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34145</xdr:rowOff>
    </xdr:from>
    <xdr:to>
      <xdr:col>46</xdr:col>
      <xdr:colOff>38100</xdr:colOff>
      <xdr:row>30</xdr:row>
      <xdr:rowOff>135745</xdr:rowOff>
    </xdr:to>
    <xdr:sp macro="" textlink="">
      <xdr:nvSpPr>
        <xdr:cNvPr id="314" name="楕円 313"/>
        <xdr:cNvSpPr/>
      </xdr:nvSpPr>
      <xdr:spPr>
        <a:xfrm>
          <a:off x="8699500" y="5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126872</xdr:rowOff>
    </xdr:from>
    <xdr:ext cx="599010" cy="259045"/>
    <xdr:sp macro="" textlink="">
      <xdr:nvSpPr>
        <xdr:cNvPr id="315" name="テキスト ボックス 314"/>
        <xdr:cNvSpPr txBox="1"/>
      </xdr:nvSpPr>
      <xdr:spPr>
        <a:xfrm>
          <a:off x="8450795" y="52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18850</xdr:rowOff>
    </xdr:from>
    <xdr:to>
      <xdr:col>41</xdr:col>
      <xdr:colOff>101600</xdr:colOff>
      <xdr:row>37</xdr:row>
      <xdr:rowOff>120450</xdr:rowOff>
    </xdr:to>
    <xdr:sp macro="" textlink="">
      <xdr:nvSpPr>
        <xdr:cNvPr id="316" name="楕円 315"/>
        <xdr:cNvSpPr/>
      </xdr:nvSpPr>
      <xdr:spPr>
        <a:xfrm>
          <a:off x="7810500" y="63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111577</xdr:rowOff>
    </xdr:from>
    <xdr:ext cx="534377" cy="259045"/>
    <xdr:sp macro="" textlink="">
      <xdr:nvSpPr>
        <xdr:cNvPr id="317" name="テキスト ボックス 316"/>
        <xdr:cNvSpPr txBox="1"/>
      </xdr:nvSpPr>
      <xdr:spPr>
        <a:xfrm>
          <a:off x="7594111" y="645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17283</xdr:rowOff>
    </xdr:from>
    <xdr:to>
      <xdr:col>36</xdr:col>
      <xdr:colOff>165100</xdr:colOff>
      <xdr:row>37</xdr:row>
      <xdr:rowOff>118883</xdr:rowOff>
    </xdr:to>
    <xdr:sp macro="" textlink="">
      <xdr:nvSpPr>
        <xdr:cNvPr id="318" name="楕円 317"/>
        <xdr:cNvSpPr/>
      </xdr:nvSpPr>
      <xdr:spPr>
        <a:xfrm>
          <a:off x="6921500" y="63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110010</xdr:rowOff>
    </xdr:from>
    <xdr:ext cx="534377" cy="259045"/>
    <xdr:sp macro="" textlink="">
      <xdr:nvSpPr>
        <xdr:cNvPr id="319" name="テキスト ボックス 318"/>
        <xdr:cNvSpPr txBox="1"/>
      </xdr:nvSpPr>
      <xdr:spPr>
        <a:xfrm>
          <a:off x="6705111" y="64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89573</xdr:rowOff>
    </xdr:from>
    <xdr:to>
      <xdr:col>55</xdr:col>
      <xdr:colOff>0</xdr:colOff>
      <xdr:row>57</xdr:row>
      <xdr:rowOff>85725</xdr:rowOff>
    </xdr:to>
    <xdr:cxnSp macro="">
      <xdr:nvCxnSpPr>
        <xdr:cNvPr id="348" name="直線コネクタ 347"/>
        <xdr:cNvCxnSpPr/>
      </xdr:nvCxnSpPr>
      <xdr:spPr>
        <a:xfrm flipV="1">
          <a:off x="9639300" y="9690773"/>
          <a:ext cx="8382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153594</xdr:rowOff>
    </xdr:from>
    <xdr:to>
      <xdr:col>50</xdr:col>
      <xdr:colOff>114300</xdr:colOff>
      <xdr:row>57</xdr:row>
      <xdr:rowOff>85725</xdr:rowOff>
    </xdr:to>
    <xdr:cxnSp macro="">
      <xdr:nvCxnSpPr>
        <xdr:cNvPr id="351" name="直線コネクタ 350"/>
        <xdr:cNvCxnSpPr/>
      </xdr:nvCxnSpPr>
      <xdr:spPr>
        <a:xfrm>
          <a:off x="8750300" y="9754794"/>
          <a:ext cx="889000" cy="1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153594</xdr:rowOff>
    </xdr:from>
    <xdr:to>
      <xdr:col>45</xdr:col>
      <xdr:colOff>177800</xdr:colOff>
      <xdr:row>57</xdr:row>
      <xdr:rowOff>104928</xdr:rowOff>
    </xdr:to>
    <xdr:cxnSp macro="">
      <xdr:nvCxnSpPr>
        <xdr:cNvPr id="354" name="直線コネクタ 353"/>
        <xdr:cNvCxnSpPr/>
      </xdr:nvCxnSpPr>
      <xdr:spPr>
        <a:xfrm flipV="1">
          <a:off x="7861300" y="9754794"/>
          <a:ext cx="889000" cy="1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11303</xdr:rowOff>
    </xdr:from>
    <xdr:to>
      <xdr:col>41</xdr:col>
      <xdr:colOff>50800</xdr:colOff>
      <xdr:row>57</xdr:row>
      <xdr:rowOff>104928</xdr:rowOff>
    </xdr:to>
    <xdr:cxnSp macro="">
      <xdr:nvCxnSpPr>
        <xdr:cNvPr id="357" name="直線コネクタ 356"/>
        <xdr:cNvCxnSpPr/>
      </xdr:nvCxnSpPr>
      <xdr:spPr>
        <a:xfrm>
          <a:off x="6972300" y="9783953"/>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38773</xdr:rowOff>
    </xdr:from>
    <xdr:to>
      <xdr:col>55</xdr:col>
      <xdr:colOff>50800</xdr:colOff>
      <xdr:row>56</xdr:row>
      <xdr:rowOff>140373</xdr:rowOff>
    </xdr:to>
    <xdr:sp macro="" textlink="">
      <xdr:nvSpPr>
        <xdr:cNvPr id="367" name="楕円 366"/>
        <xdr:cNvSpPr/>
      </xdr:nvSpPr>
      <xdr:spPr>
        <a:xfrm>
          <a:off x="10426700" y="96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17200</xdr:rowOff>
    </xdr:from>
    <xdr:ext cx="534377" cy="259045"/>
    <xdr:sp macro="" textlink="">
      <xdr:nvSpPr>
        <xdr:cNvPr id="368" name="普通建設事業費該当値テキスト"/>
        <xdr:cNvSpPr txBox="1"/>
      </xdr:nvSpPr>
      <xdr:spPr>
        <a:xfrm>
          <a:off x="10528300" y="96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34925</xdr:rowOff>
    </xdr:from>
    <xdr:to>
      <xdr:col>50</xdr:col>
      <xdr:colOff>165100</xdr:colOff>
      <xdr:row>57</xdr:row>
      <xdr:rowOff>136525</xdr:rowOff>
    </xdr:to>
    <xdr:sp macro="" textlink="">
      <xdr:nvSpPr>
        <xdr:cNvPr id="369" name="楕円 368"/>
        <xdr:cNvSpPr/>
      </xdr:nvSpPr>
      <xdr:spPr>
        <a:xfrm>
          <a:off x="958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127652</xdr:rowOff>
    </xdr:from>
    <xdr:ext cx="534377" cy="259045"/>
    <xdr:sp macro="" textlink="">
      <xdr:nvSpPr>
        <xdr:cNvPr id="370" name="テキスト ボックス 369"/>
        <xdr:cNvSpPr txBox="1"/>
      </xdr:nvSpPr>
      <xdr:spPr>
        <a:xfrm>
          <a:off x="9372111" y="99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102794</xdr:rowOff>
    </xdr:from>
    <xdr:to>
      <xdr:col>46</xdr:col>
      <xdr:colOff>38100</xdr:colOff>
      <xdr:row>57</xdr:row>
      <xdr:rowOff>32944</xdr:rowOff>
    </xdr:to>
    <xdr:sp macro="" textlink="">
      <xdr:nvSpPr>
        <xdr:cNvPr id="371" name="楕円 370"/>
        <xdr:cNvSpPr/>
      </xdr:nvSpPr>
      <xdr:spPr>
        <a:xfrm>
          <a:off x="8699500" y="97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24071</xdr:rowOff>
    </xdr:from>
    <xdr:ext cx="534377" cy="259045"/>
    <xdr:sp macro="" textlink="">
      <xdr:nvSpPr>
        <xdr:cNvPr id="372" name="テキスト ボックス 371"/>
        <xdr:cNvSpPr txBox="1"/>
      </xdr:nvSpPr>
      <xdr:spPr>
        <a:xfrm>
          <a:off x="8483111" y="97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54128</xdr:rowOff>
    </xdr:from>
    <xdr:to>
      <xdr:col>41</xdr:col>
      <xdr:colOff>101600</xdr:colOff>
      <xdr:row>57</xdr:row>
      <xdr:rowOff>155728</xdr:rowOff>
    </xdr:to>
    <xdr:sp macro="" textlink="">
      <xdr:nvSpPr>
        <xdr:cNvPr id="373" name="楕円 372"/>
        <xdr:cNvSpPr/>
      </xdr:nvSpPr>
      <xdr:spPr>
        <a:xfrm>
          <a:off x="7810500" y="98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146855</xdr:rowOff>
    </xdr:from>
    <xdr:ext cx="534377" cy="259045"/>
    <xdr:sp macro="" textlink="">
      <xdr:nvSpPr>
        <xdr:cNvPr id="374" name="テキスト ボックス 373"/>
        <xdr:cNvSpPr txBox="1"/>
      </xdr:nvSpPr>
      <xdr:spPr>
        <a:xfrm>
          <a:off x="7594111" y="991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131953</xdr:rowOff>
    </xdr:from>
    <xdr:to>
      <xdr:col>36</xdr:col>
      <xdr:colOff>165100</xdr:colOff>
      <xdr:row>57</xdr:row>
      <xdr:rowOff>62103</xdr:rowOff>
    </xdr:to>
    <xdr:sp macro="" textlink="">
      <xdr:nvSpPr>
        <xdr:cNvPr id="375" name="楕円 374"/>
        <xdr:cNvSpPr/>
      </xdr:nvSpPr>
      <xdr:spPr>
        <a:xfrm>
          <a:off x="6921500" y="97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53230</xdr:rowOff>
    </xdr:from>
    <xdr:ext cx="534377" cy="259045"/>
    <xdr:sp macro="" textlink="">
      <xdr:nvSpPr>
        <xdr:cNvPr id="376" name="テキスト ボックス 375"/>
        <xdr:cNvSpPr txBox="1"/>
      </xdr:nvSpPr>
      <xdr:spPr>
        <a:xfrm>
          <a:off x="6705111" y="9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123264</xdr:rowOff>
    </xdr:from>
    <xdr:to>
      <xdr:col>55</xdr:col>
      <xdr:colOff>0</xdr:colOff>
      <xdr:row>78</xdr:row>
      <xdr:rowOff>130716</xdr:rowOff>
    </xdr:to>
    <xdr:cxnSp macro="">
      <xdr:nvCxnSpPr>
        <xdr:cNvPr id="403" name="直線コネクタ 402"/>
        <xdr:cNvCxnSpPr/>
      </xdr:nvCxnSpPr>
      <xdr:spPr>
        <a:xfrm flipV="1">
          <a:off x="9639300" y="13496364"/>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127561</xdr:rowOff>
    </xdr:from>
    <xdr:to>
      <xdr:col>50</xdr:col>
      <xdr:colOff>114300</xdr:colOff>
      <xdr:row>78</xdr:row>
      <xdr:rowOff>130716</xdr:rowOff>
    </xdr:to>
    <xdr:cxnSp macro="">
      <xdr:nvCxnSpPr>
        <xdr:cNvPr id="406" name="直線コネクタ 405"/>
        <xdr:cNvCxnSpPr/>
      </xdr:nvCxnSpPr>
      <xdr:spPr>
        <a:xfrm>
          <a:off x="8750300" y="1350066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93294</xdr:rowOff>
    </xdr:from>
    <xdr:to>
      <xdr:col>45</xdr:col>
      <xdr:colOff>177800</xdr:colOff>
      <xdr:row>78</xdr:row>
      <xdr:rowOff>127561</xdr:rowOff>
    </xdr:to>
    <xdr:cxnSp macro="">
      <xdr:nvCxnSpPr>
        <xdr:cNvPr id="409" name="直線コネクタ 408"/>
        <xdr:cNvCxnSpPr/>
      </xdr:nvCxnSpPr>
      <xdr:spPr>
        <a:xfrm>
          <a:off x="7861300" y="13466394"/>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93294</xdr:rowOff>
    </xdr:from>
    <xdr:to>
      <xdr:col>41</xdr:col>
      <xdr:colOff>50800</xdr:colOff>
      <xdr:row>78</xdr:row>
      <xdr:rowOff>139700</xdr:rowOff>
    </xdr:to>
    <xdr:cxnSp macro="">
      <xdr:nvCxnSpPr>
        <xdr:cNvPr id="412" name="直線コネクタ 411"/>
        <xdr:cNvCxnSpPr/>
      </xdr:nvCxnSpPr>
      <xdr:spPr>
        <a:xfrm flipV="1">
          <a:off x="6972300" y="134663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72464</xdr:rowOff>
    </xdr:from>
    <xdr:to>
      <xdr:col>55</xdr:col>
      <xdr:colOff>50800</xdr:colOff>
      <xdr:row>79</xdr:row>
      <xdr:rowOff>2614</xdr:rowOff>
    </xdr:to>
    <xdr:sp macro="" textlink="">
      <xdr:nvSpPr>
        <xdr:cNvPr id="422" name="楕円 421"/>
        <xdr:cNvSpPr/>
      </xdr:nvSpPr>
      <xdr:spPr>
        <a:xfrm>
          <a:off x="10426700" y="134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158841</xdr:rowOff>
    </xdr:from>
    <xdr:ext cx="378565" cy="259045"/>
    <xdr:sp macro="" textlink="">
      <xdr:nvSpPr>
        <xdr:cNvPr id="423" name="普通建設事業費 （ うち新規整備　）該当値テキスト"/>
        <xdr:cNvSpPr txBox="1"/>
      </xdr:nvSpPr>
      <xdr:spPr>
        <a:xfrm>
          <a:off x="10528300" y="1336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79916</xdr:rowOff>
    </xdr:from>
    <xdr:to>
      <xdr:col>50</xdr:col>
      <xdr:colOff>165100</xdr:colOff>
      <xdr:row>79</xdr:row>
      <xdr:rowOff>10066</xdr:rowOff>
    </xdr:to>
    <xdr:sp macro="" textlink="">
      <xdr:nvSpPr>
        <xdr:cNvPr id="424" name="楕円 423"/>
        <xdr:cNvSpPr/>
      </xdr:nvSpPr>
      <xdr:spPr>
        <a:xfrm>
          <a:off x="9588500" y="134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1193</xdr:rowOff>
    </xdr:from>
    <xdr:ext cx="378565" cy="259045"/>
    <xdr:sp macro="" textlink="">
      <xdr:nvSpPr>
        <xdr:cNvPr id="425" name="テキスト ボックス 424"/>
        <xdr:cNvSpPr txBox="1"/>
      </xdr:nvSpPr>
      <xdr:spPr>
        <a:xfrm>
          <a:off x="9450017" y="1354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76761</xdr:rowOff>
    </xdr:from>
    <xdr:to>
      <xdr:col>46</xdr:col>
      <xdr:colOff>38100</xdr:colOff>
      <xdr:row>79</xdr:row>
      <xdr:rowOff>6911</xdr:rowOff>
    </xdr:to>
    <xdr:sp macro="" textlink="">
      <xdr:nvSpPr>
        <xdr:cNvPr id="426" name="楕円 425"/>
        <xdr:cNvSpPr/>
      </xdr:nvSpPr>
      <xdr:spPr>
        <a:xfrm>
          <a:off x="8699500" y="134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169488</xdr:rowOff>
    </xdr:from>
    <xdr:ext cx="378565" cy="259045"/>
    <xdr:sp macro="" textlink="">
      <xdr:nvSpPr>
        <xdr:cNvPr id="427" name="テキスト ボックス 426"/>
        <xdr:cNvSpPr txBox="1"/>
      </xdr:nvSpPr>
      <xdr:spPr>
        <a:xfrm>
          <a:off x="8561017" y="1354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42494</xdr:rowOff>
    </xdr:from>
    <xdr:to>
      <xdr:col>41</xdr:col>
      <xdr:colOff>101600</xdr:colOff>
      <xdr:row>78</xdr:row>
      <xdr:rowOff>144094</xdr:rowOff>
    </xdr:to>
    <xdr:sp macro="" textlink="">
      <xdr:nvSpPr>
        <xdr:cNvPr id="428" name="楕円 427"/>
        <xdr:cNvSpPr/>
      </xdr:nvSpPr>
      <xdr:spPr>
        <a:xfrm>
          <a:off x="7810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135221</xdr:rowOff>
    </xdr:from>
    <xdr:ext cx="469744" cy="259045"/>
    <xdr:sp macro="" textlink="">
      <xdr:nvSpPr>
        <xdr:cNvPr id="429" name="テキスト ボックス 428"/>
        <xdr:cNvSpPr txBox="1"/>
      </xdr:nvSpPr>
      <xdr:spPr>
        <a:xfrm>
          <a:off x="7626428"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0" name="楕円 429"/>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1" name="テキスト ボックス 430"/>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58662</xdr:rowOff>
    </xdr:from>
    <xdr:to>
      <xdr:col>55</xdr:col>
      <xdr:colOff>0</xdr:colOff>
      <xdr:row>96</xdr:row>
      <xdr:rowOff>160914</xdr:rowOff>
    </xdr:to>
    <xdr:cxnSp macro="">
      <xdr:nvCxnSpPr>
        <xdr:cNvPr id="458" name="直線コネクタ 457"/>
        <xdr:cNvCxnSpPr/>
      </xdr:nvCxnSpPr>
      <xdr:spPr>
        <a:xfrm flipV="1">
          <a:off x="9639300" y="16517862"/>
          <a:ext cx="838200" cy="10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18588</xdr:rowOff>
    </xdr:from>
    <xdr:to>
      <xdr:col>50</xdr:col>
      <xdr:colOff>114300</xdr:colOff>
      <xdr:row>96</xdr:row>
      <xdr:rowOff>160914</xdr:rowOff>
    </xdr:to>
    <xdr:cxnSp macro="">
      <xdr:nvCxnSpPr>
        <xdr:cNvPr id="461" name="直線コネクタ 460"/>
        <xdr:cNvCxnSpPr/>
      </xdr:nvCxnSpPr>
      <xdr:spPr>
        <a:xfrm>
          <a:off x="8750300" y="16477788"/>
          <a:ext cx="889000" cy="1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18588</xdr:rowOff>
    </xdr:from>
    <xdr:to>
      <xdr:col>45</xdr:col>
      <xdr:colOff>177800</xdr:colOff>
      <xdr:row>96</xdr:row>
      <xdr:rowOff>37996</xdr:rowOff>
    </xdr:to>
    <xdr:cxnSp macro="">
      <xdr:nvCxnSpPr>
        <xdr:cNvPr id="464" name="直線コネクタ 463"/>
        <xdr:cNvCxnSpPr/>
      </xdr:nvCxnSpPr>
      <xdr:spPr>
        <a:xfrm flipV="1">
          <a:off x="7861300" y="16477788"/>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128338</xdr:rowOff>
    </xdr:from>
    <xdr:to>
      <xdr:col>41</xdr:col>
      <xdr:colOff>50800</xdr:colOff>
      <xdr:row>96</xdr:row>
      <xdr:rowOff>37996</xdr:rowOff>
    </xdr:to>
    <xdr:cxnSp macro="">
      <xdr:nvCxnSpPr>
        <xdr:cNvPr id="467" name="直線コネクタ 466"/>
        <xdr:cNvCxnSpPr/>
      </xdr:nvCxnSpPr>
      <xdr:spPr>
        <a:xfrm>
          <a:off x="6972300" y="16416088"/>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xdr:rowOff>
    </xdr:from>
    <xdr:to>
      <xdr:col>55</xdr:col>
      <xdr:colOff>50800</xdr:colOff>
      <xdr:row>96</xdr:row>
      <xdr:rowOff>109462</xdr:rowOff>
    </xdr:to>
    <xdr:sp macro="" textlink="">
      <xdr:nvSpPr>
        <xdr:cNvPr id="477" name="楕円 476"/>
        <xdr:cNvSpPr/>
      </xdr:nvSpPr>
      <xdr:spPr>
        <a:xfrm>
          <a:off x="10426700" y="16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157739</xdr:rowOff>
    </xdr:from>
    <xdr:ext cx="534377" cy="259045"/>
    <xdr:sp macro="" textlink="">
      <xdr:nvSpPr>
        <xdr:cNvPr id="478" name="普通建設事業費 （ うち更新整備　）該当値テキスト"/>
        <xdr:cNvSpPr txBox="1"/>
      </xdr:nvSpPr>
      <xdr:spPr>
        <a:xfrm>
          <a:off x="10528300" y="164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110114</xdr:rowOff>
    </xdr:from>
    <xdr:to>
      <xdr:col>50</xdr:col>
      <xdr:colOff>165100</xdr:colOff>
      <xdr:row>97</xdr:row>
      <xdr:rowOff>40264</xdr:rowOff>
    </xdr:to>
    <xdr:sp macro="" textlink="">
      <xdr:nvSpPr>
        <xdr:cNvPr id="479" name="楕円 478"/>
        <xdr:cNvSpPr/>
      </xdr:nvSpPr>
      <xdr:spPr>
        <a:xfrm>
          <a:off x="9588500" y="16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31391</xdr:rowOff>
    </xdr:from>
    <xdr:ext cx="534377" cy="259045"/>
    <xdr:sp macro="" textlink="">
      <xdr:nvSpPr>
        <xdr:cNvPr id="480" name="テキスト ボックス 479"/>
        <xdr:cNvSpPr txBox="1"/>
      </xdr:nvSpPr>
      <xdr:spPr>
        <a:xfrm>
          <a:off x="9372111" y="166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139238</xdr:rowOff>
    </xdr:from>
    <xdr:to>
      <xdr:col>46</xdr:col>
      <xdr:colOff>38100</xdr:colOff>
      <xdr:row>96</xdr:row>
      <xdr:rowOff>69388</xdr:rowOff>
    </xdr:to>
    <xdr:sp macro="" textlink="">
      <xdr:nvSpPr>
        <xdr:cNvPr id="481" name="楕円 480"/>
        <xdr:cNvSpPr/>
      </xdr:nvSpPr>
      <xdr:spPr>
        <a:xfrm>
          <a:off x="8699500" y="1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60515</xdr:rowOff>
    </xdr:from>
    <xdr:ext cx="534377" cy="259045"/>
    <xdr:sp macro="" textlink="">
      <xdr:nvSpPr>
        <xdr:cNvPr id="482" name="テキスト ボックス 481"/>
        <xdr:cNvSpPr txBox="1"/>
      </xdr:nvSpPr>
      <xdr:spPr>
        <a:xfrm>
          <a:off x="8483111" y="1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158646</xdr:rowOff>
    </xdr:from>
    <xdr:to>
      <xdr:col>41</xdr:col>
      <xdr:colOff>101600</xdr:colOff>
      <xdr:row>96</xdr:row>
      <xdr:rowOff>88796</xdr:rowOff>
    </xdr:to>
    <xdr:sp macro="" textlink="">
      <xdr:nvSpPr>
        <xdr:cNvPr id="483" name="楕円 482"/>
        <xdr:cNvSpPr/>
      </xdr:nvSpPr>
      <xdr:spPr>
        <a:xfrm>
          <a:off x="7810500" y="16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79923</xdr:rowOff>
    </xdr:from>
    <xdr:ext cx="534377" cy="259045"/>
    <xdr:sp macro="" textlink="">
      <xdr:nvSpPr>
        <xdr:cNvPr id="484" name="テキスト ボックス 483"/>
        <xdr:cNvSpPr txBox="1"/>
      </xdr:nvSpPr>
      <xdr:spPr>
        <a:xfrm>
          <a:off x="7594111" y="1653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77538</xdr:rowOff>
    </xdr:from>
    <xdr:to>
      <xdr:col>36</xdr:col>
      <xdr:colOff>165100</xdr:colOff>
      <xdr:row>96</xdr:row>
      <xdr:rowOff>7688</xdr:rowOff>
    </xdr:to>
    <xdr:sp macro="" textlink="">
      <xdr:nvSpPr>
        <xdr:cNvPr id="485" name="楕円 484"/>
        <xdr:cNvSpPr/>
      </xdr:nvSpPr>
      <xdr:spPr>
        <a:xfrm>
          <a:off x="6921500" y="163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24215</xdr:rowOff>
    </xdr:from>
    <xdr:ext cx="534377" cy="259045"/>
    <xdr:sp macro="" textlink="">
      <xdr:nvSpPr>
        <xdr:cNvPr id="486" name="テキスト ボックス 485"/>
        <xdr:cNvSpPr txBox="1"/>
      </xdr:nvSpPr>
      <xdr:spPr>
        <a:xfrm>
          <a:off x="6705111" y="161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39973</xdr:rowOff>
    </xdr:from>
    <xdr:to>
      <xdr:col>85</xdr:col>
      <xdr:colOff>127000</xdr:colOff>
      <xdr:row>77</xdr:row>
      <xdr:rowOff>44641</xdr:rowOff>
    </xdr:to>
    <xdr:cxnSp macro="">
      <xdr:nvCxnSpPr>
        <xdr:cNvPr id="621" name="直線コネクタ 620"/>
        <xdr:cNvCxnSpPr/>
      </xdr:nvCxnSpPr>
      <xdr:spPr>
        <a:xfrm flipV="1">
          <a:off x="15481300" y="13241623"/>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44641</xdr:rowOff>
    </xdr:from>
    <xdr:to>
      <xdr:col>81</xdr:col>
      <xdr:colOff>50800</xdr:colOff>
      <xdr:row>77</xdr:row>
      <xdr:rowOff>51175</xdr:rowOff>
    </xdr:to>
    <xdr:cxnSp macro="">
      <xdr:nvCxnSpPr>
        <xdr:cNvPr id="624" name="直線コネクタ 623"/>
        <xdr:cNvCxnSpPr/>
      </xdr:nvCxnSpPr>
      <xdr:spPr>
        <a:xfrm flipV="1">
          <a:off x="14592300" y="13246291"/>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17514</xdr:rowOff>
    </xdr:from>
    <xdr:to>
      <xdr:col>76</xdr:col>
      <xdr:colOff>114300</xdr:colOff>
      <xdr:row>77</xdr:row>
      <xdr:rowOff>51175</xdr:rowOff>
    </xdr:to>
    <xdr:cxnSp macro="">
      <xdr:nvCxnSpPr>
        <xdr:cNvPr id="627" name="直線コネクタ 626"/>
        <xdr:cNvCxnSpPr/>
      </xdr:nvCxnSpPr>
      <xdr:spPr>
        <a:xfrm>
          <a:off x="13703300" y="13219164"/>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149492</xdr:rowOff>
    </xdr:from>
    <xdr:to>
      <xdr:col>71</xdr:col>
      <xdr:colOff>177800</xdr:colOff>
      <xdr:row>77</xdr:row>
      <xdr:rowOff>17514</xdr:rowOff>
    </xdr:to>
    <xdr:cxnSp macro="">
      <xdr:nvCxnSpPr>
        <xdr:cNvPr id="630" name="直線コネクタ 629"/>
        <xdr:cNvCxnSpPr/>
      </xdr:nvCxnSpPr>
      <xdr:spPr>
        <a:xfrm>
          <a:off x="12814300" y="1317969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160623</xdr:rowOff>
    </xdr:from>
    <xdr:to>
      <xdr:col>85</xdr:col>
      <xdr:colOff>177800</xdr:colOff>
      <xdr:row>77</xdr:row>
      <xdr:rowOff>90773</xdr:rowOff>
    </xdr:to>
    <xdr:sp macro="" textlink="">
      <xdr:nvSpPr>
        <xdr:cNvPr id="640" name="楕円 639"/>
        <xdr:cNvSpPr/>
      </xdr:nvSpPr>
      <xdr:spPr>
        <a:xfrm>
          <a:off x="162687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75550</xdr:rowOff>
    </xdr:from>
    <xdr:ext cx="534377" cy="259045"/>
    <xdr:sp macro="" textlink="">
      <xdr:nvSpPr>
        <xdr:cNvPr id="641" name="公債費該当値テキスト"/>
        <xdr:cNvSpPr txBox="1"/>
      </xdr:nvSpPr>
      <xdr:spPr>
        <a:xfrm>
          <a:off x="16370300" y="131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165291</xdr:rowOff>
    </xdr:from>
    <xdr:to>
      <xdr:col>81</xdr:col>
      <xdr:colOff>101600</xdr:colOff>
      <xdr:row>77</xdr:row>
      <xdr:rowOff>95441</xdr:rowOff>
    </xdr:to>
    <xdr:sp macro="" textlink="">
      <xdr:nvSpPr>
        <xdr:cNvPr id="642" name="楕円 641"/>
        <xdr:cNvSpPr/>
      </xdr:nvSpPr>
      <xdr:spPr>
        <a:xfrm>
          <a:off x="15430500" y="131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86568</xdr:rowOff>
    </xdr:from>
    <xdr:ext cx="534377" cy="259045"/>
    <xdr:sp macro="" textlink="">
      <xdr:nvSpPr>
        <xdr:cNvPr id="643" name="テキスト ボックス 642"/>
        <xdr:cNvSpPr txBox="1"/>
      </xdr:nvSpPr>
      <xdr:spPr>
        <a:xfrm>
          <a:off x="15214111" y="132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375</xdr:rowOff>
    </xdr:from>
    <xdr:to>
      <xdr:col>76</xdr:col>
      <xdr:colOff>165100</xdr:colOff>
      <xdr:row>77</xdr:row>
      <xdr:rowOff>101975</xdr:rowOff>
    </xdr:to>
    <xdr:sp macro="" textlink="">
      <xdr:nvSpPr>
        <xdr:cNvPr id="644" name="楕円 643"/>
        <xdr:cNvSpPr/>
      </xdr:nvSpPr>
      <xdr:spPr>
        <a:xfrm>
          <a:off x="14541500" y="132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93102</xdr:rowOff>
    </xdr:from>
    <xdr:ext cx="534377" cy="259045"/>
    <xdr:sp macro="" textlink="">
      <xdr:nvSpPr>
        <xdr:cNvPr id="645" name="テキスト ボックス 644"/>
        <xdr:cNvSpPr txBox="1"/>
      </xdr:nvSpPr>
      <xdr:spPr>
        <a:xfrm>
          <a:off x="14325111" y="132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138164</xdr:rowOff>
    </xdr:from>
    <xdr:to>
      <xdr:col>72</xdr:col>
      <xdr:colOff>38100</xdr:colOff>
      <xdr:row>77</xdr:row>
      <xdr:rowOff>68314</xdr:rowOff>
    </xdr:to>
    <xdr:sp macro="" textlink="">
      <xdr:nvSpPr>
        <xdr:cNvPr id="646" name="楕円 645"/>
        <xdr:cNvSpPr/>
      </xdr:nvSpPr>
      <xdr:spPr>
        <a:xfrm>
          <a:off x="13652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59441</xdr:rowOff>
    </xdr:from>
    <xdr:ext cx="534377" cy="259045"/>
    <xdr:sp macro="" textlink="">
      <xdr:nvSpPr>
        <xdr:cNvPr id="647" name="テキスト ボックス 646"/>
        <xdr:cNvSpPr txBox="1"/>
      </xdr:nvSpPr>
      <xdr:spPr>
        <a:xfrm>
          <a:off x="13436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98692</xdr:rowOff>
    </xdr:from>
    <xdr:to>
      <xdr:col>67</xdr:col>
      <xdr:colOff>101600</xdr:colOff>
      <xdr:row>77</xdr:row>
      <xdr:rowOff>28842</xdr:rowOff>
    </xdr:to>
    <xdr:sp macro="" textlink="">
      <xdr:nvSpPr>
        <xdr:cNvPr id="648" name="楕円 647"/>
        <xdr:cNvSpPr/>
      </xdr:nvSpPr>
      <xdr:spPr>
        <a:xfrm>
          <a:off x="12763500" y="131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19969</xdr:rowOff>
    </xdr:from>
    <xdr:ext cx="534377" cy="259045"/>
    <xdr:sp macro="" textlink="">
      <xdr:nvSpPr>
        <xdr:cNvPr id="649" name="テキスト ボックス 648"/>
        <xdr:cNvSpPr txBox="1"/>
      </xdr:nvSpPr>
      <xdr:spPr>
        <a:xfrm>
          <a:off x="12547111" y="132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167980</xdr:rowOff>
    </xdr:from>
    <xdr:to>
      <xdr:col>85</xdr:col>
      <xdr:colOff>127000</xdr:colOff>
      <xdr:row>98</xdr:row>
      <xdr:rowOff>156921</xdr:rowOff>
    </xdr:to>
    <xdr:cxnSp macro="">
      <xdr:nvCxnSpPr>
        <xdr:cNvPr id="680" name="直線コネクタ 679"/>
        <xdr:cNvCxnSpPr/>
      </xdr:nvCxnSpPr>
      <xdr:spPr>
        <a:xfrm flipV="1">
          <a:off x="15481300" y="16798630"/>
          <a:ext cx="838200" cy="16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130567</xdr:rowOff>
    </xdr:from>
    <xdr:to>
      <xdr:col>81</xdr:col>
      <xdr:colOff>50800</xdr:colOff>
      <xdr:row>98</xdr:row>
      <xdr:rowOff>156921</xdr:rowOff>
    </xdr:to>
    <xdr:cxnSp macro="">
      <xdr:nvCxnSpPr>
        <xdr:cNvPr id="683" name="直線コネクタ 682"/>
        <xdr:cNvCxnSpPr/>
      </xdr:nvCxnSpPr>
      <xdr:spPr>
        <a:xfrm>
          <a:off x="14592300" y="16932667"/>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120628</xdr:rowOff>
    </xdr:from>
    <xdr:to>
      <xdr:col>76</xdr:col>
      <xdr:colOff>114300</xdr:colOff>
      <xdr:row>98</xdr:row>
      <xdr:rowOff>130567</xdr:rowOff>
    </xdr:to>
    <xdr:cxnSp macro="">
      <xdr:nvCxnSpPr>
        <xdr:cNvPr id="686" name="直線コネクタ 685"/>
        <xdr:cNvCxnSpPr/>
      </xdr:nvCxnSpPr>
      <xdr:spPr>
        <a:xfrm>
          <a:off x="13703300" y="1692272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120628</xdr:rowOff>
    </xdr:from>
    <xdr:to>
      <xdr:col>71</xdr:col>
      <xdr:colOff>177800</xdr:colOff>
      <xdr:row>99</xdr:row>
      <xdr:rowOff>51733</xdr:rowOff>
    </xdr:to>
    <xdr:cxnSp macro="">
      <xdr:nvCxnSpPr>
        <xdr:cNvPr id="689" name="直線コネクタ 688"/>
        <xdr:cNvCxnSpPr/>
      </xdr:nvCxnSpPr>
      <xdr:spPr>
        <a:xfrm flipV="1">
          <a:off x="12814300" y="16922728"/>
          <a:ext cx="889000" cy="10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117180</xdr:rowOff>
    </xdr:from>
    <xdr:to>
      <xdr:col>85</xdr:col>
      <xdr:colOff>177800</xdr:colOff>
      <xdr:row>98</xdr:row>
      <xdr:rowOff>47330</xdr:rowOff>
    </xdr:to>
    <xdr:sp macro="" textlink="">
      <xdr:nvSpPr>
        <xdr:cNvPr id="699" name="楕円 698"/>
        <xdr:cNvSpPr/>
      </xdr:nvSpPr>
      <xdr:spPr>
        <a:xfrm>
          <a:off x="16268700" y="167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140057</xdr:rowOff>
    </xdr:from>
    <xdr:ext cx="534377" cy="259045"/>
    <xdr:sp macro="" textlink="">
      <xdr:nvSpPr>
        <xdr:cNvPr id="700" name="積立金該当値テキスト"/>
        <xdr:cNvSpPr txBox="1"/>
      </xdr:nvSpPr>
      <xdr:spPr>
        <a:xfrm>
          <a:off x="16370300" y="165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106121</xdr:rowOff>
    </xdr:from>
    <xdr:to>
      <xdr:col>81</xdr:col>
      <xdr:colOff>101600</xdr:colOff>
      <xdr:row>99</xdr:row>
      <xdr:rowOff>36271</xdr:rowOff>
    </xdr:to>
    <xdr:sp macro="" textlink="">
      <xdr:nvSpPr>
        <xdr:cNvPr id="701" name="楕円 700"/>
        <xdr:cNvSpPr/>
      </xdr:nvSpPr>
      <xdr:spPr>
        <a:xfrm>
          <a:off x="15430500" y="1690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27398</xdr:rowOff>
    </xdr:from>
    <xdr:ext cx="534377" cy="259045"/>
    <xdr:sp macro="" textlink="">
      <xdr:nvSpPr>
        <xdr:cNvPr id="702" name="テキスト ボックス 701"/>
        <xdr:cNvSpPr txBox="1"/>
      </xdr:nvSpPr>
      <xdr:spPr>
        <a:xfrm>
          <a:off x="15214111" y="170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79767</xdr:rowOff>
    </xdr:from>
    <xdr:to>
      <xdr:col>76</xdr:col>
      <xdr:colOff>165100</xdr:colOff>
      <xdr:row>99</xdr:row>
      <xdr:rowOff>9917</xdr:rowOff>
    </xdr:to>
    <xdr:sp macro="" textlink="">
      <xdr:nvSpPr>
        <xdr:cNvPr id="703" name="楕円 702"/>
        <xdr:cNvSpPr/>
      </xdr:nvSpPr>
      <xdr:spPr>
        <a:xfrm>
          <a:off x="14541500" y="168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1044</xdr:rowOff>
    </xdr:from>
    <xdr:ext cx="534377" cy="259045"/>
    <xdr:sp macro="" textlink="">
      <xdr:nvSpPr>
        <xdr:cNvPr id="704" name="テキスト ボックス 703"/>
        <xdr:cNvSpPr txBox="1"/>
      </xdr:nvSpPr>
      <xdr:spPr>
        <a:xfrm>
          <a:off x="14325111" y="1697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69828</xdr:rowOff>
    </xdr:from>
    <xdr:to>
      <xdr:col>72</xdr:col>
      <xdr:colOff>38100</xdr:colOff>
      <xdr:row>98</xdr:row>
      <xdr:rowOff>171428</xdr:rowOff>
    </xdr:to>
    <xdr:sp macro="" textlink="">
      <xdr:nvSpPr>
        <xdr:cNvPr id="705" name="楕円 704"/>
        <xdr:cNvSpPr/>
      </xdr:nvSpPr>
      <xdr:spPr>
        <a:xfrm>
          <a:off x="13652500" y="16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16505</xdr:rowOff>
    </xdr:from>
    <xdr:ext cx="534377" cy="259045"/>
    <xdr:sp macro="" textlink="">
      <xdr:nvSpPr>
        <xdr:cNvPr id="706" name="テキスト ボックス 705"/>
        <xdr:cNvSpPr txBox="1"/>
      </xdr:nvSpPr>
      <xdr:spPr>
        <a:xfrm>
          <a:off x="13436111" y="166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933</xdr:rowOff>
    </xdr:from>
    <xdr:to>
      <xdr:col>67</xdr:col>
      <xdr:colOff>101600</xdr:colOff>
      <xdr:row>99</xdr:row>
      <xdr:rowOff>102533</xdr:rowOff>
    </xdr:to>
    <xdr:sp macro="" textlink="">
      <xdr:nvSpPr>
        <xdr:cNvPr id="707" name="楕円 706"/>
        <xdr:cNvSpPr/>
      </xdr:nvSpPr>
      <xdr:spPr>
        <a:xfrm>
          <a:off x="12763500" y="16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93660</xdr:rowOff>
    </xdr:from>
    <xdr:ext cx="469744" cy="259045"/>
    <xdr:sp macro="" textlink="">
      <xdr:nvSpPr>
        <xdr:cNvPr id="708" name="テキスト ボックス 707"/>
        <xdr:cNvSpPr txBox="1"/>
      </xdr:nvSpPr>
      <xdr:spPr>
        <a:xfrm>
          <a:off x="12579428" y="1706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44431</xdr:rowOff>
    </xdr:from>
    <xdr:to>
      <xdr:col>107</xdr:col>
      <xdr:colOff>50800</xdr:colOff>
      <xdr:row>59</xdr:row>
      <xdr:rowOff>44450</xdr:rowOff>
    </xdr:to>
    <xdr:cxnSp macro="">
      <xdr:nvCxnSpPr>
        <xdr:cNvPr id="800" name="直線コネクタ 799"/>
        <xdr:cNvCxnSpPr/>
      </xdr:nvCxnSpPr>
      <xdr:spPr>
        <a:xfrm>
          <a:off x="19545300" y="10159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44431</xdr:rowOff>
    </xdr:from>
    <xdr:to>
      <xdr:col>102</xdr:col>
      <xdr:colOff>114300</xdr:colOff>
      <xdr:row>59</xdr:row>
      <xdr:rowOff>44431</xdr:rowOff>
    </xdr:to>
    <xdr:cxnSp macro="">
      <xdr:nvCxnSpPr>
        <xdr:cNvPr id="803" name="直線コネクタ 802"/>
        <xdr:cNvCxnSpPr/>
      </xdr:nvCxnSpPr>
      <xdr:spPr>
        <a:xfrm>
          <a:off x="18656300" y="10159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165081</xdr:rowOff>
    </xdr:from>
    <xdr:to>
      <xdr:col>102</xdr:col>
      <xdr:colOff>165100</xdr:colOff>
      <xdr:row>59</xdr:row>
      <xdr:rowOff>95231</xdr:rowOff>
    </xdr:to>
    <xdr:sp macro="" textlink="">
      <xdr:nvSpPr>
        <xdr:cNvPr id="819" name="楕円 818"/>
        <xdr:cNvSpPr/>
      </xdr:nvSpPr>
      <xdr:spPr>
        <a:xfrm>
          <a:off x="19494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86358</xdr:rowOff>
    </xdr:from>
    <xdr:ext cx="249299" cy="259045"/>
    <xdr:sp macro="" textlink="">
      <xdr:nvSpPr>
        <xdr:cNvPr id="820" name="テキスト ボックス 819"/>
        <xdr:cNvSpPr txBox="1"/>
      </xdr:nvSpPr>
      <xdr:spPr>
        <a:xfrm>
          <a:off x="19420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165081</xdr:rowOff>
    </xdr:from>
    <xdr:to>
      <xdr:col>98</xdr:col>
      <xdr:colOff>38100</xdr:colOff>
      <xdr:row>59</xdr:row>
      <xdr:rowOff>95231</xdr:rowOff>
    </xdr:to>
    <xdr:sp macro="" textlink="">
      <xdr:nvSpPr>
        <xdr:cNvPr id="821" name="楕円 820"/>
        <xdr:cNvSpPr/>
      </xdr:nvSpPr>
      <xdr:spPr>
        <a:xfrm>
          <a:off x="18605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86358</xdr:rowOff>
    </xdr:from>
    <xdr:ext cx="249299" cy="259045"/>
    <xdr:sp macro="" textlink="">
      <xdr:nvSpPr>
        <xdr:cNvPr id="822" name="テキスト ボックス 821"/>
        <xdr:cNvSpPr txBox="1"/>
      </xdr:nvSpPr>
      <xdr:spPr>
        <a:xfrm>
          <a:off x="18531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152159</xdr:rowOff>
    </xdr:from>
    <xdr:to>
      <xdr:col>116</xdr:col>
      <xdr:colOff>63500</xdr:colOff>
      <xdr:row>75</xdr:row>
      <xdr:rowOff>57671</xdr:rowOff>
    </xdr:to>
    <xdr:cxnSp macro="">
      <xdr:nvCxnSpPr>
        <xdr:cNvPr id="852" name="直線コネクタ 851"/>
        <xdr:cNvCxnSpPr/>
      </xdr:nvCxnSpPr>
      <xdr:spPr>
        <a:xfrm flipV="1">
          <a:off x="21323300" y="12839459"/>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57671</xdr:rowOff>
    </xdr:from>
    <xdr:to>
      <xdr:col>111</xdr:col>
      <xdr:colOff>177800</xdr:colOff>
      <xdr:row>75</xdr:row>
      <xdr:rowOff>81026</xdr:rowOff>
    </xdr:to>
    <xdr:cxnSp macro="">
      <xdr:nvCxnSpPr>
        <xdr:cNvPr id="855" name="直線コネクタ 854"/>
        <xdr:cNvCxnSpPr/>
      </xdr:nvCxnSpPr>
      <xdr:spPr>
        <a:xfrm flipV="1">
          <a:off x="20434300" y="12916421"/>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63005</xdr:rowOff>
    </xdr:from>
    <xdr:to>
      <xdr:col>107</xdr:col>
      <xdr:colOff>50800</xdr:colOff>
      <xdr:row>75</xdr:row>
      <xdr:rowOff>81026</xdr:rowOff>
    </xdr:to>
    <xdr:cxnSp macro="">
      <xdr:nvCxnSpPr>
        <xdr:cNvPr id="858" name="直線コネクタ 857"/>
        <xdr:cNvCxnSpPr/>
      </xdr:nvCxnSpPr>
      <xdr:spPr>
        <a:xfrm>
          <a:off x="19545300" y="12750305"/>
          <a:ext cx="889000" cy="1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63005</xdr:rowOff>
    </xdr:from>
    <xdr:to>
      <xdr:col>102</xdr:col>
      <xdr:colOff>114300</xdr:colOff>
      <xdr:row>74</xdr:row>
      <xdr:rowOff>77406</xdr:rowOff>
    </xdr:to>
    <xdr:cxnSp macro="">
      <xdr:nvCxnSpPr>
        <xdr:cNvPr id="861" name="直線コネクタ 860"/>
        <xdr:cNvCxnSpPr/>
      </xdr:nvCxnSpPr>
      <xdr:spPr>
        <a:xfrm flipV="1">
          <a:off x="18656300" y="12750305"/>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101359</xdr:rowOff>
    </xdr:from>
    <xdr:to>
      <xdr:col>116</xdr:col>
      <xdr:colOff>114300</xdr:colOff>
      <xdr:row>75</xdr:row>
      <xdr:rowOff>31509</xdr:rowOff>
    </xdr:to>
    <xdr:sp macro="" textlink="">
      <xdr:nvSpPr>
        <xdr:cNvPr id="871" name="楕円 870"/>
        <xdr:cNvSpPr/>
      </xdr:nvSpPr>
      <xdr:spPr>
        <a:xfrm>
          <a:off x="22110700" y="127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124236</xdr:rowOff>
    </xdr:from>
    <xdr:ext cx="534377" cy="259045"/>
    <xdr:sp macro="" textlink="">
      <xdr:nvSpPr>
        <xdr:cNvPr id="872" name="繰出金該当値テキスト"/>
        <xdr:cNvSpPr txBox="1"/>
      </xdr:nvSpPr>
      <xdr:spPr>
        <a:xfrm>
          <a:off x="22212300" y="126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6871</xdr:rowOff>
    </xdr:from>
    <xdr:to>
      <xdr:col>112</xdr:col>
      <xdr:colOff>38100</xdr:colOff>
      <xdr:row>75</xdr:row>
      <xdr:rowOff>108471</xdr:rowOff>
    </xdr:to>
    <xdr:sp macro="" textlink="">
      <xdr:nvSpPr>
        <xdr:cNvPr id="873" name="楕円 872"/>
        <xdr:cNvSpPr/>
      </xdr:nvSpPr>
      <xdr:spPr>
        <a:xfrm>
          <a:off x="21272500" y="12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124998</xdr:rowOff>
    </xdr:from>
    <xdr:ext cx="534377" cy="259045"/>
    <xdr:sp macro="" textlink="">
      <xdr:nvSpPr>
        <xdr:cNvPr id="874" name="テキスト ボックス 873"/>
        <xdr:cNvSpPr txBox="1"/>
      </xdr:nvSpPr>
      <xdr:spPr>
        <a:xfrm>
          <a:off x="21056111" y="12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30226</xdr:rowOff>
    </xdr:from>
    <xdr:to>
      <xdr:col>107</xdr:col>
      <xdr:colOff>101600</xdr:colOff>
      <xdr:row>75</xdr:row>
      <xdr:rowOff>131826</xdr:rowOff>
    </xdr:to>
    <xdr:sp macro="" textlink="">
      <xdr:nvSpPr>
        <xdr:cNvPr id="875" name="楕円 874"/>
        <xdr:cNvSpPr/>
      </xdr:nvSpPr>
      <xdr:spPr>
        <a:xfrm>
          <a:off x="20383500" y="128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148353</xdr:rowOff>
    </xdr:from>
    <xdr:ext cx="534377" cy="259045"/>
    <xdr:sp macro="" textlink="">
      <xdr:nvSpPr>
        <xdr:cNvPr id="876" name="テキスト ボックス 875"/>
        <xdr:cNvSpPr txBox="1"/>
      </xdr:nvSpPr>
      <xdr:spPr>
        <a:xfrm>
          <a:off x="20167111" y="126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12205</xdr:rowOff>
    </xdr:from>
    <xdr:to>
      <xdr:col>102</xdr:col>
      <xdr:colOff>165100</xdr:colOff>
      <xdr:row>74</xdr:row>
      <xdr:rowOff>113805</xdr:rowOff>
    </xdr:to>
    <xdr:sp macro="" textlink="">
      <xdr:nvSpPr>
        <xdr:cNvPr id="877" name="楕円 876"/>
        <xdr:cNvSpPr/>
      </xdr:nvSpPr>
      <xdr:spPr>
        <a:xfrm>
          <a:off x="19494500" y="126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130332</xdr:rowOff>
    </xdr:from>
    <xdr:ext cx="534377" cy="259045"/>
    <xdr:sp macro="" textlink="">
      <xdr:nvSpPr>
        <xdr:cNvPr id="878" name="テキスト ボックス 877"/>
        <xdr:cNvSpPr txBox="1"/>
      </xdr:nvSpPr>
      <xdr:spPr>
        <a:xfrm>
          <a:off x="19278111" y="124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26606</xdr:rowOff>
    </xdr:from>
    <xdr:to>
      <xdr:col>98</xdr:col>
      <xdr:colOff>38100</xdr:colOff>
      <xdr:row>74</xdr:row>
      <xdr:rowOff>128206</xdr:rowOff>
    </xdr:to>
    <xdr:sp macro="" textlink="">
      <xdr:nvSpPr>
        <xdr:cNvPr id="879" name="楕円 878"/>
        <xdr:cNvSpPr/>
      </xdr:nvSpPr>
      <xdr:spPr>
        <a:xfrm>
          <a:off x="18605500" y="127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144733</xdr:rowOff>
    </xdr:from>
    <xdr:ext cx="534377" cy="259045"/>
    <xdr:sp macro="" textlink="">
      <xdr:nvSpPr>
        <xdr:cNvPr id="880" name="テキスト ボックス 879"/>
        <xdr:cNvSpPr txBox="1"/>
      </xdr:nvSpPr>
      <xdr:spPr>
        <a:xfrm>
          <a:off x="18389111" y="124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原油価格・物価高騰等対応の事業支援金や給食費補助金などの増加により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昨年度に比べ増加した。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物件費は、燃料費の高騰などによる光熱水費の増加や、一部の市立学童保育所の管理運営業務を指定管理者へ委託したことなどにより昨年度に比べ増加した。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緑地公園整備事業や樹林地等管理事業における土地購入費、小学校の大規模・中規模改造工事費が増加したことなどにより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住民一人当たりの普通建設事業費が増加したものの、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類似団体と比較すると依然低い状況である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電力・ガス・食料品等価格高騰緊急支援給付金などが増加したものの、子育て世帯への臨時特別給付などが減少したことにより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類似団体と比較すると依然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116,839
114,457
12.88
51,081,080
49,953,258
675,609
24,111,177
24,409,480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150586</xdr:rowOff>
    </xdr:from>
    <xdr:to>
      <xdr:col>24</xdr:col>
      <xdr:colOff>63500</xdr:colOff>
      <xdr:row>34</xdr:row>
      <xdr:rowOff>164737</xdr:rowOff>
    </xdr:to>
    <xdr:cxnSp macro="">
      <xdr:nvCxnSpPr>
        <xdr:cNvPr id="63" name="直線コネクタ 62"/>
        <xdr:cNvCxnSpPr/>
      </xdr:nvCxnSpPr>
      <xdr:spPr>
        <a:xfrm>
          <a:off x="3797300" y="597988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73297</xdr:rowOff>
    </xdr:from>
    <xdr:to>
      <xdr:col>19</xdr:col>
      <xdr:colOff>177800</xdr:colOff>
      <xdr:row>34</xdr:row>
      <xdr:rowOff>150586</xdr:rowOff>
    </xdr:to>
    <xdr:cxnSp macro="">
      <xdr:nvCxnSpPr>
        <xdr:cNvPr id="66" name="直線コネクタ 65"/>
        <xdr:cNvCxnSpPr/>
      </xdr:nvCxnSpPr>
      <xdr:spPr>
        <a:xfrm>
          <a:off x="2908300" y="590259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51526</xdr:rowOff>
    </xdr:from>
    <xdr:to>
      <xdr:col>15</xdr:col>
      <xdr:colOff>50800</xdr:colOff>
      <xdr:row>34</xdr:row>
      <xdr:rowOff>73297</xdr:rowOff>
    </xdr:to>
    <xdr:cxnSp macro="">
      <xdr:nvCxnSpPr>
        <xdr:cNvPr id="69" name="直線コネクタ 68"/>
        <xdr:cNvCxnSpPr/>
      </xdr:nvCxnSpPr>
      <xdr:spPr>
        <a:xfrm>
          <a:off x="2019300" y="588082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51526</xdr:rowOff>
    </xdr:from>
    <xdr:to>
      <xdr:col>10</xdr:col>
      <xdr:colOff>114300</xdr:colOff>
      <xdr:row>36</xdr:row>
      <xdr:rowOff>43906</xdr:rowOff>
    </xdr:to>
    <xdr:cxnSp macro="">
      <xdr:nvCxnSpPr>
        <xdr:cNvPr id="72" name="直線コネクタ 71"/>
        <xdr:cNvCxnSpPr/>
      </xdr:nvCxnSpPr>
      <xdr:spPr>
        <a:xfrm flipV="1">
          <a:off x="1130300" y="5880826"/>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113937</xdr:rowOff>
    </xdr:from>
    <xdr:to>
      <xdr:col>24</xdr:col>
      <xdr:colOff>114300</xdr:colOff>
      <xdr:row>35</xdr:row>
      <xdr:rowOff>44087</xdr:rowOff>
    </xdr:to>
    <xdr:sp macro="" textlink="">
      <xdr:nvSpPr>
        <xdr:cNvPr id="82" name="楕円 81"/>
        <xdr:cNvSpPr/>
      </xdr:nvSpPr>
      <xdr:spPr>
        <a:xfrm>
          <a:off x="45847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92364</xdr:rowOff>
    </xdr:from>
    <xdr:ext cx="469744" cy="259045"/>
    <xdr:sp macro="" textlink="">
      <xdr:nvSpPr>
        <xdr:cNvPr id="83" name="議会費該当値テキスト"/>
        <xdr:cNvSpPr txBox="1"/>
      </xdr:nvSpPr>
      <xdr:spPr>
        <a:xfrm>
          <a:off x="4686300" y="59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99786</xdr:rowOff>
    </xdr:from>
    <xdr:to>
      <xdr:col>20</xdr:col>
      <xdr:colOff>38100</xdr:colOff>
      <xdr:row>35</xdr:row>
      <xdr:rowOff>29936</xdr:rowOff>
    </xdr:to>
    <xdr:sp macro="" textlink="">
      <xdr:nvSpPr>
        <xdr:cNvPr id="84" name="楕円 83"/>
        <xdr:cNvSpPr/>
      </xdr:nvSpPr>
      <xdr:spPr>
        <a:xfrm>
          <a:off x="3746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21063</xdr:rowOff>
    </xdr:from>
    <xdr:ext cx="469744" cy="259045"/>
    <xdr:sp macro="" textlink="">
      <xdr:nvSpPr>
        <xdr:cNvPr id="85" name="テキスト ボックス 84"/>
        <xdr:cNvSpPr txBox="1"/>
      </xdr:nvSpPr>
      <xdr:spPr>
        <a:xfrm>
          <a:off x="3562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22497</xdr:rowOff>
    </xdr:from>
    <xdr:to>
      <xdr:col>15</xdr:col>
      <xdr:colOff>101600</xdr:colOff>
      <xdr:row>34</xdr:row>
      <xdr:rowOff>124097</xdr:rowOff>
    </xdr:to>
    <xdr:sp macro="" textlink="">
      <xdr:nvSpPr>
        <xdr:cNvPr id="86" name="楕円 85"/>
        <xdr:cNvSpPr/>
      </xdr:nvSpPr>
      <xdr:spPr>
        <a:xfrm>
          <a:off x="2857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140624</xdr:rowOff>
    </xdr:from>
    <xdr:ext cx="469744" cy="259045"/>
    <xdr:sp macro="" textlink="">
      <xdr:nvSpPr>
        <xdr:cNvPr id="87" name="テキスト ボックス 86"/>
        <xdr:cNvSpPr txBox="1"/>
      </xdr:nvSpPr>
      <xdr:spPr>
        <a:xfrm>
          <a:off x="2673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726</xdr:rowOff>
    </xdr:from>
    <xdr:to>
      <xdr:col>10</xdr:col>
      <xdr:colOff>165100</xdr:colOff>
      <xdr:row>34</xdr:row>
      <xdr:rowOff>102326</xdr:rowOff>
    </xdr:to>
    <xdr:sp macro="" textlink="">
      <xdr:nvSpPr>
        <xdr:cNvPr id="88" name="楕円 87"/>
        <xdr:cNvSpPr/>
      </xdr:nvSpPr>
      <xdr:spPr>
        <a:xfrm>
          <a:off x="1968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118853</xdr:rowOff>
    </xdr:from>
    <xdr:ext cx="469744" cy="259045"/>
    <xdr:sp macro="" textlink="">
      <xdr:nvSpPr>
        <xdr:cNvPr id="89" name="テキスト ボックス 88"/>
        <xdr:cNvSpPr txBox="1"/>
      </xdr:nvSpPr>
      <xdr:spPr>
        <a:xfrm>
          <a:off x="1784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164556</xdr:rowOff>
    </xdr:from>
    <xdr:to>
      <xdr:col>6</xdr:col>
      <xdr:colOff>38100</xdr:colOff>
      <xdr:row>36</xdr:row>
      <xdr:rowOff>94706</xdr:rowOff>
    </xdr:to>
    <xdr:sp macro="" textlink="">
      <xdr:nvSpPr>
        <xdr:cNvPr id="90" name="楕円 89"/>
        <xdr:cNvSpPr/>
      </xdr:nvSpPr>
      <xdr:spPr>
        <a:xfrm>
          <a:off x="1079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85833</xdr:rowOff>
    </xdr:from>
    <xdr:ext cx="469744" cy="259045"/>
    <xdr:sp macro="" textlink="">
      <xdr:nvSpPr>
        <xdr:cNvPr id="91" name="テキスト ボックス 90"/>
        <xdr:cNvSpPr txBox="1"/>
      </xdr:nvSpPr>
      <xdr:spPr>
        <a:xfrm>
          <a:off x="895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87382</xdr:rowOff>
    </xdr:from>
    <xdr:to>
      <xdr:col>24</xdr:col>
      <xdr:colOff>63500</xdr:colOff>
      <xdr:row>57</xdr:row>
      <xdr:rowOff>151285</xdr:rowOff>
    </xdr:to>
    <xdr:cxnSp macro="">
      <xdr:nvCxnSpPr>
        <xdr:cNvPr id="118" name="直線コネクタ 117"/>
        <xdr:cNvCxnSpPr/>
      </xdr:nvCxnSpPr>
      <xdr:spPr>
        <a:xfrm flipV="1">
          <a:off x="3797300" y="9860032"/>
          <a:ext cx="838200" cy="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10065</xdr:rowOff>
    </xdr:from>
    <xdr:to>
      <xdr:col>19</xdr:col>
      <xdr:colOff>177800</xdr:colOff>
      <xdr:row>57</xdr:row>
      <xdr:rowOff>151285</xdr:rowOff>
    </xdr:to>
    <xdr:cxnSp macro="">
      <xdr:nvCxnSpPr>
        <xdr:cNvPr id="121" name="直線コネクタ 120"/>
        <xdr:cNvCxnSpPr/>
      </xdr:nvCxnSpPr>
      <xdr:spPr>
        <a:xfrm>
          <a:off x="2908300" y="9439815"/>
          <a:ext cx="889000" cy="4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10065</xdr:rowOff>
    </xdr:from>
    <xdr:to>
      <xdr:col>15</xdr:col>
      <xdr:colOff>50800</xdr:colOff>
      <xdr:row>57</xdr:row>
      <xdr:rowOff>117448</xdr:rowOff>
    </xdr:to>
    <xdr:cxnSp macro="">
      <xdr:nvCxnSpPr>
        <xdr:cNvPr id="124" name="直線コネクタ 123"/>
        <xdr:cNvCxnSpPr/>
      </xdr:nvCxnSpPr>
      <xdr:spPr>
        <a:xfrm flipV="1">
          <a:off x="2019300" y="9439815"/>
          <a:ext cx="889000" cy="45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117448</xdr:rowOff>
    </xdr:from>
    <xdr:to>
      <xdr:col>10</xdr:col>
      <xdr:colOff>114300</xdr:colOff>
      <xdr:row>58</xdr:row>
      <xdr:rowOff>15332</xdr:rowOff>
    </xdr:to>
    <xdr:cxnSp macro="">
      <xdr:nvCxnSpPr>
        <xdr:cNvPr id="127" name="直線コネクタ 126"/>
        <xdr:cNvCxnSpPr/>
      </xdr:nvCxnSpPr>
      <xdr:spPr>
        <a:xfrm flipV="1">
          <a:off x="1130300" y="9890098"/>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36582</xdr:rowOff>
    </xdr:from>
    <xdr:to>
      <xdr:col>24</xdr:col>
      <xdr:colOff>114300</xdr:colOff>
      <xdr:row>57</xdr:row>
      <xdr:rowOff>138182</xdr:rowOff>
    </xdr:to>
    <xdr:sp macro="" textlink="">
      <xdr:nvSpPr>
        <xdr:cNvPr id="137" name="楕円 136"/>
        <xdr:cNvSpPr/>
      </xdr:nvSpPr>
      <xdr:spPr>
        <a:xfrm>
          <a:off x="4584700" y="98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129336</xdr:rowOff>
    </xdr:from>
    <xdr:ext cx="534377" cy="259045"/>
    <xdr:sp macro="" textlink="">
      <xdr:nvSpPr>
        <xdr:cNvPr id="138" name="総務費該当値テキスト"/>
        <xdr:cNvSpPr txBox="1"/>
      </xdr:nvSpPr>
      <xdr:spPr>
        <a:xfrm>
          <a:off x="4686300" y="97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100485</xdr:rowOff>
    </xdr:from>
    <xdr:to>
      <xdr:col>20</xdr:col>
      <xdr:colOff>38100</xdr:colOff>
      <xdr:row>58</xdr:row>
      <xdr:rowOff>30635</xdr:rowOff>
    </xdr:to>
    <xdr:sp macro="" textlink="">
      <xdr:nvSpPr>
        <xdr:cNvPr id="139" name="楕円 138"/>
        <xdr:cNvSpPr/>
      </xdr:nvSpPr>
      <xdr:spPr>
        <a:xfrm>
          <a:off x="3746500" y="98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21762</xdr:rowOff>
    </xdr:from>
    <xdr:ext cx="534377" cy="259045"/>
    <xdr:sp macro="" textlink="">
      <xdr:nvSpPr>
        <xdr:cNvPr id="140" name="テキスト ボックス 139"/>
        <xdr:cNvSpPr txBox="1"/>
      </xdr:nvSpPr>
      <xdr:spPr>
        <a:xfrm>
          <a:off x="3530111" y="99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130715</xdr:rowOff>
    </xdr:from>
    <xdr:to>
      <xdr:col>15</xdr:col>
      <xdr:colOff>101600</xdr:colOff>
      <xdr:row>55</xdr:row>
      <xdr:rowOff>60865</xdr:rowOff>
    </xdr:to>
    <xdr:sp macro="" textlink="">
      <xdr:nvSpPr>
        <xdr:cNvPr id="141" name="楕円 140"/>
        <xdr:cNvSpPr/>
      </xdr:nvSpPr>
      <xdr:spPr>
        <a:xfrm>
          <a:off x="2857500" y="93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51992</xdr:rowOff>
    </xdr:from>
    <xdr:ext cx="599010" cy="259045"/>
    <xdr:sp macro="" textlink="">
      <xdr:nvSpPr>
        <xdr:cNvPr id="142" name="テキスト ボックス 141"/>
        <xdr:cNvSpPr txBox="1"/>
      </xdr:nvSpPr>
      <xdr:spPr>
        <a:xfrm>
          <a:off x="2608795" y="948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66648</xdr:rowOff>
    </xdr:from>
    <xdr:to>
      <xdr:col>10</xdr:col>
      <xdr:colOff>165100</xdr:colOff>
      <xdr:row>57</xdr:row>
      <xdr:rowOff>168248</xdr:rowOff>
    </xdr:to>
    <xdr:sp macro="" textlink="">
      <xdr:nvSpPr>
        <xdr:cNvPr id="143" name="楕円 142"/>
        <xdr:cNvSpPr/>
      </xdr:nvSpPr>
      <xdr:spPr>
        <a:xfrm>
          <a:off x="1968500" y="98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159375</xdr:rowOff>
    </xdr:from>
    <xdr:ext cx="534377" cy="259045"/>
    <xdr:sp macro="" textlink="">
      <xdr:nvSpPr>
        <xdr:cNvPr id="144" name="テキスト ボックス 143"/>
        <xdr:cNvSpPr txBox="1"/>
      </xdr:nvSpPr>
      <xdr:spPr>
        <a:xfrm>
          <a:off x="1752111" y="9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135982</xdr:rowOff>
    </xdr:from>
    <xdr:to>
      <xdr:col>6</xdr:col>
      <xdr:colOff>38100</xdr:colOff>
      <xdr:row>58</xdr:row>
      <xdr:rowOff>66132</xdr:rowOff>
    </xdr:to>
    <xdr:sp macro="" textlink="">
      <xdr:nvSpPr>
        <xdr:cNvPr id="145" name="楕円 144"/>
        <xdr:cNvSpPr/>
      </xdr:nvSpPr>
      <xdr:spPr>
        <a:xfrm>
          <a:off x="1079500" y="99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57259</xdr:rowOff>
    </xdr:from>
    <xdr:ext cx="534377" cy="259045"/>
    <xdr:sp macro="" textlink="">
      <xdr:nvSpPr>
        <xdr:cNvPr id="146" name="テキスト ボックス 145"/>
        <xdr:cNvSpPr txBox="1"/>
      </xdr:nvSpPr>
      <xdr:spPr>
        <a:xfrm>
          <a:off x="863111" y="100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149217</xdr:rowOff>
    </xdr:from>
    <xdr:to>
      <xdr:col>24</xdr:col>
      <xdr:colOff>63500</xdr:colOff>
      <xdr:row>73</xdr:row>
      <xdr:rowOff>155329</xdr:rowOff>
    </xdr:to>
    <xdr:cxnSp macro="">
      <xdr:nvCxnSpPr>
        <xdr:cNvPr id="176" name="直線コネクタ 175"/>
        <xdr:cNvCxnSpPr/>
      </xdr:nvCxnSpPr>
      <xdr:spPr>
        <a:xfrm>
          <a:off x="3797300" y="12665067"/>
          <a:ext cx="8382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149217</xdr:rowOff>
    </xdr:from>
    <xdr:to>
      <xdr:col>19</xdr:col>
      <xdr:colOff>177800</xdr:colOff>
      <xdr:row>74</xdr:row>
      <xdr:rowOff>143708</xdr:rowOff>
    </xdr:to>
    <xdr:cxnSp macro="">
      <xdr:nvCxnSpPr>
        <xdr:cNvPr id="179" name="直線コネクタ 178"/>
        <xdr:cNvCxnSpPr/>
      </xdr:nvCxnSpPr>
      <xdr:spPr>
        <a:xfrm flipV="1">
          <a:off x="2908300" y="12665067"/>
          <a:ext cx="889000" cy="16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143708</xdr:rowOff>
    </xdr:from>
    <xdr:to>
      <xdr:col>15</xdr:col>
      <xdr:colOff>50800</xdr:colOff>
      <xdr:row>75</xdr:row>
      <xdr:rowOff>33500</xdr:rowOff>
    </xdr:to>
    <xdr:cxnSp macro="">
      <xdr:nvCxnSpPr>
        <xdr:cNvPr id="182" name="直線コネクタ 181"/>
        <xdr:cNvCxnSpPr/>
      </xdr:nvCxnSpPr>
      <xdr:spPr>
        <a:xfrm flipV="1">
          <a:off x="2019300" y="1283100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33500</xdr:rowOff>
    </xdr:from>
    <xdr:to>
      <xdr:col>10</xdr:col>
      <xdr:colOff>114300</xdr:colOff>
      <xdr:row>75</xdr:row>
      <xdr:rowOff>46568</xdr:rowOff>
    </xdr:to>
    <xdr:cxnSp macro="">
      <xdr:nvCxnSpPr>
        <xdr:cNvPr id="185" name="直線コネクタ 184"/>
        <xdr:cNvCxnSpPr/>
      </xdr:nvCxnSpPr>
      <xdr:spPr>
        <a:xfrm flipV="1">
          <a:off x="1130300" y="12892250"/>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104529</xdr:rowOff>
    </xdr:from>
    <xdr:to>
      <xdr:col>24</xdr:col>
      <xdr:colOff>114300</xdr:colOff>
      <xdr:row>74</xdr:row>
      <xdr:rowOff>34679</xdr:rowOff>
    </xdr:to>
    <xdr:sp macro="" textlink="">
      <xdr:nvSpPr>
        <xdr:cNvPr id="195" name="楕円 194"/>
        <xdr:cNvSpPr/>
      </xdr:nvSpPr>
      <xdr:spPr>
        <a:xfrm>
          <a:off x="4584700" y="126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127406</xdr:rowOff>
    </xdr:from>
    <xdr:ext cx="599010" cy="259045"/>
    <xdr:sp macro="" textlink="">
      <xdr:nvSpPr>
        <xdr:cNvPr id="196" name="民生費該当値テキスト"/>
        <xdr:cNvSpPr txBox="1"/>
      </xdr:nvSpPr>
      <xdr:spPr>
        <a:xfrm>
          <a:off x="4686300" y="1247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98417</xdr:rowOff>
    </xdr:from>
    <xdr:to>
      <xdr:col>20</xdr:col>
      <xdr:colOff>38100</xdr:colOff>
      <xdr:row>74</xdr:row>
      <xdr:rowOff>28567</xdr:rowOff>
    </xdr:to>
    <xdr:sp macro="" textlink="">
      <xdr:nvSpPr>
        <xdr:cNvPr id="197" name="楕円 196"/>
        <xdr:cNvSpPr/>
      </xdr:nvSpPr>
      <xdr:spPr>
        <a:xfrm>
          <a:off x="3746500" y="12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45094</xdr:rowOff>
    </xdr:from>
    <xdr:ext cx="599010" cy="259045"/>
    <xdr:sp macro="" textlink="">
      <xdr:nvSpPr>
        <xdr:cNvPr id="198" name="テキスト ボックス 197"/>
        <xdr:cNvSpPr txBox="1"/>
      </xdr:nvSpPr>
      <xdr:spPr>
        <a:xfrm>
          <a:off x="3497795" y="123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92908</xdr:rowOff>
    </xdr:from>
    <xdr:to>
      <xdr:col>15</xdr:col>
      <xdr:colOff>101600</xdr:colOff>
      <xdr:row>75</xdr:row>
      <xdr:rowOff>23058</xdr:rowOff>
    </xdr:to>
    <xdr:sp macro="" textlink="">
      <xdr:nvSpPr>
        <xdr:cNvPr id="199" name="楕円 198"/>
        <xdr:cNvSpPr/>
      </xdr:nvSpPr>
      <xdr:spPr>
        <a:xfrm>
          <a:off x="2857500" y="127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39585</xdr:rowOff>
    </xdr:from>
    <xdr:ext cx="599010" cy="259045"/>
    <xdr:sp macro="" textlink="">
      <xdr:nvSpPr>
        <xdr:cNvPr id="200" name="テキスト ボックス 199"/>
        <xdr:cNvSpPr txBox="1"/>
      </xdr:nvSpPr>
      <xdr:spPr>
        <a:xfrm>
          <a:off x="2608795" y="1255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154150</xdr:rowOff>
    </xdr:from>
    <xdr:to>
      <xdr:col>10</xdr:col>
      <xdr:colOff>165100</xdr:colOff>
      <xdr:row>75</xdr:row>
      <xdr:rowOff>84300</xdr:rowOff>
    </xdr:to>
    <xdr:sp macro="" textlink="">
      <xdr:nvSpPr>
        <xdr:cNvPr id="201" name="楕円 200"/>
        <xdr:cNvSpPr/>
      </xdr:nvSpPr>
      <xdr:spPr>
        <a:xfrm>
          <a:off x="1968500" y="12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100827</xdr:rowOff>
    </xdr:from>
    <xdr:ext cx="599010" cy="259045"/>
    <xdr:sp macro="" textlink="">
      <xdr:nvSpPr>
        <xdr:cNvPr id="202" name="テキスト ボックス 201"/>
        <xdr:cNvSpPr txBox="1"/>
      </xdr:nvSpPr>
      <xdr:spPr>
        <a:xfrm>
          <a:off x="1719795" y="1261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167218</xdr:rowOff>
    </xdr:from>
    <xdr:to>
      <xdr:col>6</xdr:col>
      <xdr:colOff>38100</xdr:colOff>
      <xdr:row>75</xdr:row>
      <xdr:rowOff>97368</xdr:rowOff>
    </xdr:to>
    <xdr:sp macro="" textlink="">
      <xdr:nvSpPr>
        <xdr:cNvPr id="203" name="楕円 202"/>
        <xdr:cNvSpPr/>
      </xdr:nvSpPr>
      <xdr:spPr>
        <a:xfrm>
          <a:off x="1079500" y="128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113895</xdr:rowOff>
    </xdr:from>
    <xdr:ext cx="599010" cy="259045"/>
    <xdr:sp macro="" textlink="">
      <xdr:nvSpPr>
        <xdr:cNvPr id="204" name="テキスト ボックス 203"/>
        <xdr:cNvSpPr txBox="1"/>
      </xdr:nvSpPr>
      <xdr:spPr>
        <a:xfrm>
          <a:off x="830795" y="1262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118120</xdr:rowOff>
    </xdr:from>
    <xdr:to>
      <xdr:col>24</xdr:col>
      <xdr:colOff>63500</xdr:colOff>
      <xdr:row>97</xdr:row>
      <xdr:rowOff>45402</xdr:rowOff>
    </xdr:to>
    <xdr:cxnSp macro="">
      <xdr:nvCxnSpPr>
        <xdr:cNvPr id="232" name="直線コネクタ 231"/>
        <xdr:cNvCxnSpPr/>
      </xdr:nvCxnSpPr>
      <xdr:spPr>
        <a:xfrm flipV="1">
          <a:off x="3797300" y="16577320"/>
          <a:ext cx="838200" cy="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45402</xdr:rowOff>
    </xdr:from>
    <xdr:to>
      <xdr:col>19</xdr:col>
      <xdr:colOff>177800</xdr:colOff>
      <xdr:row>97</xdr:row>
      <xdr:rowOff>153943</xdr:rowOff>
    </xdr:to>
    <xdr:cxnSp macro="">
      <xdr:nvCxnSpPr>
        <xdr:cNvPr id="235" name="直線コネクタ 234"/>
        <xdr:cNvCxnSpPr/>
      </xdr:nvCxnSpPr>
      <xdr:spPr>
        <a:xfrm flipV="1">
          <a:off x="2908300" y="16676052"/>
          <a:ext cx="889000" cy="10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153943</xdr:rowOff>
    </xdr:from>
    <xdr:to>
      <xdr:col>15</xdr:col>
      <xdr:colOff>50800</xdr:colOff>
      <xdr:row>98</xdr:row>
      <xdr:rowOff>3797</xdr:rowOff>
    </xdr:to>
    <xdr:cxnSp macro="">
      <xdr:nvCxnSpPr>
        <xdr:cNvPr id="238" name="直線コネクタ 237"/>
        <xdr:cNvCxnSpPr/>
      </xdr:nvCxnSpPr>
      <xdr:spPr>
        <a:xfrm flipV="1">
          <a:off x="2019300" y="16784593"/>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150605</xdr:rowOff>
    </xdr:from>
    <xdr:to>
      <xdr:col>10</xdr:col>
      <xdr:colOff>114300</xdr:colOff>
      <xdr:row>98</xdr:row>
      <xdr:rowOff>3797</xdr:rowOff>
    </xdr:to>
    <xdr:cxnSp macro="">
      <xdr:nvCxnSpPr>
        <xdr:cNvPr id="241" name="直線コネクタ 240"/>
        <xdr:cNvCxnSpPr/>
      </xdr:nvCxnSpPr>
      <xdr:spPr>
        <a:xfrm>
          <a:off x="1130300" y="16781255"/>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67320</xdr:rowOff>
    </xdr:from>
    <xdr:to>
      <xdr:col>24</xdr:col>
      <xdr:colOff>114300</xdr:colOff>
      <xdr:row>96</xdr:row>
      <xdr:rowOff>168920</xdr:rowOff>
    </xdr:to>
    <xdr:sp macro="" textlink="">
      <xdr:nvSpPr>
        <xdr:cNvPr id="251" name="楕円 250"/>
        <xdr:cNvSpPr/>
      </xdr:nvSpPr>
      <xdr:spPr>
        <a:xfrm>
          <a:off x="4584700" y="165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45747</xdr:rowOff>
    </xdr:from>
    <xdr:ext cx="534377" cy="259045"/>
    <xdr:sp macro="" textlink="">
      <xdr:nvSpPr>
        <xdr:cNvPr id="252" name="衛生費該当値テキスト"/>
        <xdr:cNvSpPr txBox="1"/>
      </xdr:nvSpPr>
      <xdr:spPr>
        <a:xfrm>
          <a:off x="4686300" y="165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166052</xdr:rowOff>
    </xdr:from>
    <xdr:to>
      <xdr:col>20</xdr:col>
      <xdr:colOff>38100</xdr:colOff>
      <xdr:row>97</xdr:row>
      <xdr:rowOff>96202</xdr:rowOff>
    </xdr:to>
    <xdr:sp macro="" textlink="">
      <xdr:nvSpPr>
        <xdr:cNvPr id="253" name="楕円 252"/>
        <xdr:cNvSpPr/>
      </xdr:nvSpPr>
      <xdr:spPr>
        <a:xfrm>
          <a:off x="3746500" y="166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87329</xdr:rowOff>
    </xdr:from>
    <xdr:ext cx="534377" cy="259045"/>
    <xdr:sp macro="" textlink="">
      <xdr:nvSpPr>
        <xdr:cNvPr id="254" name="テキスト ボックス 253"/>
        <xdr:cNvSpPr txBox="1"/>
      </xdr:nvSpPr>
      <xdr:spPr>
        <a:xfrm>
          <a:off x="3530111" y="1671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103143</xdr:rowOff>
    </xdr:from>
    <xdr:to>
      <xdr:col>15</xdr:col>
      <xdr:colOff>101600</xdr:colOff>
      <xdr:row>98</xdr:row>
      <xdr:rowOff>33293</xdr:rowOff>
    </xdr:to>
    <xdr:sp macro="" textlink="">
      <xdr:nvSpPr>
        <xdr:cNvPr id="255" name="楕円 254"/>
        <xdr:cNvSpPr/>
      </xdr:nvSpPr>
      <xdr:spPr>
        <a:xfrm>
          <a:off x="2857500" y="167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24420</xdr:rowOff>
    </xdr:from>
    <xdr:ext cx="534377" cy="259045"/>
    <xdr:sp macro="" textlink="">
      <xdr:nvSpPr>
        <xdr:cNvPr id="256" name="テキスト ボックス 255"/>
        <xdr:cNvSpPr txBox="1"/>
      </xdr:nvSpPr>
      <xdr:spPr>
        <a:xfrm>
          <a:off x="2641111" y="168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124447</xdr:rowOff>
    </xdr:from>
    <xdr:to>
      <xdr:col>10</xdr:col>
      <xdr:colOff>165100</xdr:colOff>
      <xdr:row>98</xdr:row>
      <xdr:rowOff>54597</xdr:rowOff>
    </xdr:to>
    <xdr:sp macro="" textlink="">
      <xdr:nvSpPr>
        <xdr:cNvPr id="257" name="楕円 256"/>
        <xdr:cNvSpPr/>
      </xdr:nvSpPr>
      <xdr:spPr>
        <a:xfrm>
          <a:off x="1968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45724</xdr:rowOff>
    </xdr:from>
    <xdr:ext cx="534377" cy="259045"/>
    <xdr:sp macro="" textlink="">
      <xdr:nvSpPr>
        <xdr:cNvPr id="258" name="テキスト ボックス 257"/>
        <xdr:cNvSpPr txBox="1"/>
      </xdr:nvSpPr>
      <xdr:spPr>
        <a:xfrm>
          <a:off x="1752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99805</xdr:rowOff>
    </xdr:from>
    <xdr:to>
      <xdr:col>6</xdr:col>
      <xdr:colOff>38100</xdr:colOff>
      <xdr:row>98</xdr:row>
      <xdr:rowOff>29955</xdr:rowOff>
    </xdr:to>
    <xdr:sp macro="" textlink="">
      <xdr:nvSpPr>
        <xdr:cNvPr id="259" name="楕円 258"/>
        <xdr:cNvSpPr/>
      </xdr:nvSpPr>
      <xdr:spPr>
        <a:xfrm>
          <a:off x="1079500" y="167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21082</xdr:rowOff>
    </xdr:from>
    <xdr:ext cx="534377" cy="259045"/>
    <xdr:sp macro="" textlink="">
      <xdr:nvSpPr>
        <xdr:cNvPr id="260" name="テキスト ボックス 259"/>
        <xdr:cNvSpPr txBox="1"/>
      </xdr:nvSpPr>
      <xdr:spPr>
        <a:xfrm>
          <a:off x="863111" y="168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34925</xdr:rowOff>
    </xdr:from>
    <xdr:to>
      <xdr:col>55</xdr:col>
      <xdr:colOff>0</xdr:colOff>
      <xdr:row>36</xdr:row>
      <xdr:rowOff>142367</xdr:rowOff>
    </xdr:to>
    <xdr:cxnSp macro="">
      <xdr:nvCxnSpPr>
        <xdr:cNvPr id="289" name="直線コネクタ 288"/>
        <xdr:cNvCxnSpPr/>
      </xdr:nvCxnSpPr>
      <xdr:spPr>
        <a:xfrm>
          <a:off x="9639300" y="6207125"/>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113030</xdr:rowOff>
    </xdr:from>
    <xdr:to>
      <xdr:col>50</xdr:col>
      <xdr:colOff>114300</xdr:colOff>
      <xdr:row>36</xdr:row>
      <xdr:rowOff>34925</xdr:rowOff>
    </xdr:to>
    <xdr:cxnSp macro="">
      <xdr:nvCxnSpPr>
        <xdr:cNvPr id="292" name="直線コネクタ 291"/>
        <xdr:cNvCxnSpPr/>
      </xdr:nvCxnSpPr>
      <xdr:spPr>
        <a:xfrm>
          <a:off x="8750300" y="61137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77597</xdr:rowOff>
    </xdr:from>
    <xdr:to>
      <xdr:col>45</xdr:col>
      <xdr:colOff>177800</xdr:colOff>
      <xdr:row>35</xdr:row>
      <xdr:rowOff>113030</xdr:rowOff>
    </xdr:to>
    <xdr:cxnSp macro="">
      <xdr:nvCxnSpPr>
        <xdr:cNvPr id="295" name="直線コネクタ 294"/>
        <xdr:cNvCxnSpPr/>
      </xdr:nvCxnSpPr>
      <xdr:spPr>
        <a:xfrm>
          <a:off x="7861300" y="607834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68072</xdr:rowOff>
    </xdr:from>
    <xdr:to>
      <xdr:col>41</xdr:col>
      <xdr:colOff>50800</xdr:colOff>
      <xdr:row>35</xdr:row>
      <xdr:rowOff>77597</xdr:rowOff>
    </xdr:to>
    <xdr:cxnSp macro="">
      <xdr:nvCxnSpPr>
        <xdr:cNvPr id="298" name="直線コネクタ 297"/>
        <xdr:cNvCxnSpPr/>
      </xdr:nvCxnSpPr>
      <xdr:spPr>
        <a:xfrm>
          <a:off x="6972300" y="606882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91567</xdr:rowOff>
    </xdr:from>
    <xdr:to>
      <xdr:col>55</xdr:col>
      <xdr:colOff>50800</xdr:colOff>
      <xdr:row>37</xdr:row>
      <xdr:rowOff>21717</xdr:rowOff>
    </xdr:to>
    <xdr:sp macro="" textlink="">
      <xdr:nvSpPr>
        <xdr:cNvPr id="308" name="楕円 307"/>
        <xdr:cNvSpPr/>
      </xdr:nvSpPr>
      <xdr:spPr>
        <a:xfrm>
          <a:off x="104267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114444</xdr:rowOff>
    </xdr:from>
    <xdr:ext cx="469744" cy="259045"/>
    <xdr:sp macro="" textlink="">
      <xdr:nvSpPr>
        <xdr:cNvPr id="309" name="労働費該当値テキスト"/>
        <xdr:cNvSpPr txBox="1"/>
      </xdr:nvSpPr>
      <xdr:spPr>
        <a:xfrm>
          <a:off x="10528300" y="61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155575</xdr:rowOff>
    </xdr:from>
    <xdr:to>
      <xdr:col>50</xdr:col>
      <xdr:colOff>165100</xdr:colOff>
      <xdr:row>36</xdr:row>
      <xdr:rowOff>85725</xdr:rowOff>
    </xdr:to>
    <xdr:sp macro="" textlink="">
      <xdr:nvSpPr>
        <xdr:cNvPr id="310" name="楕円 309"/>
        <xdr:cNvSpPr/>
      </xdr:nvSpPr>
      <xdr:spPr>
        <a:xfrm>
          <a:off x="9588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102252</xdr:rowOff>
    </xdr:from>
    <xdr:ext cx="469744" cy="259045"/>
    <xdr:sp macro="" textlink="">
      <xdr:nvSpPr>
        <xdr:cNvPr id="311" name="テキスト ボックス 310"/>
        <xdr:cNvSpPr txBox="1"/>
      </xdr:nvSpPr>
      <xdr:spPr>
        <a:xfrm>
          <a:off x="9404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62230</xdr:rowOff>
    </xdr:from>
    <xdr:to>
      <xdr:col>46</xdr:col>
      <xdr:colOff>38100</xdr:colOff>
      <xdr:row>35</xdr:row>
      <xdr:rowOff>163830</xdr:rowOff>
    </xdr:to>
    <xdr:sp macro="" textlink="">
      <xdr:nvSpPr>
        <xdr:cNvPr id="312" name="楕円 311"/>
        <xdr:cNvSpPr/>
      </xdr:nvSpPr>
      <xdr:spPr>
        <a:xfrm>
          <a:off x="8699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8907</xdr:rowOff>
    </xdr:from>
    <xdr:ext cx="469744" cy="259045"/>
    <xdr:sp macro="" textlink="">
      <xdr:nvSpPr>
        <xdr:cNvPr id="313" name="テキスト ボックス 312"/>
        <xdr:cNvSpPr txBox="1"/>
      </xdr:nvSpPr>
      <xdr:spPr>
        <a:xfrm>
          <a:off x="8515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26797</xdr:rowOff>
    </xdr:from>
    <xdr:to>
      <xdr:col>41</xdr:col>
      <xdr:colOff>101600</xdr:colOff>
      <xdr:row>35</xdr:row>
      <xdr:rowOff>128397</xdr:rowOff>
    </xdr:to>
    <xdr:sp macro="" textlink="">
      <xdr:nvSpPr>
        <xdr:cNvPr id="314" name="楕円 313"/>
        <xdr:cNvSpPr/>
      </xdr:nvSpPr>
      <xdr:spPr>
        <a:xfrm>
          <a:off x="7810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144924</xdr:rowOff>
    </xdr:from>
    <xdr:ext cx="469744" cy="259045"/>
    <xdr:sp macro="" textlink="">
      <xdr:nvSpPr>
        <xdr:cNvPr id="315" name="テキスト ボックス 314"/>
        <xdr:cNvSpPr txBox="1"/>
      </xdr:nvSpPr>
      <xdr:spPr>
        <a:xfrm>
          <a:off x="7626428" y="58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17272</xdr:rowOff>
    </xdr:from>
    <xdr:to>
      <xdr:col>36</xdr:col>
      <xdr:colOff>165100</xdr:colOff>
      <xdr:row>35</xdr:row>
      <xdr:rowOff>118872</xdr:rowOff>
    </xdr:to>
    <xdr:sp macro="" textlink="">
      <xdr:nvSpPr>
        <xdr:cNvPr id="316" name="楕円 315"/>
        <xdr:cNvSpPr/>
      </xdr:nvSpPr>
      <xdr:spPr>
        <a:xfrm>
          <a:off x="6921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135399</xdr:rowOff>
    </xdr:from>
    <xdr:ext cx="469744" cy="259045"/>
    <xdr:sp macro="" textlink="">
      <xdr:nvSpPr>
        <xdr:cNvPr id="317" name="テキスト ボックス 316"/>
        <xdr:cNvSpPr txBox="1"/>
      </xdr:nvSpPr>
      <xdr:spPr>
        <a:xfrm>
          <a:off x="6737428"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112223</xdr:rowOff>
    </xdr:from>
    <xdr:to>
      <xdr:col>55</xdr:col>
      <xdr:colOff>0</xdr:colOff>
      <xdr:row>58</xdr:row>
      <xdr:rowOff>114463</xdr:rowOff>
    </xdr:to>
    <xdr:cxnSp macro="">
      <xdr:nvCxnSpPr>
        <xdr:cNvPr id="344" name="直線コネクタ 343"/>
        <xdr:cNvCxnSpPr/>
      </xdr:nvCxnSpPr>
      <xdr:spPr>
        <a:xfrm>
          <a:off x="9639300" y="10056323"/>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111628</xdr:rowOff>
    </xdr:from>
    <xdr:to>
      <xdr:col>50</xdr:col>
      <xdr:colOff>114300</xdr:colOff>
      <xdr:row>58</xdr:row>
      <xdr:rowOff>112223</xdr:rowOff>
    </xdr:to>
    <xdr:cxnSp macro="">
      <xdr:nvCxnSpPr>
        <xdr:cNvPr id="347" name="直線コネクタ 346"/>
        <xdr:cNvCxnSpPr/>
      </xdr:nvCxnSpPr>
      <xdr:spPr>
        <a:xfrm>
          <a:off x="8750300" y="10055728"/>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111628</xdr:rowOff>
    </xdr:from>
    <xdr:to>
      <xdr:col>45</xdr:col>
      <xdr:colOff>177800</xdr:colOff>
      <xdr:row>58</xdr:row>
      <xdr:rowOff>112633</xdr:rowOff>
    </xdr:to>
    <xdr:cxnSp macro="">
      <xdr:nvCxnSpPr>
        <xdr:cNvPr id="350" name="直線コネクタ 349"/>
        <xdr:cNvCxnSpPr/>
      </xdr:nvCxnSpPr>
      <xdr:spPr>
        <a:xfrm flipV="1">
          <a:off x="7861300" y="1005572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99923</xdr:rowOff>
    </xdr:from>
    <xdr:to>
      <xdr:col>41</xdr:col>
      <xdr:colOff>50800</xdr:colOff>
      <xdr:row>58</xdr:row>
      <xdr:rowOff>112633</xdr:rowOff>
    </xdr:to>
    <xdr:cxnSp macro="">
      <xdr:nvCxnSpPr>
        <xdr:cNvPr id="353" name="直線コネクタ 352"/>
        <xdr:cNvCxnSpPr/>
      </xdr:nvCxnSpPr>
      <xdr:spPr>
        <a:xfrm>
          <a:off x="6972300" y="10044023"/>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63663</xdr:rowOff>
    </xdr:from>
    <xdr:to>
      <xdr:col>55</xdr:col>
      <xdr:colOff>50800</xdr:colOff>
      <xdr:row>58</xdr:row>
      <xdr:rowOff>165263</xdr:rowOff>
    </xdr:to>
    <xdr:sp macro="" textlink="">
      <xdr:nvSpPr>
        <xdr:cNvPr id="363" name="楕円 362"/>
        <xdr:cNvSpPr/>
      </xdr:nvSpPr>
      <xdr:spPr>
        <a:xfrm>
          <a:off x="10426700" y="100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150040</xdr:rowOff>
    </xdr:from>
    <xdr:ext cx="378565" cy="259045"/>
    <xdr:sp macro="" textlink="">
      <xdr:nvSpPr>
        <xdr:cNvPr id="364" name="農林水産業費該当値テキスト"/>
        <xdr:cNvSpPr txBox="1"/>
      </xdr:nvSpPr>
      <xdr:spPr>
        <a:xfrm>
          <a:off x="10528300" y="99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61423</xdr:rowOff>
    </xdr:from>
    <xdr:to>
      <xdr:col>50</xdr:col>
      <xdr:colOff>165100</xdr:colOff>
      <xdr:row>58</xdr:row>
      <xdr:rowOff>163023</xdr:rowOff>
    </xdr:to>
    <xdr:sp macro="" textlink="">
      <xdr:nvSpPr>
        <xdr:cNvPr id="365" name="楕円 364"/>
        <xdr:cNvSpPr/>
      </xdr:nvSpPr>
      <xdr:spPr>
        <a:xfrm>
          <a:off x="9588500" y="100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154150</xdr:rowOff>
    </xdr:from>
    <xdr:ext cx="378565" cy="259045"/>
    <xdr:sp macro="" textlink="">
      <xdr:nvSpPr>
        <xdr:cNvPr id="366" name="テキスト ボックス 365"/>
        <xdr:cNvSpPr txBox="1"/>
      </xdr:nvSpPr>
      <xdr:spPr>
        <a:xfrm>
          <a:off x="9450017" y="100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60828</xdr:rowOff>
    </xdr:from>
    <xdr:to>
      <xdr:col>46</xdr:col>
      <xdr:colOff>38100</xdr:colOff>
      <xdr:row>58</xdr:row>
      <xdr:rowOff>162428</xdr:rowOff>
    </xdr:to>
    <xdr:sp macro="" textlink="">
      <xdr:nvSpPr>
        <xdr:cNvPr id="367" name="楕円 366"/>
        <xdr:cNvSpPr/>
      </xdr:nvSpPr>
      <xdr:spPr>
        <a:xfrm>
          <a:off x="86995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153555</xdr:rowOff>
    </xdr:from>
    <xdr:ext cx="378565" cy="259045"/>
    <xdr:sp macro="" textlink="">
      <xdr:nvSpPr>
        <xdr:cNvPr id="368" name="テキスト ボックス 367"/>
        <xdr:cNvSpPr txBox="1"/>
      </xdr:nvSpPr>
      <xdr:spPr>
        <a:xfrm>
          <a:off x="8561017" y="1009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61833</xdr:rowOff>
    </xdr:from>
    <xdr:to>
      <xdr:col>41</xdr:col>
      <xdr:colOff>101600</xdr:colOff>
      <xdr:row>58</xdr:row>
      <xdr:rowOff>163433</xdr:rowOff>
    </xdr:to>
    <xdr:sp macro="" textlink="">
      <xdr:nvSpPr>
        <xdr:cNvPr id="369" name="楕円 368"/>
        <xdr:cNvSpPr/>
      </xdr:nvSpPr>
      <xdr:spPr>
        <a:xfrm>
          <a:off x="7810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154560</xdr:rowOff>
    </xdr:from>
    <xdr:ext cx="378565" cy="259045"/>
    <xdr:sp macro="" textlink="">
      <xdr:nvSpPr>
        <xdr:cNvPr id="370" name="テキスト ボックス 369"/>
        <xdr:cNvSpPr txBox="1"/>
      </xdr:nvSpPr>
      <xdr:spPr>
        <a:xfrm>
          <a:off x="7672017" y="1009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49123</xdr:rowOff>
    </xdr:from>
    <xdr:to>
      <xdr:col>36</xdr:col>
      <xdr:colOff>165100</xdr:colOff>
      <xdr:row>58</xdr:row>
      <xdr:rowOff>150723</xdr:rowOff>
    </xdr:to>
    <xdr:sp macro="" textlink="">
      <xdr:nvSpPr>
        <xdr:cNvPr id="371" name="楕円 370"/>
        <xdr:cNvSpPr/>
      </xdr:nvSpPr>
      <xdr:spPr>
        <a:xfrm>
          <a:off x="6921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141850</xdr:rowOff>
    </xdr:from>
    <xdr:ext cx="378565" cy="259045"/>
    <xdr:sp macro="" textlink="">
      <xdr:nvSpPr>
        <xdr:cNvPr id="372" name="テキスト ボックス 371"/>
        <xdr:cNvSpPr txBox="1"/>
      </xdr:nvSpPr>
      <xdr:spPr>
        <a:xfrm>
          <a:off x="6783017" y="100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18706</xdr:rowOff>
    </xdr:from>
    <xdr:to>
      <xdr:col>55</xdr:col>
      <xdr:colOff>0</xdr:colOff>
      <xdr:row>79</xdr:row>
      <xdr:rowOff>29042</xdr:rowOff>
    </xdr:to>
    <xdr:cxnSp macro="">
      <xdr:nvCxnSpPr>
        <xdr:cNvPr id="403" name="直線コネクタ 402"/>
        <xdr:cNvCxnSpPr/>
      </xdr:nvCxnSpPr>
      <xdr:spPr>
        <a:xfrm flipV="1">
          <a:off x="9639300" y="13563256"/>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29042</xdr:rowOff>
    </xdr:from>
    <xdr:to>
      <xdr:col>50</xdr:col>
      <xdr:colOff>114300</xdr:colOff>
      <xdr:row>79</xdr:row>
      <xdr:rowOff>50056</xdr:rowOff>
    </xdr:to>
    <xdr:cxnSp macro="">
      <xdr:nvCxnSpPr>
        <xdr:cNvPr id="406" name="直線コネクタ 405"/>
        <xdr:cNvCxnSpPr/>
      </xdr:nvCxnSpPr>
      <xdr:spPr>
        <a:xfrm flipV="1">
          <a:off x="8750300" y="13573592"/>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50056</xdr:rowOff>
    </xdr:from>
    <xdr:to>
      <xdr:col>45</xdr:col>
      <xdr:colOff>177800</xdr:colOff>
      <xdr:row>79</xdr:row>
      <xdr:rowOff>88934</xdr:rowOff>
    </xdr:to>
    <xdr:cxnSp macro="">
      <xdr:nvCxnSpPr>
        <xdr:cNvPr id="409" name="直線コネクタ 408"/>
        <xdr:cNvCxnSpPr/>
      </xdr:nvCxnSpPr>
      <xdr:spPr>
        <a:xfrm flipV="1">
          <a:off x="7861300" y="13594606"/>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88934</xdr:rowOff>
    </xdr:from>
    <xdr:to>
      <xdr:col>41</xdr:col>
      <xdr:colOff>50800</xdr:colOff>
      <xdr:row>79</xdr:row>
      <xdr:rowOff>88999</xdr:rowOff>
    </xdr:to>
    <xdr:cxnSp macro="">
      <xdr:nvCxnSpPr>
        <xdr:cNvPr id="412" name="直線コネクタ 411"/>
        <xdr:cNvCxnSpPr/>
      </xdr:nvCxnSpPr>
      <xdr:spPr>
        <a:xfrm flipV="1">
          <a:off x="6972300" y="136334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139356</xdr:rowOff>
    </xdr:from>
    <xdr:to>
      <xdr:col>55</xdr:col>
      <xdr:colOff>50800</xdr:colOff>
      <xdr:row>79</xdr:row>
      <xdr:rowOff>69506</xdr:rowOff>
    </xdr:to>
    <xdr:sp macro="" textlink="">
      <xdr:nvSpPr>
        <xdr:cNvPr id="422" name="楕円 421"/>
        <xdr:cNvSpPr/>
      </xdr:nvSpPr>
      <xdr:spPr>
        <a:xfrm>
          <a:off x="10426700" y="135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54283</xdr:rowOff>
    </xdr:from>
    <xdr:ext cx="469744" cy="259045"/>
    <xdr:sp macro="" textlink="">
      <xdr:nvSpPr>
        <xdr:cNvPr id="423" name="商工費該当値テキスト"/>
        <xdr:cNvSpPr txBox="1"/>
      </xdr:nvSpPr>
      <xdr:spPr>
        <a:xfrm>
          <a:off x="10528300" y="134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149692</xdr:rowOff>
    </xdr:from>
    <xdr:to>
      <xdr:col>50</xdr:col>
      <xdr:colOff>165100</xdr:colOff>
      <xdr:row>79</xdr:row>
      <xdr:rowOff>79842</xdr:rowOff>
    </xdr:to>
    <xdr:sp macro="" textlink="">
      <xdr:nvSpPr>
        <xdr:cNvPr id="424" name="楕円 423"/>
        <xdr:cNvSpPr/>
      </xdr:nvSpPr>
      <xdr:spPr>
        <a:xfrm>
          <a:off x="9588500" y="135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70969</xdr:rowOff>
    </xdr:from>
    <xdr:ext cx="469744" cy="259045"/>
    <xdr:sp macro="" textlink="">
      <xdr:nvSpPr>
        <xdr:cNvPr id="425" name="テキスト ボックス 424"/>
        <xdr:cNvSpPr txBox="1"/>
      </xdr:nvSpPr>
      <xdr:spPr>
        <a:xfrm>
          <a:off x="9404428" y="1361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170706</xdr:rowOff>
    </xdr:from>
    <xdr:to>
      <xdr:col>46</xdr:col>
      <xdr:colOff>38100</xdr:colOff>
      <xdr:row>79</xdr:row>
      <xdr:rowOff>100856</xdr:rowOff>
    </xdr:to>
    <xdr:sp macro="" textlink="">
      <xdr:nvSpPr>
        <xdr:cNvPr id="426" name="楕円 425"/>
        <xdr:cNvSpPr/>
      </xdr:nvSpPr>
      <xdr:spPr>
        <a:xfrm>
          <a:off x="8699500" y="135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91983</xdr:rowOff>
    </xdr:from>
    <xdr:ext cx="469744" cy="259045"/>
    <xdr:sp macro="" textlink="">
      <xdr:nvSpPr>
        <xdr:cNvPr id="427" name="テキスト ボックス 426"/>
        <xdr:cNvSpPr txBox="1"/>
      </xdr:nvSpPr>
      <xdr:spPr>
        <a:xfrm>
          <a:off x="8515428" y="1363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38134</xdr:rowOff>
    </xdr:from>
    <xdr:to>
      <xdr:col>41</xdr:col>
      <xdr:colOff>101600</xdr:colOff>
      <xdr:row>79</xdr:row>
      <xdr:rowOff>139734</xdr:rowOff>
    </xdr:to>
    <xdr:sp macro="" textlink="">
      <xdr:nvSpPr>
        <xdr:cNvPr id="428" name="楕円 427"/>
        <xdr:cNvSpPr/>
      </xdr:nvSpPr>
      <xdr:spPr>
        <a:xfrm>
          <a:off x="7810500" y="13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130861</xdr:rowOff>
    </xdr:from>
    <xdr:ext cx="378565" cy="259045"/>
    <xdr:sp macro="" textlink="">
      <xdr:nvSpPr>
        <xdr:cNvPr id="429" name="テキスト ボックス 428"/>
        <xdr:cNvSpPr txBox="1"/>
      </xdr:nvSpPr>
      <xdr:spPr>
        <a:xfrm>
          <a:off x="7672017" y="1367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38199</xdr:rowOff>
    </xdr:from>
    <xdr:to>
      <xdr:col>36</xdr:col>
      <xdr:colOff>165100</xdr:colOff>
      <xdr:row>79</xdr:row>
      <xdr:rowOff>139799</xdr:rowOff>
    </xdr:to>
    <xdr:sp macro="" textlink="">
      <xdr:nvSpPr>
        <xdr:cNvPr id="430" name="楕円 429"/>
        <xdr:cNvSpPr/>
      </xdr:nvSpPr>
      <xdr:spPr>
        <a:xfrm>
          <a:off x="6921500" y="135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130926</xdr:rowOff>
    </xdr:from>
    <xdr:ext cx="378565" cy="259045"/>
    <xdr:sp macro="" textlink="">
      <xdr:nvSpPr>
        <xdr:cNvPr id="431" name="テキスト ボックス 430"/>
        <xdr:cNvSpPr txBox="1"/>
      </xdr:nvSpPr>
      <xdr:spPr>
        <a:xfrm>
          <a:off x="6783017" y="1367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4663</xdr:rowOff>
    </xdr:from>
    <xdr:to>
      <xdr:col>55</xdr:col>
      <xdr:colOff>0</xdr:colOff>
      <xdr:row>98</xdr:row>
      <xdr:rowOff>116939</xdr:rowOff>
    </xdr:to>
    <xdr:cxnSp macro="">
      <xdr:nvCxnSpPr>
        <xdr:cNvPr id="463" name="直線コネクタ 462"/>
        <xdr:cNvCxnSpPr/>
      </xdr:nvCxnSpPr>
      <xdr:spPr>
        <a:xfrm flipV="1">
          <a:off x="9639300" y="16806763"/>
          <a:ext cx="838200" cy="1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116939</xdr:rowOff>
    </xdr:from>
    <xdr:to>
      <xdr:col>50</xdr:col>
      <xdr:colOff>114300</xdr:colOff>
      <xdr:row>98</xdr:row>
      <xdr:rowOff>130181</xdr:rowOff>
    </xdr:to>
    <xdr:cxnSp macro="">
      <xdr:nvCxnSpPr>
        <xdr:cNvPr id="466" name="直線コネクタ 465"/>
        <xdr:cNvCxnSpPr/>
      </xdr:nvCxnSpPr>
      <xdr:spPr>
        <a:xfrm flipV="1">
          <a:off x="8750300" y="16919039"/>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130181</xdr:rowOff>
    </xdr:from>
    <xdr:to>
      <xdr:col>45</xdr:col>
      <xdr:colOff>177800</xdr:colOff>
      <xdr:row>99</xdr:row>
      <xdr:rowOff>72475</xdr:rowOff>
    </xdr:to>
    <xdr:cxnSp macro="">
      <xdr:nvCxnSpPr>
        <xdr:cNvPr id="469" name="直線コネクタ 468"/>
        <xdr:cNvCxnSpPr/>
      </xdr:nvCxnSpPr>
      <xdr:spPr>
        <a:xfrm flipV="1">
          <a:off x="7861300" y="16932281"/>
          <a:ext cx="889000" cy="1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154070</xdr:rowOff>
    </xdr:from>
    <xdr:to>
      <xdr:col>41</xdr:col>
      <xdr:colOff>50800</xdr:colOff>
      <xdr:row>99</xdr:row>
      <xdr:rowOff>72475</xdr:rowOff>
    </xdr:to>
    <xdr:cxnSp macro="">
      <xdr:nvCxnSpPr>
        <xdr:cNvPr id="472" name="直線コネクタ 471"/>
        <xdr:cNvCxnSpPr/>
      </xdr:nvCxnSpPr>
      <xdr:spPr>
        <a:xfrm>
          <a:off x="6972300" y="16956170"/>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125313</xdr:rowOff>
    </xdr:from>
    <xdr:to>
      <xdr:col>55</xdr:col>
      <xdr:colOff>50800</xdr:colOff>
      <xdr:row>98</xdr:row>
      <xdr:rowOff>55463</xdr:rowOff>
    </xdr:to>
    <xdr:sp macro="" textlink="">
      <xdr:nvSpPr>
        <xdr:cNvPr id="482" name="楕円 481"/>
        <xdr:cNvSpPr/>
      </xdr:nvSpPr>
      <xdr:spPr>
        <a:xfrm>
          <a:off x="10426700" y="167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103740</xdr:rowOff>
    </xdr:from>
    <xdr:ext cx="534377" cy="259045"/>
    <xdr:sp macro="" textlink="">
      <xdr:nvSpPr>
        <xdr:cNvPr id="483" name="土木費該当値テキスト"/>
        <xdr:cNvSpPr txBox="1"/>
      </xdr:nvSpPr>
      <xdr:spPr>
        <a:xfrm>
          <a:off x="10528300" y="167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66139</xdr:rowOff>
    </xdr:from>
    <xdr:to>
      <xdr:col>50</xdr:col>
      <xdr:colOff>165100</xdr:colOff>
      <xdr:row>98</xdr:row>
      <xdr:rowOff>167739</xdr:rowOff>
    </xdr:to>
    <xdr:sp macro="" textlink="">
      <xdr:nvSpPr>
        <xdr:cNvPr id="484" name="楕円 483"/>
        <xdr:cNvSpPr/>
      </xdr:nvSpPr>
      <xdr:spPr>
        <a:xfrm>
          <a:off x="9588500" y="16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158866</xdr:rowOff>
    </xdr:from>
    <xdr:ext cx="534377" cy="259045"/>
    <xdr:sp macro="" textlink="">
      <xdr:nvSpPr>
        <xdr:cNvPr id="485" name="テキスト ボックス 484"/>
        <xdr:cNvSpPr txBox="1"/>
      </xdr:nvSpPr>
      <xdr:spPr>
        <a:xfrm>
          <a:off x="9372111" y="16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79381</xdr:rowOff>
    </xdr:from>
    <xdr:to>
      <xdr:col>46</xdr:col>
      <xdr:colOff>38100</xdr:colOff>
      <xdr:row>99</xdr:row>
      <xdr:rowOff>9531</xdr:rowOff>
    </xdr:to>
    <xdr:sp macro="" textlink="">
      <xdr:nvSpPr>
        <xdr:cNvPr id="486" name="楕円 485"/>
        <xdr:cNvSpPr/>
      </xdr:nvSpPr>
      <xdr:spPr>
        <a:xfrm>
          <a:off x="8699500" y="168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658</xdr:rowOff>
    </xdr:from>
    <xdr:ext cx="534377" cy="259045"/>
    <xdr:sp macro="" textlink="">
      <xdr:nvSpPr>
        <xdr:cNvPr id="487" name="テキスト ボックス 486"/>
        <xdr:cNvSpPr txBox="1"/>
      </xdr:nvSpPr>
      <xdr:spPr>
        <a:xfrm>
          <a:off x="8483111" y="169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21675</xdr:rowOff>
    </xdr:from>
    <xdr:to>
      <xdr:col>41</xdr:col>
      <xdr:colOff>101600</xdr:colOff>
      <xdr:row>99</xdr:row>
      <xdr:rowOff>123275</xdr:rowOff>
    </xdr:to>
    <xdr:sp macro="" textlink="">
      <xdr:nvSpPr>
        <xdr:cNvPr id="488" name="楕円 487"/>
        <xdr:cNvSpPr/>
      </xdr:nvSpPr>
      <xdr:spPr>
        <a:xfrm>
          <a:off x="7810500" y="169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114402</xdr:rowOff>
    </xdr:from>
    <xdr:ext cx="534377" cy="259045"/>
    <xdr:sp macro="" textlink="">
      <xdr:nvSpPr>
        <xdr:cNvPr id="489" name="テキスト ボックス 488"/>
        <xdr:cNvSpPr txBox="1"/>
      </xdr:nvSpPr>
      <xdr:spPr>
        <a:xfrm>
          <a:off x="7594111" y="170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103270</xdr:rowOff>
    </xdr:from>
    <xdr:to>
      <xdr:col>36</xdr:col>
      <xdr:colOff>165100</xdr:colOff>
      <xdr:row>99</xdr:row>
      <xdr:rowOff>33420</xdr:rowOff>
    </xdr:to>
    <xdr:sp macro="" textlink="">
      <xdr:nvSpPr>
        <xdr:cNvPr id="490" name="楕円 489"/>
        <xdr:cNvSpPr/>
      </xdr:nvSpPr>
      <xdr:spPr>
        <a:xfrm>
          <a:off x="6921500" y="169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24547</xdr:rowOff>
    </xdr:from>
    <xdr:ext cx="534377" cy="259045"/>
    <xdr:sp macro="" textlink="">
      <xdr:nvSpPr>
        <xdr:cNvPr id="491" name="テキスト ボックス 490"/>
        <xdr:cNvSpPr txBox="1"/>
      </xdr:nvSpPr>
      <xdr:spPr>
        <a:xfrm>
          <a:off x="6705111" y="169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17304</xdr:rowOff>
    </xdr:from>
    <xdr:to>
      <xdr:col>85</xdr:col>
      <xdr:colOff>127000</xdr:colOff>
      <xdr:row>36</xdr:row>
      <xdr:rowOff>43402</xdr:rowOff>
    </xdr:to>
    <xdr:cxnSp macro="">
      <xdr:nvCxnSpPr>
        <xdr:cNvPr id="525" name="直線コネクタ 524"/>
        <xdr:cNvCxnSpPr/>
      </xdr:nvCxnSpPr>
      <xdr:spPr>
        <a:xfrm>
          <a:off x="15481300" y="6189504"/>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123793</xdr:rowOff>
    </xdr:from>
    <xdr:to>
      <xdr:col>81</xdr:col>
      <xdr:colOff>50800</xdr:colOff>
      <xdr:row>36</xdr:row>
      <xdr:rowOff>17304</xdr:rowOff>
    </xdr:to>
    <xdr:cxnSp macro="">
      <xdr:nvCxnSpPr>
        <xdr:cNvPr id="528" name="直線コネクタ 527"/>
        <xdr:cNvCxnSpPr/>
      </xdr:nvCxnSpPr>
      <xdr:spPr>
        <a:xfrm>
          <a:off x="14592300" y="6124543"/>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109887</xdr:rowOff>
    </xdr:from>
    <xdr:to>
      <xdr:col>76</xdr:col>
      <xdr:colOff>114300</xdr:colOff>
      <xdr:row>35</xdr:row>
      <xdr:rowOff>123793</xdr:rowOff>
    </xdr:to>
    <xdr:cxnSp macro="">
      <xdr:nvCxnSpPr>
        <xdr:cNvPr id="531" name="直線コネクタ 530"/>
        <xdr:cNvCxnSpPr/>
      </xdr:nvCxnSpPr>
      <xdr:spPr>
        <a:xfrm>
          <a:off x="13703300" y="611063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161608</xdr:rowOff>
    </xdr:from>
    <xdr:to>
      <xdr:col>71</xdr:col>
      <xdr:colOff>177800</xdr:colOff>
      <xdr:row>35</xdr:row>
      <xdr:rowOff>109887</xdr:rowOff>
    </xdr:to>
    <xdr:cxnSp macro="">
      <xdr:nvCxnSpPr>
        <xdr:cNvPr id="534" name="直線コネクタ 533"/>
        <xdr:cNvCxnSpPr/>
      </xdr:nvCxnSpPr>
      <xdr:spPr>
        <a:xfrm>
          <a:off x="12814300" y="5990908"/>
          <a:ext cx="889000" cy="1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164052</xdr:rowOff>
    </xdr:from>
    <xdr:to>
      <xdr:col>85</xdr:col>
      <xdr:colOff>177800</xdr:colOff>
      <xdr:row>36</xdr:row>
      <xdr:rowOff>94202</xdr:rowOff>
    </xdr:to>
    <xdr:sp macro="" textlink="">
      <xdr:nvSpPr>
        <xdr:cNvPr id="544" name="楕円 543"/>
        <xdr:cNvSpPr/>
      </xdr:nvSpPr>
      <xdr:spPr>
        <a:xfrm>
          <a:off x="16268700" y="61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142479</xdr:rowOff>
    </xdr:from>
    <xdr:ext cx="534377" cy="259045"/>
    <xdr:sp macro="" textlink="">
      <xdr:nvSpPr>
        <xdr:cNvPr id="545" name="消防費該当値テキスト"/>
        <xdr:cNvSpPr txBox="1"/>
      </xdr:nvSpPr>
      <xdr:spPr>
        <a:xfrm>
          <a:off x="16370300" y="61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137954</xdr:rowOff>
    </xdr:from>
    <xdr:to>
      <xdr:col>81</xdr:col>
      <xdr:colOff>101600</xdr:colOff>
      <xdr:row>36</xdr:row>
      <xdr:rowOff>68104</xdr:rowOff>
    </xdr:to>
    <xdr:sp macro="" textlink="">
      <xdr:nvSpPr>
        <xdr:cNvPr id="546" name="楕円 545"/>
        <xdr:cNvSpPr/>
      </xdr:nvSpPr>
      <xdr:spPr>
        <a:xfrm>
          <a:off x="15430500" y="61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59231</xdr:rowOff>
    </xdr:from>
    <xdr:ext cx="534377" cy="259045"/>
    <xdr:sp macro="" textlink="">
      <xdr:nvSpPr>
        <xdr:cNvPr id="547" name="テキスト ボックス 546"/>
        <xdr:cNvSpPr txBox="1"/>
      </xdr:nvSpPr>
      <xdr:spPr>
        <a:xfrm>
          <a:off x="15214111" y="62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72993</xdr:rowOff>
    </xdr:from>
    <xdr:to>
      <xdr:col>76</xdr:col>
      <xdr:colOff>165100</xdr:colOff>
      <xdr:row>36</xdr:row>
      <xdr:rowOff>3143</xdr:rowOff>
    </xdr:to>
    <xdr:sp macro="" textlink="">
      <xdr:nvSpPr>
        <xdr:cNvPr id="548" name="楕円 547"/>
        <xdr:cNvSpPr/>
      </xdr:nvSpPr>
      <xdr:spPr>
        <a:xfrm>
          <a:off x="14541500" y="6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165720</xdr:rowOff>
    </xdr:from>
    <xdr:ext cx="534377" cy="259045"/>
    <xdr:sp macro="" textlink="">
      <xdr:nvSpPr>
        <xdr:cNvPr id="549" name="テキスト ボックス 548"/>
        <xdr:cNvSpPr txBox="1"/>
      </xdr:nvSpPr>
      <xdr:spPr>
        <a:xfrm>
          <a:off x="14325111" y="61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59087</xdr:rowOff>
    </xdr:from>
    <xdr:to>
      <xdr:col>72</xdr:col>
      <xdr:colOff>38100</xdr:colOff>
      <xdr:row>35</xdr:row>
      <xdr:rowOff>160687</xdr:rowOff>
    </xdr:to>
    <xdr:sp macro="" textlink="">
      <xdr:nvSpPr>
        <xdr:cNvPr id="550" name="楕円 549"/>
        <xdr:cNvSpPr/>
      </xdr:nvSpPr>
      <xdr:spPr>
        <a:xfrm>
          <a:off x="13652500" y="60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151814</xdr:rowOff>
    </xdr:from>
    <xdr:ext cx="534377" cy="259045"/>
    <xdr:sp macro="" textlink="">
      <xdr:nvSpPr>
        <xdr:cNvPr id="551" name="テキスト ボックス 550"/>
        <xdr:cNvSpPr txBox="1"/>
      </xdr:nvSpPr>
      <xdr:spPr>
        <a:xfrm>
          <a:off x="13436111" y="61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110808</xdr:rowOff>
    </xdr:from>
    <xdr:to>
      <xdr:col>67</xdr:col>
      <xdr:colOff>101600</xdr:colOff>
      <xdr:row>35</xdr:row>
      <xdr:rowOff>40958</xdr:rowOff>
    </xdr:to>
    <xdr:sp macro="" textlink="">
      <xdr:nvSpPr>
        <xdr:cNvPr id="552" name="楕円 551"/>
        <xdr:cNvSpPr/>
      </xdr:nvSpPr>
      <xdr:spPr>
        <a:xfrm>
          <a:off x="12763500" y="59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57485</xdr:rowOff>
    </xdr:from>
    <xdr:ext cx="534377" cy="259045"/>
    <xdr:sp macro="" textlink="">
      <xdr:nvSpPr>
        <xdr:cNvPr id="553" name="テキスト ボックス 552"/>
        <xdr:cNvSpPr txBox="1"/>
      </xdr:nvSpPr>
      <xdr:spPr>
        <a:xfrm>
          <a:off x="12547111" y="57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54981</xdr:rowOff>
    </xdr:from>
    <xdr:to>
      <xdr:col>85</xdr:col>
      <xdr:colOff>127000</xdr:colOff>
      <xdr:row>55</xdr:row>
      <xdr:rowOff>114691</xdr:rowOff>
    </xdr:to>
    <xdr:cxnSp macro="">
      <xdr:nvCxnSpPr>
        <xdr:cNvPr id="581" name="直線コネクタ 580"/>
        <xdr:cNvCxnSpPr/>
      </xdr:nvCxnSpPr>
      <xdr:spPr>
        <a:xfrm flipV="1">
          <a:off x="15481300" y="9484731"/>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78184</xdr:rowOff>
    </xdr:from>
    <xdr:to>
      <xdr:col>81</xdr:col>
      <xdr:colOff>50800</xdr:colOff>
      <xdr:row>55</xdr:row>
      <xdr:rowOff>114691</xdr:rowOff>
    </xdr:to>
    <xdr:cxnSp macro="">
      <xdr:nvCxnSpPr>
        <xdr:cNvPr id="584" name="直線コネクタ 583"/>
        <xdr:cNvCxnSpPr/>
      </xdr:nvCxnSpPr>
      <xdr:spPr>
        <a:xfrm>
          <a:off x="14592300" y="9336484"/>
          <a:ext cx="889000" cy="2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78184</xdr:rowOff>
    </xdr:from>
    <xdr:to>
      <xdr:col>76</xdr:col>
      <xdr:colOff>114300</xdr:colOff>
      <xdr:row>55</xdr:row>
      <xdr:rowOff>146375</xdr:rowOff>
    </xdr:to>
    <xdr:cxnSp macro="">
      <xdr:nvCxnSpPr>
        <xdr:cNvPr id="587" name="直線コネクタ 586"/>
        <xdr:cNvCxnSpPr/>
      </xdr:nvCxnSpPr>
      <xdr:spPr>
        <a:xfrm flipV="1">
          <a:off x="13703300" y="9336484"/>
          <a:ext cx="889000" cy="2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146375</xdr:rowOff>
    </xdr:from>
    <xdr:to>
      <xdr:col>71</xdr:col>
      <xdr:colOff>177800</xdr:colOff>
      <xdr:row>56</xdr:row>
      <xdr:rowOff>62273</xdr:rowOff>
    </xdr:to>
    <xdr:cxnSp macro="">
      <xdr:nvCxnSpPr>
        <xdr:cNvPr id="590" name="直線コネクタ 589"/>
        <xdr:cNvCxnSpPr/>
      </xdr:nvCxnSpPr>
      <xdr:spPr>
        <a:xfrm flipV="1">
          <a:off x="12814300" y="9576125"/>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4181</xdr:rowOff>
    </xdr:from>
    <xdr:to>
      <xdr:col>85</xdr:col>
      <xdr:colOff>177800</xdr:colOff>
      <xdr:row>55</xdr:row>
      <xdr:rowOff>105781</xdr:rowOff>
    </xdr:to>
    <xdr:sp macro="" textlink="">
      <xdr:nvSpPr>
        <xdr:cNvPr id="600" name="楕円 599"/>
        <xdr:cNvSpPr/>
      </xdr:nvSpPr>
      <xdr:spPr>
        <a:xfrm>
          <a:off x="162687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154058</xdr:rowOff>
    </xdr:from>
    <xdr:ext cx="534377" cy="259045"/>
    <xdr:sp macro="" textlink="">
      <xdr:nvSpPr>
        <xdr:cNvPr id="601" name="教育費該当値テキスト"/>
        <xdr:cNvSpPr txBox="1"/>
      </xdr:nvSpPr>
      <xdr:spPr>
        <a:xfrm>
          <a:off x="16370300" y="94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63891</xdr:rowOff>
    </xdr:from>
    <xdr:to>
      <xdr:col>81</xdr:col>
      <xdr:colOff>101600</xdr:colOff>
      <xdr:row>55</xdr:row>
      <xdr:rowOff>165491</xdr:rowOff>
    </xdr:to>
    <xdr:sp macro="" textlink="">
      <xdr:nvSpPr>
        <xdr:cNvPr id="602" name="楕円 601"/>
        <xdr:cNvSpPr/>
      </xdr:nvSpPr>
      <xdr:spPr>
        <a:xfrm>
          <a:off x="15430500" y="94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156618</xdr:rowOff>
    </xdr:from>
    <xdr:ext cx="534377" cy="259045"/>
    <xdr:sp macro="" textlink="">
      <xdr:nvSpPr>
        <xdr:cNvPr id="603" name="テキスト ボックス 602"/>
        <xdr:cNvSpPr txBox="1"/>
      </xdr:nvSpPr>
      <xdr:spPr>
        <a:xfrm>
          <a:off x="15214111" y="95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27384</xdr:rowOff>
    </xdr:from>
    <xdr:to>
      <xdr:col>76</xdr:col>
      <xdr:colOff>165100</xdr:colOff>
      <xdr:row>54</xdr:row>
      <xdr:rowOff>128984</xdr:rowOff>
    </xdr:to>
    <xdr:sp macro="" textlink="">
      <xdr:nvSpPr>
        <xdr:cNvPr id="604" name="楕円 603"/>
        <xdr:cNvSpPr/>
      </xdr:nvSpPr>
      <xdr:spPr>
        <a:xfrm>
          <a:off x="14541500" y="9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145511</xdr:rowOff>
    </xdr:from>
    <xdr:ext cx="534377" cy="259045"/>
    <xdr:sp macro="" textlink="">
      <xdr:nvSpPr>
        <xdr:cNvPr id="605" name="テキスト ボックス 604"/>
        <xdr:cNvSpPr txBox="1"/>
      </xdr:nvSpPr>
      <xdr:spPr>
        <a:xfrm>
          <a:off x="14325111" y="90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95575</xdr:rowOff>
    </xdr:from>
    <xdr:to>
      <xdr:col>72</xdr:col>
      <xdr:colOff>38100</xdr:colOff>
      <xdr:row>56</xdr:row>
      <xdr:rowOff>25725</xdr:rowOff>
    </xdr:to>
    <xdr:sp macro="" textlink="">
      <xdr:nvSpPr>
        <xdr:cNvPr id="606" name="楕円 605"/>
        <xdr:cNvSpPr/>
      </xdr:nvSpPr>
      <xdr:spPr>
        <a:xfrm>
          <a:off x="13652500" y="95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xdr:rowOff>
    </xdr:from>
    <xdr:ext cx="534377" cy="259045"/>
    <xdr:sp macro="" textlink="">
      <xdr:nvSpPr>
        <xdr:cNvPr id="607" name="テキスト ボックス 606"/>
        <xdr:cNvSpPr txBox="1"/>
      </xdr:nvSpPr>
      <xdr:spPr>
        <a:xfrm>
          <a:off x="13436111" y="96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11473</xdr:rowOff>
    </xdr:from>
    <xdr:to>
      <xdr:col>67</xdr:col>
      <xdr:colOff>101600</xdr:colOff>
      <xdr:row>56</xdr:row>
      <xdr:rowOff>113073</xdr:rowOff>
    </xdr:to>
    <xdr:sp macro="" textlink="">
      <xdr:nvSpPr>
        <xdr:cNvPr id="608" name="楕円 607"/>
        <xdr:cNvSpPr/>
      </xdr:nvSpPr>
      <xdr:spPr>
        <a:xfrm>
          <a:off x="12763500" y="96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104200</xdr:rowOff>
    </xdr:from>
    <xdr:ext cx="534377" cy="259045"/>
    <xdr:sp macro="" textlink="">
      <xdr:nvSpPr>
        <xdr:cNvPr id="609" name="テキスト ボックス 608"/>
        <xdr:cNvSpPr txBox="1"/>
      </xdr:nvSpPr>
      <xdr:spPr>
        <a:xfrm>
          <a:off x="12547111" y="97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39973</xdr:rowOff>
    </xdr:from>
    <xdr:to>
      <xdr:col>85</xdr:col>
      <xdr:colOff>127000</xdr:colOff>
      <xdr:row>97</xdr:row>
      <xdr:rowOff>44641</xdr:rowOff>
    </xdr:to>
    <xdr:cxnSp macro="">
      <xdr:nvCxnSpPr>
        <xdr:cNvPr id="695" name="直線コネクタ 694"/>
        <xdr:cNvCxnSpPr/>
      </xdr:nvCxnSpPr>
      <xdr:spPr>
        <a:xfrm flipV="1">
          <a:off x="15481300" y="16670623"/>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44641</xdr:rowOff>
    </xdr:from>
    <xdr:to>
      <xdr:col>81</xdr:col>
      <xdr:colOff>50800</xdr:colOff>
      <xdr:row>97</xdr:row>
      <xdr:rowOff>51175</xdr:rowOff>
    </xdr:to>
    <xdr:cxnSp macro="">
      <xdr:nvCxnSpPr>
        <xdr:cNvPr id="698" name="直線コネクタ 697"/>
        <xdr:cNvCxnSpPr/>
      </xdr:nvCxnSpPr>
      <xdr:spPr>
        <a:xfrm flipV="1">
          <a:off x="14592300" y="16675291"/>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17514</xdr:rowOff>
    </xdr:from>
    <xdr:to>
      <xdr:col>76</xdr:col>
      <xdr:colOff>114300</xdr:colOff>
      <xdr:row>97</xdr:row>
      <xdr:rowOff>51175</xdr:rowOff>
    </xdr:to>
    <xdr:cxnSp macro="">
      <xdr:nvCxnSpPr>
        <xdr:cNvPr id="701" name="直線コネクタ 700"/>
        <xdr:cNvCxnSpPr/>
      </xdr:nvCxnSpPr>
      <xdr:spPr>
        <a:xfrm>
          <a:off x="13703300" y="16648164"/>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149492</xdr:rowOff>
    </xdr:from>
    <xdr:to>
      <xdr:col>71</xdr:col>
      <xdr:colOff>177800</xdr:colOff>
      <xdr:row>97</xdr:row>
      <xdr:rowOff>17514</xdr:rowOff>
    </xdr:to>
    <xdr:cxnSp macro="">
      <xdr:nvCxnSpPr>
        <xdr:cNvPr id="704" name="直線コネクタ 703"/>
        <xdr:cNvCxnSpPr/>
      </xdr:nvCxnSpPr>
      <xdr:spPr>
        <a:xfrm>
          <a:off x="12814300" y="1660869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160623</xdr:rowOff>
    </xdr:from>
    <xdr:to>
      <xdr:col>85</xdr:col>
      <xdr:colOff>177800</xdr:colOff>
      <xdr:row>97</xdr:row>
      <xdr:rowOff>90773</xdr:rowOff>
    </xdr:to>
    <xdr:sp macro="" textlink="">
      <xdr:nvSpPr>
        <xdr:cNvPr id="714" name="楕円 713"/>
        <xdr:cNvSpPr/>
      </xdr:nvSpPr>
      <xdr:spPr>
        <a:xfrm>
          <a:off x="16268700" y="166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75550</xdr:rowOff>
    </xdr:from>
    <xdr:ext cx="534377" cy="259045"/>
    <xdr:sp macro="" textlink="">
      <xdr:nvSpPr>
        <xdr:cNvPr id="715" name="公債費該当値テキスト"/>
        <xdr:cNvSpPr txBox="1"/>
      </xdr:nvSpPr>
      <xdr:spPr>
        <a:xfrm>
          <a:off x="16370300" y="165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165291</xdr:rowOff>
    </xdr:from>
    <xdr:to>
      <xdr:col>81</xdr:col>
      <xdr:colOff>101600</xdr:colOff>
      <xdr:row>97</xdr:row>
      <xdr:rowOff>95441</xdr:rowOff>
    </xdr:to>
    <xdr:sp macro="" textlink="">
      <xdr:nvSpPr>
        <xdr:cNvPr id="716" name="楕円 715"/>
        <xdr:cNvSpPr/>
      </xdr:nvSpPr>
      <xdr:spPr>
        <a:xfrm>
          <a:off x="15430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86568</xdr:rowOff>
    </xdr:from>
    <xdr:ext cx="534377" cy="259045"/>
    <xdr:sp macro="" textlink="">
      <xdr:nvSpPr>
        <xdr:cNvPr id="717" name="テキスト ボックス 716"/>
        <xdr:cNvSpPr txBox="1"/>
      </xdr:nvSpPr>
      <xdr:spPr>
        <a:xfrm>
          <a:off x="15214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375</xdr:rowOff>
    </xdr:from>
    <xdr:to>
      <xdr:col>76</xdr:col>
      <xdr:colOff>165100</xdr:colOff>
      <xdr:row>97</xdr:row>
      <xdr:rowOff>101975</xdr:rowOff>
    </xdr:to>
    <xdr:sp macro="" textlink="">
      <xdr:nvSpPr>
        <xdr:cNvPr id="718" name="楕円 717"/>
        <xdr:cNvSpPr/>
      </xdr:nvSpPr>
      <xdr:spPr>
        <a:xfrm>
          <a:off x="14541500" y="1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93102</xdr:rowOff>
    </xdr:from>
    <xdr:ext cx="534377" cy="259045"/>
    <xdr:sp macro="" textlink="">
      <xdr:nvSpPr>
        <xdr:cNvPr id="719" name="テキスト ボックス 718"/>
        <xdr:cNvSpPr txBox="1"/>
      </xdr:nvSpPr>
      <xdr:spPr>
        <a:xfrm>
          <a:off x="14325111" y="167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138164</xdr:rowOff>
    </xdr:from>
    <xdr:to>
      <xdr:col>72</xdr:col>
      <xdr:colOff>38100</xdr:colOff>
      <xdr:row>97</xdr:row>
      <xdr:rowOff>68314</xdr:rowOff>
    </xdr:to>
    <xdr:sp macro="" textlink="">
      <xdr:nvSpPr>
        <xdr:cNvPr id="720" name="楕円 719"/>
        <xdr:cNvSpPr/>
      </xdr:nvSpPr>
      <xdr:spPr>
        <a:xfrm>
          <a:off x="13652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59441</xdr:rowOff>
    </xdr:from>
    <xdr:ext cx="534377" cy="259045"/>
    <xdr:sp macro="" textlink="">
      <xdr:nvSpPr>
        <xdr:cNvPr id="721" name="テキスト ボックス 720"/>
        <xdr:cNvSpPr txBox="1"/>
      </xdr:nvSpPr>
      <xdr:spPr>
        <a:xfrm>
          <a:off x="13436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98692</xdr:rowOff>
    </xdr:from>
    <xdr:to>
      <xdr:col>67</xdr:col>
      <xdr:colOff>101600</xdr:colOff>
      <xdr:row>97</xdr:row>
      <xdr:rowOff>28842</xdr:rowOff>
    </xdr:to>
    <xdr:sp macro="" textlink="">
      <xdr:nvSpPr>
        <xdr:cNvPr id="722" name="楕円 721"/>
        <xdr:cNvSpPr/>
      </xdr:nvSpPr>
      <xdr:spPr>
        <a:xfrm>
          <a:off x="12763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19969</xdr:rowOff>
    </xdr:from>
    <xdr:ext cx="534377" cy="259045"/>
    <xdr:sp macro="" textlink="">
      <xdr:nvSpPr>
        <xdr:cNvPr id="723" name="テキスト ボックス 722"/>
        <xdr:cNvSpPr txBox="1"/>
      </xdr:nvSpPr>
      <xdr:spPr>
        <a:xfrm>
          <a:off x="12547111" y="166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、昨年度に比べ大きく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民生費は、障害福祉サービス費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の増加や電力・ガス・食料品等価格高騰緊急支援給付事業を実施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220,449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衛生費は、新型コロナウイルスワクチン接種事業に伴う予防接種委託やコールセンター等業務委託が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、樹林地等管理事業における土地購入費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35,944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緑地公園に係る土地購入費が増加したことなどにより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昨年度に比べ大きく増加し、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財政調整基金は決算剰余金を中心に積み立てて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年度は政策的な積立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行ったため、残高は前年度に比べ約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適切な財源の確保と歳出の精査により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は政策的取り崩しのみとした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ため、実質収支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は大きく減少し、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連結実質赤字比率に係る黒字の標準財政規模に対する比率は、後期高齢者医療事業会計では</a:t>
          </a:r>
          <a:r>
            <a:rPr kumimoji="1" lang="en-US" altLang="ja-JP" sz="1400">
              <a:solidFill>
                <a:sysClr val="windowText" lastClr="000000"/>
              </a:solidFill>
              <a:latin typeface="ＭＳ ゴシック" pitchFamily="49" charset="-128"/>
              <a:ea typeface="ＭＳ ゴシック" pitchFamily="49" charset="-128"/>
            </a:rPr>
            <a:t>0.02</a:t>
          </a:r>
          <a:r>
            <a:rPr kumimoji="1" lang="ja-JP" altLang="en-US" sz="1400">
              <a:solidFill>
                <a:sysClr val="windowText" lastClr="000000"/>
              </a:solidFill>
              <a:latin typeface="ＭＳ ゴシック" pitchFamily="49" charset="-128"/>
              <a:ea typeface="ＭＳ ゴシック" pitchFamily="49" charset="-128"/>
            </a:rPr>
            <a:t>％増加となった一方で、一般会計では</a:t>
          </a:r>
          <a:r>
            <a:rPr kumimoji="1" lang="en-US" altLang="ja-JP" sz="1400">
              <a:solidFill>
                <a:sysClr val="windowText" lastClr="000000"/>
              </a:solidFill>
              <a:latin typeface="ＭＳ ゴシック" pitchFamily="49" charset="-128"/>
              <a:ea typeface="ＭＳ ゴシック" pitchFamily="49" charset="-128"/>
            </a:rPr>
            <a:t>9.09</a:t>
          </a:r>
          <a:r>
            <a:rPr kumimoji="1" lang="ja-JP" altLang="en-US" sz="1400">
              <a:solidFill>
                <a:sysClr val="windowText" lastClr="000000"/>
              </a:solidFill>
              <a:latin typeface="ＭＳ ゴシック" pitchFamily="49" charset="-128"/>
              <a:ea typeface="ＭＳ ゴシック" pitchFamily="49" charset="-128"/>
            </a:rPr>
            <a:t>％、国民健康保険事業会計では</a:t>
          </a:r>
          <a:r>
            <a:rPr kumimoji="1" lang="en-US" altLang="ja-JP" sz="1400">
              <a:solidFill>
                <a:sysClr val="windowText" lastClr="000000"/>
              </a:solidFill>
              <a:latin typeface="ＭＳ ゴシック" pitchFamily="49" charset="-128"/>
              <a:ea typeface="ＭＳ ゴシック" pitchFamily="49" charset="-128"/>
            </a:rPr>
            <a:t>0.73</a:t>
          </a:r>
          <a:r>
            <a:rPr kumimoji="1" lang="ja-JP" altLang="en-US" sz="1400">
              <a:solidFill>
                <a:sysClr val="windowText" lastClr="000000"/>
              </a:solidFill>
              <a:latin typeface="ＭＳ ゴシック" pitchFamily="49" charset="-128"/>
              <a:ea typeface="ＭＳ ゴシック" pitchFamily="49" charset="-128"/>
            </a:rPr>
            <a:t>％、介護保険事業会計では</a:t>
          </a:r>
          <a:r>
            <a:rPr kumimoji="1" lang="en-US" altLang="ja-JP" sz="1400">
              <a:solidFill>
                <a:sysClr val="windowText" lastClr="000000"/>
              </a:solidFill>
              <a:latin typeface="ＭＳ ゴシック" pitchFamily="49" charset="-128"/>
              <a:ea typeface="ＭＳ ゴシック" pitchFamily="49" charset="-128"/>
            </a:rPr>
            <a:t>0.20</a:t>
          </a:r>
          <a:r>
            <a:rPr kumimoji="1" lang="ja-JP" altLang="en-US" sz="1400">
              <a:solidFill>
                <a:sysClr val="windowText" lastClr="000000"/>
              </a:solidFill>
              <a:latin typeface="ＭＳ ゴシック" pitchFamily="49" charset="-128"/>
              <a:ea typeface="ＭＳ ゴシック" pitchFamily="49" charset="-128"/>
            </a:rPr>
            <a:t>％減少となった。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年度の連結実質赤字比率は</a:t>
          </a:r>
          <a:r>
            <a:rPr kumimoji="1" lang="en-US" altLang="ja-JP" sz="1400">
              <a:solidFill>
                <a:sysClr val="windowText" lastClr="000000"/>
              </a:solidFill>
              <a:latin typeface="ＭＳ ゴシック" pitchFamily="49" charset="-128"/>
              <a:ea typeface="ＭＳ ゴシック" pitchFamily="49" charset="-128"/>
            </a:rPr>
            <a:t>-4.18</a:t>
          </a:r>
          <a:r>
            <a:rPr kumimoji="1" lang="ja-JP" altLang="en-US" sz="1400">
              <a:solidFill>
                <a:sysClr val="windowText" lastClr="000000"/>
              </a:solidFill>
              <a:latin typeface="ＭＳ ゴシック" pitchFamily="49" charset="-128"/>
              <a:ea typeface="ＭＳ ゴシック" pitchFamily="49" charset="-128"/>
            </a:rPr>
            <a:t>％で</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a:t>
          </a:r>
          <a:r>
            <a:rPr kumimoji="1" lang="en-US" altLang="ja-JP" sz="1400">
              <a:solidFill>
                <a:sysClr val="windowText" lastClr="000000"/>
              </a:solidFill>
              <a:latin typeface="ＭＳ ゴシック" pitchFamily="49" charset="-128"/>
              <a:ea typeface="ＭＳ ゴシック" pitchFamily="49" charset="-128"/>
            </a:rPr>
            <a:t>-14.73</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a:solidFill>
                <a:sysClr val="windowText" lastClr="000000"/>
              </a:solidFill>
              <a:latin typeface="ＭＳ ゴシック" pitchFamily="49" charset="-128"/>
              <a:ea typeface="ＭＳ ゴシック" pitchFamily="49" charset="-128"/>
            </a:rPr>
            <a:t>10.55</a:t>
          </a:r>
          <a:r>
            <a:rPr kumimoji="1" lang="ja-JP" altLang="en-US" sz="1400">
              <a:solidFill>
                <a:sysClr val="windowText" lastClr="000000"/>
              </a:solidFill>
              <a:latin typeface="ＭＳ ゴシック" pitchFamily="49" charset="-128"/>
              <a:ea typeface="ＭＳ ゴシック" pitchFamily="49" charset="-128"/>
            </a:rPr>
            <a:t>％悪化している。主な要因としては、一般会計において適切な財源確保と歳出精査により、財政調整基金の取り崩しを政策的な取り崩し以外は行わなかったことから、実質収支額が前年度と比べ減少したためである。</a:t>
          </a:r>
        </a:p>
        <a:p>
          <a:r>
            <a:rPr kumimoji="1" lang="ja-JP" altLang="en-US" sz="1400">
              <a:solidFill>
                <a:srgbClr val="FF0000"/>
              </a:solidFill>
              <a:latin typeface="ＭＳ ゴシック" pitchFamily="49" charset="-128"/>
              <a:ea typeface="ＭＳ ゴシック" pitchFamily="49" charset="-128"/>
            </a:rPr>
            <a:t>　</a:t>
          </a:r>
        </a:p>
        <a:p>
          <a:r>
            <a:rPr kumimoji="1" lang="ja-JP" altLang="en-US" sz="1400">
              <a:solidFill>
                <a:sysClr val="windowText" lastClr="000000"/>
              </a:solidFill>
              <a:latin typeface="ＭＳ ゴシック" pitchFamily="49" charset="-128"/>
              <a:ea typeface="ＭＳ ゴシック" pitchFamily="49" charset="-128"/>
            </a:rPr>
            <a:t>　●標準財政規模：</a:t>
          </a:r>
          <a:r>
            <a:rPr kumimoji="1" lang="en-US" altLang="ja-JP" sz="1400">
              <a:solidFill>
                <a:sysClr val="windowText" lastClr="000000"/>
              </a:solidFill>
              <a:latin typeface="ＭＳ ゴシック" pitchFamily="49" charset="-128"/>
              <a:ea typeface="ＭＳ ゴシック" pitchFamily="49" charset="-128"/>
            </a:rPr>
            <a:t>24,111,177</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前年度比</a:t>
          </a:r>
          <a:r>
            <a:rPr kumimoji="1" lang="en-US" altLang="ja-JP" sz="1400">
              <a:solidFill>
                <a:sysClr val="windowText" lastClr="000000"/>
              </a:solidFill>
              <a:latin typeface="ＭＳ ゴシック" pitchFamily="49" charset="-128"/>
              <a:ea typeface="ＭＳ ゴシック" pitchFamily="49" charset="-128"/>
            </a:rPr>
            <a:t>△400,030</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○一般会計実質収支額：</a:t>
          </a:r>
          <a:r>
            <a:rPr kumimoji="1" lang="en-US" altLang="ja-JP" sz="1400">
              <a:solidFill>
                <a:sysClr val="windowText" lastClr="000000"/>
              </a:solidFill>
              <a:latin typeface="ＭＳ ゴシック" pitchFamily="49" charset="-128"/>
              <a:ea typeface="ＭＳ ゴシック" pitchFamily="49" charset="-128"/>
            </a:rPr>
            <a:t>675,609</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前年度比△</a:t>
          </a:r>
          <a:r>
            <a:rPr kumimoji="1" lang="en-US" altLang="ja-JP" sz="1400">
              <a:solidFill>
                <a:sysClr val="windowText" lastClr="000000"/>
              </a:solidFill>
              <a:latin typeface="ＭＳ ゴシック" pitchFamily="49" charset="-128"/>
              <a:ea typeface="ＭＳ ゴシック" pitchFamily="49" charset="-128"/>
            </a:rPr>
            <a:t>2,239,688</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○国民健康保険事業会計実質収支額：</a:t>
          </a:r>
          <a:r>
            <a:rPr kumimoji="1" lang="en-US" altLang="ja-JP" sz="1400">
              <a:solidFill>
                <a:sysClr val="windowText" lastClr="000000"/>
              </a:solidFill>
              <a:latin typeface="ＭＳ ゴシック" pitchFamily="49" charset="-128"/>
              <a:ea typeface="ＭＳ ゴシック" pitchFamily="49" charset="-128"/>
            </a:rPr>
            <a:t>19,388</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前年度比△</a:t>
          </a:r>
          <a:r>
            <a:rPr kumimoji="1" lang="en-US" altLang="ja-JP" sz="1400">
              <a:solidFill>
                <a:sysClr val="windowText" lastClr="000000"/>
              </a:solidFill>
              <a:latin typeface="ＭＳ ゴシック" pitchFamily="49" charset="-128"/>
              <a:ea typeface="ＭＳ ゴシック" pitchFamily="49" charset="-128"/>
            </a:rPr>
            <a:t>180,025</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○介護保険事業会計実質収支額：</a:t>
          </a:r>
          <a:r>
            <a:rPr kumimoji="1" lang="en-US" altLang="ja-JP" sz="1400">
              <a:solidFill>
                <a:sysClr val="windowText" lastClr="000000"/>
              </a:solidFill>
              <a:latin typeface="ＭＳ ゴシック" pitchFamily="49" charset="-128"/>
              <a:ea typeface="ＭＳ ゴシック" pitchFamily="49" charset="-128"/>
            </a:rPr>
            <a:t>101,640</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前年度比△</a:t>
          </a:r>
          <a:r>
            <a:rPr kumimoji="1" lang="en-US" altLang="ja-JP" sz="1400">
              <a:solidFill>
                <a:sysClr val="windowText" lastClr="000000"/>
              </a:solidFill>
              <a:latin typeface="ＭＳ ゴシック" pitchFamily="49" charset="-128"/>
              <a:ea typeface="ＭＳ ゴシック" pitchFamily="49" charset="-128"/>
            </a:rPr>
            <a:t>50,595</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○後期高齢者医療事業会計実質収支額：</a:t>
          </a:r>
          <a:r>
            <a:rPr kumimoji="1" lang="en-US" altLang="ja-JP" sz="1400">
              <a:solidFill>
                <a:sysClr val="windowText" lastClr="000000"/>
              </a:solidFill>
              <a:latin typeface="ＭＳ ゴシック" pitchFamily="49" charset="-128"/>
              <a:ea typeface="ＭＳ ゴシック" pitchFamily="49" charset="-128"/>
            </a:rPr>
            <a:t>40,446</a:t>
          </a:r>
          <a:r>
            <a:rPr kumimoji="1" lang="ja-JP" altLang="en-US" sz="1400">
              <a:solidFill>
                <a:sysClr val="windowText" lastClr="000000"/>
              </a:solidFill>
              <a:latin typeface="ＭＳ ゴシック" pitchFamily="49" charset="-128"/>
              <a:ea typeface="ＭＳ ゴシック" pitchFamily="49" charset="-128"/>
            </a:rPr>
            <a:t>千円（前年度比</a:t>
          </a:r>
          <a:r>
            <a:rPr kumimoji="1" lang="en-US" altLang="ja-JP" sz="1400">
              <a:solidFill>
                <a:sysClr val="windowText" lastClr="000000"/>
              </a:solidFill>
              <a:latin typeface="ＭＳ ゴシック" pitchFamily="49" charset="-128"/>
              <a:ea typeface="ＭＳ ゴシック" pitchFamily="49" charset="-128"/>
            </a:rPr>
            <a:t>4,849</a:t>
          </a:r>
          <a:r>
            <a:rPr kumimoji="1" lang="ja-JP" altLang="en-US" sz="1400">
              <a:solidFill>
                <a:sysClr val="windowText" lastClr="000000"/>
              </a:solidFill>
              <a:latin typeface="ＭＳ ゴシック" pitchFamily="49" charset="-128"/>
              <a:ea typeface="ＭＳ ゴシック" pitchFamily="49" charset="-128"/>
            </a:rPr>
            <a:t>千円）</a:t>
          </a:r>
        </a:p>
        <a:p>
          <a:r>
            <a:rPr kumimoji="1" lang="ja-JP" altLang="en-US" sz="1400">
              <a:solidFill>
                <a:sysClr val="windowText" lastClr="000000"/>
              </a:solidFill>
              <a:latin typeface="ＭＳ ゴシック" pitchFamily="49" charset="-128"/>
              <a:ea typeface="ＭＳ ゴシック" pitchFamily="49" charset="-128"/>
            </a:rPr>
            <a:t>　○下水道事業会計資金不足・剰余額：</a:t>
          </a:r>
          <a:r>
            <a:rPr kumimoji="1" lang="en-US" altLang="ja-JP" sz="1400">
              <a:solidFill>
                <a:sysClr val="windowText" lastClr="000000"/>
              </a:solidFill>
              <a:latin typeface="ＭＳ ゴシック" pitchFamily="49" charset="-128"/>
              <a:ea typeface="ＭＳ ゴシック" pitchFamily="49" charset="-128"/>
            </a:rPr>
            <a:t>264,618</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前年度比△</a:t>
          </a:r>
          <a:r>
            <a:rPr kumimoji="1" lang="en-US" altLang="ja-JP" sz="1400">
              <a:solidFill>
                <a:sysClr val="windowText" lastClr="000000"/>
              </a:solidFill>
              <a:latin typeface="ＭＳ ゴシック" pitchFamily="49" charset="-128"/>
              <a:ea typeface="ＭＳ ゴシック" pitchFamily="49" charset="-128"/>
            </a:rPr>
            <a:t>44,903</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9"/>
      <c r="DK1" s="179"/>
      <c r="DL1" s="179"/>
      <c r="DM1" s="179"/>
      <c r="DN1" s="179"/>
      <c r="DO1" s="179"/>
    </row>
    <row r="2" spans="1:119" ht="24" thickBot="1" x14ac:dyDescent="0.25">
      <c r="B2" s="180" t="s">
        <v>83</v>
      </c>
      <c r="C2" s="180"/>
      <c r="D2" s="181"/>
    </row>
    <row r="3" spans="1:119" ht="18.75" customHeight="1" thickBot="1" x14ac:dyDescent="0.25">
      <c r="A3" s="179"/>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9"/>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51081080</v>
      </c>
      <c r="BO4" s="449"/>
      <c r="BP4" s="449"/>
      <c r="BQ4" s="449"/>
      <c r="BR4" s="449"/>
      <c r="BS4" s="449"/>
      <c r="BT4" s="449"/>
      <c r="BU4" s="450"/>
      <c r="BV4" s="448">
        <v>50470918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2.8</v>
      </c>
      <c r="CU4" s="589"/>
      <c r="CV4" s="589"/>
      <c r="CW4" s="589"/>
      <c r="CX4" s="589"/>
      <c r="CY4" s="589"/>
      <c r="CZ4" s="589"/>
      <c r="DA4" s="590"/>
      <c r="DB4" s="588">
        <v>11.9</v>
      </c>
      <c r="DC4" s="589"/>
      <c r="DD4" s="589"/>
      <c r="DE4" s="589"/>
      <c r="DF4" s="589"/>
      <c r="DG4" s="589"/>
      <c r="DH4" s="589"/>
      <c r="DI4" s="590"/>
    </row>
    <row r="5" spans="1:119" ht="18.75" customHeight="1" x14ac:dyDescent="0.2">
      <c r="A5" s="179"/>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49953258</v>
      </c>
      <c r="BO5" s="420"/>
      <c r="BP5" s="420"/>
      <c r="BQ5" s="420"/>
      <c r="BR5" s="420"/>
      <c r="BS5" s="420"/>
      <c r="BT5" s="420"/>
      <c r="BU5" s="421"/>
      <c r="BV5" s="419">
        <v>46871244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92.3</v>
      </c>
      <c r="CU5" s="417"/>
      <c r="CV5" s="417"/>
      <c r="CW5" s="417"/>
      <c r="CX5" s="417"/>
      <c r="CY5" s="417"/>
      <c r="CZ5" s="417"/>
      <c r="DA5" s="418"/>
      <c r="DB5" s="416">
        <v>89</v>
      </c>
      <c r="DC5" s="417"/>
      <c r="DD5" s="417"/>
      <c r="DE5" s="417"/>
      <c r="DF5" s="417"/>
      <c r="DG5" s="417"/>
      <c r="DH5" s="417"/>
      <c r="DI5" s="418"/>
    </row>
    <row r="6" spans="1:119" ht="18.75" customHeight="1" x14ac:dyDescent="0.2">
      <c r="A6" s="179"/>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1127822</v>
      </c>
      <c r="BO6" s="420"/>
      <c r="BP6" s="420"/>
      <c r="BQ6" s="420"/>
      <c r="BR6" s="420"/>
      <c r="BS6" s="420"/>
      <c r="BT6" s="420"/>
      <c r="BU6" s="421"/>
      <c r="BV6" s="419">
        <v>3599674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94.6</v>
      </c>
      <c r="CU6" s="563"/>
      <c r="CV6" s="563"/>
      <c r="CW6" s="563"/>
      <c r="CX6" s="563"/>
      <c r="CY6" s="563"/>
      <c r="CZ6" s="563"/>
      <c r="DA6" s="564"/>
      <c r="DB6" s="562">
        <v>94.8</v>
      </c>
      <c r="DC6" s="563"/>
      <c r="DD6" s="563"/>
      <c r="DE6" s="563"/>
      <c r="DF6" s="563"/>
      <c r="DG6" s="563"/>
      <c r="DH6" s="563"/>
      <c r="DI6" s="564"/>
    </row>
    <row r="7" spans="1:119" ht="18.75" customHeight="1" x14ac:dyDescent="0.2">
      <c r="A7" s="179"/>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452213</v>
      </c>
      <c r="BO7" s="420"/>
      <c r="BP7" s="420"/>
      <c r="BQ7" s="420"/>
      <c r="BR7" s="420"/>
      <c r="BS7" s="420"/>
      <c r="BT7" s="420"/>
      <c r="BU7" s="421"/>
      <c r="BV7" s="419">
        <v>684377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24111177</v>
      </c>
      <c r="CU7" s="420"/>
      <c r="CV7" s="420"/>
      <c r="CW7" s="420"/>
      <c r="CX7" s="420"/>
      <c r="CY7" s="420"/>
      <c r="CZ7" s="420"/>
      <c r="DA7" s="421"/>
      <c r="DB7" s="419">
        <v>24511207</v>
      </c>
      <c r="DC7" s="420"/>
      <c r="DD7" s="420"/>
      <c r="DE7" s="420"/>
      <c r="DF7" s="420"/>
      <c r="DG7" s="420"/>
      <c r="DH7" s="420"/>
      <c r="DI7" s="421"/>
    </row>
    <row r="8" spans="1:119" ht="18.75" customHeight="1" thickBot="1" x14ac:dyDescent="0.25">
      <c r="A8" s="179"/>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675609</v>
      </c>
      <c r="BO8" s="420"/>
      <c r="BP8" s="420"/>
      <c r="BQ8" s="420"/>
      <c r="BR8" s="420"/>
      <c r="BS8" s="420"/>
      <c r="BT8" s="420"/>
      <c r="BU8" s="421"/>
      <c r="BV8" s="419">
        <v>2915297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0.81</v>
      </c>
      <c r="CU8" s="523"/>
      <c r="CV8" s="523"/>
      <c r="CW8" s="523"/>
      <c r="CX8" s="523"/>
      <c r="CY8" s="523"/>
      <c r="CZ8" s="523"/>
      <c r="DA8" s="524"/>
      <c r="DB8" s="522">
        <v>0.82</v>
      </c>
      <c r="DC8" s="523"/>
      <c r="DD8" s="523"/>
      <c r="DE8" s="523"/>
      <c r="DF8" s="523"/>
      <c r="DG8" s="523"/>
      <c r="DH8" s="523"/>
      <c r="DI8" s="524"/>
    </row>
    <row r="9" spans="1:119" ht="18.75" customHeight="1" thickBot="1" x14ac:dyDescent="0.25">
      <c r="A9" s="179"/>
      <c r="B9" s="551" t="s">
        <v>114</v>
      </c>
      <c r="C9" s="552"/>
      <c r="D9" s="552"/>
      <c r="E9" s="552"/>
      <c r="F9" s="552"/>
      <c r="G9" s="552"/>
      <c r="H9" s="552"/>
      <c r="I9" s="552"/>
      <c r="J9" s="552"/>
      <c r="K9" s="470"/>
      <c r="L9" s="553" t="s">
        <v>115</v>
      </c>
      <c r="M9" s="554"/>
      <c r="N9" s="554"/>
      <c r="O9" s="554"/>
      <c r="P9" s="554"/>
      <c r="Q9" s="555"/>
      <c r="R9" s="556">
        <v>115271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-2239688</v>
      </c>
      <c r="BO9" s="420"/>
      <c r="BP9" s="420"/>
      <c r="BQ9" s="420"/>
      <c r="BR9" s="420"/>
      <c r="BS9" s="420"/>
      <c r="BT9" s="420"/>
      <c r="BU9" s="421"/>
      <c r="BV9" s="419">
        <v>1857201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6.9</v>
      </c>
      <c r="CU9" s="417"/>
      <c r="CV9" s="417"/>
      <c r="CW9" s="417"/>
      <c r="CX9" s="417"/>
      <c r="CY9" s="417"/>
      <c r="CZ9" s="417"/>
      <c r="DA9" s="418"/>
      <c r="DB9" s="416">
        <v>7</v>
      </c>
      <c r="DC9" s="417"/>
      <c r="DD9" s="417"/>
      <c r="DE9" s="417"/>
      <c r="DF9" s="417"/>
      <c r="DG9" s="417"/>
      <c r="DH9" s="417"/>
      <c r="DI9" s="418"/>
    </row>
    <row r="10" spans="1:119" ht="18.75" customHeight="1" thickBot="1" x14ac:dyDescent="0.25">
      <c r="A10" s="179"/>
      <c r="B10" s="551"/>
      <c r="C10" s="552"/>
      <c r="D10" s="552"/>
      <c r="E10" s="552"/>
      <c r="F10" s="552"/>
      <c r="G10" s="552"/>
      <c r="H10" s="552"/>
      <c r="I10" s="552"/>
      <c r="J10" s="552"/>
      <c r="K10" s="470"/>
      <c r="L10" s="375" t="s">
        <v>121</v>
      </c>
      <c r="M10" s="376"/>
      <c r="N10" s="376"/>
      <c r="O10" s="376"/>
      <c r="P10" s="376"/>
      <c r="Q10" s="377"/>
      <c r="R10" s="372">
        <v>116632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1525202</v>
      </c>
      <c r="BO10" s="420"/>
      <c r="BP10" s="420"/>
      <c r="BQ10" s="420"/>
      <c r="BR10" s="420"/>
      <c r="BS10" s="420"/>
      <c r="BT10" s="420"/>
      <c r="BU10" s="421"/>
      <c r="BV10" s="419">
        <v>580038</v>
      </c>
      <c r="BW10" s="420"/>
      <c r="BX10" s="420"/>
      <c r="BY10" s="420"/>
      <c r="BZ10" s="420"/>
      <c r="CA10" s="420"/>
      <c r="CB10" s="420"/>
      <c r="CC10" s="421"/>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232</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79"/>
      <c r="B12" s="525" t="s">
        <v>132</v>
      </c>
      <c r="C12" s="526"/>
      <c r="D12" s="526"/>
      <c r="E12" s="526"/>
      <c r="F12" s="526"/>
      <c r="G12" s="526"/>
      <c r="H12" s="526"/>
      <c r="I12" s="526"/>
      <c r="J12" s="526"/>
      <c r="K12" s="527"/>
      <c r="L12" s="534" t="s">
        <v>133</v>
      </c>
      <c r="M12" s="535"/>
      <c r="N12" s="535"/>
      <c r="O12" s="535"/>
      <c r="P12" s="535"/>
      <c r="Q12" s="536"/>
      <c r="R12" s="537">
        <v>116839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76290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79"/>
      <c r="B13" s="528"/>
      <c r="C13" s="529"/>
      <c r="D13" s="529"/>
      <c r="E13" s="529"/>
      <c r="F13" s="529"/>
      <c r="G13" s="529"/>
      <c r="H13" s="529"/>
      <c r="I13" s="529"/>
      <c r="J13" s="529"/>
      <c r="K13" s="530"/>
      <c r="L13" s="188"/>
      <c r="M13" s="503" t="s">
        <v>140</v>
      </c>
      <c r="N13" s="504"/>
      <c r="O13" s="504"/>
      <c r="P13" s="504"/>
      <c r="Q13" s="505"/>
      <c r="R13" s="506">
        <v>114457</v>
      </c>
      <c r="S13" s="507"/>
      <c r="T13" s="507"/>
      <c r="U13" s="507"/>
      <c r="V13" s="508"/>
      <c r="W13" s="509" t="s">
        <v>141</v>
      </c>
      <c r="X13" s="405"/>
      <c r="Y13" s="405"/>
      <c r="Z13" s="405"/>
      <c r="AA13" s="405"/>
      <c r="AB13" s="406"/>
      <c r="AC13" s="372">
        <v>494</v>
      </c>
      <c r="AD13" s="373"/>
      <c r="AE13" s="373"/>
      <c r="AF13" s="373"/>
      <c r="AG13" s="374"/>
      <c r="AH13" s="372">
        <v>596</v>
      </c>
      <c r="AI13" s="373"/>
      <c r="AJ13" s="373"/>
      <c r="AK13" s="373"/>
      <c r="AL13" s="432"/>
      <c r="AM13" s="476" t="s">
        <v>142</v>
      </c>
      <c r="AN13" s="376"/>
      <c r="AO13" s="376"/>
      <c r="AP13" s="376"/>
      <c r="AQ13" s="376"/>
      <c r="AR13" s="376"/>
      <c r="AS13" s="376"/>
      <c r="AT13" s="377"/>
      <c r="AU13" s="477" t="s">
        <v>107</v>
      </c>
      <c r="AV13" s="478"/>
      <c r="AW13" s="478"/>
      <c r="AX13" s="478"/>
      <c r="AY13" s="433" t="s">
        <v>143</v>
      </c>
      <c r="AZ13" s="434"/>
      <c r="BA13" s="434"/>
      <c r="BB13" s="434"/>
      <c r="BC13" s="434"/>
      <c r="BD13" s="434"/>
      <c r="BE13" s="434"/>
      <c r="BF13" s="434"/>
      <c r="BG13" s="434"/>
      <c r="BH13" s="434"/>
      <c r="BI13" s="434"/>
      <c r="BJ13" s="434"/>
      <c r="BK13" s="434"/>
      <c r="BL13" s="434"/>
      <c r="BM13" s="435"/>
      <c r="BN13" s="419">
        <v>-790544</v>
      </c>
      <c r="BO13" s="420"/>
      <c r="BP13" s="420"/>
      <c r="BQ13" s="420"/>
      <c r="BR13" s="420"/>
      <c r="BS13" s="420"/>
      <c r="BT13" s="420"/>
      <c r="BU13" s="421"/>
      <c r="BV13" s="419">
        <v>2437239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-0.1</v>
      </c>
      <c r="CU13" s="417"/>
      <c r="CV13" s="417"/>
      <c r="CW13" s="417"/>
      <c r="CX13" s="417"/>
      <c r="CY13" s="417"/>
      <c r="CZ13" s="417"/>
      <c r="DA13" s="418"/>
      <c r="DB13" s="416">
        <v>-0.1</v>
      </c>
      <c r="DC13" s="417"/>
      <c r="DD13" s="417"/>
      <c r="DE13" s="417"/>
      <c r="DF13" s="417"/>
      <c r="DG13" s="417"/>
      <c r="DH13" s="417"/>
      <c r="DI13" s="418"/>
    </row>
    <row r="14" spans="1:119" ht="18.75" customHeight="1" thickBot="1" x14ac:dyDescent="0.25">
      <c r="A14" s="179"/>
      <c r="B14" s="528"/>
      <c r="C14" s="529"/>
      <c r="D14" s="529"/>
      <c r="E14" s="529"/>
      <c r="F14" s="529"/>
      <c r="G14" s="529"/>
      <c r="H14" s="529"/>
      <c r="I14" s="529"/>
      <c r="J14" s="529"/>
      <c r="K14" s="530"/>
      <c r="L14" s="493" t="s">
        <v>145</v>
      </c>
      <c r="M14" s="546"/>
      <c r="N14" s="546"/>
      <c r="O14" s="546"/>
      <c r="P14" s="546"/>
      <c r="Q14" s="547"/>
      <c r="R14" s="506">
        <v>117091</v>
      </c>
      <c r="S14" s="507"/>
      <c r="T14" s="507"/>
      <c r="U14" s="507"/>
      <c r="V14" s="508"/>
      <c r="W14" s="510"/>
      <c r="X14" s="408"/>
      <c r="Y14" s="408"/>
      <c r="Z14" s="408"/>
      <c r="AA14" s="408"/>
      <c r="AB14" s="409"/>
      <c r="AC14" s="499">
        <v>1.1000000000000001</v>
      </c>
      <c r="AD14" s="500"/>
      <c r="AE14" s="500"/>
      <c r="AF14" s="500"/>
      <c r="AG14" s="501"/>
      <c r="AH14" s="499">
        <v>1.3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130</v>
      </c>
      <c r="DC14" s="517"/>
      <c r="DD14" s="517"/>
      <c r="DE14" s="517"/>
      <c r="DF14" s="517"/>
      <c r="DG14" s="517"/>
      <c r="DH14" s="517"/>
      <c r="DI14" s="518"/>
    </row>
    <row r="15" spans="1:119" ht="18.75" customHeight="1" x14ac:dyDescent="0.2">
      <c r="A15" s="179"/>
      <c r="B15" s="528"/>
      <c r="C15" s="529"/>
      <c r="D15" s="529"/>
      <c r="E15" s="529"/>
      <c r="F15" s="529"/>
      <c r="G15" s="529"/>
      <c r="H15" s="529"/>
      <c r="I15" s="529"/>
      <c r="J15" s="529"/>
      <c r="K15" s="530"/>
      <c r="L15" s="188"/>
      <c r="M15" s="503" t="s">
        <v>148</v>
      </c>
      <c r="N15" s="504"/>
      <c r="O15" s="504"/>
      <c r="P15" s="504"/>
      <c r="Q15" s="505"/>
      <c r="R15" s="506">
        <v>114849</v>
      </c>
      <c r="S15" s="507"/>
      <c r="T15" s="507"/>
      <c r="U15" s="507"/>
      <c r="V15" s="508"/>
      <c r="W15" s="509" t="s">
        <v>149</v>
      </c>
      <c r="X15" s="405"/>
      <c r="Y15" s="405"/>
      <c r="Z15" s="405"/>
      <c r="AA15" s="405"/>
      <c r="AB15" s="406"/>
      <c r="AC15" s="372">
        <v>7986</v>
      </c>
      <c r="AD15" s="373"/>
      <c r="AE15" s="373"/>
      <c r="AF15" s="373"/>
      <c r="AG15" s="374"/>
      <c r="AH15" s="372">
        <v>9004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15188051</v>
      </c>
      <c r="BO15" s="449"/>
      <c r="BP15" s="449"/>
      <c r="BQ15" s="449"/>
      <c r="BR15" s="449"/>
      <c r="BS15" s="449"/>
      <c r="BT15" s="449"/>
      <c r="BU15" s="450"/>
      <c r="BV15" s="448">
        <v>14532779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17.3</v>
      </c>
      <c r="AD16" s="500"/>
      <c r="AE16" s="500"/>
      <c r="AF16" s="500"/>
      <c r="AG16" s="501"/>
      <c r="AH16" s="499">
        <v>18.899999999999999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19321175</v>
      </c>
      <c r="BO16" s="420"/>
      <c r="BP16" s="420"/>
      <c r="BQ16" s="420"/>
      <c r="BR16" s="420"/>
      <c r="BS16" s="420"/>
      <c r="BT16" s="420"/>
      <c r="BU16" s="421"/>
      <c r="BV16" s="419">
        <v>18435749</v>
      </c>
      <c r="BW16" s="420"/>
      <c r="BX16" s="420"/>
      <c r="BY16" s="420"/>
      <c r="BZ16" s="420"/>
      <c r="CA16" s="420"/>
      <c r="CB16" s="420"/>
      <c r="CC16" s="421"/>
      <c r="CD16" s="192"/>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9"/>
      <c r="B17" s="531"/>
      <c r="C17" s="532"/>
      <c r="D17" s="532"/>
      <c r="E17" s="532"/>
      <c r="F17" s="532"/>
      <c r="G17" s="532"/>
      <c r="H17" s="532"/>
      <c r="I17" s="532"/>
      <c r="J17" s="532"/>
      <c r="K17" s="533"/>
      <c r="L17" s="193"/>
      <c r="M17" s="512" t="s">
        <v>155</v>
      </c>
      <c r="N17" s="513"/>
      <c r="O17" s="513"/>
      <c r="P17" s="513"/>
      <c r="Q17" s="514"/>
      <c r="R17" s="496" t="s">
        <v>156</v>
      </c>
      <c r="S17" s="497"/>
      <c r="T17" s="497"/>
      <c r="U17" s="497"/>
      <c r="V17" s="498"/>
      <c r="W17" s="509" t="s">
        <v>157</v>
      </c>
      <c r="X17" s="405"/>
      <c r="Y17" s="405"/>
      <c r="Z17" s="405"/>
      <c r="AA17" s="405"/>
      <c r="AB17" s="406"/>
      <c r="AC17" s="372">
        <v>37693</v>
      </c>
      <c r="AD17" s="373"/>
      <c r="AE17" s="373"/>
      <c r="AF17" s="373"/>
      <c r="AG17" s="374"/>
      <c r="AH17" s="372">
        <v>37978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19357216</v>
      </c>
      <c r="BO17" s="420"/>
      <c r="BP17" s="420"/>
      <c r="BQ17" s="420"/>
      <c r="BR17" s="420"/>
      <c r="BS17" s="420"/>
      <c r="BT17" s="420"/>
      <c r="BU17" s="421"/>
      <c r="BV17" s="419">
        <v>18500852</v>
      </c>
      <c r="BW17" s="420"/>
      <c r="BX17" s="420"/>
      <c r="BY17" s="420"/>
      <c r="BZ17" s="420"/>
      <c r="CA17" s="420"/>
      <c r="CB17" s="420"/>
      <c r="CC17" s="421"/>
      <c r="CD17" s="192"/>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9"/>
      <c r="B18" s="469" t="s">
        <v>159</v>
      </c>
      <c r="C18" s="470"/>
      <c r="D18" s="470"/>
      <c r="E18" s="471"/>
      <c r="F18" s="471"/>
      <c r="G18" s="471"/>
      <c r="H18" s="471"/>
      <c r="I18" s="471"/>
      <c r="J18" s="471"/>
      <c r="K18" s="471"/>
      <c r="L18" s="472">
        <v>12.88</v>
      </c>
      <c r="M18" s="472"/>
      <c r="N18" s="472"/>
      <c r="O18" s="472"/>
      <c r="P18" s="472"/>
      <c r="Q18" s="472"/>
      <c r="R18" s="473"/>
      <c r="S18" s="473"/>
      <c r="T18" s="473"/>
      <c r="U18" s="473"/>
      <c r="V18" s="474"/>
      <c r="W18" s="490"/>
      <c r="X18" s="491"/>
      <c r="Y18" s="491"/>
      <c r="Z18" s="491"/>
      <c r="AA18" s="491"/>
      <c r="AB18" s="515"/>
      <c r="AC18" s="389">
        <v>81.599999999999994</v>
      </c>
      <c r="AD18" s="390"/>
      <c r="AE18" s="390"/>
      <c r="AF18" s="390"/>
      <c r="AG18" s="475"/>
      <c r="AH18" s="389">
        <v>79.8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22798864</v>
      </c>
      <c r="BO18" s="420"/>
      <c r="BP18" s="420"/>
      <c r="BQ18" s="420"/>
      <c r="BR18" s="420"/>
      <c r="BS18" s="420"/>
      <c r="BT18" s="420"/>
      <c r="BU18" s="421"/>
      <c r="BV18" s="419">
        <v>22132105</v>
      </c>
      <c r="BW18" s="420"/>
      <c r="BX18" s="420"/>
      <c r="BY18" s="420"/>
      <c r="BZ18" s="420"/>
      <c r="CA18" s="420"/>
      <c r="CB18" s="420"/>
      <c r="CC18" s="421"/>
      <c r="CD18" s="192"/>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9"/>
      <c r="B19" s="469" t="s">
        <v>161</v>
      </c>
      <c r="C19" s="470"/>
      <c r="D19" s="470"/>
      <c r="E19" s="471"/>
      <c r="F19" s="471"/>
      <c r="G19" s="471"/>
      <c r="H19" s="471"/>
      <c r="I19" s="471"/>
      <c r="J19" s="471"/>
      <c r="K19" s="471"/>
      <c r="L19" s="479">
        <v>8950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30806295</v>
      </c>
      <c r="BO19" s="420"/>
      <c r="BP19" s="420"/>
      <c r="BQ19" s="420"/>
      <c r="BR19" s="420"/>
      <c r="BS19" s="420"/>
      <c r="BT19" s="420"/>
      <c r="BU19" s="421"/>
      <c r="BV19" s="419">
        <v>29958657</v>
      </c>
      <c r="BW19" s="420"/>
      <c r="BX19" s="420"/>
      <c r="BY19" s="420"/>
      <c r="BZ19" s="420"/>
      <c r="CA19" s="420"/>
      <c r="CB19" s="420"/>
      <c r="CC19" s="421"/>
      <c r="CD19" s="192"/>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9"/>
      <c r="B20" s="469" t="s">
        <v>163</v>
      </c>
      <c r="C20" s="470"/>
      <c r="D20" s="470"/>
      <c r="E20" s="471"/>
      <c r="F20" s="471"/>
      <c r="G20" s="471"/>
      <c r="H20" s="471"/>
      <c r="I20" s="471"/>
      <c r="J20" s="471"/>
      <c r="K20" s="471"/>
      <c r="L20" s="479">
        <v>51217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2"/>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9"/>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2"/>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9"/>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24409480</v>
      </c>
      <c r="BO22" s="449"/>
      <c r="BP22" s="449"/>
      <c r="BQ22" s="449"/>
      <c r="BR22" s="449"/>
      <c r="BS22" s="449"/>
      <c r="BT22" s="449"/>
      <c r="BU22" s="450"/>
      <c r="BV22" s="448">
        <v>25274556</v>
      </c>
      <c r="BW22" s="449"/>
      <c r="BX22" s="449"/>
      <c r="BY22" s="449"/>
      <c r="BZ22" s="449"/>
      <c r="CA22" s="449"/>
      <c r="CB22" s="449"/>
      <c r="CC22" s="450"/>
      <c r="CD22" s="192"/>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9"/>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21282023</v>
      </c>
      <c r="BO23" s="420"/>
      <c r="BP23" s="420"/>
      <c r="BQ23" s="420"/>
      <c r="BR23" s="420"/>
      <c r="BS23" s="420"/>
      <c r="BT23" s="420"/>
      <c r="BU23" s="421"/>
      <c r="BV23" s="419">
        <v>21810497</v>
      </c>
      <c r="BW23" s="420"/>
      <c r="BX23" s="420"/>
      <c r="BY23" s="420"/>
      <c r="BZ23" s="420"/>
      <c r="CA23" s="420"/>
      <c r="CB23" s="420"/>
      <c r="CC23" s="421"/>
      <c r="CD23" s="192"/>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9"/>
      <c r="B24" s="398"/>
      <c r="C24" s="399"/>
      <c r="D24" s="400"/>
      <c r="E24" s="375" t="s">
        <v>173</v>
      </c>
      <c r="F24" s="376"/>
      <c r="G24" s="376"/>
      <c r="H24" s="376"/>
      <c r="I24" s="376"/>
      <c r="J24" s="376"/>
      <c r="K24" s="377"/>
      <c r="L24" s="372">
        <v>1</v>
      </c>
      <c r="M24" s="373"/>
      <c r="N24" s="373"/>
      <c r="O24" s="373"/>
      <c r="P24" s="374"/>
      <c r="Q24" s="372">
        <v>9600</v>
      </c>
      <c r="R24" s="373"/>
      <c r="S24" s="373"/>
      <c r="T24" s="373"/>
      <c r="U24" s="373"/>
      <c r="V24" s="374"/>
      <c r="W24" s="462"/>
      <c r="X24" s="399"/>
      <c r="Y24" s="400"/>
      <c r="Z24" s="375" t="s">
        <v>174</v>
      </c>
      <c r="AA24" s="376"/>
      <c r="AB24" s="376"/>
      <c r="AC24" s="376"/>
      <c r="AD24" s="376"/>
      <c r="AE24" s="376"/>
      <c r="AF24" s="376"/>
      <c r="AG24" s="377"/>
      <c r="AH24" s="372">
        <v>537</v>
      </c>
      <c r="AI24" s="373"/>
      <c r="AJ24" s="373"/>
      <c r="AK24" s="373"/>
      <c r="AL24" s="374"/>
      <c r="AM24" s="372">
        <v>1659867</v>
      </c>
      <c r="AN24" s="373"/>
      <c r="AO24" s="373"/>
      <c r="AP24" s="373"/>
      <c r="AQ24" s="373"/>
      <c r="AR24" s="374"/>
      <c r="AS24" s="372">
        <v>3091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6490524</v>
      </c>
      <c r="BO24" s="420"/>
      <c r="BP24" s="420"/>
      <c r="BQ24" s="420"/>
      <c r="BR24" s="420"/>
      <c r="BS24" s="420"/>
      <c r="BT24" s="420"/>
      <c r="BU24" s="421"/>
      <c r="BV24" s="419">
        <v>6577165</v>
      </c>
      <c r="BW24" s="420"/>
      <c r="BX24" s="420"/>
      <c r="BY24" s="420"/>
      <c r="BZ24" s="420"/>
      <c r="CA24" s="420"/>
      <c r="CB24" s="420"/>
      <c r="CC24" s="421"/>
      <c r="CD24" s="192"/>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9"/>
      <c r="B25" s="398"/>
      <c r="C25" s="399"/>
      <c r="D25" s="400"/>
      <c r="E25" s="375" t="s">
        <v>176</v>
      </c>
      <c r="F25" s="376"/>
      <c r="G25" s="376"/>
      <c r="H25" s="376"/>
      <c r="I25" s="376"/>
      <c r="J25" s="376"/>
      <c r="K25" s="377"/>
      <c r="L25" s="372">
        <v>2</v>
      </c>
      <c r="M25" s="373"/>
      <c r="N25" s="373"/>
      <c r="O25" s="373"/>
      <c r="P25" s="374"/>
      <c r="Q25" s="372">
        <v>8400</v>
      </c>
      <c r="R25" s="373"/>
      <c r="S25" s="373"/>
      <c r="T25" s="373"/>
      <c r="U25" s="373"/>
      <c r="V25" s="374"/>
      <c r="W25" s="462"/>
      <c r="X25" s="399"/>
      <c r="Y25" s="400"/>
      <c r="Z25" s="375" t="s">
        <v>177</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7775417</v>
      </c>
      <c r="BO25" s="449"/>
      <c r="BP25" s="449"/>
      <c r="BQ25" s="449"/>
      <c r="BR25" s="449"/>
      <c r="BS25" s="449"/>
      <c r="BT25" s="449"/>
      <c r="BU25" s="450"/>
      <c r="BV25" s="448">
        <v>8825160</v>
      </c>
      <c r="BW25" s="449"/>
      <c r="BX25" s="449"/>
      <c r="BY25" s="449"/>
      <c r="BZ25" s="449"/>
      <c r="CA25" s="449"/>
      <c r="CB25" s="449"/>
      <c r="CC25" s="450"/>
      <c r="CD25" s="192"/>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9"/>
      <c r="B26" s="398"/>
      <c r="C26" s="399"/>
      <c r="D26" s="400"/>
      <c r="E26" s="375" t="s">
        <v>179</v>
      </c>
      <c r="F26" s="376"/>
      <c r="G26" s="376"/>
      <c r="H26" s="376"/>
      <c r="I26" s="376"/>
      <c r="J26" s="376"/>
      <c r="K26" s="377"/>
      <c r="L26" s="372">
        <v>1</v>
      </c>
      <c r="M26" s="373"/>
      <c r="N26" s="373"/>
      <c r="O26" s="373"/>
      <c r="P26" s="374"/>
      <c r="Q26" s="372">
        <v>7700</v>
      </c>
      <c r="R26" s="373"/>
      <c r="S26" s="373"/>
      <c r="T26" s="373"/>
      <c r="U26" s="373"/>
      <c r="V26" s="374"/>
      <c r="W26" s="462"/>
      <c r="X26" s="399"/>
      <c r="Y26" s="400"/>
      <c r="Z26" s="375" t="s">
        <v>180</v>
      </c>
      <c r="AA26" s="430"/>
      <c r="AB26" s="430"/>
      <c r="AC26" s="430"/>
      <c r="AD26" s="430"/>
      <c r="AE26" s="430"/>
      <c r="AF26" s="430"/>
      <c r="AG26" s="431"/>
      <c r="AH26" s="372">
        <v>27</v>
      </c>
      <c r="AI26" s="373"/>
      <c r="AJ26" s="373"/>
      <c r="AK26" s="373"/>
      <c r="AL26" s="374"/>
      <c r="AM26" s="372">
        <v>84699</v>
      </c>
      <c r="AN26" s="373"/>
      <c r="AO26" s="373"/>
      <c r="AP26" s="373"/>
      <c r="AQ26" s="373"/>
      <c r="AR26" s="374"/>
      <c r="AS26" s="372">
        <v>3137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2"/>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9"/>
      <c r="B27" s="398"/>
      <c r="C27" s="399"/>
      <c r="D27" s="400"/>
      <c r="E27" s="375" t="s">
        <v>182</v>
      </c>
      <c r="F27" s="376"/>
      <c r="G27" s="376"/>
      <c r="H27" s="376"/>
      <c r="I27" s="376"/>
      <c r="J27" s="376"/>
      <c r="K27" s="377"/>
      <c r="L27" s="372">
        <v>1</v>
      </c>
      <c r="M27" s="373"/>
      <c r="N27" s="373"/>
      <c r="O27" s="373"/>
      <c r="P27" s="374"/>
      <c r="Q27" s="372">
        <v>5500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4"/>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9"/>
      <c r="B28" s="398"/>
      <c r="C28" s="399"/>
      <c r="D28" s="400"/>
      <c r="E28" s="375" t="s">
        <v>186</v>
      </c>
      <c r="F28" s="376"/>
      <c r="G28" s="376"/>
      <c r="H28" s="376"/>
      <c r="I28" s="376"/>
      <c r="J28" s="376"/>
      <c r="K28" s="377"/>
      <c r="L28" s="372">
        <v>1</v>
      </c>
      <c r="M28" s="373"/>
      <c r="N28" s="373"/>
      <c r="O28" s="373"/>
      <c r="P28" s="374"/>
      <c r="Q28" s="372">
        <v>5100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6427443</v>
      </c>
      <c r="BO28" s="449"/>
      <c r="BP28" s="449"/>
      <c r="BQ28" s="449"/>
      <c r="BR28" s="449"/>
      <c r="BS28" s="449"/>
      <c r="BT28" s="449"/>
      <c r="BU28" s="450"/>
      <c r="BV28" s="448">
        <v>4978531</v>
      </c>
      <c r="BW28" s="449"/>
      <c r="BX28" s="449"/>
      <c r="BY28" s="449"/>
      <c r="BZ28" s="449"/>
      <c r="CA28" s="449"/>
      <c r="CB28" s="449"/>
      <c r="CC28" s="450"/>
      <c r="CD28" s="192"/>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9"/>
      <c r="B29" s="398"/>
      <c r="C29" s="399"/>
      <c r="D29" s="400"/>
      <c r="E29" s="375" t="s">
        <v>189</v>
      </c>
      <c r="F29" s="376"/>
      <c r="G29" s="376"/>
      <c r="H29" s="376"/>
      <c r="I29" s="376"/>
      <c r="J29" s="376"/>
      <c r="K29" s="377"/>
      <c r="L29" s="372">
        <v>20</v>
      </c>
      <c r="M29" s="373"/>
      <c r="N29" s="373"/>
      <c r="O29" s="373"/>
      <c r="P29" s="374"/>
      <c r="Q29" s="372">
        <v>4800</v>
      </c>
      <c r="R29" s="373"/>
      <c r="S29" s="373"/>
      <c r="T29" s="373"/>
      <c r="U29" s="373"/>
      <c r="V29" s="374"/>
      <c r="W29" s="463"/>
      <c r="X29" s="464"/>
      <c r="Y29" s="465"/>
      <c r="Z29" s="375" t="s">
        <v>190</v>
      </c>
      <c r="AA29" s="376"/>
      <c r="AB29" s="376"/>
      <c r="AC29" s="376"/>
      <c r="AD29" s="376"/>
      <c r="AE29" s="376"/>
      <c r="AF29" s="376"/>
      <c r="AG29" s="377"/>
      <c r="AH29" s="372">
        <v>539</v>
      </c>
      <c r="AI29" s="373"/>
      <c r="AJ29" s="373"/>
      <c r="AK29" s="373"/>
      <c r="AL29" s="374"/>
      <c r="AM29" s="372">
        <v>1669015</v>
      </c>
      <c r="AN29" s="373"/>
      <c r="AO29" s="373"/>
      <c r="AP29" s="373"/>
      <c r="AQ29" s="373"/>
      <c r="AR29" s="374"/>
      <c r="AS29" s="372">
        <v>3097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322</v>
      </c>
      <c r="BO29" s="420"/>
      <c r="BP29" s="420"/>
      <c r="BQ29" s="420"/>
      <c r="BR29" s="420"/>
      <c r="BS29" s="420"/>
      <c r="BT29" s="420"/>
      <c r="BU29" s="421"/>
      <c r="BV29" s="419">
        <v>322</v>
      </c>
      <c r="BW29" s="420"/>
      <c r="BX29" s="420"/>
      <c r="BY29" s="420"/>
      <c r="BZ29" s="420"/>
      <c r="CA29" s="420"/>
      <c r="CB29" s="420"/>
      <c r="CC29" s="421"/>
      <c r="CD29" s="194"/>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9"/>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3651024</v>
      </c>
      <c r="BO30" s="454"/>
      <c r="BP30" s="454"/>
      <c r="BQ30" s="454"/>
      <c r="BR30" s="454"/>
      <c r="BS30" s="454"/>
      <c r="BT30" s="454"/>
      <c r="BU30" s="455"/>
      <c r="BV30" s="453">
        <v>2632555</v>
      </c>
      <c r="BW30" s="454"/>
      <c r="BX30" s="454"/>
      <c r="BY30" s="454"/>
      <c r="BZ30" s="454"/>
      <c r="CA30" s="454"/>
      <c r="CB30" s="454"/>
      <c r="CC30" s="455"/>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2"/>
    </row>
    <row r="33" spans="1:113" ht="13.5" customHeight="1" x14ac:dyDescent="0.2">
      <c r="A33" s="179"/>
      <c r="B33" s="203"/>
      <c r="C33" s="371" t="s">
        <v>199</v>
      </c>
      <c r="D33" s="371"/>
      <c r="E33" s="370" t="s">
        <v>200</v>
      </c>
      <c r="F33" s="370"/>
      <c r="G33" s="370"/>
      <c r="H33" s="370"/>
      <c r="I33" s="370"/>
      <c r="J33" s="370"/>
      <c r="K33" s="370"/>
      <c r="L33" s="370"/>
      <c r="M33" s="370"/>
      <c r="N33" s="370"/>
      <c r="O33" s="370"/>
      <c r="P33" s="370"/>
      <c r="Q33" s="370"/>
      <c r="R33" s="370"/>
      <c r="S33" s="370"/>
      <c r="T33" s="204"/>
      <c r="U33" s="371" t="s">
        <v>199</v>
      </c>
      <c r="V33" s="371"/>
      <c r="W33" s="370" t="s">
        <v>201</v>
      </c>
      <c r="X33" s="370"/>
      <c r="Y33" s="370"/>
      <c r="Z33" s="370"/>
      <c r="AA33" s="370"/>
      <c r="AB33" s="370"/>
      <c r="AC33" s="370"/>
      <c r="AD33" s="370"/>
      <c r="AE33" s="370"/>
      <c r="AF33" s="370"/>
      <c r="AG33" s="370"/>
      <c r="AH33" s="370"/>
      <c r="AI33" s="370"/>
      <c r="AJ33" s="370"/>
      <c r="AK33" s="370"/>
      <c r="AL33" s="204"/>
      <c r="AM33" s="371" t="s">
        <v>199</v>
      </c>
      <c r="AN33" s="371"/>
      <c r="AO33" s="370" t="s">
        <v>201</v>
      </c>
      <c r="AP33" s="370"/>
      <c r="AQ33" s="370"/>
      <c r="AR33" s="370"/>
      <c r="AS33" s="370"/>
      <c r="AT33" s="370"/>
      <c r="AU33" s="370"/>
      <c r="AV33" s="370"/>
      <c r="AW33" s="370"/>
      <c r="AX33" s="370"/>
      <c r="AY33" s="370"/>
      <c r="AZ33" s="370"/>
      <c r="BA33" s="370"/>
      <c r="BB33" s="370"/>
      <c r="BC33" s="370"/>
      <c r="BD33" s="205"/>
      <c r="BE33" s="370" t="s">
        <v>202</v>
      </c>
      <c r="BF33" s="370"/>
      <c r="BG33" s="370" t="s">
        <v>203</v>
      </c>
      <c r="BH33" s="370"/>
      <c r="BI33" s="370"/>
      <c r="BJ33" s="370"/>
      <c r="BK33" s="370"/>
      <c r="BL33" s="370"/>
      <c r="BM33" s="370"/>
      <c r="BN33" s="370"/>
      <c r="BO33" s="370"/>
      <c r="BP33" s="370"/>
      <c r="BQ33" s="370"/>
      <c r="BR33" s="370"/>
      <c r="BS33" s="370"/>
      <c r="BT33" s="370"/>
      <c r="BU33" s="370"/>
      <c r="BV33" s="205"/>
      <c r="BW33" s="371" t="s">
        <v>202</v>
      </c>
      <c r="BX33" s="371"/>
      <c r="BY33" s="370" t="s">
        <v>204</v>
      </c>
      <c r="BZ33" s="370"/>
      <c r="CA33" s="370"/>
      <c r="CB33" s="370"/>
      <c r="CC33" s="370"/>
      <c r="CD33" s="370"/>
      <c r="CE33" s="370"/>
      <c r="CF33" s="370"/>
      <c r="CG33" s="370"/>
      <c r="CH33" s="370"/>
      <c r="CI33" s="370"/>
      <c r="CJ33" s="370"/>
      <c r="CK33" s="370"/>
      <c r="CL33" s="370"/>
      <c r="CM33" s="370"/>
      <c r="CN33" s="204"/>
      <c r="CO33" s="371" t="s">
        <v>199</v>
      </c>
      <c r="CP33" s="371"/>
      <c r="CQ33" s="370" t="s">
        <v>205</v>
      </c>
      <c r="CR33" s="370"/>
      <c r="CS33" s="370"/>
      <c r="CT33" s="370"/>
      <c r="CU33" s="370"/>
      <c r="CV33" s="370"/>
      <c r="CW33" s="370"/>
      <c r="CX33" s="370"/>
      <c r="CY33" s="370"/>
      <c r="CZ33" s="370"/>
      <c r="DA33" s="370"/>
      <c r="DB33" s="370"/>
      <c r="DC33" s="370"/>
      <c r="DD33" s="370"/>
      <c r="DE33" s="370"/>
      <c r="DF33" s="204"/>
      <c r="DG33" s="369" t="s">
        <v>206</v>
      </c>
      <c r="DH33" s="369"/>
      <c r="DI33" s="206"/>
    </row>
    <row r="34" spans="1:113" ht="32.25" customHeight="1" x14ac:dyDescent="0.2">
      <c r="A34" s="179"/>
      <c r="B34" s="203"/>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9"/>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79"/>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79"/>
      <c r="BE34" s="367" t="str">
        <f>IF(BG34="","",MAX(C34:D43,U34:V43,AM34:AN43)+1)</f>
        <v/>
      </c>
      <c r="BF34" s="367"/>
      <c r="BG34" s="368"/>
      <c r="BH34" s="368"/>
      <c r="BI34" s="368"/>
      <c r="BJ34" s="368"/>
      <c r="BK34" s="368"/>
      <c r="BL34" s="368"/>
      <c r="BM34" s="368"/>
      <c r="BN34" s="368"/>
      <c r="BO34" s="368"/>
      <c r="BP34" s="368"/>
      <c r="BQ34" s="368"/>
      <c r="BR34" s="368"/>
      <c r="BS34" s="368"/>
      <c r="BT34" s="368"/>
      <c r="BU34" s="368"/>
      <c r="BV34" s="179"/>
      <c r="BW34" s="367">
        <f>IF(BY34="","",MAX(C34:D43,U34:V43,AM34:AN43,BE34:BF43)+1)</f>
        <v>6</v>
      </c>
      <c r="BX34" s="367"/>
      <c r="BY34" s="368" t="str">
        <f>IF('各会計、関係団体の財政状況及び健全化判断比率'!B68="","",'各会計、関係団体の財政状況及び健全化判断比率'!B68)</f>
        <v>昭和病院企業団</v>
      </c>
      <c r="BZ34" s="368"/>
      <c r="CA34" s="368"/>
      <c r="CB34" s="368"/>
      <c r="CC34" s="368"/>
      <c r="CD34" s="368"/>
      <c r="CE34" s="368"/>
      <c r="CF34" s="368"/>
      <c r="CG34" s="368"/>
      <c r="CH34" s="368"/>
      <c r="CI34" s="368"/>
      <c r="CJ34" s="368"/>
      <c r="CK34" s="368"/>
      <c r="CL34" s="368"/>
      <c r="CM34" s="368"/>
      <c r="CN34" s="179"/>
      <c r="CO34" s="367">
        <f>IF(CQ34="","",MAX(C34:D43,U34:V43,AM34:AN43,BE34:BF43,BW34:BX43)+1)</f>
        <v>16</v>
      </c>
      <c r="CP34" s="367"/>
      <c r="CQ34" s="368" t="str">
        <f>IF('各会計、関係団体の財政状況及び健全化判断比率'!BS7="","",'各会計、関係団体の財政状況及び健全化判断比率'!BS7)</f>
        <v>東久留米市土地開発公社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6"/>
    </row>
    <row r="35" spans="1:113" ht="32.25" customHeight="1" x14ac:dyDescent="0.2">
      <c r="A35" s="179"/>
      <c r="B35" s="203"/>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9"/>
      <c r="U35" s="367">
        <f>IF(W35="","",U34+1)</f>
        <v>3</v>
      </c>
      <c r="V35" s="367"/>
      <c r="W35" s="368" t="str">
        <f>IF('各会計、関係団体の財政状況及び健全化判断比率'!B29="","",'各会計、関係団体の財政状況及び健全化判断比率'!B29)</f>
        <v>介護保険事業会計</v>
      </c>
      <c r="X35" s="368"/>
      <c r="Y35" s="368"/>
      <c r="Z35" s="368"/>
      <c r="AA35" s="368"/>
      <c r="AB35" s="368"/>
      <c r="AC35" s="368"/>
      <c r="AD35" s="368"/>
      <c r="AE35" s="368"/>
      <c r="AF35" s="368"/>
      <c r="AG35" s="368"/>
      <c r="AH35" s="368"/>
      <c r="AI35" s="368"/>
      <c r="AJ35" s="368"/>
      <c r="AK35" s="368"/>
      <c r="AL35" s="179"/>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9"/>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9"/>
      <c r="BW35" s="367">
        <f t="shared" ref="BW35:BW43" si="2">IF(BY35="","",BW34+1)</f>
        <v>7</v>
      </c>
      <c r="BX35" s="367"/>
      <c r="BY35" s="368" t="str">
        <f>IF('各会計、関係団体の財政状況及び健全化判断比率'!B69="","",'各会計、関係団体の財政状況及び健全化判断比率'!B69)</f>
        <v>柳泉園組合</v>
      </c>
      <c r="BZ35" s="368"/>
      <c r="CA35" s="368"/>
      <c r="CB35" s="368"/>
      <c r="CC35" s="368"/>
      <c r="CD35" s="368"/>
      <c r="CE35" s="368"/>
      <c r="CF35" s="368"/>
      <c r="CG35" s="368"/>
      <c r="CH35" s="368"/>
      <c r="CI35" s="368"/>
      <c r="CJ35" s="368"/>
      <c r="CK35" s="368"/>
      <c r="CL35" s="368"/>
      <c r="CM35" s="368"/>
      <c r="CN35" s="179"/>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6"/>
    </row>
    <row r="36" spans="1:113" ht="32.25" customHeight="1" x14ac:dyDescent="0.2">
      <c r="A36" s="179"/>
      <c r="B36" s="203"/>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9"/>
      <c r="U36" s="367">
        <f t="shared" ref="U36:U43" si="4">IF(W36="","",U35+1)</f>
        <v>4</v>
      </c>
      <c r="V36" s="367"/>
      <c r="W36" s="368" t="str">
        <f>IF('各会計、関係団体の財政状況及び健全化判断比率'!B30="","",'各会計、関係団体の財政状況及び健全化判断比率'!B30)</f>
        <v>後期高齢者医療事業会計</v>
      </c>
      <c r="X36" s="368"/>
      <c r="Y36" s="368"/>
      <c r="Z36" s="368"/>
      <c r="AA36" s="368"/>
      <c r="AB36" s="368"/>
      <c r="AC36" s="368"/>
      <c r="AD36" s="368"/>
      <c r="AE36" s="368"/>
      <c r="AF36" s="368"/>
      <c r="AG36" s="368"/>
      <c r="AH36" s="368"/>
      <c r="AI36" s="368"/>
      <c r="AJ36" s="368"/>
      <c r="AK36" s="368"/>
      <c r="AL36" s="179"/>
      <c r="AM36" s="367" t="str">
        <f t="shared" si="0"/>
        <v/>
      </c>
      <c r="AN36" s="367"/>
      <c r="AO36" s="368"/>
      <c r="AP36" s="368"/>
      <c r="AQ36" s="368"/>
      <c r="AR36" s="368"/>
      <c r="AS36" s="368"/>
      <c r="AT36" s="368"/>
      <c r="AU36" s="368"/>
      <c r="AV36" s="368"/>
      <c r="AW36" s="368"/>
      <c r="AX36" s="368"/>
      <c r="AY36" s="368"/>
      <c r="AZ36" s="368"/>
      <c r="BA36" s="368"/>
      <c r="BB36" s="368"/>
      <c r="BC36" s="368"/>
      <c r="BD36" s="179"/>
      <c r="BE36" s="367" t="str">
        <f t="shared" si="1"/>
        <v/>
      </c>
      <c r="BF36" s="367"/>
      <c r="BG36" s="368"/>
      <c r="BH36" s="368"/>
      <c r="BI36" s="368"/>
      <c r="BJ36" s="368"/>
      <c r="BK36" s="368"/>
      <c r="BL36" s="368"/>
      <c r="BM36" s="368"/>
      <c r="BN36" s="368"/>
      <c r="BO36" s="368"/>
      <c r="BP36" s="368"/>
      <c r="BQ36" s="368"/>
      <c r="BR36" s="368"/>
      <c r="BS36" s="368"/>
      <c r="BT36" s="368"/>
      <c r="BU36" s="368"/>
      <c r="BV36" s="179"/>
      <c r="BW36" s="367">
        <f t="shared" si="2"/>
        <v>8</v>
      </c>
      <c r="BX36" s="367"/>
      <c r="BY36" s="368" t="str">
        <f>IF('各会計、関係団体の財政状況及び健全化判断比率'!B70="","",'各会計、関係団体の財政状況及び健全化判断比率'!B70)</f>
        <v>東京たま広域資源循環組合</v>
      </c>
      <c r="BZ36" s="368"/>
      <c r="CA36" s="368"/>
      <c r="CB36" s="368"/>
      <c r="CC36" s="368"/>
      <c r="CD36" s="368"/>
      <c r="CE36" s="368"/>
      <c r="CF36" s="368"/>
      <c r="CG36" s="368"/>
      <c r="CH36" s="368"/>
      <c r="CI36" s="368"/>
      <c r="CJ36" s="368"/>
      <c r="CK36" s="368"/>
      <c r="CL36" s="368"/>
      <c r="CM36" s="368"/>
      <c r="CN36" s="179"/>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6"/>
    </row>
    <row r="37" spans="1:113" ht="32.25" customHeight="1" x14ac:dyDescent="0.2">
      <c r="A37" s="179"/>
      <c r="B37" s="203"/>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9"/>
      <c r="U37" s="367" t="str">
        <f t="shared" si="4"/>
        <v/>
      </c>
      <c r="V37" s="367"/>
      <c r="W37" s="368"/>
      <c r="X37" s="368"/>
      <c r="Y37" s="368"/>
      <c r="Z37" s="368"/>
      <c r="AA37" s="368"/>
      <c r="AB37" s="368"/>
      <c r="AC37" s="368"/>
      <c r="AD37" s="368"/>
      <c r="AE37" s="368"/>
      <c r="AF37" s="368"/>
      <c r="AG37" s="368"/>
      <c r="AH37" s="368"/>
      <c r="AI37" s="368"/>
      <c r="AJ37" s="368"/>
      <c r="AK37" s="368"/>
      <c r="AL37" s="179"/>
      <c r="AM37" s="367" t="str">
        <f t="shared" si="0"/>
        <v/>
      </c>
      <c r="AN37" s="367"/>
      <c r="AO37" s="368"/>
      <c r="AP37" s="368"/>
      <c r="AQ37" s="368"/>
      <c r="AR37" s="368"/>
      <c r="AS37" s="368"/>
      <c r="AT37" s="368"/>
      <c r="AU37" s="368"/>
      <c r="AV37" s="368"/>
      <c r="AW37" s="368"/>
      <c r="AX37" s="368"/>
      <c r="AY37" s="368"/>
      <c r="AZ37" s="368"/>
      <c r="BA37" s="368"/>
      <c r="BB37" s="368"/>
      <c r="BC37" s="368"/>
      <c r="BD37" s="179"/>
      <c r="BE37" s="367" t="str">
        <f t="shared" si="1"/>
        <v/>
      </c>
      <c r="BF37" s="367"/>
      <c r="BG37" s="368"/>
      <c r="BH37" s="368"/>
      <c r="BI37" s="368"/>
      <c r="BJ37" s="368"/>
      <c r="BK37" s="368"/>
      <c r="BL37" s="368"/>
      <c r="BM37" s="368"/>
      <c r="BN37" s="368"/>
      <c r="BO37" s="368"/>
      <c r="BP37" s="368"/>
      <c r="BQ37" s="368"/>
      <c r="BR37" s="368"/>
      <c r="BS37" s="368"/>
      <c r="BT37" s="368"/>
      <c r="BU37" s="368"/>
      <c r="BV37" s="179"/>
      <c r="BW37" s="367">
        <f t="shared" si="2"/>
        <v>9</v>
      </c>
      <c r="BX37" s="367"/>
      <c r="BY37" s="368" t="str">
        <f>IF('各会計、関係団体の財政状況及び健全化判断比率'!B71="","",'各会計、関係団体の財政状況及び健全化判断比率'!B71)</f>
        <v>多摩六都科学館組合</v>
      </c>
      <c r="BZ37" s="368"/>
      <c r="CA37" s="368"/>
      <c r="CB37" s="368"/>
      <c r="CC37" s="368"/>
      <c r="CD37" s="368"/>
      <c r="CE37" s="368"/>
      <c r="CF37" s="368"/>
      <c r="CG37" s="368"/>
      <c r="CH37" s="368"/>
      <c r="CI37" s="368"/>
      <c r="CJ37" s="368"/>
      <c r="CK37" s="368"/>
      <c r="CL37" s="368"/>
      <c r="CM37" s="368"/>
      <c r="CN37" s="179"/>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6"/>
    </row>
    <row r="38" spans="1:113" ht="32.25" customHeight="1" x14ac:dyDescent="0.2">
      <c r="A38" s="179"/>
      <c r="B38" s="203"/>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9"/>
      <c r="U38" s="367" t="str">
        <f t="shared" si="4"/>
        <v/>
      </c>
      <c r="V38" s="367"/>
      <c r="W38" s="368"/>
      <c r="X38" s="368"/>
      <c r="Y38" s="368"/>
      <c r="Z38" s="368"/>
      <c r="AA38" s="368"/>
      <c r="AB38" s="368"/>
      <c r="AC38" s="368"/>
      <c r="AD38" s="368"/>
      <c r="AE38" s="368"/>
      <c r="AF38" s="368"/>
      <c r="AG38" s="368"/>
      <c r="AH38" s="368"/>
      <c r="AI38" s="368"/>
      <c r="AJ38" s="368"/>
      <c r="AK38" s="368"/>
      <c r="AL38" s="179"/>
      <c r="AM38" s="367" t="str">
        <f t="shared" si="0"/>
        <v/>
      </c>
      <c r="AN38" s="367"/>
      <c r="AO38" s="368"/>
      <c r="AP38" s="368"/>
      <c r="AQ38" s="368"/>
      <c r="AR38" s="368"/>
      <c r="AS38" s="368"/>
      <c r="AT38" s="368"/>
      <c r="AU38" s="368"/>
      <c r="AV38" s="368"/>
      <c r="AW38" s="368"/>
      <c r="AX38" s="368"/>
      <c r="AY38" s="368"/>
      <c r="AZ38" s="368"/>
      <c r="BA38" s="368"/>
      <c r="BB38" s="368"/>
      <c r="BC38" s="368"/>
      <c r="BD38" s="179"/>
      <c r="BE38" s="367" t="str">
        <f t="shared" si="1"/>
        <v/>
      </c>
      <c r="BF38" s="367"/>
      <c r="BG38" s="368"/>
      <c r="BH38" s="368"/>
      <c r="BI38" s="368"/>
      <c r="BJ38" s="368"/>
      <c r="BK38" s="368"/>
      <c r="BL38" s="368"/>
      <c r="BM38" s="368"/>
      <c r="BN38" s="368"/>
      <c r="BO38" s="368"/>
      <c r="BP38" s="368"/>
      <c r="BQ38" s="368"/>
      <c r="BR38" s="368"/>
      <c r="BS38" s="368"/>
      <c r="BT38" s="368"/>
      <c r="BU38" s="368"/>
      <c r="BV38" s="179"/>
      <c r="BW38" s="367">
        <f t="shared" si="2"/>
        <v>10</v>
      </c>
      <c r="BX38" s="367"/>
      <c r="BY38" s="368" t="str">
        <f>IF('各会計、関係団体の財政状況及び健全化判断比率'!B72="","",'各会計、関係団体の財政状況及び健全化判断比率'!B72)</f>
        <v>東京市町村総合事務組合(一般会計)</v>
      </c>
      <c r="BZ38" s="368"/>
      <c r="CA38" s="368"/>
      <c r="CB38" s="368"/>
      <c r="CC38" s="368"/>
      <c r="CD38" s="368"/>
      <c r="CE38" s="368"/>
      <c r="CF38" s="368"/>
      <c r="CG38" s="368"/>
      <c r="CH38" s="368"/>
      <c r="CI38" s="368"/>
      <c r="CJ38" s="368"/>
      <c r="CK38" s="368"/>
      <c r="CL38" s="368"/>
      <c r="CM38" s="368"/>
      <c r="CN38" s="179"/>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6"/>
    </row>
    <row r="39" spans="1:113" ht="32.25" customHeight="1" x14ac:dyDescent="0.2">
      <c r="A39" s="179"/>
      <c r="B39" s="203"/>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9"/>
      <c r="U39" s="367" t="str">
        <f t="shared" si="4"/>
        <v/>
      </c>
      <c r="V39" s="367"/>
      <c r="W39" s="368"/>
      <c r="X39" s="368"/>
      <c r="Y39" s="368"/>
      <c r="Z39" s="368"/>
      <c r="AA39" s="368"/>
      <c r="AB39" s="368"/>
      <c r="AC39" s="368"/>
      <c r="AD39" s="368"/>
      <c r="AE39" s="368"/>
      <c r="AF39" s="368"/>
      <c r="AG39" s="368"/>
      <c r="AH39" s="368"/>
      <c r="AI39" s="368"/>
      <c r="AJ39" s="368"/>
      <c r="AK39" s="368"/>
      <c r="AL39" s="179"/>
      <c r="AM39" s="367" t="str">
        <f t="shared" si="0"/>
        <v/>
      </c>
      <c r="AN39" s="367"/>
      <c r="AO39" s="368"/>
      <c r="AP39" s="368"/>
      <c r="AQ39" s="368"/>
      <c r="AR39" s="368"/>
      <c r="AS39" s="368"/>
      <c r="AT39" s="368"/>
      <c r="AU39" s="368"/>
      <c r="AV39" s="368"/>
      <c r="AW39" s="368"/>
      <c r="AX39" s="368"/>
      <c r="AY39" s="368"/>
      <c r="AZ39" s="368"/>
      <c r="BA39" s="368"/>
      <c r="BB39" s="368"/>
      <c r="BC39" s="368"/>
      <c r="BD39" s="179"/>
      <c r="BE39" s="367" t="str">
        <f t="shared" si="1"/>
        <v/>
      </c>
      <c r="BF39" s="367"/>
      <c r="BG39" s="368"/>
      <c r="BH39" s="368"/>
      <c r="BI39" s="368"/>
      <c r="BJ39" s="368"/>
      <c r="BK39" s="368"/>
      <c r="BL39" s="368"/>
      <c r="BM39" s="368"/>
      <c r="BN39" s="368"/>
      <c r="BO39" s="368"/>
      <c r="BP39" s="368"/>
      <c r="BQ39" s="368"/>
      <c r="BR39" s="368"/>
      <c r="BS39" s="368"/>
      <c r="BT39" s="368"/>
      <c r="BU39" s="368"/>
      <c r="BV39" s="179"/>
      <c r="BW39" s="367">
        <f t="shared" si="2"/>
        <v>11</v>
      </c>
      <c r="BX39" s="367"/>
      <c r="BY39" s="368" t="str">
        <f>IF('各会計、関係団体の財政状況及び健全化判断比率'!B73="","",'各会計、関係団体の財政状況及び健全化判断比率'!B73)</f>
        <v>東京市町村総合事務組合(交通災害共済事業特別会計)</v>
      </c>
      <c r="BZ39" s="368"/>
      <c r="CA39" s="368"/>
      <c r="CB39" s="368"/>
      <c r="CC39" s="368"/>
      <c r="CD39" s="368"/>
      <c r="CE39" s="368"/>
      <c r="CF39" s="368"/>
      <c r="CG39" s="368"/>
      <c r="CH39" s="368"/>
      <c r="CI39" s="368"/>
      <c r="CJ39" s="368"/>
      <c r="CK39" s="368"/>
      <c r="CL39" s="368"/>
      <c r="CM39" s="368"/>
      <c r="CN39" s="179"/>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6"/>
    </row>
    <row r="40" spans="1:113" ht="32.25" customHeight="1" x14ac:dyDescent="0.2">
      <c r="A40" s="179"/>
      <c r="B40" s="203"/>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9"/>
      <c r="U40" s="367" t="str">
        <f t="shared" si="4"/>
        <v/>
      </c>
      <c r="V40" s="367"/>
      <c r="W40" s="368"/>
      <c r="X40" s="368"/>
      <c r="Y40" s="368"/>
      <c r="Z40" s="368"/>
      <c r="AA40" s="368"/>
      <c r="AB40" s="368"/>
      <c r="AC40" s="368"/>
      <c r="AD40" s="368"/>
      <c r="AE40" s="368"/>
      <c r="AF40" s="368"/>
      <c r="AG40" s="368"/>
      <c r="AH40" s="368"/>
      <c r="AI40" s="368"/>
      <c r="AJ40" s="368"/>
      <c r="AK40" s="368"/>
      <c r="AL40" s="179"/>
      <c r="AM40" s="367" t="str">
        <f t="shared" si="0"/>
        <v/>
      </c>
      <c r="AN40" s="367"/>
      <c r="AO40" s="368"/>
      <c r="AP40" s="368"/>
      <c r="AQ40" s="368"/>
      <c r="AR40" s="368"/>
      <c r="AS40" s="368"/>
      <c r="AT40" s="368"/>
      <c r="AU40" s="368"/>
      <c r="AV40" s="368"/>
      <c r="AW40" s="368"/>
      <c r="AX40" s="368"/>
      <c r="AY40" s="368"/>
      <c r="AZ40" s="368"/>
      <c r="BA40" s="368"/>
      <c r="BB40" s="368"/>
      <c r="BC40" s="368"/>
      <c r="BD40" s="179"/>
      <c r="BE40" s="367" t="str">
        <f t="shared" si="1"/>
        <v/>
      </c>
      <c r="BF40" s="367"/>
      <c r="BG40" s="368"/>
      <c r="BH40" s="368"/>
      <c r="BI40" s="368"/>
      <c r="BJ40" s="368"/>
      <c r="BK40" s="368"/>
      <c r="BL40" s="368"/>
      <c r="BM40" s="368"/>
      <c r="BN40" s="368"/>
      <c r="BO40" s="368"/>
      <c r="BP40" s="368"/>
      <c r="BQ40" s="368"/>
      <c r="BR40" s="368"/>
      <c r="BS40" s="368"/>
      <c r="BT40" s="368"/>
      <c r="BU40" s="368"/>
      <c r="BV40" s="179"/>
      <c r="BW40" s="367">
        <f t="shared" si="2"/>
        <v>12</v>
      </c>
      <c r="BX40" s="367"/>
      <c r="BY40" s="368" t="str">
        <f>IF('各会計、関係団体の財政状況及び健全化判断比率'!B74="","",'各会計、関係団体の財政状況及び健全化判断比率'!B74)</f>
        <v>東京都市町村職員退職手当組合</v>
      </c>
      <c r="BZ40" s="368"/>
      <c r="CA40" s="368"/>
      <c r="CB40" s="368"/>
      <c r="CC40" s="368"/>
      <c r="CD40" s="368"/>
      <c r="CE40" s="368"/>
      <c r="CF40" s="368"/>
      <c r="CG40" s="368"/>
      <c r="CH40" s="368"/>
      <c r="CI40" s="368"/>
      <c r="CJ40" s="368"/>
      <c r="CK40" s="368"/>
      <c r="CL40" s="368"/>
      <c r="CM40" s="368"/>
      <c r="CN40" s="179"/>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6"/>
    </row>
    <row r="41" spans="1:113" ht="32.25" customHeight="1" x14ac:dyDescent="0.2">
      <c r="A41" s="179"/>
      <c r="B41" s="203"/>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9"/>
      <c r="U41" s="367" t="str">
        <f t="shared" si="4"/>
        <v/>
      </c>
      <c r="V41" s="367"/>
      <c r="W41" s="368"/>
      <c r="X41" s="368"/>
      <c r="Y41" s="368"/>
      <c r="Z41" s="368"/>
      <c r="AA41" s="368"/>
      <c r="AB41" s="368"/>
      <c r="AC41" s="368"/>
      <c r="AD41" s="368"/>
      <c r="AE41" s="368"/>
      <c r="AF41" s="368"/>
      <c r="AG41" s="368"/>
      <c r="AH41" s="368"/>
      <c r="AI41" s="368"/>
      <c r="AJ41" s="368"/>
      <c r="AK41" s="368"/>
      <c r="AL41" s="179"/>
      <c r="AM41" s="367" t="str">
        <f t="shared" si="0"/>
        <v/>
      </c>
      <c r="AN41" s="367"/>
      <c r="AO41" s="368"/>
      <c r="AP41" s="368"/>
      <c r="AQ41" s="368"/>
      <c r="AR41" s="368"/>
      <c r="AS41" s="368"/>
      <c r="AT41" s="368"/>
      <c r="AU41" s="368"/>
      <c r="AV41" s="368"/>
      <c r="AW41" s="368"/>
      <c r="AX41" s="368"/>
      <c r="AY41" s="368"/>
      <c r="AZ41" s="368"/>
      <c r="BA41" s="368"/>
      <c r="BB41" s="368"/>
      <c r="BC41" s="368"/>
      <c r="BD41" s="179"/>
      <c r="BE41" s="367" t="str">
        <f t="shared" si="1"/>
        <v/>
      </c>
      <c r="BF41" s="367"/>
      <c r="BG41" s="368"/>
      <c r="BH41" s="368"/>
      <c r="BI41" s="368"/>
      <c r="BJ41" s="368"/>
      <c r="BK41" s="368"/>
      <c r="BL41" s="368"/>
      <c r="BM41" s="368"/>
      <c r="BN41" s="368"/>
      <c r="BO41" s="368"/>
      <c r="BP41" s="368"/>
      <c r="BQ41" s="368"/>
      <c r="BR41" s="368"/>
      <c r="BS41" s="368"/>
      <c r="BT41" s="368"/>
      <c r="BU41" s="368"/>
      <c r="BV41" s="179"/>
      <c r="BW41" s="367">
        <f t="shared" si="2"/>
        <v>13</v>
      </c>
      <c r="BX41" s="367"/>
      <c r="BY41" s="368" t="str">
        <f>IF('各会計、関係団体の財政状況及び健全化判断比率'!B75="","",'各会計、関係団体の財政状況及び健全化判断比率'!B75)</f>
        <v>東京都市町村議会議員公務災害補償等組合</v>
      </c>
      <c r="BZ41" s="368"/>
      <c r="CA41" s="368"/>
      <c r="CB41" s="368"/>
      <c r="CC41" s="368"/>
      <c r="CD41" s="368"/>
      <c r="CE41" s="368"/>
      <c r="CF41" s="368"/>
      <c r="CG41" s="368"/>
      <c r="CH41" s="368"/>
      <c r="CI41" s="368"/>
      <c r="CJ41" s="368"/>
      <c r="CK41" s="368"/>
      <c r="CL41" s="368"/>
      <c r="CM41" s="368"/>
      <c r="CN41" s="179"/>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6"/>
    </row>
    <row r="42" spans="1:113" ht="32.25" customHeight="1" x14ac:dyDescent="0.2">
      <c r="B42" s="203"/>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9"/>
      <c r="U42" s="367" t="str">
        <f t="shared" si="4"/>
        <v/>
      </c>
      <c r="V42" s="367"/>
      <c r="W42" s="368"/>
      <c r="X42" s="368"/>
      <c r="Y42" s="368"/>
      <c r="Z42" s="368"/>
      <c r="AA42" s="368"/>
      <c r="AB42" s="368"/>
      <c r="AC42" s="368"/>
      <c r="AD42" s="368"/>
      <c r="AE42" s="368"/>
      <c r="AF42" s="368"/>
      <c r="AG42" s="368"/>
      <c r="AH42" s="368"/>
      <c r="AI42" s="368"/>
      <c r="AJ42" s="368"/>
      <c r="AK42" s="368"/>
      <c r="AL42" s="179"/>
      <c r="AM42" s="367" t="str">
        <f t="shared" si="0"/>
        <v/>
      </c>
      <c r="AN42" s="367"/>
      <c r="AO42" s="368"/>
      <c r="AP42" s="368"/>
      <c r="AQ42" s="368"/>
      <c r="AR42" s="368"/>
      <c r="AS42" s="368"/>
      <c r="AT42" s="368"/>
      <c r="AU42" s="368"/>
      <c r="AV42" s="368"/>
      <c r="AW42" s="368"/>
      <c r="AX42" s="368"/>
      <c r="AY42" s="368"/>
      <c r="AZ42" s="368"/>
      <c r="BA42" s="368"/>
      <c r="BB42" s="368"/>
      <c r="BC42" s="368"/>
      <c r="BD42" s="179"/>
      <c r="BE42" s="367" t="str">
        <f t="shared" si="1"/>
        <v/>
      </c>
      <c r="BF42" s="367"/>
      <c r="BG42" s="368"/>
      <c r="BH42" s="368"/>
      <c r="BI42" s="368"/>
      <c r="BJ42" s="368"/>
      <c r="BK42" s="368"/>
      <c r="BL42" s="368"/>
      <c r="BM42" s="368"/>
      <c r="BN42" s="368"/>
      <c r="BO42" s="368"/>
      <c r="BP42" s="368"/>
      <c r="BQ42" s="368"/>
      <c r="BR42" s="368"/>
      <c r="BS42" s="368"/>
      <c r="BT42" s="368"/>
      <c r="BU42" s="368"/>
      <c r="BV42" s="179"/>
      <c r="BW42" s="367">
        <f t="shared" si="2"/>
        <v>14</v>
      </c>
      <c r="BX42" s="367"/>
      <c r="BY42" s="368" t="str">
        <f>IF('各会計、関係団体の財政状況及び健全化判断比率'!B76="","",'各会計、関係団体の財政状況及び健全化判断比率'!B76)</f>
        <v>東京都後期高齢者医療広域連合(一般会計)</v>
      </c>
      <c r="BZ42" s="368"/>
      <c r="CA42" s="368"/>
      <c r="CB42" s="368"/>
      <c r="CC42" s="368"/>
      <c r="CD42" s="368"/>
      <c r="CE42" s="368"/>
      <c r="CF42" s="368"/>
      <c r="CG42" s="368"/>
      <c r="CH42" s="368"/>
      <c r="CI42" s="368"/>
      <c r="CJ42" s="368"/>
      <c r="CK42" s="368"/>
      <c r="CL42" s="368"/>
      <c r="CM42" s="368"/>
      <c r="CN42" s="179"/>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6"/>
    </row>
    <row r="43" spans="1:113" ht="32.25" customHeight="1" x14ac:dyDescent="0.2">
      <c r="B43" s="203"/>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9"/>
      <c r="U43" s="367" t="str">
        <f t="shared" si="4"/>
        <v/>
      </c>
      <c r="V43" s="367"/>
      <c r="W43" s="368"/>
      <c r="X43" s="368"/>
      <c r="Y43" s="368"/>
      <c r="Z43" s="368"/>
      <c r="AA43" s="368"/>
      <c r="AB43" s="368"/>
      <c r="AC43" s="368"/>
      <c r="AD43" s="368"/>
      <c r="AE43" s="368"/>
      <c r="AF43" s="368"/>
      <c r="AG43" s="368"/>
      <c r="AH43" s="368"/>
      <c r="AI43" s="368"/>
      <c r="AJ43" s="368"/>
      <c r="AK43" s="368"/>
      <c r="AL43" s="179"/>
      <c r="AM43" s="367" t="str">
        <f t="shared" si="0"/>
        <v/>
      </c>
      <c r="AN43" s="367"/>
      <c r="AO43" s="368"/>
      <c r="AP43" s="368"/>
      <c r="AQ43" s="368"/>
      <c r="AR43" s="368"/>
      <c r="AS43" s="368"/>
      <c r="AT43" s="368"/>
      <c r="AU43" s="368"/>
      <c r="AV43" s="368"/>
      <c r="AW43" s="368"/>
      <c r="AX43" s="368"/>
      <c r="AY43" s="368"/>
      <c r="AZ43" s="368"/>
      <c r="BA43" s="368"/>
      <c r="BB43" s="368"/>
      <c r="BC43" s="368"/>
      <c r="BD43" s="179"/>
      <c r="BE43" s="367" t="str">
        <f t="shared" si="1"/>
        <v/>
      </c>
      <c r="BF43" s="367"/>
      <c r="BG43" s="368"/>
      <c r="BH43" s="368"/>
      <c r="BI43" s="368"/>
      <c r="BJ43" s="368"/>
      <c r="BK43" s="368"/>
      <c r="BL43" s="368"/>
      <c r="BM43" s="368"/>
      <c r="BN43" s="368"/>
      <c r="BO43" s="368"/>
      <c r="BP43" s="368"/>
      <c r="BQ43" s="368"/>
      <c r="BR43" s="368"/>
      <c r="BS43" s="368"/>
      <c r="BT43" s="368"/>
      <c r="BU43" s="368"/>
      <c r="BV43" s="179"/>
      <c r="BW43" s="367">
        <f t="shared" si="2"/>
        <v>15</v>
      </c>
      <c r="BX43" s="367"/>
      <c r="BY43" s="368" t="str">
        <f>IF('各会計、関係団体の財政状況及び健全化判断比率'!B77="","",'各会計、関係団体の財政状況及び健全化判断比率'!B77)</f>
        <v>東京都後期高齢者医療広域連合(後期高齢者医療特別会計)</v>
      </c>
      <c r="BZ43" s="368"/>
      <c r="CA43" s="368"/>
      <c r="CB43" s="368"/>
      <c r="CC43" s="368"/>
      <c r="CD43" s="368"/>
      <c r="CE43" s="368"/>
      <c r="CF43" s="368"/>
      <c r="CG43" s="368"/>
      <c r="CH43" s="368"/>
      <c r="CI43" s="368"/>
      <c r="CJ43" s="368"/>
      <c r="CK43" s="368"/>
      <c r="CL43" s="368"/>
      <c r="CM43" s="368"/>
      <c r="CN43" s="179"/>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2dHfau/lJMkWRDW2vQ3ZgjWksZN6nbI79Q8hT3fBCj+K/MGj5HxkmQuIbw6fqMel09PIBwV3dTcOLpn6LQlvA==" saltValue="c+AXTDbT9wtwGi60m0bv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559</v>
      </c>
      <c r="D34" s="1151"/>
      <c r="E34" s="1152"/>
      <c r="F34" s="32">
        <v>8.09</v>
      </c>
      <c r="G34" s="33">
        <v>7.62</v>
      </c>
      <c r="H34" s="33">
        <v>4.55</v>
      </c>
      <c r="I34" s="33">
        <v>11.89</v>
      </c>
      <c r="J34" s="34">
        <v>2.8</v>
      </c>
      <c r="K34" s="22"/>
      <c r="L34" s="22"/>
      <c r="M34" s="22"/>
      <c r="N34" s="22"/>
      <c r="O34" s="22"/>
      <c r="P34" s="22"/>
    </row>
    <row r="35" spans="1:16" ht="39" customHeight="1" x14ac:dyDescent="0.2">
      <c r="A35" s="22"/>
      <c r="B35" s="35"/>
      <c r="C35" s="1145" t="s">
        <v>560</v>
      </c>
      <c r="D35" s="1146"/>
      <c r="E35" s="1147"/>
      <c r="F35" s="36" t="s">
        <v>511</v>
      </c>
      <c r="G35" s="37" t="s">
        <v>511</v>
      </c>
      <c r="H35" s="37">
        <v>1.49</v>
      </c>
      <c r="I35" s="37">
        <v>1.26</v>
      </c>
      <c r="J35" s="38">
        <v>0.71</v>
      </c>
      <c r="K35" s="22"/>
      <c r="L35" s="22"/>
      <c r="M35" s="22"/>
      <c r="N35" s="22"/>
      <c r="O35" s="22"/>
      <c r="P35" s="22"/>
    </row>
    <row r="36" spans="1:16" ht="39" customHeight="1" x14ac:dyDescent="0.2">
      <c r="A36" s="22"/>
      <c r="B36" s="35"/>
      <c r="C36" s="1145" t="s">
        <v>561</v>
      </c>
      <c r="D36" s="1146"/>
      <c r="E36" s="1147"/>
      <c r="F36" s="36">
        <v>0.67</v>
      </c>
      <c r="G36" s="37">
        <v>0.08</v>
      </c>
      <c r="H36" s="37">
        <v>0.55000000000000004</v>
      </c>
      <c r="I36" s="37">
        <v>0.62</v>
      </c>
      <c r="J36" s="38">
        <v>0.42</v>
      </c>
      <c r="K36" s="22"/>
      <c r="L36" s="22"/>
      <c r="M36" s="22"/>
      <c r="N36" s="22"/>
      <c r="O36" s="22"/>
      <c r="P36" s="22"/>
    </row>
    <row r="37" spans="1:16" ht="39" customHeight="1" x14ac:dyDescent="0.2">
      <c r="A37" s="22"/>
      <c r="B37" s="35"/>
      <c r="C37" s="1145" t="s">
        <v>562</v>
      </c>
      <c r="D37" s="1146"/>
      <c r="E37" s="1147"/>
      <c r="F37" s="36">
        <v>0.1</v>
      </c>
      <c r="G37" s="37">
        <v>0.44</v>
      </c>
      <c r="H37" s="37">
        <v>0.18</v>
      </c>
      <c r="I37" s="37">
        <v>0.14000000000000001</v>
      </c>
      <c r="J37" s="38">
        <v>0.16</v>
      </c>
      <c r="K37" s="22"/>
      <c r="L37" s="22"/>
      <c r="M37" s="22"/>
      <c r="N37" s="22"/>
      <c r="O37" s="22"/>
      <c r="P37" s="22"/>
    </row>
    <row r="38" spans="1:16" ht="39" customHeight="1" x14ac:dyDescent="0.2">
      <c r="A38" s="22"/>
      <c r="B38" s="35"/>
      <c r="C38" s="1145" t="s">
        <v>563</v>
      </c>
      <c r="D38" s="1146"/>
      <c r="E38" s="1147"/>
      <c r="F38" s="36">
        <v>0.51</v>
      </c>
      <c r="G38" s="37">
        <v>0.24</v>
      </c>
      <c r="H38" s="37">
        <v>0.79</v>
      </c>
      <c r="I38" s="37">
        <v>0.81</v>
      </c>
      <c r="J38" s="38">
        <v>0.08</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564</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565</v>
      </c>
      <c r="D43" s="1149"/>
      <c r="E43" s="1150"/>
      <c r="F43" s="41">
        <v>0</v>
      </c>
      <c r="G43" s="42">
        <v>0.83</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W8cwyR6ZMwaXZoAJZzxS/8DKveLY9KOS+cMX9n7RZgyZo0pY0FMXsnQdA8aOgP5A1dQX5D8QWDwWpTRM+OAQ==" saltValue="yQFXwseU8iJn/zx2QAkm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2505</v>
      </c>
      <c r="L45" s="60">
        <v>2273</v>
      </c>
      <c r="M45" s="60">
        <v>2068</v>
      </c>
      <c r="N45" s="60">
        <v>2109</v>
      </c>
      <c r="O45" s="61">
        <v>2133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586</v>
      </c>
      <c r="L48" s="64">
        <v>503</v>
      </c>
      <c r="M48" s="64">
        <v>222</v>
      </c>
      <c r="N48" s="64">
        <v>204</v>
      </c>
      <c r="O48" s="65">
        <v>199</v>
      </c>
      <c r="P48" s="48"/>
      <c r="Q48" s="48"/>
      <c r="R48" s="48"/>
      <c r="S48" s="48"/>
      <c r="T48" s="48"/>
      <c r="U48" s="48"/>
    </row>
    <row r="49" spans="1:21" ht="30.75" customHeight="1" x14ac:dyDescent="0.2">
      <c r="A49" s="48"/>
      <c r="B49" s="1178"/>
      <c r="C49" s="1179"/>
      <c r="D49" s="62"/>
      <c r="E49" s="1155" t="s">
        <v>16</v>
      </c>
      <c r="F49" s="1155"/>
      <c r="G49" s="1155"/>
      <c r="H49" s="1155"/>
      <c r="I49" s="1155"/>
      <c r="J49" s="1156"/>
      <c r="K49" s="63">
        <v>100</v>
      </c>
      <c r="L49" s="64">
        <v>93</v>
      </c>
      <c r="M49" s="64">
        <v>63</v>
      </c>
      <c r="N49" s="64">
        <v>37</v>
      </c>
      <c r="O49" s="65">
        <v>27</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3085</v>
      </c>
      <c r="L52" s="64">
        <v>2841</v>
      </c>
      <c r="M52" s="64">
        <v>2409</v>
      </c>
      <c r="N52" s="64">
        <v>2394</v>
      </c>
      <c r="O52" s="65">
        <v>2327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106</v>
      </c>
      <c r="L53" s="69">
        <v>28</v>
      </c>
      <c r="M53" s="69">
        <v>-56</v>
      </c>
      <c r="N53" s="69">
        <v>-44</v>
      </c>
      <c r="O53" s="70">
        <v>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ckHNlbHYv2PVzYiO7jA0GG6AyXaqq1gR4jMLb7pBl7FXbas7w6TPpKOt35Tfe/dCZrDcduoBrANp/F2LSFibg==" saltValue="/TKGfz5OPSLt2eCh0JSR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96" t="s">
        <v>32</v>
      </c>
      <c r="C41" s="1197"/>
      <c r="D41" s="105"/>
      <c r="E41" s="1198" t="s">
        <v>33</v>
      </c>
      <c r="F41" s="1198"/>
      <c r="G41" s="1198"/>
      <c r="H41" s="1199"/>
      <c r="I41" s="353">
        <v>24714</v>
      </c>
      <c r="J41" s="354">
        <v>24917</v>
      </c>
      <c r="K41" s="354">
        <v>25172</v>
      </c>
      <c r="L41" s="354">
        <v>25275</v>
      </c>
      <c r="M41" s="355">
        <v>24409</v>
      </c>
    </row>
    <row r="42" spans="2:13" ht="27.75" customHeight="1" x14ac:dyDescent="0.2">
      <c r="B42" s="1186"/>
      <c r="C42" s="1187"/>
      <c r="D42" s="106"/>
      <c r="E42" s="1190" t="s">
        <v>34</v>
      </c>
      <c r="F42" s="1190"/>
      <c r="G42" s="1190"/>
      <c r="H42" s="1191"/>
      <c r="I42" s="356">
        <v>120</v>
      </c>
      <c r="J42" s="357" t="s">
        <v>511</v>
      </c>
      <c r="K42" s="357" t="s">
        <v>511</v>
      </c>
      <c r="L42" s="357" t="s">
        <v>511</v>
      </c>
      <c r="M42" s="358" t="s">
        <v>511</v>
      </c>
    </row>
    <row r="43" spans="2:13" ht="27.75" customHeight="1" x14ac:dyDescent="0.2">
      <c r="B43" s="1186"/>
      <c r="C43" s="1187"/>
      <c r="D43" s="106"/>
      <c r="E43" s="1190" t="s">
        <v>35</v>
      </c>
      <c r="F43" s="1190"/>
      <c r="G43" s="1190"/>
      <c r="H43" s="1191"/>
      <c r="I43" s="356">
        <v>3451</v>
      </c>
      <c r="J43" s="357">
        <v>3249</v>
      </c>
      <c r="K43" s="357">
        <v>2459</v>
      </c>
      <c r="L43" s="357">
        <v>1830</v>
      </c>
      <c r="M43" s="358">
        <v>1271</v>
      </c>
    </row>
    <row r="44" spans="2:13" ht="27.75" customHeight="1" x14ac:dyDescent="0.2">
      <c r="B44" s="1186"/>
      <c r="C44" s="1187"/>
      <c r="D44" s="106"/>
      <c r="E44" s="1190" t="s">
        <v>36</v>
      </c>
      <c r="F44" s="1190"/>
      <c r="G44" s="1190"/>
      <c r="H44" s="1191"/>
      <c r="I44" s="356">
        <v>476</v>
      </c>
      <c r="J44" s="357">
        <v>376</v>
      </c>
      <c r="K44" s="357">
        <v>316</v>
      </c>
      <c r="L44" s="357">
        <v>276</v>
      </c>
      <c r="M44" s="358">
        <v>244</v>
      </c>
    </row>
    <row r="45" spans="2:13" ht="27.75" customHeight="1" x14ac:dyDescent="0.2">
      <c r="B45" s="1186"/>
      <c r="C45" s="1187"/>
      <c r="D45" s="106"/>
      <c r="E45" s="1190" t="s">
        <v>37</v>
      </c>
      <c r="F45" s="1190"/>
      <c r="G45" s="1190"/>
      <c r="H45" s="1191"/>
      <c r="I45" s="356">
        <v>5847</v>
      </c>
      <c r="J45" s="357">
        <v>5765</v>
      </c>
      <c r="K45" s="357">
        <v>5690</v>
      </c>
      <c r="L45" s="357">
        <v>5612</v>
      </c>
      <c r="M45" s="358">
        <v>5542</v>
      </c>
    </row>
    <row r="46" spans="2:13" ht="27.75" customHeight="1" x14ac:dyDescent="0.2">
      <c r="B46" s="1186"/>
      <c r="C46" s="1187"/>
      <c r="D46" s="107"/>
      <c r="E46" s="1190" t="s">
        <v>38</v>
      </c>
      <c r="F46" s="1190"/>
      <c r="G46" s="1190"/>
      <c r="H46" s="1191"/>
      <c r="I46" s="356" t="s">
        <v>511</v>
      </c>
      <c r="J46" s="357" t="s">
        <v>511</v>
      </c>
      <c r="K46" s="357" t="s">
        <v>511</v>
      </c>
      <c r="L46" s="357" t="s">
        <v>511</v>
      </c>
      <c r="M46" s="358" t="s">
        <v>511</v>
      </c>
    </row>
    <row r="47" spans="2:13" ht="27.75" customHeight="1" x14ac:dyDescent="0.2">
      <c r="B47" s="1186"/>
      <c r="C47" s="1187"/>
      <c r="D47" s="108"/>
      <c r="E47" s="1200" t="s">
        <v>39</v>
      </c>
      <c r="F47" s="1201"/>
      <c r="G47" s="1201"/>
      <c r="H47" s="1202"/>
      <c r="I47" s="356" t="s">
        <v>511</v>
      </c>
      <c r="J47" s="357" t="s">
        <v>511</v>
      </c>
      <c r="K47" s="357" t="s">
        <v>511</v>
      </c>
      <c r="L47" s="357" t="s">
        <v>511</v>
      </c>
      <c r="M47" s="358" t="s">
        <v>511</v>
      </c>
    </row>
    <row r="48" spans="2:13" ht="27.75" customHeight="1" x14ac:dyDescent="0.2">
      <c r="B48" s="1186"/>
      <c r="C48" s="1187"/>
      <c r="D48" s="106"/>
      <c r="E48" s="1190" t="s">
        <v>40</v>
      </c>
      <c r="F48" s="1190"/>
      <c r="G48" s="1190"/>
      <c r="H48" s="1191"/>
      <c r="I48" s="356" t="s">
        <v>511</v>
      </c>
      <c r="J48" s="357" t="s">
        <v>511</v>
      </c>
      <c r="K48" s="357" t="s">
        <v>511</v>
      </c>
      <c r="L48" s="357" t="s">
        <v>511</v>
      </c>
      <c r="M48" s="358" t="s">
        <v>511</v>
      </c>
    </row>
    <row r="49" spans="2:13" ht="27.75" customHeight="1" x14ac:dyDescent="0.2">
      <c r="B49" s="1188"/>
      <c r="C49" s="1189"/>
      <c r="D49" s="106"/>
      <c r="E49" s="1190" t="s">
        <v>41</v>
      </c>
      <c r="F49" s="1190"/>
      <c r="G49" s="1190"/>
      <c r="H49" s="1191"/>
      <c r="I49" s="356" t="s">
        <v>511</v>
      </c>
      <c r="J49" s="357" t="s">
        <v>511</v>
      </c>
      <c r="K49" s="357" t="s">
        <v>511</v>
      </c>
      <c r="L49" s="357" t="s">
        <v>511</v>
      </c>
      <c r="M49" s="358" t="s">
        <v>511</v>
      </c>
    </row>
    <row r="50" spans="2:13" ht="27.75" customHeight="1" x14ac:dyDescent="0.2">
      <c r="B50" s="1184" t="s">
        <v>42</v>
      </c>
      <c r="C50" s="1185"/>
      <c r="D50" s="109"/>
      <c r="E50" s="1190" t="s">
        <v>43</v>
      </c>
      <c r="F50" s="1190"/>
      <c r="G50" s="1190"/>
      <c r="H50" s="1191"/>
      <c r="I50" s="356">
        <v>6836</v>
      </c>
      <c r="J50" s="357">
        <v>6919</v>
      </c>
      <c r="K50" s="357">
        <v>7833</v>
      </c>
      <c r="L50" s="357">
        <v>8907</v>
      </c>
      <c r="M50" s="358">
        <v>11483</v>
      </c>
    </row>
    <row r="51" spans="2:13" ht="27.75" customHeight="1" x14ac:dyDescent="0.2">
      <c r="B51" s="1186"/>
      <c r="C51" s="1187"/>
      <c r="D51" s="106"/>
      <c r="E51" s="1190" t="s">
        <v>44</v>
      </c>
      <c r="F51" s="1190"/>
      <c r="G51" s="1190"/>
      <c r="H51" s="1191"/>
      <c r="I51" s="356">
        <v>3962</v>
      </c>
      <c r="J51" s="357">
        <v>3567</v>
      </c>
      <c r="K51" s="357">
        <v>2561</v>
      </c>
      <c r="L51" s="357">
        <v>1880</v>
      </c>
      <c r="M51" s="358">
        <v>1378</v>
      </c>
    </row>
    <row r="52" spans="2:13" ht="27.75" customHeight="1" x14ac:dyDescent="0.2">
      <c r="B52" s="1188"/>
      <c r="C52" s="1189"/>
      <c r="D52" s="106"/>
      <c r="E52" s="1190" t="s">
        <v>45</v>
      </c>
      <c r="F52" s="1190"/>
      <c r="G52" s="1190"/>
      <c r="H52" s="1191"/>
      <c r="I52" s="356">
        <v>24417</v>
      </c>
      <c r="J52" s="357">
        <v>24112</v>
      </c>
      <c r="K52" s="357">
        <v>24190</v>
      </c>
      <c r="L52" s="357">
        <v>23903</v>
      </c>
      <c r="M52" s="358">
        <v>22626</v>
      </c>
    </row>
    <row r="53" spans="2:13" ht="27.75" customHeight="1" thickBot="1" x14ac:dyDescent="0.25">
      <c r="B53" s="1192" t="s">
        <v>46</v>
      </c>
      <c r="C53" s="1193"/>
      <c r="D53" s="110"/>
      <c r="E53" s="1194" t="s">
        <v>47</v>
      </c>
      <c r="F53" s="1194"/>
      <c r="G53" s="1194"/>
      <c r="H53" s="1195"/>
      <c r="I53" s="359">
        <v>-607</v>
      </c>
      <c r="J53" s="360">
        <v>-290</v>
      </c>
      <c r="K53" s="360">
        <v>-948</v>
      </c>
      <c r="L53" s="360">
        <v>-1697</v>
      </c>
      <c r="M53" s="361">
        <v>-4020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EXw7QFgC/D32LUXzW2Qqq5IhnsWTSnenAu/ZB20M214N+55hPDIGpwPbvGI0PZ/NRkAFxmCqDifIohi+U30O2Q==" saltValue="giP4zYXv9o/os8JE7PGY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05" t="s">
        <v>50</v>
      </c>
      <c r="D55" s="1205"/>
      <c r="E55" s="1206"/>
      <c r="F55" s="122">
        <v>4398</v>
      </c>
      <c r="G55" s="122">
        <v>4979</v>
      </c>
      <c r="H55" s="123">
        <v>6427</v>
      </c>
    </row>
    <row r="56" spans="2:8" ht="52.5" customHeight="1" x14ac:dyDescent="0.2">
      <c r="B56" s="124"/>
      <c r="C56" s="1207" t="s">
        <v>51</v>
      </c>
      <c r="D56" s="1207"/>
      <c r="E56" s="1208"/>
      <c r="F56" s="125">
        <v>0</v>
      </c>
      <c r="G56" s="125">
        <v>0</v>
      </c>
      <c r="H56" s="126">
        <v>0</v>
      </c>
    </row>
    <row r="57" spans="2:8" ht="53.25" customHeight="1" x14ac:dyDescent="0.2">
      <c r="B57" s="124"/>
      <c r="C57" s="1209" t="s">
        <v>52</v>
      </c>
      <c r="D57" s="1209"/>
      <c r="E57" s="1210"/>
      <c r="F57" s="127">
        <v>2298</v>
      </c>
      <c r="G57" s="127">
        <v>2633</v>
      </c>
      <c r="H57" s="128">
        <v>3651</v>
      </c>
    </row>
    <row r="58" spans="2:8" ht="45.75" customHeight="1" x14ac:dyDescent="0.2">
      <c r="B58" s="129"/>
      <c r="C58" s="1211" t="s">
        <v>582</v>
      </c>
      <c r="D58" s="1212"/>
      <c r="E58" s="1213"/>
      <c r="F58" s="362">
        <v>788</v>
      </c>
      <c r="G58" s="362">
        <v>1075</v>
      </c>
      <c r="H58" s="130">
        <v>2011</v>
      </c>
    </row>
    <row r="59" spans="2:8" ht="45.75" customHeight="1" x14ac:dyDescent="0.2">
      <c r="B59" s="129"/>
      <c r="C59" s="1211" t="s">
        <v>583</v>
      </c>
      <c r="D59" s="1212"/>
      <c r="E59" s="1213"/>
      <c r="F59" s="362">
        <v>1080</v>
      </c>
      <c r="G59" s="362">
        <v>930</v>
      </c>
      <c r="H59" s="130">
        <v>754</v>
      </c>
    </row>
    <row r="60" spans="2:8" ht="45.75" customHeight="1" x14ac:dyDescent="0.2">
      <c r="B60" s="129"/>
      <c r="C60" s="1211" t="s">
        <v>584</v>
      </c>
      <c r="D60" s="1212"/>
      <c r="E60" s="1213"/>
      <c r="F60" s="362">
        <v>83</v>
      </c>
      <c r="G60" s="362">
        <v>275</v>
      </c>
      <c r="H60" s="130">
        <v>526</v>
      </c>
    </row>
    <row r="61" spans="2:8" ht="45.75" customHeight="1" x14ac:dyDescent="0.2">
      <c r="B61" s="129"/>
      <c r="C61" s="1211" t="s">
        <v>585</v>
      </c>
      <c r="D61" s="1212"/>
      <c r="E61" s="1213"/>
      <c r="F61" s="362">
        <v>176</v>
      </c>
      <c r="G61" s="362">
        <v>176</v>
      </c>
      <c r="H61" s="130">
        <v>176</v>
      </c>
    </row>
    <row r="62" spans="2:8" ht="45.75" customHeight="1" thickBot="1" x14ac:dyDescent="0.25">
      <c r="B62" s="131"/>
      <c r="C62" s="1214" t="s">
        <v>586</v>
      </c>
      <c r="D62" s="1215"/>
      <c r="E62" s="1216"/>
      <c r="F62" s="363">
        <v>76</v>
      </c>
      <c r="G62" s="363">
        <v>76</v>
      </c>
      <c r="H62" s="132">
        <v>76</v>
      </c>
    </row>
    <row r="63" spans="2:8" ht="52.5" customHeight="1" thickBot="1" x14ac:dyDescent="0.25">
      <c r="B63" s="133"/>
      <c r="C63" s="1203" t="s">
        <v>53</v>
      </c>
      <c r="D63" s="1203"/>
      <c r="E63" s="1204"/>
      <c r="F63" s="134">
        <v>6697</v>
      </c>
      <c r="G63" s="134">
        <v>7611</v>
      </c>
      <c r="H63" s="135">
        <v>10079</v>
      </c>
    </row>
    <row r="64" spans="2:8" ht="13.2" x14ac:dyDescent="0.2"/>
  </sheetData>
  <sheetProtection algorithmName="SHA-512" hashValue="ja1KCyTinWsK/Rx97DlIXun59HXXA/ir+/1zKGHZ+ZknH2PfW8eaP4T8HGelgTve+B3naRBqIgjxyMljjqkcLg==" saltValue="8YjHddPxXlBkGoOBib/X2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549</v>
      </c>
      <c r="G2" s="149"/>
      <c r="H2" s="150"/>
    </row>
    <row r="3" spans="1:8" x14ac:dyDescent="0.2">
      <c r="A3" s="146" t="s">
        <v>542</v>
      </c>
      <c r="B3" s="151"/>
      <c r="C3" s="152"/>
      <c r="D3" s="153">
        <v>29610</v>
      </c>
      <c r="E3" s="154"/>
      <c r="F3" s="155">
        <v>43226</v>
      </c>
      <c r="G3" s="156"/>
      <c r="H3" s="157"/>
    </row>
    <row r="4" spans="1:8" x14ac:dyDescent="0.2">
      <c r="A4" s="158"/>
      <c r="B4" s="159"/>
      <c r="C4" s="160"/>
      <c r="D4" s="161">
        <v>15422</v>
      </c>
      <c r="E4" s="162"/>
      <c r="F4" s="163">
        <v>22622</v>
      </c>
      <c r="G4" s="164"/>
      <c r="H4" s="165"/>
    </row>
    <row r="5" spans="1:8" x14ac:dyDescent="0.2">
      <c r="A5" s="146" t="s">
        <v>544</v>
      </c>
      <c r="B5" s="151"/>
      <c r="C5" s="152"/>
      <c r="D5" s="153">
        <v>22238</v>
      </c>
      <c r="E5" s="154"/>
      <c r="F5" s="155">
        <v>42836</v>
      </c>
      <c r="G5" s="156"/>
      <c r="H5" s="157"/>
    </row>
    <row r="6" spans="1:8" x14ac:dyDescent="0.2">
      <c r="A6" s="158"/>
      <c r="B6" s="159"/>
      <c r="C6" s="160"/>
      <c r="D6" s="161">
        <v>15352</v>
      </c>
      <c r="E6" s="162"/>
      <c r="F6" s="163">
        <v>22936</v>
      </c>
      <c r="G6" s="164"/>
      <c r="H6" s="165"/>
    </row>
    <row r="7" spans="1:8" x14ac:dyDescent="0.2">
      <c r="A7" s="146" t="s">
        <v>545</v>
      </c>
      <c r="B7" s="151"/>
      <c r="C7" s="152"/>
      <c r="D7" s="153">
        <v>31906</v>
      </c>
      <c r="E7" s="154"/>
      <c r="F7" s="155">
        <v>44161</v>
      </c>
      <c r="G7" s="156"/>
      <c r="H7" s="157"/>
    </row>
    <row r="8" spans="1:8" x14ac:dyDescent="0.2">
      <c r="A8" s="158"/>
      <c r="B8" s="159"/>
      <c r="C8" s="160"/>
      <c r="D8" s="161">
        <v>15251</v>
      </c>
      <c r="E8" s="162"/>
      <c r="F8" s="163">
        <v>23644</v>
      </c>
      <c r="G8" s="164"/>
      <c r="H8" s="165"/>
    </row>
    <row r="9" spans="1:8" x14ac:dyDescent="0.2">
      <c r="A9" s="146" t="s">
        <v>546</v>
      </c>
      <c r="B9" s="151"/>
      <c r="C9" s="152"/>
      <c r="D9" s="153">
        <v>23750</v>
      </c>
      <c r="E9" s="154"/>
      <c r="F9" s="155">
        <v>43955</v>
      </c>
      <c r="G9" s="156"/>
      <c r="H9" s="157"/>
    </row>
    <row r="10" spans="1:8" x14ac:dyDescent="0.2">
      <c r="A10" s="158"/>
      <c r="B10" s="159"/>
      <c r="C10" s="160"/>
      <c r="D10" s="161">
        <v>9070</v>
      </c>
      <c r="E10" s="162"/>
      <c r="F10" s="163">
        <v>21318</v>
      </c>
      <c r="G10" s="164"/>
      <c r="H10" s="165"/>
    </row>
    <row r="11" spans="1:8" x14ac:dyDescent="0.2">
      <c r="A11" s="146" t="s">
        <v>547</v>
      </c>
      <c r="B11" s="151"/>
      <c r="C11" s="152"/>
      <c r="D11" s="153">
        <v>36947</v>
      </c>
      <c r="E11" s="154"/>
      <c r="F11" s="155">
        <v>41921</v>
      </c>
      <c r="G11" s="156"/>
      <c r="H11" s="157"/>
    </row>
    <row r="12" spans="1:8" x14ac:dyDescent="0.2">
      <c r="A12" s="158"/>
      <c r="B12" s="159"/>
      <c r="C12" s="166"/>
      <c r="D12" s="161">
        <v>17422</v>
      </c>
      <c r="E12" s="162"/>
      <c r="F12" s="163">
        <v>21655</v>
      </c>
      <c r="G12" s="164"/>
      <c r="H12" s="165"/>
    </row>
    <row r="13" spans="1:8" x14ac:dyDescent="0.2">
      <c r="A13" s="146"/>
      <c r="B13" s="151"/>
      <c r="C13" s="167"/>
      <c r="D13" s="168">
        <v>28890</v>
      </c>
      <c r="E13" s="169"/>
      <c r="F13" s="170">
        <v>43220</v>
      </c>
      <c r="G13" s="171"/>
      <c r="H13" s="157"/>
    </row>
    <row r="14" spans="1:8" x14ac:dyDescent="0.2">
      <c r="A14" s="158"/>
      <c r="B14" s="159"/>
      <c r="C14" s="160"/>
      <c r="D14" s="161">
        <v>14503</v>
      </c>
      <c r="E14" s="162"/>
      <c r="F14" s="163">
        <v>22435</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8.09</v>
      </c>
      <c r="C19" s="172">
        <f>ROUND(VALUE(SUBSTITUTE(実質収支比率等に係る経年分析!G$48,"▲","-")),2)</f>
        <v>7.63</v>
      </c>
      <c r="D19" s="172">
        <f>ROUND(VALUE(SUBSTITUTE(実質収支比率等に係る経年分析!H$48,"▲","-")),2)</f>
        <v>4.5599999999999996</v>
      </c>
      <c r="E19" s="172">
        <f>ROUND(VALUE(SUBSTITUTE(実質収支比率等に係る経年分析!I$48,"▲","-")),2)</f>
        <v>11.89</v>
      </c>
      <c r="F19" s="172">
        <f>ROUND(VALUE(SUBSTITUTE(実質収支比率等に係る経年分析!J$48,"▲","-")),2)</f>
        <v>2.8</v>
      </c>
    </row>
    <row r="20" spans="1:11" x14ac:dyDescent="0.2">
      <c r="A20" s="172" t="s">
        <v>57</v>
      </c>
      <c r="B20" s="172">
        <f>ROUND(VALUE(SUBSTITUTE(実質収支比率等に係る経年分析!F$47,"▲","-")),2)</f>
        <v>15.4</v>
      </c>
      <c r="C20" s="172">
        <f>ROUND(VALUE(SUBSTITUTE(実質収支比率等に係る経年分析!G$47,"▲","-")),2)</f>
        <v>13.38</v>
      </c>
      <c r="D20" s="172">
        <f>ROUND(VALUE(SUBSTITUTE(実質収支比率等に係る経年分析!H$47,"▲","-")),2)</f>
        <v>18.95</v>
      </c>
      <c r="E20" s="172">
        <f>ROUND(VALUE(SUBSTITUTE(実質収支比率等に係る経年分析!I$47,"▲","-")),2)</f>
        <v>20.309999999999999</v>
      </c>
      <c r="F20" s="172">
        <f>ROUND(VALUE(SUBSTITUTE(実質収支比率等に係る経年分析!J$47,"▲","-")),2)</f>
        <v>26.66</v>
      </c>
    </row>
    <row r="21" spans="1:11" x14ac:dyDescent="0.2">
      <c r="A21" s="172" t="s">
        <v>58</v>
      </c>
      <c r="B21" s="172">
        <f>IF(ISNUMBER(VALUE(SUBSTITUTE(実質収支比率等に係る経年分析!F$49,"▲","-"))),ROUND(VALUE(SUBSTITUTE(実質収支比率等に係る経年分析!F$49,"▲","-")),2),NA())</f>
        <v>0.13</v>
      </c>
      <c r="C21" s="172">
        <f>IF(ISNUMBER(VALUE(SUBSTITUTE(実質収支比率等に係る経年分析!G$49,"▲","-"))),ROUND(VALUE(SUBSTITUTE(実質収支比率等に係る経年分析!G$49,"▲","-")),2),NA())</f>
        <v>-2.61</v>
      </c>
      <c r="D21" s="172">
        <f>IF(ISNUMBER(VALUE(SUBSTITUTE(実質収支比率等に係る経年分析!H$49,"▲","-"))),ROUND(VALUE(SUBSTITUTE(実質収支比率等に係る経年分析!H$49,"▲","-")),2),NA())</f>
        <v>3.06</v>
      </c>
      <c r="E21" s="172">
        <f>IF(ISNUMBER(VALUE(SUBSTITUTE(実質収支比率等に係る経年分析!I$49,"▲","-"))),ROUND(VALUE(SUBSTITUTE(実質収支比率等に係る経年分析!I$49,"▲","-")),2),NA())</f>
        <v>9.94</v>
      </c>
      <c r="F21" s="172">
        <f>IF(ISNUMBER(VALUE(SUBSTITUTE(実質収支比率等に係る経年分析!J$49,"▲","-"))),ROUND(VALUE(SUBSTITUTE(実質収支比率等に係る経年分析!J$49,"▲","-")),2),NA())</f>
        <v>-3.28</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0.83</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x14ac:dyDescent="0.2">
      <c r="A32" s="173" t="str">
        <f>IF(連結実質赤字比率に係る赤字・黒字の構成分析!C$38="",NA(),連結実質赤字比率に係る赤字・黒字の構成分析!C$38)</f>
        <v>国民健康保険事業会計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0.51</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0.24</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0.79</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0.81</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0.08</v>
      </c>
    </row>
    <row r="33" spans="1:16" x14ac:dyDescent="0.2">
      <c r="A33" s="173" t="str">
        <f>IF(連結実質赤字比率に係る赤字・黒字の構成分析!C$37="",NA(),連結実質赤字比率に係る赤字・黒字の構成分析!C$37)</f>
        <v>後期高齢者医療事業会計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0.1</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0.44</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0.18</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0.14000000000000001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0.16</v>
      </c>
    </row>
    <row r="34" spans="1:16" x14ac:dyDescent="0.2">
      <c r="A34" s="173" t="str">
        <f>IF(連結実質赤字比率に係る赤字・黒字の構成分析!C$36="",NA(),連結実質赤字比率に係る赤字・黒字の構成分析!C$36)</f>
        <v>介護保険事業会計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0.67</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0.08</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0.55000000000000004</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0.62</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0.42</v>
      </c>
    </row>
    <row r="35" spans="1:16" x14ac:dyDescent="0.2">
      <c r="A35" s="173" t="str">
        <f>IF(連結実質赤字比率に係る赤字・黒字の構成分析!C$35="",NA(),連結実質赤字比率に係る赤字・黒字の構成分析!C$35)</f>
        <v>下水道事業会計</v>
      </c>
      <c r="B35" s="173" t="e">
        <f>IF(ROUND(VALUE(SUBSTITUTE(連結実質赤字比率に係る赤字・黒字の構成分析!F$35,"▲", "-")), 2) &lt; 0, ABS(ROUND(VALUE(SUBSTITUTE(連結実質赤字比率に係る赤字・黒字の構成分析!F$35,"▲", "-")), 2)), NA())</f>
        <v>#VALUE!</v>
      </c>
      <c r="C35" s="173" t="e">
        <f>IF(ROUND(VALUE(SUBSTITUTE(連結実質赤字比率に係る赤字・黒字の構成分析!F$35,"▲", "-")), 2) &gt;= 0, ABS(ROUND(VALUE(SUBSTITUTE(連結実質赤字比率に係る赤字・黒字の構成分析!F$35,"▲", "-")), 2)), NA())</f>
        <v>#VALUE!</v>
      </c>
      <c r="D35" s="173" t="e">
        <f>IF(ROUND(VALUE(SUBSTITUTE(連結実質赤字比率に係る赤字・黒字の構成分析!G$35,"▲", "-")), 2) &lt; 0, ABS(ROUND(VALUE(SUBSTITUTE(連結実質赤字比率に係る赤字・黒字の構成分析!G$35,"▲", "-")), 2)), NA())</f>
        <v>#VALUE!</v>
      </c>
      <c r="E35" s="173" t="e">
        <f>IF(ROUND(VALUE(SUBSTITUTE(連結実質赤字比率に係る赤字・黒字の構成分析!G$35,"▲", "-")), 2) &gt;= 0, ABS(ROUND(VALUE(SUBSTITUTE(連結実質赤字比率に係る赤字・黒字の構成分析!G$35,"▲", "-")), 2)), NA())</f>
        <v>#VALUE!</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1.49</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1.26</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0.71</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8.09</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7.62</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4.55</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11.89</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2.8</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3085</v>
      </c>
      <c r="E42" s="174"/>
      <c r="F42" s="174"/>
      <c r="G42" s="174">
        <f>'実質公債費比率（分子）の構造'!L$52</f>
        <v>2841</v>
      </c>
      <c r="H42" s="174"/>
      <c r="I42" s="174"/>
      <c r="J42" s="174">
        <f>'実質公債費比率（分子）の構造'!M$52</f>
        <v>2409</v>
      </c>
      <c r="K42" s="174"/>
      <c r="L42" s="174"/>
      <c r="M42" s="174">
        <f>'実質公債費比率（分子）の構造'!N$52</f>
        <v>2394</v>
      </c>
      <c r="N42" s="174"/>
      <c r="O42" s="174"/>
      <c r="P42" s="174">
        <f>'実質公債費比率（分子）の構造'!O$52</f>
        <v>2327</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2">
      <c r="A45" s="174" t="s">
        <v>68</v>
      </c>
      <c r="B45" s="174">
        <f>'実質公債費比率（分子）の構造'!K$49</f>
        <v>100</v>
      </c>
      <c r="C45" s="174"/>
      <c r="D45" s="174"/>
      <c r="E45" s="174">
        <f>'実質公債費比率（分子）の構造'!L$49</f>
        <v>93</v>
      </c>
      <c r="F45" s="174"/>
      <c r="G45" s="174"/>
      <c r="H45" s="174">
        <f>'実質公債費比率（分子）の構造'!M$49</f>
        <v>63</v>
      </c>
      <c r="I45" s="174"/>
      <c r="J45" s="174"/>
      <c r="K45" s="174">
        <f>'実質公債費比率（分子）の構造'!N$49</f>
        <v>37</v>
      </c>
      <c r="L45" s="174"/>
      <c r="M45" s="174"/>
      <c r="N45" s="174">
        <f>'実質公債費比率（分子）の構造'!O$49</f>
        <v>27</v>
      </c>
      <c r="O45" s="174"/>
      <c r="P45" s="174"/>
    </row>
    <row r="46" spans="1:16" x14ac:dyDescent="0.2">
      <c r="A46" s="174" t="s">
        <v>69</v>
      </c>
      <c r="B46" s="174">
        <f>'実質公債費比率（分子）の構造'!K$48</f>
        <v>586</v>
      </c>
      <c r="C46" s="174"/>
      <c r="D46" s="174"/>
      <c r="E46" s="174">
        <f>'実質公債費比率（分子）の構造'!L$48</f>
        <v>503</v>
      </c>
      <c r="F46" s="174"/>
      <c r="G46" s="174"/>
      <c r="H46" s="174">
        <f>'実質公債費比率（分子）の構造'!M$48</f>
        <v>222</v>
      </c>
      <c r="I46" s="174"/>
      <c r="J46" s="174"/>
      <c r="K46" s="174">
        <f>'実質公債費比率（分子）の構造'!N$48</f>
        <v>204</v>
      </c>
      <c r="L46" s="174"/>
      <c r="M46" s="174"/>
      <c r="N46" s="174">
        <f>'実質公債費比率（分子）の構造'!O$48</f>
        <v>199</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2505</v>
      </c>
      <c r="C49" s="174"/>
      <c r="D49" s="174"/>
      <c r="E49" s="174">
        <f>'実質公債費比率（分子）の構造'!L$45</f>
        <v>2273</v>
      </c>
      <c r="F49" s="174"/>
      <c r="G49" s="174"/>
      <c r="H49" s="174">
        <f>'実質公債費比率（分子）の構造'!M$45</f>
        <v>2068</v>
      </c>
      <c r="I49" s="174"/>
      <c r="J49" s="174"/>
      <c r="K49" s="174">
        <f>'実質公債費比率（分子）の構造'!N$45</f>
        <v>2109</v>
      </c>
      <c r="L49" s="174"/>
      <c r="M49" s="174"/>
      <c r="N49" s="174">
        <f>'実質公債費比率（分子）の構造'!O$45</f>
        <v>2133</v>
      </c>
      <c r="O49" s="174"/>
      <c r="P49" s="174"/>
    </row>
    <row r="50" spans="1:16" x14ac:dyDescent="0.2">
      <c r="A50" s="174" t="s">
        <v>73</v>
      </c>
      <c r="B50" s="174" t="e">
        <f>NA()</f>
        <v>#N/A</v>
      </c>
      <c r="C50" s="174">
        <f>IF(ISNUMBER('実質公債費比率（分子）の構造'!K$53),'実質公債費比率（分子）の構造'!K$53,NA())</f>
        <v>106</v>
      </c>
      <c r="D50" s="174" t="e">
        <f>NA()</f>
        <v>#N/A</v>
      </c>
      <c r="E50" s="174" t="e">
        <f>NA()</f>
        <v>#N/A</v>
      </c>
      <c r="F50" s="174">
        <f>IF(ISNUMBER('実質公債費比率（分子）の構造'!L$53),'実質公債費比率（分子）の構造'!L$53,NA())</f>
        <v>28</v>
      </c>
      <c r="G50" s="174" t="e">
        <f>NA()</f>
        <v>#N/A</v>
      </c>
      <c r="H50" s="174" t="e">
        <f>NA()</f>
        <v>#N/A</v>
      </c>
      <c r="I50" s="174">
        <f>IF(ISNUMBER('実質公債費比率（分子）の構造'!M$53),'実質公債費比率（分子）の構造'!M$53,NA())</f>
        <v>-56</v>
      </c>
      <c r="J50" s="174" t="e">
        <f>NA()</f>
        <v>#N/A</v>
      </c>
      <c r="K50" s="174" t="e">
        <f>NA()</f>
        <v>#N/A</v>
      </c>
      <c r="L50" s="174">
        <f>IF(ISNUMBER('実質公債費比率（分子）の構造'!N$53),'実質公債費比率（分子）の構造'!N$53,NA())</f>
        <v>-44</v>
      </c>
      <c r="M50" s="174" t="e">
        <f>NA()</f>
        <v>#N/A</v>
      </c>
      <c r="N50" s="174" t="e">
        <f>NA()</f>
        <v>#N/A</v>
      </c>
      <c r="O50" s="174">
        <f>IF(ISNUMBER('実質公債費比率（分子）の構造'!O$53),'実質公債費比率（分子）の構造'!O$53,NA())</f>
        <v>32</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24417</v>
      </c>
      <c r="E56" s="173"/>
      <c r="F56" s="173"/>
      <c r="G56" s="173">
        <f>'将来負担比率（分子）の構造'!J$52</f>
        <v>24112</v>
      </c>
      <c r="H56" s="173"/>
      <c r="I56" s="173"/>
      <c r="J56" s="173">
        <f>'将来負担比率（分子）の構造'!K$52</f>
        <v>24190</v>
      </c>
      <c r="K56" s="173"/>
      <c r="L56" s="173"/>
      <c r="M56" s="173">
        <f>'将来負担比率（分子）の構造'!L$52</f>
        <v>23903</v>
      </c>
      <c r="N56" s="173"/>
      <c r="O56" s="173"/>
      <c r="P56" s="173">
        <f>'将来負担比率（分子）の構造'!M$52</f>
        <v>22626</v>
      </c>
    </row>
    <row r="57" spans="1:16" x14ac:dyDescent="0.2">
      <c r="A57" s="173" t="s">
        <v>44</v>
      </c>
      <c r="B57" s="173"/>
      <c r="C57" s="173"/>
      <c r="D57" s="173">
        <f>'将来負担比率（分子）の構造'!I$51</f>
        <v>3962</v>
      </c>
      <c r="E57" s="173"/>
      <c r="F57" s="173"/>
      <c r="G57" s="173">
        <f>'将来負担比率（分子）の構造'!J$51</f>
        <v>3567</v>
      </c>
      <c r="H57" s="173"/>
      <c r="I57" s="173"/>
      <c r="J57" s="173">
        <f>'将来負担比率（分子）の構造'!K$51</f>
        <v>2561</v>
      </c>
      <c r="K57" s="173"/>
      <c r="L57" s="173"/>
      <c r="M57" s="173">
        <f>'将来負担比率（分子）の構造'!L$51</f>
        <v>1880</v>
      </c>
      <c r="N57" s="173"/>
      <c r="O57" s="173"/>
      <c r="P57" s="173">
        <f>'将来負担比率（分子）の構造'!M$51</f>
        <v>1378</v>
      </c>
    </row>
    <row r="58" spans="1:16" x14ac:dyDescent="0.2">
      <c r="A58" s="173" t="s">
        <v>43</v>
      </c>
      <c r="B58" s="173"/>
      <c r="C58" s="173"/>
      <c r="D58" s="173">
        <f>'将来負担比率（分子）の構造'!I$50</f>
        <v>6836</v>
      </c>
      <c r="E58" s="173"/>
      <c r="F58" s="173"/>
      <c r="G58" s="173">
        <f>'将来負担比率（分子）の構造'!J$50</f>
        <v>6919</v>
      </c>
      <c r="H58" s="173"/>
      <c r="I58" s="173"/>
      <c r="J58" s="173">
        <f>'将来負担比率（分子）の構造'!K$50</f>
        <v>7833</v>
      </c>
      <c r="K58" s="173"/>
      <c r="L58" s="173"/>
      <c r="M58" s="173">
        <f>'将来負担比率（分子）の構造'!L$50</f>
        <v>8907</v>
      </c>
      <c r="N58" s="173"/>
      <c r="O58" s="173"/>
      <c r="P58" s="173">
        <f>'将来負担比率（分子）の構造'!M$50</f>
        <v>11483</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5847</v>
      </c>
      <c r="C62" s="173"/>
      <c r="D62" s="173"/>
      <c r="E62" s="173">
        <f>'将来負担比率（分子）の構造'!J$45</f>
        <v>5765</v>
      </c>
      <c r="F62" s="173"/>
      <c r="G62" s="173"/>
      <c r="H62" s="173">
        <f>'将来負担比率（分子）の構造'!K$45</f>
        <v>5690</v>
      </c>
      <c r="I62" s="173"/>
      <c r="J62" s="173"/>
      <c r="K62" s="173">
        <f>'将来負担比率（分子）の構造'!L$45</f>
        <v>5612</v>
      </c>
      <c r="L62" s="173"/>
      <c r="M62" s="173"/>
      <c r="N62" s="173">
        <f>'将来負担比率（分子）の構造'!M$45</f>
        <v>5542</v>
      </c>
      <c r="O62" s="173"/>
      <c r="P62" s="173"/>
    </row>
    <row r="63" spans="1:16" x14ac:dyDescent="0.2">
      <c r="A63" s="173" t="s">
        <v>36</v>
      </c>
      <c r="B63" s="173">
        <f>'将来負担比率（分子）の構造'!I$44</f>
        <v>476</v>
      </c>
      <c r="C63" s="173"/>
      <c r="D63" s="173"/>
      <c r="E63" s="173">
        <f>'将来負担比率（分子）の構造'!J$44</f>
        <v>376</v>
      </c>
      <c r="F63" s="173"/>
      <c r="G63" s="173"/>
      <c r="H63" s="173">
        <f>'将来負担比率（分子）の構造'!K$44</f>
        <v>316</v>
      </c>
      <c r="I63" s="173"/>
      <c r="J63" s="173"/>
      <c r="K63" s="173">
        <f>'将来負担比率（分子）の構造'!L$44</f>
        <v>276</v>
      </c>
      <c r="L63" s="173"/>
      <c r="M63" s="173"/>
      <c r="N63" s="173">
        <f>'将来負担比率（分子）の構造'!M$44</f>
        <v>244</v>
      </c>
      <c r="O63" s="173"/>
      <c r="P63" s="173"/>
    </row>
    <row r="64" spans="1:16" x14ac:dyDescent="0.2">
      <c r="A64" s="173" t="s">
        <v>35</v>
      </c>
      <c r="B64" s="173">
        <f>'将来負担比率（分子）の構造'!I$43</f>
        <v>3451</v>
      </c>
      <c r="C64" s="173"/>
      <c r="D64" s="173"/>
      <c r="E64" s="173">
        <f>'将来負担比率（分子）の構造'!J$43</f>
        <v>3249</v>
      </c>
      <c r="F64" s="173"/>
      <c r="G64" s="173"/>
      <c r="H64" s="173">
        <f>'将来負担比率（分子）の構造'!K$43</f>
        <v>2459</v>
      </c>
      <c r="I64" s="173"/>
      <c r="J64" s="173"/>
      <c r="K64" s="173">
        <f>'将来負担比率（分子）の構造'!L$43</f>
        <v>1830</v>
      </c>
      <c r="L64" s="173"/>
      <c r="M64" s="173"/>
      <c r="N64" s="173">
        <f>'将来負担比率（分子）の構造'!M$43</f>
        <v>1271</v>
      </c>
      <c r="O64" s="173"/>
      <c r="P64" s="173"/>
    </row>
    <row r="65" spans="1:16" x14ac:dyDescent="0.2">
      <c r="A65" s="173" t="s">
        <v>34</v>
      </c>
      <c r="B65" s="173">
        <f>'将来負担比率（分子）の構造'!I$42</f>
        <v>120</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2">
      <c r="A66" s="173" t="s">
        <v>33</v>
      </c>
      <c r="B66" s="173">
        <f>'将来負担比率（分子）の構造'!I$41</f>
        <v>24714</v>
      </c>
      <c r="C66" s="173"/>
      <c r="D66" s="173"/>
      <c r="E66" s="173">
        <f>'将来負担比率（分子）の構造'!J$41</f>
        <v>24917</v>
      </c>
      <c r="F66" s="173"/>
      <c r="G66" s="173"/>
      <c r="H66" s="173">
        <f>'将来負担比率（分子）の構造'!K$41</f>
        <v>25172</v>
      </c>
      <c r="I66" s="173"/>
      <c r="J66" s="173"/>
      <c r="K66" s="173">
        <f>'将来負担比率（分子）の構造'!L$41</f>
        <v>25275</v>
      </c>
      <c r="L66" s="173"/>
      <c r="M66" s="173"/>
      <c r="N66" s="173">
        <f>'将来負担比率（分子）の構造'!M$41</f>
        <v>24409</v>
      </c>
      <c r="O66" s="173"/>
      <c r="P66" s="173"/>
    </row>
    <row r="67" spans="1:16" x14ac:dyDescent="0.2">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4398</v>
      </c>
      <c r="C72" s="177">
        <f>基金残高に係る経年分析!G55</f>
        <v>4979</v>
      </c>
      <c r="D72" s="177">
        <f>基金残高に係る経年分析!H55</f>
        <v>6427</v>
      </c>
    </row>
    <row r="73" spans="1:16" x14ac:dyDescent="0.2">
      <c r="A73" s="176" t="s">
        <v>80</v>
      </c>
      <c r="B73" s="177">
        <f>基金残高に係る経年分析!F56</f>
        <v>0</v>
      </c>
      <c r="C73" s="177">
        <f>基金残高に係る経年分析!G56</f>
        <v>0</v>
      </c>
      <c r="D73" s="177">
        <f>基金残高に係る経年分析!H56</f>
        <v>0</v>
      </c>
    </row>
    <row r="74" spans="1:16" x14ac:dyDescent="0.2">
      <c r="A74" s="176" t="s">
        <v>81</v>
      </c>
      <c r="B74" s="177">
        <f>基金残高に係る経年分析!F57</f>
        <v>2298</v>
      </c>
      <c r="C74" s="177">
        <f>基金残高に係る経年分析!G57</f>
        <v>2633</v>
      </c>
      <c r="D74" s="177">
        <f>基金残高に係る経年分析!H57</f>
        <v>3651</v>
      </c>
    </row>
  </sheetData>
  <sheetProtection algorithmName="SHA-512" hashValue="sPAp6DdqpsWUJs8psaJTp6GFZNbEguR2GDkF4l0Sep5Aiu5tEZrsZLEdbxElV4hV4cqKPE94c/FY24s/116YEQ==" saltValue="8z7IPYGW6aESayaXFGhS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7" t="s">
        <v>216</v>
      </c>
      <c r="DI1" s="718"/>
      <c r="DJ1" s="718"/>
      <c r="DK1" s="718"/>
      <c r="DL1" s="718"/>
      <c r="DM1" s="718"/>
      <c r="DN1" s="719"/>
      <c r="DO1" s="212"/>
      <c r="DP1" s="717" t="s">
        <v>217</v>
      </c>
      <c r="DQ1" s="718"/>
      <c r="DR1" s="718"/>
      <c r="DS1" s="718"/>
      <c r="DT1" s="718"/>
      <c r="DU1" s="718"/>
      <c r="DV1" s="718"/>
      <c r="DW1" s="718"/>
      <c r="DX1" s="718"/>
      <c r="DY1" s="718"/>
      <c r="DZ1" s="718"/>
      <c r="EA1" s="718"/>
      <c r="EB1" s="718"/>
      <c r="EC1" s="719"/>
      <c r="ED1" s="211"/>
      <c r="EE1" s="211"/>
      <c r="EF1" s="211"/>
      <c r="EG1" s="211"/>
      <c r="EH1" s="211"/>
      <c r="EI1" s="211"/>
      <c r="EJ1" s="211"/>
      <c r="EK1" s="211"/>
      <c r="EL1" s="211"/>
      <c r="EM1" s="211"/>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17585805</v>
      </c>
      <c r="S5" s="677"/>
      <c r="T5" s="677"/>
      <c r="U5" s="677"/>
      <c r="V5" s="677"/>
      <c r="W5" s="677"/>
      <c r="X5" s="677"/>
      <c r="Y5" s="702"/>
      <c r="Z5" s="715">
        <v>34.4</v>
      </c>
      <c r="AA5" s="715"/>
      <c r="AB5" s="715"/>
      <c r="AC5" s="715"/>
      <c r="AD5" s="716">
        <v>16215463</v>
      </c>
      <c r="AE5" s="716"/>
      <c r="AF5" s="716"/>
      <c r="AG5" s="716"/>
      <c r="AH5" s="716"/>
      <c r="AI5" s="716"/>
      <c r="AJ5" s="716"/>
      <c r="AK5" s="716"/>
      <c r="AL5" s="703">
        <v>67.3</v>
      </c>
      <c r="AM5" s="685"/>
      <c r="AN5" s="685"/>
      <c r="AO5" s="704"/>
      <c r="AP5" s="679" t="s">
        <v>230</v>
      </c>
      <c r="AQ5" s="680"/>
      <c r="AR5" s="680"/>
      <c r="AS5" s="680"/>
      <c r="AT5" s="680"/>
      <c r="AU5" s="680"/>
      <c r="AV5" s="680"/>
      <c r="AW5" s="680"/>
      <c r="AX5" s="680"/>
      <c r="AY5" s="680"/>
      <c r="AZ5" s="680"/>
      <c r="BA5" s="680"/>
      <c r="BB5" s="680"/>
      <c r="BC5" s="680"/>
      <c r="BD5" s="680"/>
      <c r="BE5" s="680"/>
      <c r="BF5" s="681"/>
      <c r="BG5" s="621">
        <v>16215463</v>
      </c>
      <c r="BH5" s="622"/>
      <c r="BI5" s="622"/>
      <c r="BJ5" s="622"/>
      <c r="BK5" s="622"/>
      <c r="BL5" s="622"/>
      <c r="BM5" s="622"/>
      <c r="BN5" s="623"/>
      <c r="BO5" s="659">
        <v>92.2</v>
      </c>
      <c r="BP5" s="659"/>
      <c r="BQ5" s="659"/>
      <c r="BR5" s="659"/>
      <c r="BS5" s="660">
        <v>81511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185656</v>
      </c>
      <c r="S6" s="622"/>
      <c r="T6" s="622"/>
      <c r="U6" s="622"/>
      <c r="V6" s="622"/>
      <c r="W6" s="622"/>
      <c r="X6" s="622"/>
      <c r="Y6" s="623"/>
      <c r="Z6" s="659">
        <v>0.4</v>
      </c>
      <c r="AA6" s="659"/>
      <c r="AB6" s="659"/>
      <c r="AC6" s="659"/>
      <c r="AD6" s="660">
        <v>185656</v>
      </c>
      <c r="AE6" s="660"/>
      <c r="AF6" s="660"/>
      <c r="AG6" s="660"/>
      <c r="AH6" s="660"/>
      <c r="AI6" s="660"/>
      <c r="AJ6" s="660"/>
      <c r="AK6" s="660"/>
      <c r="AL6" s="624">
        <v>0.8</v>
      </c>
      <c r="AM6" s="625"/>
      <c r="AN6" s="625"/>
      <c r="AO6" s="661"/>
      <c r="AP6" s="618" t="s">
        <v>235</v>
      </c>
      <c r="AQ6" s="619"/>
      <c r="AR6" s="619"/>
      <c r="AS6" s="619"/>
      <c r="AT6" s="619"/>
      <c r="AU6" s="619"/>
      <c r="AV6" s="619"/>
      <c r="AW6" s="619"/>
      <c r="AX6" s="619"/>
      <c r="AY6" s="619"/>
      <c r="AZ6" s="619"/>
      <c r="BA6" s="619"/>
      <c r="BB6" s="619"/>
      <c r="BC6" s="619"/>
      <c r="BD6" s="619"/>
      <c r="BE6" s="619"/>
      <c r="BF6" s="620"/>
      <c r="BG6" s="621">
        <v>16215463</v>
      </c>
      <c r="BH6" s="622"/>
      <c r="BI6" s="622"/>
      <c r="BJ6" s="622"/>
      <c r="BK6" s="622"/>
      <c r="BL6" s="622"/>
      <c r="BM6" s="622"/>
      <c r="BN6" s="623"/>
      <c r="BO6" s="659">
        <v>92.2</v>
      </c>
      <c r="BP6" s="659"/>
      <c r="BQ6" s="659"/>
      <c r="BR6" s="659"/>
      <c r="BS6" s="660">
        <v>81511</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295197</v>
      </c>
      <c r="CS6" s="622"/>
      <c r="CT6" s="622"/>
      <c r="CU6" s="622"/>
      <c r="CV6" s="622"/>
      <c r="CW6" s="622"/>
      <c r="CX6" s="622"/>
      <c r="CY6" s="623"/>
      <c r="CZ6" s="703">
        <v>0.6</v>
      </c>
      <c r="DA6" s="685"/>
      <c r="DB6" s="685"/>
      <c r="DC6" s="705"/>
      <c r="DD6" s="627" t="s">
        <v>237</v>
      </c>
      <c r="DE6" s="622"/>
      <c r="DF6" s="622"/>
      <c r="DG6" s="622"/>
      <c r="DH6" s="622"/>
      <c r="DI6" s="622"/>
      <c r="DJ6" s="622"/>
      <c r="DK6" s="622"/>
      <c r="DL6" s="622"/>
      <c r="DM6" s="622"/>
      <c r="DN6" s="622"/>
      <c r="DO6" s="622"/>
      <c r="DP6" s="623"/>
      <c r="DQ6" s="627">
        <v>295181</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28638</v>
      </c>
      <c r="S7" s="622"/>
      <c r="T7" s="622"/>
      <c r="U7" s="622"/>
      <c r="V7" s="622"/>
      <c r="W7" s="622"/>
      <c r="X7" s="622"/>
      <c r="Y7" s="623"/>
      <c r="Z7" s="659">
        <v>0.1</v>
      </c>
      <c r="AA7" s="659"/>
      <c r="AB7" s="659"/>
      <c r="AC7" s="659"/>
      <c r="AD7" s="660">
        <v>28638</v>
      </c>
      <c r="AE7" s="660"/>
      <c r="AF7" s="660"/>
      <c r="AG7" s="660"/>
      <c r="AH7" s="660"/>
      <c r="AI7" s="660"/>
      <c r="AJ7" s="660"/>
      <c r="AK7" s="660"/>
      <c r="AL7" s="624">
        <v>0.1</v>
      </c>
      <c r="AM7" s="625"/>
      <c r="AN7" s="625"/>
      <c r="AO7" s="661"/>
      <c r="AP7" s="618" t="s">
        <v>239</v>
      </c>
      <c r="AQ7" s="619"/>
      <c r="AR7" s="619"/>
      <c r="AS7" s="619"/>
      <c r="AT7" s="619"/>
      <c r="AU7" s="619"/>
      <c r="AV7" s="619"/>
      <c r="AW7" s="619"/>
      <c r="AX7" s="619"/>
      <c r="AY7" s="619"/>
      <c r="AZ7" s="619"/>
      <c r="BA7" s="619"/>
      <c r="BB7" s="619"/>
      <c r="BC7" s="619"/>
      <c r="BD7" s="619"/>
      <c r="BE7" s="619"/>
      <c r="BF7" s="620"/>
      <c r="BG7" s="621">
        <v>8479577</v>
      </c>
      <c r="BH7" s="622"/>
      <c r="BI7" s="622"/>
      <c r="BJ7" s="622"/>
      <c r="BK7" s="622"/>
      <c r="BL7" s="622"/>
      <c r="BM7" s="622"/>
      <c r="BN7" s="623"/>
      <c r="BO7" s="659">
        <v>48.2</v>
      </c>
      <c r="BP7" s="659"/>
      <c r="BQ7" s="659"/>
      <c r="BR7" s="659"/>
      <c r="BS7" s="660">
        <v>81511</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5718433</v>
      </c>
      <c r="CS7" s="622"/>
      <c r="CT7" s="622"/>
      <c r="CU7" s="622"/>
      <c r="CV7" s="622"/>
      <c r="CW7" s="622"/>
      <c r="CX7" s="622"/>
      <c r="CY7" s="623"/>
      <c r="CZ7" s="659">
        <v>11.4</v>
      </c>
      <c r="DA7" s="659"/>
      <c r="DB7" s="659"/>
      <c r="DC7" s="659"/>
      <c r="DD7" s="627">
        <v>13803</v>
      </c>
      <c r="DE7" s="622"/>
      <c r="DF7" s="622"/>
      <c r="DG7" s="622"/>
      <c r="DH7" s="622"/>
      <c r="DI7" s="622"/>
      <c r="DJ7" s="622"/>
      <c r="DK7" s="622"/>
      <c r="DL7" s="622"/>
      <c r="DM7" s="622"/>
      <c r="DN7" s="622"/>
      <c r="DO7" s="622"/>
      <c r="DP7" s="623"/>
      <c r="DQ7" s="627">
        <v>5224157</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152065</v>
      </c>
      <c r="S8" s="622"/>
      <c r="T8" s="622"/>
      <c r="U8" s="622"/>
      <c r="V8" s="622"/>
      <c r="W8" s="622"/>
      <c r="X8" s="622"/>
      <c r="Y8" s="623"/>
      <c r="Z8" s="659">
        <v>0.3</v>
      </c>
      <c r="AA8" s="659"/>
      <c r="AB8" s="659"/>
      <c r="AC8" s="659"/>
      <c r="AD8" s="660">
        <v>152065</v>
      </c>
      <c r="AE8" s="660"/>
      <c r="AF8" s="660"/>
      <c r="AG8" s="660"/>
      <c r="AH8" s="660"/>
      <c r="AI8" s="660"/>
      <c r="AJ8" s="660"/>
      <c r="AK8" s="660"/>
      <c r="AL8" s="624">
        <v>0.6</v>
      </c>
      <c r="AM8" s="625"/>
      <c r="AN8" s="625"/>
      <c r="AO8" s="661"/>
      <c r="AP8" s="618" t="s">
        <v>242</v>
      </c>
      <c r="AQ8" s="619"/>
      <c r="AR8" s="619"/>
      <c r="AS8" s="619"/>
      <c r="AT8" s="619"/>
      <c r="AU8" s="619"/>
      <c r="AV8" s="619"/>
      <c r="AW8" s="619"/>
      <c r="AX8" s="619"/>
      <c r="AY8" s="619"/>
      <c r="AZ8" s="619"/>
      <c r="BA8" s="619"/>
      <c r="BB8" s="619"/>
      <c r="BC8" s="619"/>
      <c r="BD8" s="619"/>
      <c r="BE8" s="619"/>
      <c r="BF8" s="620"/>
      <c r="BG8" s="621">
        <v>207291</v>
      </c>
      <c r="BH8" s="622"/>
      <c r="BI8" s="622"/>
      <c r="BJ8" s="622"/>
      <c r="BK8" s="622"/>
      <c r="BL8" s="622"/>
      <c r="BM8" s="622"/>
      <c r="BN8" s="623"/>
      <c r="BO8" s="659">
        <v>1.2</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25757094</v>
      </c>
      <c r="CS8" s="622"/>
      <c r="CT8" s="622"/>
      <c r="CU8" s="622"/>
      <c r="CV8" s="622"/>
      <c r="CW8" s="622"/>
      <c r="CX8" s="622"/>
      <c r="CY8" s="623"/>
      <c r="CZ8" s="659">
        <v>51.6</v>
      </c>
      <c r="DA8" s="659"/>
      <c r="DB8" s="659"/>
      <c r="DC8" s="659"/>
      <c r="DD8" s="627">
        <v>29473</v>
      </c>
      <c r="DE8" s="622"/>
      <c r="DF8" s="622"/>
      <c r="DG8" s="622"/>
      <c r="DH8" s="622"/>
      <c r="DI8" s="622"/>
      <c r="DJ8" s="622"/>
      <c r="DK8" s="622"/>
      <c r="DL8" s="622"/>
      <c r="DM8" s="622"/>
      <c r="DN8" s="622"/>
      <c r="DO8" s="622"/>
      <c r="DP8" s="623"/>
      <c r="DQ8" s="627">
        <v>12183339</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116308</v>
      </c>
      <c r="S9" s="622"/>
      <c r="T9" s="622"/>
      <c r="U9" s="622"/>
      <c r="V9" s="622"/>
      <c r="W9" s="622"/>
      <c r="X9" s="622"/>
      <c r="Y9" s="623"/>
      <c r="Z9" s="659">
        <v>0.2</v>
      </c>
      <c r="AA9" s="659"/>
      <c r="AB9" s="659"/>
      <c r="AC9" s="659"/>
      <c r="AD9" s="660">
        <v>116308</v>
      </c>
      <c r="AE9" s="660"/>
      <c r="AF9" s="660"/>
      <c r="AG9" s="660"/>
      <c r="AH9" s="660"/>
      <c r="AI9" s="660"/>
      <c r="AJ9" s="660"/>
      <c r="AK9" s="660"/>
      <c r="AL9" s="624">
        <v>0.5</v>
      </c>
      <c r="AM9" s="625"/>
      <c r="AN9" s="625"/>
      <c r="AO9" s="661"/>
      <c r="AP9" s="618" t="s">
        <v>246</v>
      </c>
      <c r="AQ9" s="619"/>
      <c r="AR9" s="619"/>
      <c r="AS9" s="619"/>
      <c r="AT9" s="619"/>
      <c r="AU9" s="619"/>
      <c r="AV9" s="619"/>
      <c r="AW9" s="619"/>
      <c r="AX9" s="619"/>
      <c r="AY9" s="619"/>
      <c r="AZ9" s="619"/>
      <c r="BA9" s="619"/>
      <c r="BB9" s="619"/>
      <c r="BC9" s="619"/>
      <c r="BD9" s="619"/>
      <c r="BE9" s="619"/>
      <c r="BF9" s="620"/>
      <c r="BG9" s="621">
        <v>7624833</v>
      </c>
      <c r="BH9" s="622"/>
      <c r="BI9" s="622"/>
      <c r="BJ9" s="622"/>
      <c r="BK9" s="622"/>
      <c r="BL9" s="622"/>
      <c r="BM9" s="622"/>
      <c r="BN9" s="623"/>
      <c r="BO9" s="659">
        <v>43.4</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4199682</v>
      </c>
      <c r="CS9" s="622"/>
      <c r="CT9" s="622"/>
      <c r="CU9" s="622"/>
      <c r="CV9" s="622"/>
      <c r="CW9" s="622"/>
      <c r="CX9" s="622"/>
      <c r="CY9" s="623"/>
      <c r="CZ9" s="659">
        <v>8.4</v>
      </c>
      <c r="DA9" s="659"/>
      <c r="DB9" s="659"/>
      <c r="DC9" s="659"/>
      <c r="DD9" s="627">
        <v>389325</v>
      </c>
      <c r="DE9" s="622"/>
      <c r="DF9" s="622"/>
      <c r="DG9" s="622"/>
      <c r="DH9" s="622"/>
      <c r="DI9" s="622"/>
      <c r="DJ9" s="622"/>
      <c r="DK9" s="622"/>
      <c r="DL9" s="622"/>
      <c r="DM9" s="622"/>
      <c r="DN9" s="622"/>
      <c r="DO9" s="622"/>
      <c r="DP9" s="623"/>
      <c r="DQ9" s="627">
        <v>2460696</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243</v>
      </c>
      <c r="AA10" s="659"/>
      <c r="AB10" s="659"/>
      <c r="AC10" s="659"/>
      <c r="AD10" s="660" t="s">
        <v>237</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261337</v>
      </c>
      <c r="BH10" s="622"/>
      <c r="BI10" s="622"/>
      <c r="BJ10" s="622"/>
      <c r="BK10" s="622"/>
      <c r="BL10" s="622"/>
      <c r="BM10" s="622"/>
      <c r="BN10" s="623"/>
      <c r="BO10" s="659">
        <v>1.5</v>
      </c>
      <c r="BP10" s="659"/>
      <c r="BQ10" s="659"/>
      <c r="BR10" s="659"/>
      <c r="BS10" s="660" t="s">
        <v>237</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127648</v>
      </c>
      <c r="CS10" s="622"/>
      <c r="CT10" s="622"/>
      <c r="CU10" s="622"/>
      <c r="CV10" s="622"/>
      <c r="CW10" s="622"/>
      <c r="CX10" s="622"/>
      <c r="CY10" s="623"/>
      <c r="CZ10" s="659">
        <v>0.3</v>
      </c>
      <c r="DA10" s="659"/>
      <c r="DB10" s="659"/>
      <c r="DC10" s="659"/>
      <c r="DD10" s="627" t="s">
        <v>243</v>
      </c>
      <c r="DE10" s="622"/>
      <c r="DF10" s="622"/>
      <c r="DG10" s="622"/>
      <c r="DH10" s="622"/>
      <c r="DI10" s="622"/>
      <c r="DJ10" s="622"/>
      <c r="DK10" s="622"/>
      <c r="DL10" s="622"/>
      <c r="DM10" s="622"/>
      <c r="DN10" s="622"/>
      <c r="DO10" s="622"/>
      <c r="DP10" s="623"/>
      <c r="DQ10" s="627">
        <v>110956</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2644530</v>
      </c>
      <c r="S11" s="622"/>
      <c r="T11" s="622"/>
      <c r="U11" s="622"/>
      <c r="V11" s="622"/>
      <c r="W11" s="622"/>
      <c r="X11" s="622"/>
      <c r="Y11" s="623"/>
      <c r="Z11" s="624">
        <v>5.2</v>
      </c>
      <c r="AA11" s="625"/>
      <c r="AB11" s="625"/>
      <c r="AC11" s="626"/>
      <c r="AD11" s="627">
        <v>2644530</v>
      </c>
      <c r="AE11" s="622"/>
      <c r="AF11" s="622"/>
      <c r="AG11" s="622"/>
      <c r="AH11" s="622"/>
      <c r="AI11" s="622"/>
      <c r="AJ11" s="622"/>
      <c r="AK11" s="623"/>
      <c r="AL11" s="624">
        <v>11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386116</v>
      </c>
      <c r="BH11" s="622"/>
      <c r="BI11" s="622"/>
      <c r="BJ11" s="622"/>
      <c r="BK11" s="622"/>
      <c r="BL11" s="622"/>
      <c r="BM11" s="622"/>
      <c r="BN11" s="623"/>
      <c r="BO11" s="659">
        <v>2.2000000000000002</v>
      </c>
      <c r="BP11" s="659"/>
      <c r="BQ11" s="659"/>
      <c r="BR11" s="659"/>
      <c r="BS11" s="660">
        <v>81511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64512</v>
      </c>
      <c r="CS11" s="622"/>
      <c r="CT11" s="622"/>
      <c r="CU11" s="622"/>
      <c r="CV11" s="622"/>
      <c r="CW11" s="622"/>
      <c r="CX11" s="622"/>
      <c r="CY11" s="623"/>
      <c r="CZ11" s="659">
        <v>0.1</v>
      </c>
      <c r="DA11" s="659"/>
      <c r="DB11" s="659"/>
      <c r="DC11" s="659"/>
      <c r="DD11" s="627" t="s">
        <v>237</v>
      </c>
      <c r="DE11" s="622"/>
      <c r="DF11" s="622"/>
      <c r="DG11" s="622"/>
      <c r="DH11" s="622"/>
      <c r="DI11" s="622"/>
      <c r="DJ11" s="622"/>
      <c r="DK11" s="622"/>
      <c r="DL11" s="622"/>
      <c r="DM11" s="622"/>
      <c r="DN11" s="622"/>
      <c r="DO11" s="622"/>
      <c r="DP11" s="623"/>
      <c r="DQ11" s="627">
        <v>50386</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237</v>
      </c>
      <c r="AA12" s="659"/>
      <c r="AB12" s="659"/>
      <c r="AC12" s="659"/>
      <c r="AD12" s="660" t="s">
        <v>147</v>
      </c>
      <c r="AE12" s="660"/>
      <c r="AF12" s="660"/>
      <c r="AG12" s="660"/>
      <c r="AH12" s="660"/>
      <c r="AI12" s="660"/>
      <c r="AJ12" s="660"/>
      <c r="AK12" s="660"/>
      <c r="AL12" s="624" t="s">
        <v>237</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6966961</v>
      </c>
      <c r="BH12" s="622"/>
      <c r="BI12" s="622"/>
      <c r="BJ12" s="622"/>
      <c r="BK12" s="622"/>
      <c r="BL12" s="622"/>
      <c r="BM12" s="622"/>
      <c r="BN12" s="623"/>
      <c r="BO12" s="659">
        <v>39.6</v>
      </c>
      <c r="BP12" s="659"/>
      <c r="BQ12" s="659"/>
      <c r="BR12" s="659"/>
      <c r="BS12" s="660" t="s">
        <v>147</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573630</v>
      </c>
      <c r="CS12" s="622"/>
      <c r="CT12" s="622"/>
      <c r="CU12" s="622"/>
      <c r="CV12" s="622"/>
      <c r="CW12" s="622"/>
      <c r="CX12" s="622"/>
      <c r="CY12" s="623"/>
      <c r="CZ12" s="659">
        <v>1.1000000000000001</v>
      </c>
      <c r="DA12" s="659"/>
      <c r="DB12" s="659"/>
      <c r="DC12" s="659"/>
      <c r="DD12" s="627" t="s">
        <v>237</v>
      </c>
      <c r="DE12" s="622"/>
      <c r="DF12" s="622"/>
      <c r="DG12" s="622"/>
      <c r="DH12" s="622"/>
      <c r="DI12" s="622"/>
      <c r="DJ12" s="622"/>
      <c r="DK12" s="622"/>
      <c r="DL12" s="622"/>
      <c r="DM12" s="622"/>
      <c r="DN12" s="622"/>
      <c r="DO12" s="622"/>
      <c r="DP12" s="623"/>
      <c r="DQ12" s="627">
        <v>456755</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237</v>
      </c>
      <c r="AA13" s="659"/>
      <c r="AB13" s="659"/>
      <c r="AC13" s="659"/>
      <c r="AD13" s="660" t="s">
        <v>243</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6762242</v>
      </c>
      <c r="BH13" s="622"/>
      <c r="BI13" s="622"/>
      <c r="BJ13" s="622"/>
      <c r="BK13" s="622"/>
      <c r="BL13" s="622"/>
      <c r="BM13" s="622"/>
      <c r="BN13" s="623"/>
      <c r="BO13" s="659">
        <v>38.5</v>
      </c>
      <c r="BP13" s="659"/>
      <c r="BQ13" s="659"/>
      <c r="BR13" s="659"/>
      <c r="BS13" s="660" t="s">
        <v>147</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4237769</v>
      </c>
      <c r="CS13" s="622"/>
      <c r="CT13" s="622"/>
      <c r="CU13" s="622"/>
      <c r="CV13" s="622"/>
      <c r="CW13" s="622"/>
      <c r="CX13" s="622"/>
      <c r="CY13" s="623"/>
      <c r="CZ13" s="659">
        <v>8.5</v>
      </c>
      <c r="DA13" s="659"/>
      <c r="DB13" s="659"/>
      <c r="DC13" s="659"/>
      <c r="DD13" s="627">
        <v>2461395</v>
      </c>
      <c r="DE13" s="622"/>
      <c r="DF13" s="622"/>
      <c r="DG13" s="622"/>
      <c r="DH13" s="622"/>
      <c r="DI13" s="622"/>
      <c r="DJ13" s="622"/>
      <c r="DK13" s="622"/>
      <c r="DL13" s="622"/>
      <c r="DM13" s="622"/>
      <c r="DN13" s="622"/>
      <c r="DO13" s="622"/>
      <c r="DP13" s="623"/>
      <c r="DQ13" s="627">
        <v>2431990</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8</v>
      </c>
      <c r="S14" s="622"/>
      <c r="T14" s="622"/>
      <c r="U14" s="622"/>
      <c r="V14" s="622"/>
      <c r="W14" s="622"/>
      <c r="X14" s="622"/>
      <c r="Y14" s="623"/>
      <c r="Z14" s="659">
        <v>0</v>
      </c>
      <c r="AA14" s="659"/>
      <c r="AB14" s="659"/>
      <c r="AC14" s="659"/>
      <c r="AD14" s="660">
        <v>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133005</v>
      </c>
      <c r="BH14" s="622"/>
      <c r="BI14" s="622"/>
      <c r="BJ14" s="622"/>
      <c r="BK14" s="622"/>
      <c r="BL14" s="622"/>
      <c r="BM14" s="622"/>
      <c r="BN14" s="623"/>
      <c r="BO14" s="659">
        <v>0.8</v>
      </c>
      <c r="BP14" s="659"/>
      <c r="BQ14" s="659"/>
      <c r="BR14" s="659"/>
      <c r="BS14" s="660" t="s">
        <v>243</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1450118</v>
      </c>
      <c r="CS14" s="622"/>
      <c r="CT14" s="622"/>
      <c r="CU14" s="622"/>
      <c r="CV14" s="622"/>
      <c r="CW14" s="622"/>
      <c r="CX14" s="622"/>
      <c r="CY14" s="623"/>
      <c r="CZ14" s="659">
        <v>2.9</v>
      </c>
      <c r="DA14" s="659"/>
      <c r="DB14" s="659"/>
      <c r="DC14" s="659"/>
      <c r="DD14" s="627" t="s">
        <v>147</v>
      </c>
      <c r="DE14" s="622"/>
      <c r="DF14" s="622"/>
      <c r="DG14" s="622"/>
      <c r="DH14" s="622"/>
      <c r="DI14" s="622"/>
      <c r="DJ14" s="622"/>
      <c r="DK14" s="622"/>
      <c r="DL14" s="622"/>
      <c r="DM14" s="622"/>
      <c r="DN14" s="622"/>
      <c r="DO14" s="622"/>
      <c r="DP14" s="623"/>
      <c r="DQ14" s="627">
        <v>1200598</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243</v>
      </c>
      <c r="AA15" s="659"/>
      <c r="AB15" s="659"/>
      <c r="AC15" s="659"/>
      <c r="AD15" s="660" t="s">
        <v>243</v>
      </c>
      <c r="AE15" s="660"/>
      <c r="AF15" s="660"/>
      <c r="AG15" s="660"/>
      <c r="AH15" s="660"/>
      <c r="AI15" s="660"/>
      <c r="AJ15" s="660"/>
      <c r="AK15" s="660"/>
      <c r="AL15" s="624" t="s">
        <v>147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635920</v>
      </c>
      <c r="BH15" s="622"/>
      <c r="BI15" s="622"/>
      <c r="BJ15" s="622"/>
      <c r="BK15" s="622"/>
      <c r="BL15" s="622"/>
      <c r="BM15" s="622"/>
      <c r="BN15" s="623"/>
      <c r="BO15" s="659">
        <v>3.6</v>
      </c>
      <c r="BP15" s="659"/>
      <c r="BQ15" s="659"/>
      <c r="BR15" s="659"/>
      <c r="BS15" s="660" t="s">
        <v>147</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5398628</v>
      </c>
      <c r="CS15" s="622"/>
      <c r="CT15" s="622"/>
      <c r="CU15" s="622"/>
      <c r="CV15" s="622"/>
      <c r="CW15" s="622"/>
      <c r="CX15" s="622"/>
      <c r="CY15" s="623"/>
      <c r="CZ15" s="659">
        <v>10.8</v>
      </c>
      <c r="DA15" s="659"/>
      <c r="DB15" s="659"/>
      <c r="DC15" s="659"/>
      <c r="DD15" s="627">
        <v>1422804</v>
      </c>
      <c r="DE15" s="622"/>
      <c r="DF15" s="622"/>
      <c r="DG15" s="622"/>
      <c r="DH15" s="622"/>
      <c r="DI15" s="622"/>
      <c r="DJ15" s="622"/>
      <c r="DK15" s="622"/>
      <c r="DL15" s="622"/>
      <c r="DM15" s="622"/>
      <c r="DN15" s="622"/>
      <c r="DO15" s="622"/>
      <c r="DP15" s="623"/>
      <c r="DQ15" s="627">
        <v>3133868</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47419</v>
      </c>
      <c r="S16" s="622"/>
      <c r="T16" s="622"/>
      <c r="U16" s="622"/>
      <c r="V16" s="622"/>
      <c r="W16" s="622"/>
      <c r="X16" s="622"/>
      <c r="Y16" s="623"/>
      <c r="Z16" s="659">
        <v>0.1</v>
      </c>
      <c r="AA16" s="659"/>
      <c r="AB16" s="659"/>
      <c r="AC16" s="659"/>
      <c r="AD16" s="660">
        <v>47419</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130</v>
      </c>
      <c r="BP16" s="659"/>
      <c r="BQ16" s="659"/>
      <c r="BR16" s="659"/>
      <c r="BS16" s="660" t="s">
        <v>147</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147</v>
      </c>
      <c r="CS16" s="622"/>
      <c r="CT16" s="622"/>
      <c r="CU16" s="622"/>
      <c r="CV16" s="622"/>
      <c r="CW16" s="622"/>
      <c r="CX16" s="622"/>
      <c r="CY16" s="623"/>
      <c r="CZ16" s="659" t="s">
        <v>147</v>
      </c>
      <c r="DA16" s="659"/>
      <c r="DB16" s="659"/>
      <c r="DC16" s="659"/>
      <c r="DD16" s="627" t="s">
        <v>147</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244647</v>
      </c>
      <c r="S17" s="622"/>
      <c r="T17" s="622"/>
      <c r="U17" s="622"/>
      <c r="V17" s="622"/>
      <c r="W17" s="622"/>
      <c r="X17" s="622"/>
      <c r="Y17" s="623"/>
      <c r="Z17" s="659">
        <v>0.5</v>
      </c>
      <c r="AA17" s="659"/>
      <c r="AB17" s="659"/>
      <c r="AC17" s="659"/>
      <c r="AD17" s="660">
        <v>244647</v>
      </c>
      <c r="AE17" s="660"/>
      <c r="AF17" s="660"/>
      <c r="AG17" s="660"/>
      <c r="AH17" s="660"/>
      <c r="AI17" s="660"/>
      <c r="AJ17" s="660"/>
      <c r="AK17" s="660"/>
      <c r="AL17" s="624">
        <v>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59" t="s">
        <v>237</v>
      </c>
      <c r="BP17" s="659"/>
      <c r="BQ17" s="659"/>
      <c r="BR17" s="659"/>
      <c r="BS17" s="660" t="s">
        <v>130</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2130547</v>
      </c>
      <c r="CS17" s="622"/>
      <c r="CT17" s="622"/>
      <c r="CU17" s="622"/>
      <c r="CV17" s="622"/>
      <c r="CW17" s="622"/>
      <c r="CX17" s="622"/>
      <c r="CY17" s="623"/>
      <c r="CZ17" s="659">
        <v>4.3</v>
      </c>
      <c r="DA17" s="659"/>
      <c r="DB17" s="659"/>
      <c r="DC17" s="659"/>
      <c r="DD17" s="627" t="s">
        <v>147</v>
      </c>
      <c r="DE17" s="622"/>
      <c r="DF17" s="622"/>
      <c r="DG17" s="622"/>
      <c r="DH17" s="622"/>
      <c r="DI17" s="622"/>
      <c r="DJ17" s="622"/>
      <c r="DK17" s="622"/>
      <c r="DL17" s="622"/>
      <c r="DM17" s="622"/>
      <c r="DN17" s="622"/>
      <c r="DO17" s="622"/>
      <c r="DP17" s="623"/>
      <c r="DQ17" s="627">
        <v>2130547</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165959</v>
      </c>
      <c r="S18" s="622"/>
      <c r="T18" s="622"/>
      <c r="U18" s="622"/>
      <c r="V18" s="622"/>
      <c r="W18" s="622"/>
      <c r="X18" s="622"/>
      <c r="Y18" s="623"/>
      <c r="Z18" s="659">
        <v>0.3</v>
      </c>
      <c r="AA18" s="659"/>
      <c r="AB18" s="659"/>
      <c r="AC18" s="659"/>
      <c r="AD18" s="660">
        <v>165959</v>
      </c>
      <c r="AE18" s="660"/>
      <c r="AF18" s="660"/>
      <c r="AG18" s="660"/>
      <c r="AH18" s="660"/>
      <c r="AI18" s="660"/>
      <c r="AJ18" s="660"/>
      <c r="AK18" s="660"/>
      <c r="AL18" s="624">
        <v>0.7</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147</v>
      </c>
      <c r="BP18" s="659"/>
      <c r="BQ18" s="659"/>
      <c r="BR18" s="659"/>
      <c r="BS18" s="660" t="s">
        <v>237</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147</v>
      </c>
      <c r="CS18" s="622"/>
      <c r="CT18" s="622"/>
      <c r="CU18" s="622"/>
      <c r="CV18" s="622"/>
      <c r="CW18" s="622"/>
      <c r="CX18" s="622"/>
      <c r="CY18" s="623"/>
      <c r="CZ18" s="659" t="s">
        <v>147</v>
      </c>
      <c r="DA18" s="659"/>
      <c r="DB18" s="659"/>
      <c r="DC18" s="659"/>
      <c r="DD18" s="627" t="s">
        <v>130</v>
      </c>
      <c r="DE18" s="622"/>
      <c r="DF18" s="622"/>
      <c r="DG18" s="622"/>
      <c r="DH18" s="622"/>
      <c r="DI18" s="622"/>
      <c r="DJ18" s="622"/>
      <c r="DK18" s="622"/>
      <c r="DL18" s="622"/>
      <c r="DM18" s="622"/>
      <c r="DN18" s="622"/>
      <c r="DO18" s="622"/>
      <c r="DP18" s="623"/>
      <c r="DQ18" s="627" t="s">
        <v>147</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165797</v>
      </c>
      <c r="S19" s="622"/>
      <c r="T19" s="622"/>
      <c r="U19" s="622"/>
      <c r="V19" s="622"/>
      <c r="W19" s="622"/>
      <c r="X19" s="622"/>
      <c r="Y19" s="623"/>
      <c r="Z19" s="659">
        <v>0.3</v>
      </c>
      <c r="AA19" s="659"/>
      <c r="AB19" s="659"/>
      <c r="AC19" s="659"/>
      <c r="AD19" s="660">
        <v>165797</v>
      </c>
      <c r="AE19" s="660"/>
      <c r="AF19" s="660"/>
      <c r="AG19" s="660"/>
      <c r="AH19" s="660"/>
      <c r="AI19" s="660"/>
      <c r="AJ19" s="660"/>
      <c r="AK19" s="660"/>
      <c r="AL19" s="624">
        <v>0.7</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1370342</v>
      </c>
      <c r="BH19" s="622"/>
      <c r="BI19" s="622"/>
      <c r="BJ19" s="622"/>
      <c r="BK19" s="622"/>
      <c r="BL19" s="622"/>
      <c r="BM19" s="622"/>
      <c r="BN19" s="623"/>
      <c r="BO19" s="659">
        <v>7.8</v>
      </c>
      <c r="BP19" s="659"/>
      <c r="BQ19" s="659"/>
      <c r="BR19" s="659"/>
      <c r="BS19" s="660" t="s">
        <v>130</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237</v>
      </c>
      <c r="DA19" s="659"/>
      <c r="DB19" s="659"/>
      <c r="DC19" s="659"/>
      <c r="DD19" s="627" t="s">
        <v>243</v>
      </c>
      <c r="DE19" s="622"/>
      <c r="DF19" s="622"/>
      <c r="DG19" s="622"/>
      <c r="DH19" s="622"/>
      <c r="DI19" s="622"/>
      <c r="DJ19" s="622"/>
      <c r="DK19" s="622"/>
      <c r="DL19" s="622"/>
      <c r="DM19" s="622"/>
      <c r="DN19" s="622"/>
      <c r="DO19" s="622"/>
      <c r="DP19" s="623"/>
      <c r="DQ19" s="627" t="s">
        <v>147</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162</v>
      </c>
      <c r="S20" s="622"/>
      <c r="T20" s="622"/>
      <c r="U20" s="622"/>
      <c r="V20" s="622"/>
      <c r="W20" s="622"/>
      <c r="X20" s="622"/>
      <c r="Y20" s="623"/>
      <c r="Z20" s="659">
        <v>0</v>
      </c>
      <c r="AA20" s="659"/>
      <c r="AB20" s="659"/>
      <c r="AC20" s="659"/>
      <c r="AD20" s="660">
        <v>162</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1370342</v>
      </c>
      <c r="BH20" s="622"/>
      <c r="BI20" s="622"/>
      <c r="BJ20" s="622"/>
      <c r="BK20" s="622"/>
      <c r="BL20" s="622"/>
      <c r="BM20" s="622"/>
      <c r="BN20" s="623"/>
      <c r="BO20" s="659">
        <v>7.8</v>
      </c>
      <c r="BP20" s="659"/>
      <c r="BQ20" s="659"/>
      <c r="BR20" s="659"/>
      <c r="BS20" s="660" t="s">
        <v>147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49953258</v>
      </c>
      <c r="CS20" s="622"/>
      <c r="CT20" s="622"/>
      <c r="CU20" s="622"/>
      <c r="CV20" s="622"/>
      <c r="CW20" s="622"/>
      <c r="CX20" s="622"/>
      <c r="CY20" s="623"/>
      <c r="CZ20" s="659">
        <v>100</v>
      </c>
      <c r="DA20" s="659"/>
      <c r="DB20" s="659"/>
      <c r="DC20" s="659"/>
      <c r="DD20" s="627">
        <v>4316800</v>
      </c>
      <c r="DE20" s="622"/>
      <c r="DF20" s="622"/>
      <c r="DG20" s="622"/>
      <c r="DH20" s="622"/>
      <c r="DI20" s="622"/>
      <c r="DJ20" s="622"/>
      <c r="DK20" s="622"/>
      <c r="DL20" s="622"/>
      <c r="DM20" s="622"/>
      <c r="DN20" s="622"/>
      <c r="DO20" s="622"/>
      <c r="DP20" s="623"/>
      <c r="DQ20" s="627">
        <v>29678473</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4270524</v>
      </c>
      <c r="S21" s="622"/>
      <c r="T21" s="622"/>
      <c r="U21" s="622"/>
      <c r="V21" s="622"/>
      <c r="W21" s="622"/>
      <c r="X21" s="622"/>
      <c r="Y21" s="623"/>
      <c r="Z21" s="659">
        <v>8.4</v>
      </c>
      <c r="AA21" s="659"/>
      <c r="AB21" s="659"/>
      <c r="AC21" s="659"/>
      <c r="AD21" s="660">
        <v>4162348</v>
      </c>
      <c r="AE21" s="660"/>
      <c r="AF21" s="660"/>
      <c r="AG21" s="660"/>
      <c r="AH21" s="660"/>
      <c r="AI21" s="660"/>
      <c r="AJ21" s="660"/>
      <c r="AK21" s="660"/>
      <c r="AL21" s="624">
        <v>17.3</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147</v>
      </c>
      <c r="BH21" s="622"/>
      <c r="BI21" s="622"/>
      <c r="BJ21" s="622"/>
      <c r="BK21" s="622"/>
      <c r="BL21" s="622"/>
      <c r="BM21" s="622"/>
      <c r="BN21" s="623"/>
      <c r="BO21" s="659" t="s">
        <v>147</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4162348</v>
      </c>
      <c r="S22" s="622"/>
      <c r="T22" s="622"/>
      <c r="U22" s="622"/>
      <c r="V22" s="622"/>
      <c r="W22" s="622"/>
      <c r="X22" s="622"/>
      <c r="Y22" s="623"/>
      <c r="Z22" s="659">
        <v>8.1</v>
      </c>
      <c r="AA22" s="659"/>
      <c r="AB22" s="659"/>
      <c r="AC22" s="659"/>
      <c r="AD22" s="660">
        <v>4162348</v>
      </c>
      <c r="AE22" s="660"/>
      <c r="AF22" s="660"/>
      <c r="AG22" s="660"/>
      <c r="AH22" s="660"/>
      <c r="AI22" s="660"/>
      <c r="AJ22" s="660"/>
      <c r="AK22" s="660"/>
      <c r="AL22" s="624">
        <v>17.3</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147</v>
      </c>
      <c r="BH22" s="622"/>
      <c r="BI22" s="622"/>
      <c r="BJ22" s="622"/>
      <c r="BK22" s="622"/>
      <c r="BL22" s="622"/>
      <c r="BM22" s="622"/>
      <c r="BN22" s="623"/>
      <c r="BO22" s="659" t="s">
        <v>243</v>
      </c>
      <c r="BP22" s="659"/>
      <c r="BQ22" s="659"/>
      <c r="BR22" s="659"/>
      <c r="BS22" s="660" t="s">
        <v>237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108176</v>
      </c>
      <c r="S23" s="622"/>
      <c r="T23" s="622"/>
      <c r="U23" s="622"/>
      <c r="V23" s="622"/>
      <c r="W23" s="622"/>
      <c r="X23" s="622"/>
      <c r="Y23" s="623"/>
      <c r="Z23" s="659">
        <v>0.2</v>
      </c>
      <c r="AA23" s="659"/>
      <c r="AB23" s="659"/>
      <c r="AC23" s="659"/>
      <c r="AD23" s="660" t="s">
        <v>237</v>
      </c>
      <c r="AE23" s="660"/>
      <c r="AF23" s="660"/>
      <c r="AG23" s="660"/>
      <c r="AH23" s="660"/>
      <c r="AI23" s="660"/>
      <c r="AJ23" s="660"/>
      <c r="AK23" s="660"/>
      <c r="AL23" s="624" t="s">
        <v>147</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1370342</v>
      </c>
      <c r="BH23" s="622"/>
      <c r="BI23" s="622"/>
      <c r="BJ23" s="622"/>
      <c r="BK23" s="622"/>
      <c r="BL23" s="622"/>
      <c r="BM23" s="622"/>
      <c r="BN23" s="623"/>
      <c r="BO23" s="659">
        <v>7.8</v>
      </c>
      <c r="BP23" s="659"/>
      <c r="BQ23" s="659"/>
      <c r="BR23" s="659"/>
      <c r="BS23" s="660" t="s">
        <v>130</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237</v>
      </c>
      <c r="AA24" s="659"/>
      <c r="AB24" s="659"/>
      <c r="AC24" s="659"/>
      <c r="AD24" s="660" t="s">
        <v>237</v>
      </c>
      <c r="AE24" s="660"/>
      <c r="AF24" s="660"/>
      <c r="AG24" s="660"/>
      <c r="AH24" s="660"/>
      <c r="AI24" s="660"/>
      <c r="AJ24" s="660"/>
      <c r="AK24" s="660"/>
      <c r="AL24" s="624" t="s">
        <v>130</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243</v>
      </c>
      <c r="BP24" s="659"/>
      <c r="BQ24" s="659"/>
      <c r="BR24" s="659"/>
      <c r="BS24" s="660" t="s">
        <v>147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24398893</v>
      </c>
      <c r="CS24" s="677"/>
      <c r="CT24" s="677"/>
      <c r="CU24" s="677"/>
      <c r="CV24" s="677"/>
      <c r="CW24" s="677"/>
      <c r="CX24" s="677"/>
      <c r="CY24" s="702"/>
      <c r="CZ24" s="703">
        <v>48.8</v>
      </c>
      <c r="DA24" s="685"/>
      <c r="DB24" s="685"/>
      <c r="DC24" s="705"/>
      <c r="DD24" s="701">
        <v>12088636</v>
      </c>
      <c r="DE24" s="677"/>
      <c r="DF24" s="677"/>
      <c r="DG24" s="677"/>
      <c r="DH24" s="677"/>
      <c r="DI24" s="677"/>
      <c r="DJ24" s="677"/>
      <c r="DK24" s="702"/>
      <c r="DL24" s="701">
        <v>11976551</v>
      </c>
      <c r="DM24" s="677"/>
      <c r="DN24" s="677"/>
      <c r="DO24" s="677"/>
      <c r="DP24" s="677"/>
      <c r="DQ24" s="677"/>
      <c r="DR24" s="677"/>
      <c r="DS24" s="677"/>
      <c r="DT24" s="677"/>
      <c r="DU24" s="677"/>
      <c r="DV24" s="702"/>
      <c r="DW24" s="703">
        <v>48.5</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25441559</v>
      </c>
      <c r="S25" s="622"/>
      <c r="T25" s="622"/>
      <c r="U25" s="622"/>
      <c r="V25" s="622"/>
      <c r="W25" s="622"/>
      <c r="X25" s="622"/>
      <c r="Y25" s="623"/>
      <c r="Z25" s="659">
        <v>49.8</v>
      </c>
      <c r="AA25" s="659"/>
      <c r="AB25" s="659"/>
      <c r="AC25" s="659"/>
      <c r="AD25" s="660">
        <v>23963041</v>
      </c>
      <c r="AE25" s="660"/>
      <c r="AF25" s="660"/>
      <c r="AG25" s="660"/>
      <c r="AH25" s="660"/>
      <c r="AI25" s="660"/>
      <c r="AJ25" s="660"/>
      <c r="AK25" s="660"/>
      <c r="AL25" s="624">
        <v>99.4</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6120716</v>
      </c>
      <c r="CS25" s="634"/>
      <c r="CT25" s="634"/>
      <c r="CU25" s="634"/>
      <c r="CV25" s="634"/>
      <c r="CW25" s="634"/>
      <c r="CX25" s="634"/>
      <c r="CY25" s="635"/>
      <c r="CZ25" s="624">
        <v>12.3</v>
      </c>
      <c r="DA25" s="636"/>
      <c r="DB25" s="636"/>
      <c r="DC25" s="637"/>
      <c r="DD25" s="627">
        <v>5212531</v>
      </c>
      <c r="DE25" s="634"/>
      <c r="DF25" s="634"/>
      <c r="DG25" s="634"/>
      <c r="DH25" s="634"/>
      <c r="DI25" s="634"/>
      <c r="DJ25" s="634"/>
      <c r="DK25" s="635"/>
      <c r="DL25" s="627">
        <v>5147422</v>
      </c>
      <c r="DM25" s="634"/>
      <c r="DN25" s="634"/>
      <c r="DO25" s="634"/>
      <c r="DP25" s="634"/>
      <c r="DQ25" s="634"/>
      <c r="DR25" s="634"/>
      <c r="DS25" s="634"/>
      <c r="DT25" s="634"/>
      <c r="DU25" s="634"/>
      <c r="DV25" s="635"/>
      <c r="DW25" s="624">
        <v>20.8</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11392</v>
      </c>
      <c r="S26" s="622"/>
      <c r="T26" s="622"/>
      <c r="U26" s="622"/>
      <c r="V26" s="622"/>
      <c r="W26" s="622"/>
      <c r="X26" s="622"/>
      <c r="Y26" s="623"/>
      <c r="Z26" s="659">
        <v>0</v>
      </c>
      <c r="AA26" s="659"/>
      <c r="AB26" s="659"/>
      <c r="AC26" s="659"/>
      <c r="AD26" s="660">
        <v>11392</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3337104</v>
      </c>
      <c r="CS26" s="622"/>
      <c r="CT26" s="622"/>
      <c r="CU26" s="622"/>
      <c r="CV26" s="622"/>
      <c r="CW26" s="622"/>
      <c r="CX26" s="622"/>
      <c r="CY26" s="623"/>
      <c r="CZ26" s="624">
        <v>6.7</v>
      </c>
      <c r="DA26" s="636"/>
      <c r="DB26" s="636"/>
      <c r="DC26" s="637"/>
      <c r="DD26" s="627">
        <v>2893914</v>
      </c>
      <c r="DE26" s="622"/>
      <c r="DF26" s="622"/>
      <c r="DG26" s="622"/>
      <c r="DH26" s="622"/>
      <c r="DI26" s="622"/>
      <c r="DJ26" s="622"/>
      <c r="DK26" s="623"/>
      <c r="DL26" s="627" t="s">
        <v>147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184004</v>
      </c>
      <c r="S27" s="622"/>
      <c r="T27" s="622"/>
      <c r="U27" s="622"/>
      <c r="V27" s="622"/>
      <c r="W27" s="622"/>
      <c r="X27" s="622"/>
      <c r="Y27" s="623"/>
      <c r="Z27" s="659">
        <v>0.4</v>
      </c>
      <c r="AA27" s="659"/>
      <c r="AB27" s="659"/>
      <c r="AC27" s="659"/>
      <c r="AD27" s="660" t="s">
        <v>147</v>
      </c>
      <c r="AE27" s="660"/>
      <c r="AF27" s="660"/>
      <c r="AG27" s="660"/>
      <c r="AH27" s="660"/>
      <c r="AI27" s="660"/>
      <c r="AJ27" s="660"/>
      <c r="AK27" s="660"/>
      <c r="AL27" s="624" t="s">
        <v>147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17585805</v>
      </c>
      <c r="BH27" s="622"/>
      <c r="BI27" s="622"/>
      <c r="BJ27" s="622"/>
      <c r="BK27" s="622"/>
      <c r="BL27" s="622"/>
      <c r="BM27" s="622"/>
      <c r="BN27" s="623"/>
      <c r="BO27" s="659">
        <v>100</v>
      </c>
      <c r="BP27" s="659"/>
      <c r="BQ27" s="659"/>
      <c r="BR27" s="659"/>
      <c r="BS27" s="660">
        <v>81511</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16147630</v>
      </c>
      <c r="CS27" s="634"/>
      <c r="CT27" s="634"/>
      <c r="CU27" s="634"/>
      <c r="CV27" s="634"/>
      <c r="CW27" s="634"/>
      <c r="CX27" s="634"/>
      <c r="CY27" s="635"/>
      <c r="CZ27" s="624">
        <v>32.299999999999997</v>
      </c>
      <c r="DA27" s="636"/>
      <c r="DB27" s="636"/>
      <c r="DC27" s="637"/>
      <c r="DD27" s="627">
        <v>4745558</v>
      </c>
      <c r="DE27" s="634"/>
      <c r="DF27" s="634"/>
      <c r="DG27" s="634"/>
      <c r="DH27" s="634"/>
      <c r="DI27" s="634"/>
      <c r="DJ27" s="634"/>
      <c r="DK27" s="635"/>
      <c r="DL27" s="627">
        <v>4698814</v>
      </c>
      <c r="DM27" s="634"/>
      <c r="DN27" s="634"/>
      <c r="DO27" s="634"/>
      <c r="DP27" s="634"/>
      <c r="DQ27" s="634"/>
      <c r="DR27" s="634"/>
      <c r="DS27" s="634"/>
      <c r="DT27" s="634"/>
      <c r="DU27" s="634"/>
      <c r="DV27" s="635"/>
      <c r="DW27" s="624">
        <v>19</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318934</v>
      </c>
      <c r="S28" s="622"/>
      <c r="T28" s="622"/>
      <c r="U28" s="622"/>
      <c r="V28" s="622"/>
      <c r="W28" s="622"/>
      <c r="X28" s="622"/>
      <c r="Y28" s="623"/>
      <c r="Z28" s="659">
        <v>0.6</v>
      </c>
      <c r="AA28" s="659"/>
      <c r="AB28" s="659"/>
      <c r="AC28" s="659"/>
      <c r="AD28" s="660">
        <v>123490</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2130547</v>
      </c>
      <c r="CS28" s="622"/>
      <c r="CT28" s="622"/>
      <c r="CU28" s="622"/>
      <c r="CV28" s="622"/>
      <c r="CW28" s="622"/>
      <c r="CX28" s="622"/>
      <c r="CY28" s="623"/>
      <c r="CZ28" s="624">
        <v>4.3</v>
      </c>
      <c r="DA28" s="636"/>
      <c r="DB28" s="636"/>
      <c r="DC28" s="637"/>
      <c r="DD28" s="627">
        <v>2130547</v>
      </c>
      <c r="DE28" s="622"/>
      <c r="DF28" s="622"/>
      <c r="DG28" s="622"/>
      <c r="DH28" s="622"/>
      <c r="DI28" s="622"/>
      <c r="DJ28" s="622"/>
      <c r="DK28" s="623"/>
      <c r="DL28" s="627">
        <v>2130315</v>
      </c>
      <c r="DM28" s="622"/>
      <c r="DN28" s="622"/>
      <c r="DO28" s="622"/>
      <c r="DP28" s="622"/>
      <c r="DQ28" s="622"/>
      <c r="DR28" s="622"/>
      <c r="DS28" s="622"/>
      <c r="DT28" s="622"/>
      <c r="DU28" s="622"/>
      <c r="DV28" s="623"/>
      <c r="DW28" s="624">
        <v>8.6</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333120</v>
      </c>
      <c r="S29" s="622"/>
      <c r="T29" s="622"/>
      <c r="U29" s="622"/>
      <c r="V29" s="622"/>
      <c r="W29" s="622"/>
      <c r="X29" s="622"/>
      <c r="Y29" s="623"/>
      <c r="Z29" s="659">
        <v>0.7</v>
      </c>
      <c r="AA29" s="659"/>
      <c r="AB29" s="659"/>
      <c r="AC29" s="659"/>
      <c r="AD29" s="660">
        <v>2855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2130547</v>
      </c>
      <c r="CS29" s="634"/>
      <c r="CT29" s="634"/>
      <c r="CU29" s="634"/>
      <c r="CV29" s="634"/>
      <c r="CW29" s="634"/>
      <c r="CX29" s="634"/>
      <c r="CY29" s="635"/>
      <c r="CZ29" s="624">
        <v>4.3</v>
      </c>
      <c r="DA29" s="636"/>
      <c r="DB29" s="636"/>
      <c r="DC29" s="637"/>
      <c r="DD29" s="627">
        <v>2130547</v>
      </c>
      <c r="DE29" s="634"/>
      <c r="DF29" s="634"/>
      <c r="DG29" s="634"/>
      <c r="DH29" s="634"/>
      <c r="DI29" s="634"/>
      <c r="DJ29" s="634"/>
      <c r="DK29" s="635"/>
      <c r="DL29" s="627">
        <v>2130315</v>
      </c>
      <c r="DM29" s="634"/>
      <c r="DN29" s="634"/>
      <c r="DO29" s="634"/>
      <c r="DP29" s="634"/>
      <c r="DQ29" s="634"/>
      <c r="DR29" s="634"/>
      <c r="DS29" s="634"/>
      <c r="DT29" s="634"/>
      <c r="DU29" s="634"/>
      <c r="DV29" s="635"/>
      <c r="DW29" s="624">
        <v>8.6</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11567389</v>
      </c>
      <c r="S30" s="622"/>
      <c r="T30" s="622"/>
      <c r="U30" s="622"/>
      <c r="V30" s="622"/>
      <c r="W30" s="622"/>
      <c r="X30" s="622"/>
      <c r="Y30" s="623"/>
      <c r="Z30" s="659">
        <v>22.6</v>
      </c>
      <c r="AA30" s="659"/>
      <c r="AB30" s="659"/>
      <c r="AC30" s="659"/>
      <c r="AD30" s="660" t="s">
        <v>237</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2056476</v>
      </c>
      <c r="CS30" s="622"/>
      <c r="CT30" s="622"/>
      <c r="CU30" s="622"/>
      <c r="CV30" s="622"/>
      <c r="CW30" s="622"/>
      <c r="CX30" s="622"/>
      <c r="CY30" s="623"/>
      <c r="CZ30" s="624">
        <v>4.0999999999999996</v>
      </c>
      <c r="DA30" s="636"/>
      <c r="DB30" s="636"/>
      <c r="DC30" s="637"/>
      <c r="DD30" s="627">
        <v>2056476</v>
      </c>
      <c r="DE30" s="622"/>
      <c r="DF30" s="622"/>
      <c r="DG30" s="622"/>
      <c r="DH30" s="622"/>
      <c r="DI30" s="622"/>
      <c r="DJ30" s="622"/>
      <c r="DK30" s="623"/>
      <c r="DL30" s="627">
        <v>2056244</v>
      </c>
      <c r="DM30" s="622"/>
      <c r="DN30" s="622"/>
      <c r="DO30" s="622"/>
      <c r="DP30" s="622"/>
      <c r="DQ30" s="622"/>
      <c r="DR30" s="622"/>
      <c r="DS30" s="622"/>
      <c r="DT30" s="622"/>
      <c r="DU30" s="622"/>
      <c r="DV30" s="623"/>
      <c r="DW30" s="624">
        <v>8.3000000000000007</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243</v>
      </c>
      <c r="AA31" s="659"/>
      <c r="AB31" s="659"/>
      <c r="AC31" s="659"/>
      <c r="AD31" s="660" t="s">
        <v>237</v>
      </c>
      <c r="AE31" s="660"/>
      <c r="AF31" s="660"/>
      <c r="AG31" s="660"/>
      <c r="AH31" s="660"/>
      <c r="AI31" s="660"/>
      <c r="AJ31" s="660"/>
      <c r="AK31" s="660"/>
      <c r="AL31" s="624" t="s">
        <v>147</v>
      </c>
      <c r="AM31" s="625"/>
      <c r="AN31" s="625"/>
      <c r="AO31" s="661"/>
      <c r="AP31" s="693" t="s">
        <v>315</v>
      </c>
      <c r="AQ31" s="694"/>
      <c r="AR31" s="694"/>
      <c r="AS31" s="694"/>
      <c r="AT31" s="695" t="s">
        <v>316</v>
      </c>
      <c r="AU31" s="216"/>
      <c r="AV31" s="216"/>
      <c r="AW31" s="216"/>
      <c r="AX31" s="679" t="s">
        <v>190</v>
      </c>
      <c r="AY31" s="680"/>
      <c r="AZ31" s="680"/>
      <c r="BA31" s="680"/>
      <c r="BB31" s="680"/>
      <c r="BC31" s="680"/>
      <c r="BD31" s="680"/>
      <c r="BE31" s="680"/>
      <c r="BF31" s="681"/>
      <c r="BG31" s="683">
        <v>99.3</v>
      </c>
      <c r="BH31" s="684"/>
      <c r="BI31" s="684"/>
      <c r="BJ31" s="684"/>
      <c r="BK31" s="684"/>
      <c r="BL31" s="684"/>
      <c r="BM31" s="685">
        <v>98.4</v>
      </c>
      <c r="BN31" s="684"/>
      <c r="BO31" s="684"/>
      <c r="BP31" s="684"/>
      <c r="BQ31" s="686"/>
      <c r="BR31" s="683">
        <v>99.3</v>
      </c>
      <c r="BS31" s="684"/>
      <c r="BT31" s="684"/>
      <c r="BU31" s="684"/>
      <c r="BV31" s="684"/>
      <c r="BW31" s="684"/>
      <c r="BX31" s="685">
        <v>98.4</v>
      </c>
      <c r="BY31" s="684"/>
      <c r="BZ31" s="684"/>
      <c r="CA31" s="684"/>
      <c r="CB31" s="686"/>
      <c r="CD31" s="642"/>
      <c r="CE31" s="643"/>
      <c r="CF31" s="618" t="s">
        <v>317</v>
      </c>
      <c r="CG31" s="619"/>
      <c r="CH31" s="619"/>
      <c r="CI31" s="619"/>
      <c r="CJ31" s="619"/>
      <c r="CK31" s="619"/>
      <c r="CL31" s="619"/>
      <c r="CM31" s="619"/>
      <c r="CN31" s="619"/>
      <c r="CO31" s="619"/>
      <c r="CP31" s="619"/>
      <c r="CQ31" s="620"/>
      <c r="CR31" s="621">
        <v>74071</v>
      </c>
      <c r="CS31" s="634"/>
      <c r="CT31" s="634"/>
      <c r="CU31" s="634"/>
      <c r="CV31" s="634"/>
      <c r="CW31" s="634"/>
      <c r="CX31" s="634"/>
      <c r="CY31" s="635"/>
      <c r="CZ31" s="624">
        <v>0.1</v>
      </c>
      <c r="DA31" s="636"/>
      <c r="DB31" s="636"/>
      <c r="DC31" s="637"/>
      <c r="DD31" s="627">
        <v>74071</v>
      </c>
      <c r="DE31" s="634"/>
      <c r="DF31" s="634"/>
      <c r="DG31" s="634"/>
      <c r="DH31" s="634"/>
      <c r="DI31" s="634"/>
      <c r="DJ31" s="634"/>
      <c r="DK31" s="635"/>
      <c r="DL31" s="627">
        <v>74071</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7329334</v>
      </c>
      <c r="S32" s="622"/>
      <c r="T32" s="622"/>
      <c r="U32" s="622"/>
      <c r="V32" s="622"/>
      <c r="W32" s="622"/>
      <c r="X32" s="622"/>
      <c r="Y32" s="623"/>
      <c r="Z32" s="659">
        <v>14.3</v>
      </c>
      <c r="AA32" s="659"/>
      <c r="AB32" s="659"/>
      <c r="AC32" s="659"/>
      <c r="AD32" s="660" t="s">
        <v>243</v>
      </c>
      <c r="AE32" s="660"/>
      <c r="AF32" s="660"/>
      <c r="AG32" s="660"/>
      <c r="AH32" s="660"/>
      <c r="AI32" s="660"/>
      <c r="AJ32" s="660"/>
      <c r="AK32" s="660"/>
      <c r="AL32" s="624" t="s">
        <v>237</v>
      </c>
      <c r="AM32" s="625"/>
      <c r="AN32" s="625"/>
      <c r="AO32" s="661"/>
      <c r="AP32" s="662"/>
      <c r="AQ32" s="663"/>
      <c r="AR32" s="663"/>
      <c r="AS32" s="663"/>
      <c r="AT32" s="696"/>
      <c r="AU32" s="212" t="s">
        <v>319</v>
      </c>
      <c r="AX32" s="618" t="s">
        <v>320</v>
      </c>
      <c r="AY32" s="619"/>
      <c r="AZ32" s="619"/>
      <c r="BA32" s="619"/>
      <c r="BB32" s="619"/>
      <c r="BC32" s="619"/>
      <c r="BD32" s="619"/>
      <c r="BE32" s="619"/>
      <c r="BF32" s="620"/>
      <c r="BG32" s="687">
        <v>99</v>
      </c>
      <c r="BH32" s="634"/>
      <c r="BI32" s="634"/>
      <c r="BJ32" s="634"/>
      <c r="BK32" s="634"/>
      <c r="BL32" s="634"/>
      <c r="BM32" s="625">
        <v>97.9</v>
      </c>
      <c r="BN32" s="634"/>
      <c r="BO32" s="634"/>
      <c r="BP32" s="634"/>
      <c r="BQ32" s="657"/>
      <c r="BR32" s="687">
        <v>99.1</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t="s">
        <v>147</v>
      </c>
      <c r="CS32" s="622"/>
      <c r="CT32" s="622"/>
      <c r="CU32" s="622"/>
      <c r="CV32" s="622"/>
      <c r="CW32" s="622"/>
      <c r="CX32" s="622"/>
      <c r="CY32" s="623"/>
      <c r="CZ32" s="624" t="s">
        <v>237</v>
      </c>
      <c r="DA32" s="636"/>
      <c r="DB32" s="636"/>
      <c r="DC32" s="637"/>
      <c r="DD32" s="627" t="s">
        <v>147</v>
      </c>
      <c r="DE32" s="622"/>
      <c r="DF32" s="622"/>
      <c r="DG32" s="622"/>
      <c r="DH32" s="622"/>
      <c r="DI32" s="622"/>
      <c r="DJ32" s="622"/>
      <c r="DK32" s="623"/>
      <c r="DL32" s="627" t="s">
        <v>147</v>
      </c>
      <c r="DM32" s="622"/>
      <c r="DN32" s="622"/>
      <c r="DO32" s="622"/>
      <c r="DP32" s="622"/>
      <c r="DQ32" s="622"/>
      <c r="DR32" s="622"/>
      <c r="DS32" s="622"/>
      <c r="DT32" s="622"/>
      <c r="DU32" s="622"/>
      <c r="DV32" s="623"/>
      <c r="DW32" s="624" t="s">
        <v>147</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68946</v>
      </c>
      <c r="S33" s="622"/>
      <c r="T33" s="622"/>
      <c r="U33" s="622"/>
      <c r="V33" s="622"/>
      <c r="W33" s="622"/>
      <c r="X33" s="622"/>
      <c r="Y33" s="623"/>
      <c r="Z33" s="659">
        <v>0.1</v>
      </c>
      <c r="AA33" s="659"/>
      <c r="AB33" s="659"/>
      <c r="AC33" s="659"/>
      <c r="AD33" s="660">
        <v>4148</v>
      </c>
      <c r="AE33" s="660"/>
      <c r="AF33" s="660"/>
      <c r="AG33" s="660"/>
      <c r="AH33" s="660"/>
      <c r="AI33" s="660"/>
      <c r="AJ33" s="660"/>
      <c r="AK33" s="660"/>
      <c r="AL33" s="624">
        <v>0</v>
      </c>
      <c r="AM33" s="625"/>
      <c r="AN33" s="625"/>
      <c r="AO33" s="661"/>
      <c r="AP33" s="664"/>
      <c r="AQ33" s="665"/>
      <c r="AR33" s="665"/>
      <c r="AS33" s="665"/>
      <c r="AT33" s="697"/>
      <c r="AU33" s="217"/>
      <c r="AV33" s="217"/>
      <c r="AW33" s="217"/>
      <c r="AX33" s="602" t="s">
        <v>323</v>
      </c>
      <c r="AY33" s="603"/>
      <c r="AZ33" s="603"/>
      <c r="BA33" s="603"/>
      <c r="BB33" s="603"/>
      <c r="BC33" s="603"/>
      <c r="BD33" s="603"/>
      <c r="BE33" s="603"/>
      <c r="BF33" s="604"/>
      <c r="BG33" s="682">
        <v>99.5</v>
      </c>
      <c r="BH33" s="606"/>
      <c r="BI33" s="606"/>
      <c r="BJ33" s="606"/>
      <c r="BK33" s="606"/>
      <c r="BL33" s="606"/>
      <c r="BM33" s="652">
        <v>98.9</v>
      </c>
      <c r="BN33" s="606"/>
      <c r="BO33" s="606"/>
      <c r="BP33" s="606"/>
      <c r="BQ33" s="669"/>
      <c r="BR33" s="682">
        <v>99.4</v>
      </c>
      <c r="BS33" s="606"/>
      <c r="BT33" s="606"/>
      <c r="BU33" s="606"/>
      <c r="BV33" s="606"/>
      <c r="BW33" s="606"/>
      <c r="BX33" s="652">
        <v>98.6</v>
      </c>
      <c r="BY33" s="606"/>
      <c r="BZ33" s="606"/>
      <c r="CA33" s="606"/>
      <c r="CB33" s="669"/>
      <c r="CD33" s="618" t="s">
        <v>324</v>
      </c>
      <c r="CE33" s="619"/>
      <c r="CF33" s="619"/>
      <c r="CG33" s="619"/>
      <c r="CH33" s="619"/>
      <c r="CI33" s="619"/>
      <c r="CJ33" s="619"/>
      <c r="CK33" s="619"/>
      <c r="CL33" s="619"/>
      <c r="CM33" s="619"/>
      <c r="CN33" s="619"/>
      <c r="CO33" s="619"/>
      <c r="CP33" s="619"/>
      <c r="CQ33" s="620"/>
      <c r="CR33" s="621">
        <v>21237565</v>
      </c>
      <c r="CS33" s="634"/>
      <c r="CT33" s="634"/>
      <c r="CU33" s="634"/>
      <c r="CV33" s="634"/>
      <c r="CW33" s="634"/>
      <c r="CX33" s="634"/>
      <c r="CY33" s="635"/>
      <c r="CZ33" s="624">
        <v>42.5</v>
      </c>
      <c r="DA33" s="636"/>
      <c r="DB33" s="636"/>
      <c r="DC33" s="637"/>
      <c r="DD33" s="627">
        <v>16617034</v>
      </c>
      <c r="DE33" s="634"/>
      <c r="DF33" s="634"/>
      <c r="DG33" s="634"/>
      <c r="DH33" s="634"/>
      <c r="DI33" s="634"/>
      <c r="DJ33" s="634"/>
      <c r="DK33" s="635"/>
      <c r="DL33" s="627">
        <v>10822313</v>
      </c>
      <c r="DM33" s="634"/>
      <c r="DN33" s="634"/>
      <c r="DO33" s="634"/>
      <c r="DP33" s="634"/>
      <c r="DQ33" s="634"/>
      <c r="DR33" s="634"/>
      <c r="DS33" s="634"/>
      <c r="DT33" s="634"/>
      <c r="DU33" s="634"/>
      <c r="DV33" s="635"/>
      <c r="DW33" s="624">
        <v>43.8</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189921</v>
      </c>
      <c r="S34" s="622"/>
      <c r="T34" s="622"/>
      <c r="U34" s="622"/>
      <c r="V34" s="622"/>
      <c r="W34" s="622"/>
      <c r="X34" s="622"/>
      <c r="Y34" s="623"/>
      <c r="Z34" s="659">
        <v>0.4</v>
      </c>
      <c r="AA34" s="659"/>
      <c r="AB34" s="659"/>
      <c r="AC34" s="659"/>
      <c r="AD34" s="660" t="s">
        <v>130</v>
      </c>
      <c r="AE34" s="660"/>
      <c r="AF34" s="660"/>
      <c r="AG34" s="660"/>
      <c r="AH34" s="660"/>
      <c r="AI34" s="660"/>
      <c r="AJ34" s="660"/>
      <c r="AK34" s="660"/>
      <c r="AL34" s="624" t="s">
        <v>147</v>
      </c>
      <c r="AM34" s="625"/>
      <c r="AN34" s="625"/>
      <c r="AO34" s="661"/>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326</v>
      </c>
      <c r="CE34" s="619"/>
      <c r="CF34" s="619"/>
      <c r="CG34" s="619"/>
      <c r="CH34" s="619"/>
      <c r="CI34" s="619"/>
      <c r="CJ34" s="619"/>
      <c r="CK34" s="619"/>
      <c r="CL34" s="619"/>
      <c r="CM34" s="619"/>
      <c r="CN34" s="619"/>
      <c r="CO34" s="619"/>
      <c r="CP34" s="619"/>
      <c r="CQ34" s="620"/>
      <c r="CR34" s="621">
        <v>8177676</v>
      </c>
      <c r="CS34" s="622"/>
      <c r="CT34" s="622"/>
      <c r="CU34" s="622"/>
      <c r="CV34" s="622"/>
      <c r="CW34" s="622"/>
      <c r="CX34" s="622"/>
      <c r="CY34" s="623"/>
      <c r="CZ34" s="624">
        <v>16.399999999999999</v>
      </c>
      <c r="DA34" s="636"/>
      <c r="DB34" s="636"/>
      <c r="DC34" s="637"/>
      <c r="DD34" s="627">
        <v>5321682</v>
      </c>
      <c r="DE34" s="622"/>
      <c r="DF34" s="622"/>
      <c r="DG34" s="622"/>
      <c r="DH34" s="622"/>
      <c r="DI34" s="622"/>
      <c r="DJ34" s="622"/>
      <c r="DK34" s="623"/>
      <c r="DL34" s="627">
        <v>4695167</v>
      </c>
      <c r="DM34" s="622"/>
      <c r="DN34" s="622"/>
      <c r="DO34" s="622"/>
      <c r="DP34" s="622"/>
      <c r="DQ34" s="622"/>
      <c r="DR34" s="622"/>
      <c r="DS34" s="622"/>
      <c r="DT34" s="622"/>
      <c r="DU34" s="622"/>
      <c r="DV34" s="623"/>
      <c r="DW34" s="624">
        <v>19</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489284</v>
      </c>
      <c r="S35" s="622"/>
      <c r="T35" s="622"/>
      <c r="U35" s="622"/>
      <c r="V35" s="622"/>
      <c r="W35" s="622"/>
      <c r="X35" s="622"/>
      <c r="Y35" s="623"/>
      <c r="Z35" s="659">
        <v>1</v>
      </c>
      <c r="AA35" s="659"/>
      <c r="AB35" s="659"/>
      <c r="AC35" s="659"/>
      <c r="AD35" s="660" t="s">
        <v>147</v>
      </c>
      <c r="AE35" s="660"/>
      <c r="AF35" s="660"/>
      <c r="AG35" s="660"/>
      <c r="AH35" s="660"/>
      <c r="AI35" s="660"/>
      <c r="AJ35" s="660"/>
      <c r="AK35" s="660"/>
      <c r="AL35" s="624" t="s">
        <v>147</v>
      </c>
      <c r="AM35" s="625"/>
      <c r="AN35" s="625"/>
      <c r="AO35" s="661"/>
      <c r="AP35" s="220"/>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129661</v>
      </c>
      <c r="CS35" s="634"/>
      <c r="CT35" s="634"/>
      <c r="CU35" s="634"/>
      <c r="CV35" s="634"/>
      <c r="CW35" s="634"/>
      <c r="CX35" s="634"/>
      <c r="CY35" s="635"/>
      <c r="CZ35" s="624">
        <v>0.3</v>
      </c>
      <c r="DA35" s="636"/>
      <c r="DB35" s="636"/>
      <c r="DC35" s="637"/>
      <c r="DD35" s="627">
        <v>120245</v>
      </c>
      <c r="DE35" s="634"/>
      <c r="DF35" s="634"/>
      <c r="DG35" s="634"/>
      <c r="DH35" s="634"/>
      <c r="DI35" s="634"/>
      <c r="DJ35" s="634"/>
      <c r="DK35" s="635"/>
      <c r="DL35" s="627">
        <v>120245</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3599674</v>
      </c>
      <c r="S36" s="622"/>
      <c r="T36" s="622"/>
      <c r="U36" s="622"/>
      <c r="V36" s="622"/>
      <c r="W36" s="622"/>
      <c r="X36" s="622"/>
      <c r="Y36" s="623"/>
      <c r="Z36" s="659">
        <v>7</v>
      </c>
      <c r="AA36" s="659"/>
      <c r="AB36" s="659"/>
      <c r="AC36" s="659"/>
      <c r="AD36" s="660" t="s">
        <v>237</v>
      </c>
      <c r="AE36" s="660"/>
      <c r="AF36" s="660"/>
      <c r="AG36" s="660"/>
      <c r="AH36" s="660"/>
      <c r="AI36" s="660"/>
      <c r="AJ36" s="660"/>
      <c r="AK36" s="660"/>
      <c r="AL36" s="624" t="s">
        <v>130</v>
      </c>
      <c r="AM36" s="625"/>
      <c r="AN36" s="625"/>
      <c r="AO36" s="661"/>
      <c r="AP36" s="220"/>
      <c r="AQ36" s="670" t="s">
        <v>332</v>
      </c>
      <c r="AR36" s="671"/>
      <c r="AS36" s="671"/>
      <c r="AT36" s="671"/>
      <c r="AU36" s="671"/>
      <c r="AV36" s="671"/>
      <c r="AW36" s="671"/>
      <c r="AX36" s="671"/>
      <c r="AY36" s="672"/>
      <c r="AZ36" s="676">
        <v>5290247</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19388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5356158</v>
      </c>
      <c r="CS36" s="622"/>
      <c r="CT36" s="622"/>
      <c r="CU36" s="622"/>
      <c r="CV36" s="622"/>
      <c r="CW36" s="622"/>
      <c r="CX36" s="622"/>
      <c r="CY36" s="623"/>
      <c r="CZ36" s="624">
        <v>10.7</v>
      </c>
      <c r="DA36" s="636"/>
      <c r="DB36" s="636"/>
      <c r="DC36" s="637"/>
      <c r="DD36" s="627">
        <v>4372053</v>
      </c>
      <c r="DE36" s="622"/>
      <c r="DF36" s="622"/>
      <c r="DG36" s="622"/>
      <c r="DH36" s="622"/>
      <c r="DI36" s="622"/>
      <c r="DJ36" s="622"/>
      <c r="DK36" s="623"/>
      <c r="DL36" s="627">
        <v>2708243</v>
      </c>
      <c r="DM36" s="622"/>
      <c r="DN36" s="622"/>
      <c r="DO36" s="622"/>
      <c r="DP36" s="622"/>
      <c r="DQ36" s="622"/>
      <c r="DR36" s="622"/>
      <c r="DS36" s="622"/>
      <c r="DT36" s="622"/>
      <c r="DU36" s="622"/>
      <c r="DV36" s="623"/>
      <c r="DW36" s="624">
        <v>11</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356123</v>
      </c>
      <c r="S37" s="622"/>
      <c r="T37" s="622"/>
      <c r="U37" s="622"/>
      <c r="V37" s="622"/>
      <c r="W37" s="622"/>
      <c r="X37" s="622"/>
      <c r="Y37" s="623"/>
      <c r="Z37" s="659">
        <v>0.7</v>
      </c>
      <c r="AA37" s="659"/>
      <c r="AB37" s="659"/>
      <c r="AC37" s="659"/>
      <c r="AD37" s="660">
        <v>4235</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379110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-454830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712954</v>
      </c>
      <c r="CS37" s="634"/>
      <c r="CT37" s="634"/>
      <c r="CU37" s="634"/>
      <c r="CV37" s="634"/>
      <c r="CW37" s="634"/>
      <c r="CX37" s="634"/>
      <c r="CY37" s="635"/>
      <c r="CZ37" s="624">
        <v>1.4</v>
      </c>
      <c r="DA37" s="636"/>
      <c r="DB37" s="636"/>
      <c r="DC37" s="637"/>
      <c r="DD37" s="627">
        <v>703008</v>
      </c>
      <c r="DE37" s="634"/>
      <c r="DF37" s="634"/>
      <c r="DG37" s="634"/>
      <c r="DH37" s="634"/>
      <c r="DI37" s="634"/>
      <c r="DJ37" s="634"/>
      <c r="DK37" s="635"/>
      <c r="DL37" s="627">
        <v>601745</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1191400</v>
      </c>
      <c r="S38" s="622"/>
      <c r="T38" s="622"/>
      <c r="U38" s="622"/>
      <c r="V38" s="622"/>
      <c r="W38" s="622"/>
      <c r="X38" s="622"/>
      <c r="Y38" s="623"/>
      <c r="Z38" s="659">
        <v>2.2999999999999998</v>
      </c>
      <c r="AA38" s="659"/>
      <c r="AB38" s="659"/>
      <c r="AC38" s="659"/>
      <c r="AD38" s="660" t="s">
        <v>243</v>
      </c>
      <c r="AE38" s="660"/>
      <c r="AF38" s="660"/>
      <c r="AG38" s="660"/>
      <c r="AH38" s="660"/>
      <c r="AI38" s="660"/>
      <c r="AJ38" s="660"/>
      <c r="AK38" s="660"/>
      <c r="AL38" s="624" t="s">
        <v>147</v>
      </c>
      <c r="AM38" s="625"/>
      <c r="AN38" s="625"/>
      <c r="AO38" s="661"/>
      <c r="AQ38" s="654" t="s">
        <v>340</v>
      </c>
      <c r="AR38" s="655"/>
      <c r="AS38" s="655"/>
      <c r="AT38" s="655"/>
      <c r="AU38" s="655"/>
      <c r="AV38" s="655"/>
      <c r="AW38" s="655"/>
      <c r="AX38" s="655"/>
      <c r="AY38" s="656"/>
      <c r="AZ38" s="621">
        <v>275806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15730</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4635331</v>
      </c>
      <c r="CS38" s="622"/>
      <c r="CT38" s="622"/>
      <c r="CU38" s="622"/>
      <c r="CV38" s="622"/>
      <c r="CW38" s="622"/>
      <c r="CX38" s="622"/>
      <c r="CY38" s="623"/>
      <c r="CZ38" s="624">
        <v>9.3000000000000007</v>
      </c>
      <c r="DA38" s="636"/>
      <c r="DB38" s="636"/>
      <c r="DC38" s="637"/>
      <c r="DD38" s="627">
        <v>3910036</v>
      </c>
      <c r="DE38" s="622"/>
      <c r="DF38" s="622"/>
      <c r="DG38" s="622"/>
      <c r="DH38" s="622"/>
      <c r="DI38" s="622"/>
      <c r="DJ38" s="622"/>
      <c r="DK38" s="623"/>
      <c r="DL38" s="627">
        <v>3298658</v>
      </c>
      <c r="DM38" s="622"/>
      <c r="DN38" s="622"/>
      <c r="DO38" s="622"/>
      <c r="DP38" s="622"/>
      <c r="DQ38" s="622"/>
      <c r="DR38" s="622"/>
      <c r="DS38" s="622"/>
      <c r="DT38" s="622"/>
      <c r="DU38" s="622"/>
      <c r="DV38" s="623"/>
      <c r="DW38" s="624">
        <v>13.4</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237</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v>9922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23079</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2938739</v>
      </c>
      <c r="CS39" s="634"/>
      <c r="CT39" s="634"/>
      <c r="CU39" s="634"/>
      <c r="CV39" s="634"/>
      <c r="CW39" s="634"/>
      <c r="CX39" s="634"/>
      <c r="CY39" s="635"/>
      <c r="CZ39" s="624">
        <v>5.9</v>
      </c>
      <c r="DA39" s="636"/>
      <c r="DB39" s="636"/>
      <c r="DC39" s="637"/>
      <c r="DD39" s="627">
        <v>2893018</v>
      </c>
      <c r="DE39" s="634"/>
      <c r="DF39" s="634"/>
      <c r="DG39" s="634"/>
      <c r="DH39" s="634"/>
      <c r="DI39" s="634"/>
      <c r="DJ39" s="634"/>
      <c r="DK39" s="635"/>
      <c r="DL39" s="627" t="s">
        <v>237</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591000</v>
      </c>
      <c r="S40" s="622"/>
      <c r="T40" s="622"/>
      <c r="U40" s="622"/>
      <c r="V40" s="622"/>
      <c r="W40" s="622"/>
      <c r="X40" s="622"/>
      <c r="Y40" s="623"/>
      <c r="Z40" s="659">
        <v>1.2</v>
      </c>
      <c r="AA40" s="659"/>
      <c r="AB40" s="659"/>
      <c r="AC40" s="659"/>
      <c r="AD40" s="660" t="s">
        <v>237</v>
      </c>
      <c r="AE40" s="660"/>
      <c r="AF40" s="660"/>
      <c r="AG40" s="660"/>
      <c r="AH40" s="660"/>
      <c r="AI40" s="660"/>
      <c r="AJ40" s="660"/>
      <c r="AK40" s="660"/>
      <c r="AL40" s="624" t="s">
        <v>147</v>
      </c>
      <c r="AM40" s="625"/>
      <c r="AN40" s="625"/>
      <c r="AO40" s="661"/>
      <c r="AQ40" s="654" t="s">
        <v>348</v>
      </c>
      <c r="AR40" s="655"/>
      <c r="AS40" s="655"/>
      <c r="AT40" s="655"/>
      <c r="AU40" s="655"/>
      <c r="AV40" s="655"/>
      <c r="AW40" s="655"/>
      <c r="AX40" s="655"/>
      <c r="AY40" s="656"/>
      <c r="AZ40" s="621" t="s">
        <v>237</v>
      </c>
      <c r="BA40" s="622"/>
      <c r="BB40" s="622"/>
      <c r="BC40" s="622"/>
      <c r="BD40" s="634"/>
      <c r="BE40" s="634"/>
      <c r="BF40" s="657"/>
      <c r="BG40" s="662" t="s">
        <v>349</v>
      </c>
      <c r="BH40" s="663"/>
      <c r="BI40" s="663"/>
      <c r="BJ40" s="663"/>
      <c r="BK40" s="663"/>
      <c r="BL40" s="221"/>
      <c r="BM40" s="619" t="s">
        <v>350</v>
      </c>
      <c r="BN40" s="619"/>
      <c r="BO40" s="619"/>
      <c r="BP40" s="619"/>
      <c r="BQ40" s="619"/>
      <c r="BR40" s="619"/>
      <c r="BS40" s="619"/>
      <c r="BT40" s="619"/>
      <c r="BU40" s="620"/>
      <c r="BV40" s="621">
        <v>106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130</v>
      </c>
      <c r="CS40" s="622"/>
      <c r="CT40" s="622"/>
      <c r="CU40" s="622"/>
      <c r="CV40" s="622"/>
      <c r="CW40" s="622"/>
      <c r="CX40" s="622"/>
      <c r="CY40" s="623"/>
      <c r="CZ40" s="624" t="s">
        <v>243</v>
      </c>
      <c r="DA40" s="636"/>
      <c r="DB40" s="636"/>
      <c r="DC40" s="637"/>
      <c r="DD40" s="627" t="s">
        <v>147</v>
      </c>
      <c r="DE40" s="622"/>
      <c r="DF40" s="622"/>
      <c r="DG40" s="622"/>
      <c r="DH40" s="622"/>
      <c r="DI40" s="622"/>
      <c r="DJ40" s="622"/>
      <c r="DK40" s="623"/>
      <c r="DL40" s="627" t="s">
        <v>243</v>
      </c>
      <c r="DM40" s="622"/>
      <c r="DN40" s="622"/>
      <c r="DO40" s="622"/>
      <c r="DP40" s="622"/>
      <c r="DQ40" s="622"/>
      <c r="DR40" s="622"/>
      <c r="DS40" s="622"/>
      <c r="DT40" s="622"/>
      <c r="DU40" s="622"/>
      <c r="DV40" s="623"/>
      <c r="DW40" s="624" t="s">
        <v>147</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51081080</v>
      </c>
      <c r="S41" s="646"/>
      <c r="T41" s="646"/>
      <c r="U41" s="646"/>
      <c r="V41" s="646"/>
      <c r="W41" s="646"/>
      <c r="X41" s="646"/>
      <c r="Y41" s="649"/>
      <c r="Z41" s="650">
        <v>100</v>
      </c>
      <c r="AA41" s="650"/>
      <c r="AB41" s="650"/>
      <c r="AC41" s="650"/>
      <c r="AD41" s="651">
        <v>24109161</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1186526</v>
      </c>
      <c r="BA41" s="622"/>
      <c r="BB41" s="622"/>
      <c r="BC41" s="622"/>
      <c r="BD41" s="634"/>
      <c r="BE41" s="634"/>
      <c r="BF41" s="657"/>
      <c r="BG41" s="662"/>
      <c r="BH41" s="663"/>
      <c r="BI41" s="663"/>
      <c r="BJ41" s="663"/>
      <c r="BK41" s="663"/>
      <c r="BL41" s="221"/>
      <c r="BM41" s="619" t="s">
        <v>354</v>
      </c>
      <c r="BN41" s="619"/>
      <c r="BO41" s="619"/>
      <c r="BP41" s="619"/>
      <c r="BQ41" s="619"/>
      <c r="BR41" s="619"/>
      <c r="BS41" s="619"/>
      <c r="BT41" s="619"/>
      <c r="BU41" s="620"/>
      <c r="BV41" s="621" t="s">
        <v>147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243</v>
      </c>
      <c r="DA41" s="636"/>
      <c r="DB41" s="636"/>
      <c r="DC41" s="637"/>
      <c r="DD41" s="627" t="s">
        <v>147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3438883</v>
      </c>
      <c r="BA42" s="646"/>
      <c r="BB42" s="646"/>
      <c r="BC42" s="646"/>
      <c r="BD42" s="606"/>
      <c r="BE42" s="606"/>
      <c r="BF42" s="669"/>
      <c r="BG42" s="664"/>
      <c r="BH42" s="665"/>
      <c r="BI42" s="665"/>
      <c r="BJ42" s="665"/>
      <c r="BK42" s="665"/>
      <c r="BL42" s="222"/>
      <c r="BM42" s="603" t="s">
        <v>357</v>
      </c>
      <c r="BN42" s="603"/>
      <c r="BO42" s="603"/>
      <c r="BP42" s="603"/>
      <c r="BQ42" s="603"/>
      <c r="BR42" s="603"/>
      <c r="BS42" s="603"/>
      <c r="BT42" s="603"/>
      <c r="BU42" s="604"/>
      <c r="BV42" s="605">
        <v>328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4316800</v>
      </c>
      <c r="CS42" s="634"/>
      <c r="CT42" s="634"/>
      <c r="CU42" s="634"/>
      <c r="CV42" s="634"/>
      <c r="CW42" s="634"/>
      <c r="CX42" s="634"/>
      <c r="CY42" s="635"/>
      <c r="CZ42" s="624">
        <v>8.6</v>
      </c>
      <c r="DA42" s="636"/>
      <c r="DB42" s="636"/>
      <c r="DC42" s="637"/>
      <c r="DD42" s="627">
        <v>972803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2" t="s">
        <v>359</v>
      </c>
      <c r="CD43" s="618" t="s">
        <v>360</v>
      </c>
      <c r="CE43" s="619"/>
      <c r="CF43" s="619"/>
      <c r="CG43" s="619"/>
      <c r="CH43" s="619"/>
      <c r="CI43" s="619"/>
      <c r="CJ43" s="619"/>
      <c r="CK43" s="619"/>
      <c r="CL43" s="619"/>
      <c r="CM43" s="619"/>
      <c r="CN43" s="619"/>
      <c r="CO43" s="619"/>
      <c r="CP43" s="619"/>
      <c r="CQ43" s="620"/>
      <c r="CR43" s="621">
        <v>89774</v>
      </c>
      <c r="CS43" s="634"/>
      <c r="CT43" s="634"/>
      <c r="CU43" s="634"/>
      <c r="CV43" s="634"/>
      <c r="CW43" s="634"/>
      <c r="CX43" s="634"/>
      <c r="CY43" s="635"/>
      <c r="CZ43" s="624">
        <v>0.2</v>
      </c>
      <c r="DA43" s="636"/>
      <c r="DB43" s="636"/>
      <c r="DC43" s="637"/>
      <c r="DD43" s="627">
        <v>89774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4316800</v>
      </c>
      <c r="CS44" s="622"/>
      <c r="CT44" s="622"/>
      <c r="CU44" s="622"/>
      <c r="CV44" s="622"/>
      <c r="CW44" s="622"/>
      <c r="CX44" s="622"/>
      <c r="CY44" s="623"/>
      <c r="CZ44" s="624">
        <v>8.6</v>
      </c>
      <c r="DA44" s="625"/>
      <c r="DB44" s="625"/>
      <c r="DC44" s="626"/>
      <c r="DD44" s="627">
        <v>972803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2281287</v>
      </c>
      <c r="CS45" s="634"/>
      <c r="CT45" s="634"/>
      <c r="CU45" s="634"/>
      <c r="CV45" s="634"/>
      <c r="CW45" s="634"/>
      <c r="CX45" s="634"/>
      <c r="CY45" s="635"/>
      <c r="CZ45" s="624">
        <v>4.5999999999999996</v>
      </c>
      <c r="DA45" s="636"/>
      <c r="DB45" s="636"/>
      <c r="DC45" s="637"/>
      <c r="DD45" s="627">
        <v>334322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3"/>
      <c r="CD46" s="642"/>
      <c r="CE46" s="643"/>
      <c r="CF46" s="618" t="s">
        <v>365</v>
      </c>
      <c r="CG46" s="619"/>
      <c r="CH46" s="619"/>
      <c r="CI46" s="619"/>
      <c r="CJ46" s="619"/>
      <c r="CK46" s="619"/>
      <c r="CL46" s="619"/>
      <c r="CM46" s="619"/>
      <c r="CN46" s="619"/>
      <c r="CO46" s="619"/>
      <c r="CP46" s="619"/>
      <c r="CQ46" s="620"/>
      <c r="CR46" s="621">
        <v>2035513</v>
      </c>
      <c r="CS46" s="622"/>
      <c r="CT46" s="622"/>
      <c r="CU46" s="622"/>
      <c r="CV46" s="622"/>
      <c r="CW46" s="622"/>
      <c r="CX46" s="622"/>
      <c r="CY46" s="623"/>
      <c r="CZ46" s="624">
        <v>4.0999999999999996</v>
      </c>
      <c r="DA46" s="625"/>
      <c r="DB46" s="625"/>
      <c r="DC46" s="626"/>
      <c r="DD46" s="627">
        <v>638481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3"/>
      <c r="CD47" s="642"/>
      <c r="CE47" s="643"/>
      <c r="CF47" s="618" t="s">
        <v>366</v>
      </c>
      <c r="CG47" s="619"/>
      <c r="CH47" s="619"/>
      <c r="CI47" s="619"/>
      <c r="CJ47" s="619"/>
      <c r="CK47" s="619"/>
      <c r="CL47" s="619"/>
      <c r="CM47" s="619"/>
      <c r="CN47" s="619"/>
      <c r="CO47" s="619"/>
      <c r="CP47" s="619"/>
      <c r="CQ47" s="620"/>
      <c r="CR47" s="621" t="s">
        <v>147</v>
      </c>
      <c r="CS47" s="634"/>
      <c r="CT47" s="634"/>
      <c r="CU47" s="634"/>
      <c r="CV47" s="634"/>
      <c r="CW47" s="634"/>
      <c r="CX47" s="634"/>
      <c r="CY47" s="635"/>
      <c r="CZ47" s="624" t="s">
        <v>147</v>
      </c>
      <c r="DA47" s="636"/>
      <c r="DB47" s="636"/>
      <c r="DC47" s="637"/>
      <c r="DD47" s="627" t="s">
        <v>243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3"/>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3"/>
      <c r="CD49" s="602" t="s">
        <v>368</v>
      </c>
      <c r="CE49" s="603"/>
      <c r="CF49" s="603"/>
      <c r="CG49" s="603"/>
      <c r="CH49" s="603"/>
      <c r="CI49" s="603"/>
      <c r="CJ49" s="603"/>
      <c r="CK49" s="603"/>
      <c r="CL49" s="603"/>
      <c r="CM49" s="603"/>
      <c r="CN49" s="603"/>
      <c r="CO49" s="603"/>
      <c r="CP49" s="603"/>
      <c r="CQ49" s="604"/>
      <c r="CR49" s="605">
        <v>49953258</v>
      </c>
      <c r="CS49" s="606"/>
      <c r="CT49" s="606"/>
      <c r="CU49" s="606"/>
      <c r="CV49" s="606"/>
      <c r="CW49" s="606"/>
      <c r="CX49" s="606"/>
      <c r="CY49" s="607"/>
      <c r="CZ49" s="608">
        <v>100</v>
      </c>
      <c r="DA49" s="609"/>
      <c r="DB49" s="609"/>
      <c r="DC49" s="610"/>
      <c r="DD49" s="611">
        <v>29678473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RDwJ+JF9ZPh4RO/B4MCunCbH0q71icp7oR0oAfJTheurMoJett4GLqXkG5EQnEqobrFumU3+8Vwl4bwlnBgVQ==" saltValue="OMPDFRBLxj5P78Qa0Szz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100" t="s">
        <v>369</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01" t="s">
        <v>370</v>
      </c>
      <c r="DK2" s="1102"/>
      <c r="DL2" s="1102"/>
      <c r="DM2" s="1102"/>
      <c r="DN2" s="1102"/>
      <c r="DO2" s="1103"/>
      <c r="DP2" s="226"/>
      <c r="DQ2" s="1101" t="s">
        <v>371</v>
      </c>
      <c r="DR2" s="1102"/>
      <c r="DS2" s="1102"/>
      <c r="DT2" s="1102"/>
      <c r="DU2" s="1102"/>
      <c r="DV2" s="1102"/>
      <c r="DW2" s="1102"/>
      <c r="DX2" s="1102"/>
      <c r="DY2" s="1102"/>
      <c r="DZ2" s="1103"/>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6" t="s">
        <v>372</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0"/>
      <c r="BA4" s="230"/>
      <c r="BB4" s="230"/>
      <c r="BC4" s="230"/>
      <c r="BD4" s="230"/>
      <c r="BE4" s="231"/>
      <c r="BF4" s="231"/>
      <c r="BG4" s="231"/>
      <c r="BH4" s="231"/>
      <c r="BI4" s="231"/>
      <c r="BJ4" s="231"/>
      <c r="BK4" s="231"/>
      <c r="BL4" s="231"/>
      <c r="BM4" s="231"/>
      <c r="BN4" s="231"/>
      <c r="BO4" s="231"/>
      <c r="BP4" s="231"/>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2"/>
    </row>
    <row r="5" spans="1:131" s="233" customFormat="1" ht="26.25" customHeight="1" x14ac:dyDescent="0.2">
      <c r="A5" s="992" t="s">
        <v>374</v>
      </c>
      <c r="B5" s="993"/>
      <c r="C5" s="993"/>
      <c r="D5" s="993"/>
      <c r="E5" s="993"/>
      <c r="F5" s="993"/>
      <c r="G5" s="993"/>
      <c r="H5" s="993"/>
      <c r="I5" s="993"/>
      <c r="J5" s="993"/>
      <c r="K5" s="993"/>
      <c r="L5" s="993"/>
      <c r="M5" s="993"/>
      <c r="N5" s="993"/>
      <c r="O5" s="993"/>
      <c r="P5" s="994"/>
      <c r="Q5" s="998" t="s">
        <v>375</v>
      </c>
      <c r="R5" s="999"/>
      <c r="S5" s="999"/>
      <c r="T5" s="999"/>
      <c r="U5" s="1000"/>
      <c r="V5" s="998" t="s">
        <v>376</v>
      </c>
      <c r="W5" s="999"/>
      <c r="X5" s="999"/>
      <c r="Y5" s="999"/>
      <c r="Z5" s="1000"/>
      <c r="AA5" s="998" t="s">
        <v>377</v>
      </c>
      <c r="AB5" s="999"/>
      <c r="AC5" s="999"/>
      <c r="AD5" s="999"/>
      <c r="AE5" s="999"/>
      <c r="AF5" s="1104" t="s">
        <v>378</v>
      </c>
      <c r="AG5" s="999"/>
      <c r="AH5" s="999"/>
      <c r="AI5" s="999"/>
      <c r="AJ5" s="1012"/>
      <c r="AK5" s="999" t="s">
        <v>379</v>
      </c>
      <c r="AL5" s="999"/>
      <c r="AM5" s="999"/>
      <c r="AN5" s="999"/>
      <c r="AO5" s="1000"/>
      <c r="AP5" s="998" t="s">
        <v>380</v>
      </c>
      <c r="AQ5" s="999"/>
      <c r="AR5" s="999"/>
      <c r="AS5" s="999"/>
      <c r="AT5" s="1000"/>
      <c r="AU5" s="998" t="s">
        <v>381</v>
      </c>
      <c r="AV5" s="999"/>
      <c r="AW5" s="999"/>
      <c r="AX5" s="999"/>
      <c r="AY5" s="1012"/>
      <c r="AZ5" s="230"/>
      <c r="BA5" s="230"/>
      <c r="BB5" s="230"/>
      <c r="BC5" s="230"/>
      <c r="BD5" s="230"/>
      <c r="BE5" s="231"/>
      <c r="BF5" s="231"/>
      <c r="BG5" s="231"/>
      <c r="BH5" s="231"/>
      <c r="BI5" s="231"/>
      <c r="BJ5" s="231"/>
      <c r="BK5" s="231"/>
      <c r="BL5" s="231"/>
      <c r="BM5" s="231"/>
      <c r="BN5" s="231"/>
      <c r="BO5" s="231"/>
      <c r="BP5" s="231"/>
      <c r="BQ5" s="992" t="s">
        <v>382</v>
      </c>
      <c r="BR5" s="993"/>
      <c r="BS5" s="993"/>
      <c r="BT5" s="993"/>
      <c r="BU5" s="993"/>
      <c r="BV5" s="993"/>
      <c r="BW5" s="993"/>
      <c r="BX5" s="993"/>
      <c r="BY5" s="993"/>
      <c r="BZ5" s="993"/>
      <c r="CA5" s="993"/>
      <c r="CB5" s="993"/>
      <c r="CC5" s="993"/>
      <c r="CD5" s="993"/>
      <c r="CE5" s="993"/>
      <c r="CF5" s="993"/>
      <c r="CG5" s="994"/>
      <c r="CH5" s="998" t="s">
        <v>383</v>
      </c>
      <c r="CI5" s="999"/>
      <c r="CJ5" s="999"/>
      <c r="CK5" s="999"/>
      <c r="CL5" s="1000"/>
      <c r="CM5" s="998" t="s">
        <v>384</v>
      </c>
      <c r="CN5" s="999"/>
      <c r="CO5" s="999"/>
      <c r="CP5" s="999"/>
      <c r="CQ5" s="1000"/>
      <c r="CR5" s="998" t="s">
        <v>385</v>
      </c>
      <c r="CS5" s="999"/>
      <c r="CT5" s="999"/>
      <c r="CU5" s="999"/>
      <c r="CV5" s="1000"/>
      <c r="CW5" s="998" t="s">
        <v>386</v>
      </c>
      <c r="CX5" s="999"/>
      <c r="CY5" s="999"/>
      <c r="CZ5" s="999"/>
      <c r="DA5" s="1000"/>
      <c r="DB5" s="998" t="s">
        <v>387</v>
      </c>
      <c r="DC5" s="999"/>
      <c r="DD5" s="999"/>
      <c r="DE5" s="999"/>
      <c r="DF5" s="1000"/>
      <c r="DG5" s="1094" t="s">
        <v>388</v>
      </c>
      <c r="DH5" s="1095"/>
      <c r="DI5" s="1095"/>
      <c r="DJ5" s="1095"/>
      <c r="DK5" s="1096"/>
      <c r="DL5" s="1094" t="s">
        <v>389</v>
      </c>
      <c r="DM5" s="1095"/>
      <c r="DN5" s="1095"/>
      <c r="DO5" s="1095"/>
      <c r="DP5" s="1096"/>
      <c r="DQ5" s="998" t="s">
        <v>390</v>
      </c>
      <c r="DR5" s="999"/>
      <c r="DS5" s="999"/>
      <c r="DT5" s="999"/>
      <c r="DU5" s="1000"/>
      <c r="DV5" s="998" t="s">
        <v>381</v>
      </c>
      <c r="DW5" s="999"/>
      <c r="DX5" s="999"/>
      <c r="DY5" s="999"/>
      <c r="DZ5" s="1012"/>
      <c r="EA5" s="232"/>
    </row>
    <row r="6" spans="1:131" s="233"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5"/>
      <c r="AG6" s="1002"/>
      <c r="AH6" s="1002"/>
      <c r="AI6" s="1002"/>
      <c r="AJ6" s="1013"/>
      <c r="AK6" s="1002"/>
      <c r="AL6" s="1002"/>
      <c r="AM6" s="1002"/>
      <c r="AN6" s="1002"/>
      <c r="AO6" s="1003"/>
      <c r="AP6" s="1001"/>
      <c r="AQ6" s="1002"/>
      <c r="AR6" s="1002"/>
      <c r="AS6" s="1002"/>
      <c r="AT6" s="1003"/>
      <c r="AU6" s="1001"/>
      <c r="AV6" s="1002"/>
      <c r="AW6" s="1002"/>
      <c r="AX6" s="1002"/>
      <c r="AY6" s="1013"/>
      <c r="AZ6" s="230"/>
      <c r="BA6" s="230"/>
      <c r="BB6" s="230"/>
      <c r="BC6" s="230"/>
      <c r="BD6" s="230"/>
      <c r="BE6" s="231"/>
      <c r="BF6" s="231"/>
      <c r="BG6" s="231"/>
      <c r="BH6" s="231"/>
      <c r="BI6" s="231"/>
      <c r="BJ6" s="231"/>
      <c r="BK6" s="231"/>
      <c r="BL6" s="231"/>
      <c r="BM6" s="231"/>
      <c r="BN6" s="231"/>
      <c r="BO6" s="231"/>
      <c r="BP6" s="231"/>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7"/>
      <c r="DH6" s="1098"/>
      <c r="DI6" s="1098"/>
      <c r="DJ6" s="1098"/>
      <c r="DK6" s="1099"/>
      <c r="DL6" s="1097"/>
      <c r="DM6" s="1098"/>
      <c r="DN6" s="1098"/>
      <c r="DO6" s="1098"/>
      <c r="DP6" s="1099"/>
      <c r="DQ6" s="1001"/>
      <c r="DR6" s="1002"/>
      <c r="DS6" s="1002"/>
      <c r="DT6" s="1002"/>
      <c r="DU6" s="1003"/>
      <c r="DV6" s="1001"/>
      <c r="DW6" s="1002"/>
      <c r="DX6" s="1002"/>
      <c r="DY6" s="1002"/>
      <c r="DZ6" s="1013"/>
      <c r="EA6" s="232"/>
    </row>
    <row r="7" spans="1:131" s="233" customFormat="1" ht="26.25" customHeight="1" thickTop="1" x14ac:dyDescent="0.2">
      <c r="A7" s="234">
        <v>1</v>
      </c>
      <c r="B7" s="1044" t="s">
        <v>391</v>
      </c>
      <c r="C7" s="1045"/>
      <c r="D7" s="1045"/>
      <c r="E7" s="1045"/>
      <c r="F7" s="1045"/>
      <c r="G7" s="1045"/>
      <c r="H7" s="1045"/>
      <c r="I7" s="1045"/>
      <c r="J7" s="1045"/>
      <c r="K7" s="1045"/>
      <c r="L7" s="1045"/>
      <c r="M7" s="1045"/>
      <c r="N7" s="1045"/>
      <c r="O7" s="1045"/>
      <c r="P7" s="1046"/>
      <c r="Q7" s="1081">
        <v>51346</v>
      </c>
      <c r="R7" s="1082"/>
      <c r="S7" s="1082"/>
      <c r="T7" s="1082"/>
      <c r="U7" s="1082"/>
      <c r="V7" s="1082">
        <v>50218</v>
      </c>
      <c r="W7" s="1082"/>
      <c r="X7" s="1082"/>
      <c r="Y7" s="1082"/>
      <c r="Z7" s="1082"/>
      <c r="AA7" s="1082">
        <v>1128</v>
      </c>
      <c r="AB7" s="1082"/>
      <c r="AC7" s="1082"/>
      <c r="AD7" s="1082"/>
      <c r="AE7" s="1083"/>
      <c r="AF7" s="1084">
        <v>676</v>
      </c>
      <c r="AG7" s="1085"/>
      <c r="AH7" s="1085"/>
      <c r="AI7" s="1085"/>
      <c r="AJ7" s="1086"/>
      <c r="AK7" s="1087" t="s">
        <v>587</v>
      </c>
      <c r="AL7" s="1088"/>
      <c r="AM7" s="1088"/>
      <c r="AN7" s="1088"/>
      <c r="AO7" s="1088"/>
      <c r="AP7" s="1088">
        <v>24409</v>
      </c>
      <c r="AQ7" s="1088"/>
      <c r="AR7" s="1088"/>
      <c r="AS7" s="1088"/>
      <c r="AT7" s="1088"/>
      <c r="AU7" s="1089"/>
      <c r="AV7" s="1089"/>
      <c r="AW7" s="1089"/>
      <c r="AX7" s="1089"/>
      <c r="AY7" s="1090"/>
      <c r="AZ7" s="230"/>
      <c r="BA7" s="230"/>
      <c r="BB7" s="230"/>
      <c r="BC7" s="230"/>
      <c r="BD7" s="230"/>
      <c r="BE7" s="231"/>
      <c r="BF7" s="231"/>
      <c r="BG7" s="231"/>
      <c r="BH7" s="231"/>
      <c r="BI7" s="231"/>
      <c r="BJ7" s="231"/>
      <c r="BK7" s="231"/>
      <c r="BL7" s="231"/>
      <c r="BM7" s="231"/>
      <c r="BN7" s="231"/>
      <c r="BO7" s="231"/>
      <c r="BP7" s="231"/>
      <c r="BQ7" s="234">
        <v>1</v>
      </c>
      <c r="BR7" s="235" t="s">
        <v>589</v>
      </c>
      <c r="BS7" s="1091" t="s">
        <v>590</v>
      </c>
      <c r="BT7" s="1092"/>
      <c r="BU7" s="1092"/>
      <c r="BV7" s="1092"/>
      <c r="BW7" s="1092"/>
      <c r="BX7" s="1092"/>
      <c r="BY7" s="1092"/>
      <c r="BZ7" s="1092"/>
      <c r="CA7" s="1092"/>
      <c r="CB7" s="1092"/>
      <c r="CC7" s="1092"/>
      <c r="CD7" s="1092"/>
      <c r="CE7" s="1092"/>
      <c r="CF7" s="1092"/>
      <c r="CG7" s="1093"/>
      <c r="CH7" s="1109">
        <v>0</v>
      </c>
      <c r="CI7" s="1110"/>
      <c r="CJ7" s="1110"/>
      <c r="CK7" s="1110"/>
      <c r="CL7" s="1111"/>
      <c r="CM7" s="1109">
        <v>90</v>
      </c>
      <c r="CN7" s="1110"/>
      <c r="CO7" s="1110"/>
      <c r="CP7" s="1110"/>
      <c r="CQ7" s="1111"/>
      <c r="CR7" s="1109">
        <v>5</v>
      </c>
      <c r="CS7" s="1110"/>
      <c r="CT7" s="1110"/>
      <c r="CU7" s="1110"/>
      <c r="CV7" s="1111"/>
      <c r="CW7" s="1109" t="s">
        <v>591</v>
      </c>
      <c r="CX7" s="1110"/>
      <c r="CY7" s="1110"/>
      <c r="CZ7" s="1110"/>
      <c r="DA7" s="1111"/>
      <c r="DB7" s="1109" t="s">
        <v>591</v>
      </c>
      <c r="DC7" s="1110"/>
      <c r="DD7" s="1110"/>
      <c r="DE7" s="1110"/>
      <c r="DF7" s="1111"/>
      <c r="DG7" s="1109" t="s">
        <v>591</v>
      </c>
      <c r="DH7" s="1110"/>
      <c r="DI7" s="1110"/>
      <c r="DJ7" s="1110"/>
      <c r="DK7" s="1111"/>
      <c r="DL7" s="1109" t="s">
        <v>591</v>
      </c>
      <c r="DM7" s="1110"/>
      <c r="DN7" s="1110"/>
      <c r="DO7" s="1110"/>
      <c r="DP7" s="1111"/>
      <c r="DQ7" s="1109" t="s">
        <v>591</v>
      </c>
      <c r="DR7" s="1110"/>
      <c r="DS7" s="1110"/>
      <c r="DT7" s="1110"/>
      <c r="DU7" s="1111"/>
      <c r="DV7" s="1091"/>
      <c r="DW7" s="1092"/>
      <c r="DX7" s="1092"/>
      <c r="DY7" s="1092"/>
      <c r="DZ7" s="1112"/>
      <c r="EA7" s="232"/>
    </row>
    <row r="8" spans="1:131" s="233" customFormat="1" ht="26.25" customHeight="1" x14ac:dyDescent="0.2">
      <c r="A8" s="236">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30"/>
      <c r="BA8" s="230"/>
      <c r="BB8" s="230"/>
      <c r="BC8" s="230"/>
      <c r="BD8" s="230"/>
      <c r="BE8" s="231"/>
      <c r="BF8" s="231"/>
      <c r="BG8" s="231"/>
      <c r="BH8" s="231"/>
      <c r="BI8" s="231"/>
      <c r="BJ8" s="231"/>
      <c r="BK8" s="231"/>
      <c r="BL8" s="231"/>
      <c r="BM8" s="231"/>
      <c r="BN8" s="231"/>
      <c r="BO8" s="231"/>
      <c r="BP8" s="231"/>
      <c r="BQ8" s="236">
        <v>2</v>
      </c>
      <c r="BR8" s="237"/>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32"/>
    </row>
    <row r="9" spans="1:131" s="233" customFormat="1" ht="26.25" customHeight="1" x14ac:dyDescent="0.2">
      <c r="A9" s="236">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30"/>
      <c r="BA9" s="230"/>
      <c r="BB9" s="230"/>
      <c r="BC9" s="230"/>
      <c r="BD9" s="230"/>
      <c r="BE9" s="231"/>
      <c r="BF9" s="231"/>
      <c r="BG9" s="231"/>
      <c r="BH9" s="231"/>
      <c r="BI9" s="231"/>
      <c r="BJ9" s="231"/>
      <c r="BK9" s="231"/>
      <c r="BL9" s="231"/>
      <c r="BM9" s="231"/>
      <c r="BN9" s="231"/>
      <c r="BO9" s="231"/>
      <c r="BP9" s="231"/>
      <c r="BQ9" s="236">
        <v>3</v>
      </c>
      <c r="BR9" s="237"/>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2"/>
    </row>
    <row r="10" spans="1:131" s="233" customFormat="1" ht="26.25" customHeight="1" x14ac:dyDescent="0.2">
      <c r="A10" s="236">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30"/>
      <c r="BA10" s="230"/>
      <c r="BB10" s="230"/>
      <c r="BC10" s="230"/>
      <c r="BD10" s="230"/>
      <c r="BE10" s="231"/>
      <c r="BF10" s="231"/>
      <c r="BG10" s="231"/>
      <c r="BH10" s="231"/>
      <c r="BI10" s="231"/>
      <c r="BJ10" s="231"/>
      <c r="BK10" s="231"/>
      <c r="BL10" s="231"/>
      <c r="BM10" s="231"/>
      <c r="BN10" s="231"/>
      <c r="BO10" s="231"/>
      <c r="BP10" s="231"/>
      <c r="BQ10" s="236">
        <v>4</v>
      </c>
      <c r="BR10" s="237"/>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2"/>
    </row>
    <row r="11" spans="1:131" s="233" customFormat="1" ht="26.25" customHeight="1" x14ac:dyDescent="0.2">
      <c r="A11" s="236">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0"/>
      <c r="BA11" s="230"/>
      <c r="BB11" s="230"/>
      <c r="BC11" s="230"/>
      <c r="BD11" s="230"/>
      <c r="BE11" s="231"/>
      <c r="BF11" s="231"/>
      <c r="BG11" s="231"/>
      <c r="BH11" s="231"/>
      <c r="BI11" s="231"/>
      <c r="BJ11" s="231"/>
      <c r="BK11" s="231"/>
      <c r="BL11" s="231"/>
      <c r="BM11" s="231"/>
      <c r="BN11" s="231"/>
      <c r="BO11" s="231"/>
      <c r="BP11" s="231"/>
      <c r="BQ11" s="236">
        <v>5</v>
      </c>
      <c r="BR11" s="237"/>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2"/>
    </row>
    <row r="12" spans="1:131" s="233" customFormat="1" ht="26.25" customHeight="1" x14ac:dyDescent="0.2">
      <c r="A12" s="236">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0"/>
      <c r="BA12" s="230"/>
      <c r="BB12" s="230"/>
      <c r="BC12" s="230"/>
      <c r="BD12" s="230"/>
      <c r="BE12" s="231"/>
      <c r="BF12" s="231"/>
      <c r="BG12" s="231"/>
      <c r="BH12" s="231"/>
      <c r="BI12" s="231"/>
      <c r="BJ12" s="231"/>
      <c r="BK12" s="231"/>
      <c r="BL12" s="231"/>
      <c r="BM12" s="231"/>
      <c r="BN12" s="231"/>
      <c r="BO12" s="231"/>
      <c r="BP12" s="231"/>
      <c r="BQ12" s="236">
        <v>6</v>
      </c>
      <c r="BR12" s="237"/>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2"/>
    </row>
    <row r="13" spans="1:131" s="233" customFormat="1" ht="26.25" customHeight="1" x14ac:dyDescent="0.2">
      <c r="A13" s="236">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0"/>
      <c r="BA13" s="230"/>
      <c r="BB13" s="230"/>
      <c r="BC13" s="230"/>
      <c r="BD13" s="230"/>
      <c r="BE13" s="231"/>
      <c r="BF13" s="231"/>
      <c r="BG13" s="231"/>
      <c r="BH13" s="231"/>
      <c r="BI13" s="231"/>
      <c r="BJ13" s="231"/>
      <c r="BK13" s="231"/>
      <c r="BL13" s="231"/>
      <c r="BM13" s="231"/>
      <c r="BN13" s="231"/>
      <c r="BO13" s="231"/>
      <c r="BP13" s="231"/>
      <c r="BQ13" s="236">
        <v>7</v>
      </c>
      <c r="BR13" s="237"/>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2"/>
    </row>
    <row r="14" spans="1:131" s="233" customFormat="1" ht="26.25" customHeight="1" x14ac:dyDescent="0.2">
      <c r="A14" s="236">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0"/>
      <c r="BA14" s="230"/>
      <c r="BB14" s="230"/>
      <c r="BC14" s="230"/>
      <c r="BD14" s="230"/>
      <c r="BE14" s="231"/>
      <c r="BF14" s="231"/>
      <c r="BG14" s="231"/>
      <c r="BH14" s="231"/>
      <c r="BI14" s="231"/>
      <c r="BJ14" s="231"/>
      <c r="BK14" s="231"/>
      <c r="BL14" s="231"/>
      <c r="BM14" s="231"/>
      <c r="BN14" s="231"/>
      <c r="BO14" s="231"/>
      <c r="BP14" s="231"/>
      <c r="BQ14" s="236">
        <v>8</v>
      </c>
      <c r="BR14" s="237"/>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2"/>
    </row>
    <row r="15" spans="1:131" s="233" customFormat="1" ht="26.25" customHeight="1" x14ac:dyDescent="0.2">
      <c r="A15" s="236">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0"/>
      <c r="BA15" s="230"/>
      <c r="BB15" s="230"/>
      <c r="BC15" s="230"/>
      <c r="BD15" s="230"/>
      <c r="BE15" s="231"/>
      <c r="BF15" s="231"/>
      <c r="BG15" s="231"/>
      <c r="BH15" s="231"/>
      <c r="BI15" s="231"/>
      <c r="BJ15" s="231"/>
      <c r="BK15" s="231"/>
      <c r="BL15" s="231"/>
      <c r="BM15" s="231"/>
      <c r="BN15" s="231"/>
      <c r="BO15" s="231"/>
      <c r="BP15" s="231"/>
      <c r="BQ15" s="236">
        <v>9</v>
      </c>
      <c r="BR15" s="237"/>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2"/>
    </row>
    <row r="16" spans="1:131" s="233" customFormat="1" ht="26.25" customHeight="1" x14ac:dyDescent="0.2">
      <c r="A16" s="236">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0"/>
      <c r="BA16" s="230"/>
      <c r="BB16" s="230"/>
      <c r="BC16" s="230"/>
      <c r="BD16" s="230"/>
      <c r="BE16" s="231"/>
      <c r="BF16" s="231"/>
      <c r="BG16" s="231"/>
      <c r="BH16" s="231"/>
      <c r="BI16" s="231"/>
      <c r="BJ16" s="231"/>
      <c r="BK16" s="231"/>
      <c r="BL16" s="231"/>
      <c r="BM16" s="231"/>
      <c r="BN16" s="231"/>
      <c r="BO16" s="231"/>
      <c r="BP16" s="231"/>
      <c r="BQ16" s="236">
        <v>10</v>
      </c>
      <c r="BR16" s="237"/>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2"/>
    </row>
    <row r="17" spans="1:131" s="233" customFormat="1" ht="26.25" customHeight="1" x14ac:dyDescent="0.2">
      <c r="A17" s="236">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0"/>
      <c r="BA17" s="230"/>
      <c r="BB17" s="230"/>
      <c r="BC17" s="230"/>
      <c r="BD17" s="230"/>
      <c r="BE17" s="231"/>
      <c r="BF17" s="231"/>
      <c r="BG17" s="231"/>
      <c r="BH17" s="231"/>
      <c r="BI17" s="231"/>
      <c r="BJ17" s="231"/>
      <c r="BK17" s="231"/>
      <c r="BL17" s="231"/>
      <c r="BM17" s="231"/>
      <c r="BN17" s="231"/>
      <c r="BO17" s="231"/>
      <c r="BP17" s="231"/>
      <c r="BQ17" s="236">
        <v>11</v>
      </c>
      <c r="BR17" s="237"/>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2"/>
    </row>
    <row r="18" spans="1:131" s="233" customFormat="1" ht="26.25" customHeight="1" x14ac:dyDescent="0.2">
      <c r="A18" s="236">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0"/>
      <c r="BA18" s="230"/>
      <c r="BB18" s="230"/>
      <c r="BC18" s="230"/>
      <c r="BD18" s="230"/>
      <c r="BE18" s="231"/>
      <c r="BF18" s="231"/>
      <c r="BG18" s="231"/>
      <c r="BH18" s="231"/>
      <c r="BI18" s="231"/>
      <c r="BJ18" s="231"/>
      <c r="BK18" s="231"/>
      <c r="BL18" s="231"/>
      <c r="BM18" s="231"/>
      <c r="BN18" s="231"/>
      <c r="BO18" s="231"/>
      <c r="BP18" s="231"/>
      <c r="BQ18" s="236">
        <v>12</v>
      </c>
      <c r="BR18" s="237"/>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2"/>
    </row>
    <row r="19" spans="1:131" s="233" customFormat="1" ht="26.25" customHeight="1" x14ac:dyDescent="0.2">
      <c r="A19" s="236">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0"/>
      <c r="BA19" s="230"/>
      <c r="BB19" s="230"/>
      <c r="BC19" s="230"/>
      <c r="BD19" s="230"/>
      <c r="BE19" s="231"/>
      <c r="BF19" s="231"/>
      <c r="BG19" s="231"/>
      <c r="BH19" s="231"/>
      <c r="BI19" s="231"/>
      <c r="BJ19" s="231"/>
      <c r="BK19" s="231"/>
      <c r="BL19" s="231"/>
      <c r="BM19" s="231"/>
      <c r="BN19" s="231"/>
      <c r="BO19" s="231"/>
      <c r="BP19" s="231"/>
      <c r="BQ19" s="236">
        <v>13</v>
      </c>
      <c r="BR19" s="237"/>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2"/>
    </row>
    <row r="20" spans="1:131" s="233" customFormat="1" ht="26.25" customHeight="1" x14ac:dyDescent="0.2">
      <c r="A20" s="236">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0"/>
      <c r="BA20" s="230"/>
      <c r="BB20" s="230"/>
      <c r="BC20" s="230"/>
      <c r="BD20" s="230"/>
      <c r="BE20" s="231"/>
      <c r="BF20" s="231"/>
      <c r="BG20" s="231"/>
      <c r="BH20" s="231"/>
      <c r="BI20" s="231"/>
      <c r="BJ20" s="231"/>
      <c r="BK20" s="231"/>
      <c r="BL20" s="231"/>
      <c r="BM20" s="231"/>
      <c r="BN20" s="231"/>
      <c r="BO20" s="231"/>
      <c r="BP20" s="231"/>
      <c r="BQ20" s="236">
        <v>14</v>
      </c>
      <c r="BR20" s="237"/>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2"/>
    </row>
    <row r="21" spans="1:131" s="233" customFormat="1" ht="26.25" customHeight="1" thickBot="1" x14ac:dyDescent="0.25">
      <c r="A21" s="236">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0"/>
      <c r="BA21" s="230"/>
      <c r="BB21" s="230"/>
      <c r="BC21" s="230"/>
      <c r="BD21" s="230"/>
      <c r="BE21" s="231"/>
      <c r="BF21" s="231"/>
      <c r="BG21" s="231"/>
      <c r="BH21" s="231"/>
      <c r="BI21" s="231"/>
      <c r="BJ21" s="231"/>
      <c r="BK21" s="231"/>
      <c r="BL21" s="231"/>
      <c r="BM21" s="231"/>
      <c r="BN21" s="231"/>
      <c r="BO21" s="231"/>
      <c r="BP21" s="231"/>
      <c r="BQ21" s="236">
        <v>15</v>
      </c>
      <c r="BR21" s="237"/>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2"/>
    </row>
    <row r="22" spans="1:131" s="233" customFormat="1" ht="26.25" customHeight="1" x14ac:dyDescent="0.2">
      <c r="A22" s="236">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392</v>
      </c>
      <c r="BA22" s="1025"/>
      <c r="BB22" s="1025"/>
      <c r="BC22" s="1025"/>
      <c r="BD22" s="1026"/>
      <c r="BE22" s="231"/>
      <c r="BF22" s="231"/>
      <c r="BG22" s="231"/>
      <c r="BH22" s="231"/>
      <c r="BI22" s="231"/>
      <c r="BJ22" s="231"/>
      <c r="BK22" s="231"/>
      <c r="BL22" s="231"/>
      <c r="BM22" s="231"/>
      <c r="BN22" s="231"/>
      <c r="BO22" s="231"/>
      <c r="BP22" s="231"/>
      <c r="BQ22" s="236">
        <v>16</v>
      </c>
      <c r="BR22" s="237"/>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2"/>
    </row>
    <row r="23" spans="1:131" s="233" customFormat="1" ht="26.25" customHeight="1" thickBot="1" x14ac:dyDescent="0.25">
      <c r="A23" s="238" t="s">
        <v>393</v>
      </c>
      <c r="B23" s="937" t="s">
        <v>394</v>
      </c>
      <c r="C23" s="938"/>
      <c r="D23" s="938"/>
      <c r="E23" s="938"/>
      <c r="F23" s="938"/>
      <c r="G23" s="938"/>
      <c r="H23" s="938"/>
      <c r="I23" s="938"/>
      <c r="J23" s="938"/>
      <c r="K23" s="938"/>
      <c r="L23" s="938"/>
      <c r="M23" s="938"/>
      <c r="N23" s="938"/>
      <c r="O23" s="938"/>
      <c r="P23" s="948"/>
      <c r="Q23" s="1064">
        <v>51346</v>
      </c>
      <c r="R23" s="1058"/>
      <c r="S23" s="1058"/>
      <c r="T23" s="1058"/>
      <c r="U23" s="1058"/>
      <c r="V23" s="1058">
        <v>50218</v>
      </c>
      <c r="W23" s="1058"/>
      <c r="X23" s="1058"/>
      <c r="Y23" s="1058"/>
      <c r="Z23" s="1058"/>
      <c r="AA23" s="1058">
        <v>1128</v>
      </c>
      <c r="AB23" s="1058"/>
      <c r="AC23" s="1058"/>
      <c r="AD23" s="1058"/>
      <c r="AE23" s="1065"/>
      <c r="AF23" s="1066">
        <v>676</v>
      </c>
      <c r="AG23" s="1058"/>
      <c r="AH23" s="1058"/>
      <c r="AI23" s="1058"/>
      <c r="AJ23" s="1067"/>
      <c r="AK23" s="1068"/>
      <c r="AL23" s="1069"/>
      <c r="AM23" s="1069"/>
      <c r="AN23" s="1069"/>
      <c r="AO23" s="1069"/>
      <c r="AP23" s="1058">
        <v>24409</v>
      </c>
      <c r="AQ23" s="1058"/>
      <c r="AR23" s="1058"/>
      <c r="AS23" s="1058"/>
      <c r="AT23" s="1058"/>
      <c r="AU23" s="1059"/>
      <c r="AV23" s="1059"/>
      <c r="AW23" s="1059"/>
      <c r="AX23" s="1059"/>
      <c r="AY23" s="1060"/>
      <c r="AZ23" s="1061" t="s">
        <v>395</v>
      </c>
      <c r="BA23" s="1062"/>
      <c r="BB23" s="1062"/>
      <c r="BC23" s="1062"/>
      <c r="BD23" s="1063"/>
      <c r="BE23" s="231"/>
      <c r="BF23" s="231"/>
      <c r="BG23" s="231"/>
      <c r="BH23" s="231"/>
      <c r="BI23" s="231"/>
      <c r="BJ23" s="231"/>
      <c r="BK23" s="231"/>
      <c r="BL23" s="231"/>
      <c r="BM23" s="231"/>
      <c r="BN23" s="231"/>
      <c r="BO23" s="231"/>
      <c r="BP23" s="231"/>
      <c r="BQ23" s="236">
        <v>17</v>
      </c>
      <c r="BR23" s="237"/>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2"/>
    </row>
    <row r="24" spans="1:131" s="233" customFormat="1" ht="26.25" customHeight="1" x14ac:dyDescent="0.2">
      <c r="A24" s="1057" t="s">
        <v>396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0"/>
      <c r="BA24" s="230"/>
      <c r="BB24" s="230"/>
      <c r="BC24" s="230"/>
      <c r="BD24" s="230"/>
      <c r="BE24" s="231"/>
      <c r="BF24" s="231"/>
      <c r="BG24" s="231"/>
      <c r="BH24" s="231"/>
      <c r="BI24" s="231"/>
      <c r="BJ24" s="231"/>
      <c r="BK24" s="231"/>
      <c r="BL24" s="231"/>
      <c r="BM24" s="231"/>
      <c r="BN24" s="231"/>
      <c r="BO24" s="231"/>
      <c r="BP24" s="231"/>
      <c r="BQ24" s="236">
        <v>18</v>
      </c>
      <c r="BR24" s="237"/>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2"/>
    </row>
    <row r="25" spans="1:131" ht="26.25" customHeight="1" thickBot="1" x14ac:dyDescent="0.25">
      <c r="A25" s="1056" t="s">
        <v>397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0"/>
      <c r="BK25" s="230"/>
      <c r="BL25" s="230"/>
      <c r="BM25" s="230"/>
      <c r="BN25" s="230"/>
      <c r="BO25" s="239"/>
      <c r="BP25" s="239"/>
      <c r="BQ25" s="236">
        <v>19</v>
      </c>
      <c r="BR25" s="237"/>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8"/>
    </row>
    <row r="26" spans="1:131" ht="26.25" customHeight="1" x14ac:dyDescent="0.2">
      <c r="A26" s="992" t="s">
        <v>374</v>
      </c>
      <c r="B26" s="993"/>
      <c r="C26" s="993"/>
      <c r="D26" s="993"/>
      <c r="E26" s="993"/>
      <c r="F26" s="993"/>
      <c r="G26" s="993"/>
      <c r="H26" s="993"/>
      <c r="I26" s="993"/>
      <c r="J26" s="993"/>
      <c r="K26" s="993"/>
      <c r="L26" s="993"/>
      <c r="M26" s="993"/>
      <c r="N26" s="993"/>
      <c r="O26" s="993"/>
      <c r="P26" s="994"/>
      <c r="Q26" s="998" t="s">
        <v>398</v>
      </c>
      <c r="R26" s="999"/>
      <c r="S26" s="999"/>
      <c r="T26" s="999"/>
      <c r="U26" s="1000"/>
      <c r="V26" s="998" t="s">
        <v>399</v>
      </c>
      <c r="W26" s="999"/>
      <c r="X26" s="999"/>
      <c r="Y26" s="999"/>
      <c r="Z26" s="1000"/>
      <c r="AA26" s="998" t="s">
        <v>400</v>
      </c>
      <c r="AB26" s="999"/>
      <c r="AC26" s="999"/>
      <c r="AD26" s="999"/>
      <c r="AE26" s="999"/>
      <c r="AF26" s="1052" t="s">
        <v>401</v>
      </c>
      <c r="AG26" s="1005"/>
      <c r="AH26" s="1005"/>
      <c r="AI26" s="1005"/>
      <c r="AJ26" s="1053"/>
      <c r="AK26" s="999" t="s">
        <v>402</v>
      </c>
      <c r="AL26" s="999"/>
      <c r="AM26" s="999"/>
      <c r="AN26" s="999"/>
      <c r="AO26" s="1000"/>
      <c r="AP26" s="998" t="s">
        <v>403</v>
      </c>
      <c r="AQ26" s="999"/>
      <c r="AR26" s="999"/>
      <c r="AS26" s="999"/>
      <c r="AT26" s="1000"/>
      <c r="AU26" s="998" t="s">
        <v>404</v>
      </c>
      <c r="AV26" s="999"/>
      <c r="AW26" s="999"/>
      <c r="AX26" s="999"/>
      <c r="AY26" s="1000"/>
      <c r="AZ26" s="998" t="s">
        <v>405</v>
      </c>
      <c r="BA26" s="999"/>
      <c r="BB26" s="999"/>
      <c r="BC26" s="999"/>
      <c r="BD26" s="1000"/>
      <c r="BE26" s="998" t="s">
        <v>381</v>
      </c>
      <c r="BF26" s="999"/>
      <c r="BG26" s="999"/>
      <c r="BH26" s="999"/>
      <c r="BI26" s="1012"/>
      <c r="BJ26" s="230"/>
      <c r="BK26" s="230"/>
      <c r="BL26" s="230"/>
      <c r="BM26" s="230"/>
      <c r="BN26" s="230"/>
      <c r="BO26" s="239"/>
      <c r="BP26" s="239"/>
      <c r="BQ26" s="236">
        <v>20</v>
      </c>
      <c r="BR26" s="237"/>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8"/>
    </row>
    <row r="27" spans="1:13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0"/>
      <c r="BK27" s="230"/>
      <c r="BL27" s="230"/>
      <c r="BM27" s="230"/>
      <c r="BN27" s="230"/>
      <c r="BO27" s="239"/>
      <c r="BP27" s="239"/>
      <c r="BQ27" s="236">
        <v>21</v>
      </c>
      <c r="BR27" s="237"/>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8"/>
    </row>
    <row r="28" spans="1:131" ht="26.25" customHeight="1" thickTop="1" x14ac:dyDescent="0.2">
      <c r="A28" s="240">
        <v>1</v>
      </c>
      <c r="B28" s="1044" t="s">
        <v>406</v>
      </c>
      <c r="C28" s="1045"/>
      <c r="D28" s="1045"/>
      <c r="E28" s="1045"/>
      <c r="F28" s="1045"/>
      <c r="G28" s="1045"/>
      <c r="H28" s="1045"/>
      <c r="I28" s="1045"/>
      <c r="J28" s="1045"/>
      <c r="K28" s="1045"/>
      <c r="L28" s="1045"/>
      <c r="M28" s="1045"/>
      <c r="N28" s="1045"/>
      <c r="O28" s="1045"/>
      <c r="P28" s="1046"/>
      <c r="Q28" s="1047">
        <v>11887</v>
      </c>
      <c r="R28" s="1048"/>
      <c r="S28" s="1048"/>
      <c r="T28" s="1048"/>
      <c r="U28" s="1048"/>
      <c r="V28" s="1048">
        <v>11868</v>
      </c>
      <c r="W28" s="1048"/>
      <c r="X28" s="1048"/>
      <c r="Y28" s="1048"/>
      <c r="Z28" s="1048"/>
      <c r="AA28" s="1048">
        <v>19</v>
      </c>
      <c r="AB28" s="1048"/>
      <c r="AC28" s="1048"/>
      <c r="AD28" s="1048"/>
      <c r="AE28" s="1049"/>
      <c r="AF28" s="1050">
        <v>19</v>
      </c>
      <c r="AG28" s="1048"/>
      <c r="AH28" s="1048"/>
      <c r="AI28" s="1048"/>
      <c r="AJ28" s="1051"/>
      <c r="AK28" s="1039">
        <v>1429</v>
      </c>
      <c r="AL28" s="1040"/>
      <c r="AM28" s="1040"/>
      <c r="AN28" s="1040"/>
      <c r="AO28" s="1040"/>
      <c r="AP28" s="1040" t="s">
        <v>581</v>
      </c>
      <c r="AQ28" s="1040"/>
      <c r="AR28" s="1040"/>
      <c r="AS28" s="1040"/>
      <c r="AT28" s="1040"/>
      <c r="AU28" s="1040" t="s">
        <v>581</v>
      </c>
      <c r="AV28" s="1040"/>
      <c r="AW28" s="1040"/>
      <c r="AX28" s="1040"/>
      <c r="AY28" s="1040"/>
      <c r="AZ28" s="1041" t="s">
        <v>581</v>
      </c>
      <c r="BA28" s="1041"/>
      <c r="BB28" s="1041"/>
      <c r="BC28" s="1041"/>
      <c r="BD28" s="1041"/>
      <c r="BE28" s="1042"/>
      <c r="BF28" s="1042"/>
      <c r="BG28" s="1042"/>
      <c r="BH28" s="1042"/>
      <c r="BI28" s="1043"/>
      <c r="BJ28" s="230"/>
      <c r="BK28" s="230"/>
      <c r="BL28" s="230"/>
      <c r="BM28" s="230"/>
      <c r="BN28" s="230"/>
      <c r="BO28" s="239"/>
      <c r="BP28" s="239"/>
      <c r="BQ28" s="236">
        <v>22</v>
      </c>
      <c r="BR28" s="237"/>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8"/>
    </row>
    <row r="29" spans="1:131" ht="26.25" customHeight="1" x14ac:dyDescent="0.2">
      <c r="A29" s="240">
        <v>2</v>
      </c>
      <c r="B29" s="1027" t="s">
        <v>407</v>
      </c>
      <c r="C29" s="1028"/>
      <c r="D29" s="1028"/>
      <c r="E29" s="1028"/>
      <c r="F29" s="1028"/>
      <c r="G29" s="1028"/>
      <c r="H29" s="1028"/>
      <c r="I29" s="1028"/>
      <c r="J29" s="1028"/>
      <c r="K29" s="1028"/>
      <c r="L29" s="1028"/>
      <c r="M29" s="1028"/>
      <c r="N29" s="1028"/>
      <c r="O29" s="1028"/>
      <c r="P29" s="1029"/>
      <c r="Q29" s="1035">
        <v>10468</v>
      </c>
      <c r="R29" s="1036"/>
      <c r="S29" s="1036"/>
      <c r="T29" s="1036"/>
      <c r="U29" s="1036"/>
      <c r="V29" s="1036">
        <v>10366</v>
      </c>
      <c r="W29" s="1036"/>
      <c r="X29" s="1036"/>
      <c r="Y29" s="1036"/>
      <c r="Z29" s="1036"/>
      <c r="AA29" s="1036">
        <v>102</v>
      </c>
      <c r="AB29" s="1036"/>
      <c r="AC29" s="1036"/>
      <c r="AD29" s="1036"/>
      <c r="AE29" s="1037"/>
      <c r="AF29" s="1032">
        <v>102</v>
      </c>
      <c r="AG29" s="1033"/>
      <c r="AH29" s="1033"/>
      <c r="AI29" s="1033"/>
      <c r="AJ29" s="1034"/>
      <c r="AK29" s="980">
        <v>1709</v>
      </c>
      <c r="AL29" s="971"/>
      <c r="AM29" s="971"/>
      <c r="AN29" s="971"/>
      <c r="AO29" s="971"/>
      <c r="AP29" s="971" t="s">
        <v>581</v>
      </c>
      <c r="AQ29" s="971"/>
      <c r="AR29" s="971"/>
      <c r="AS29" s="971"/>
      <c r="AT29" s="971"/>
      <c r="AU29" s="971" t="s">
        <v>581</v>
      </c>
      <c r="AV29" s="971"/>
      <c r="AW29" s="971"/>
      <c r="AX29" s="971"/>
      <c r="AY29" s="971"/>
      <c r="AZ29" s="1038" t="s">
        <v>581</v>
      </c>
      <c r="BA29" s="1038"/>
      <c r="BB29" s="1038"/>
      <c r="BC29" s="1038"/>
      <c r="BD29" s="1038"/>
      <c r="BE29" s="972"/>
      <c r="BF29" s="972"/>
      <c r="BG29" s="972"/>
      <c r="BH29" s="972"/>
      <c r="BI29" s="973"/>
      <c r="BJ29" s="230"/>
      <c r="BK29" s="230"/>
      <c r="BL29" s="230"/>
      <c r="BM29" s="230"/>
      <c r="BN29" s="230"/>
      <c r="BO29" s="239"/>
      <c r="BP29" s="239"/>
      <c r="BQ29" s="236">
        <v>23</v>
      </c>
      <c r="BR29" s="237"/>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8"/>
    </row>
    <row r="30" spans="1:131" ht="26.25" customHeight="1" x14ac:dyDescent="0.2">
      <c r="A30" s="240">
        <v>3</v>
      </c>
      <c r="B30" s="1027" t="s">
        <v>408</v>
      </c>
      <c r="C30" s="1028"/>
      <c r="D30" s="1028"/>
      <c r="E30" s="1028"/>
      <c r="F30" s="1028"/>
      <c r="G30" s="1028"/>
      <c r="H30" s="1028"/>
      <c r="I30" s="1028"/>
      <c r="J30" s="1028"/>
      <c r="K30" s="1028"/>
      <c r="L30" s="1028"/>
      <c r="M30" s="1028"/>
      <c r="N30" s="1028"/>
      <c r="O30" s="1028"/>
      <c r="P30" s="1029"/>
      <c r="Q30" s="1035">
        <v>3603</v>
      </c>
      <c r="R30" s="1036"/>
      <c r="S30" s="1036"/>
      <c r="T30" s="1036"/>
      <c r="U30" s="1036"/>
      <c r="V30" s="1036">
        <v>3563</v>
      </c>
      <c r="W30" s="1036"/>
      <c r="X30" s="1036"/>
      <c r="Y30" s="1036"/>
      <c r="Z30" s="1036"/>
      <c r="AA30" s="1036">
        <v>40</v>
      </c>
      <c r="AB30" s="1036"/>
      <c r="AC30" s="1036"/>
      <c r="AD30" s="1036"/>
      <c r="AE30" s="1037"/>
      <c r="AF30" s="1032">
        <v>40</v>
      </c>
      <c r="AG30" s="1033"/>
      <c r="AH30" s="1033"/>
      <c r="AI30" s="1033"/>
      <c r="AJ30" s="1034"/>
      <c r="AK30" s="980">
        <v>397</v>
      </c>
      <c r="AL30" s="971"/>
      <c r="AM30" s="971"/>
      <c r="AN30" s="971"/>
      <c r="AO30" s="971"/>
      <c r="AP30" s="971" t="s">
        <v>581</v>
      </c>
      <c r="AQ30" s="971"/>
      <c r="AR30" s="971"/>
      <c r="AS30" s="971"/>
      <c r="AT30" s="971"/>
      <c r="AU30" s="971" t="s">
        <v>581</v>
      </c>
      <c r="AV30" s="971"/>
      <c r="AW30" s="971"/>
      <c r="AX30" s="971"/>
      <c r="AY30" s="971"/>
      <c r="AZ30" s="1038" t="s">
        <v>581</v>
      </c>
      <c r="BA30" s="1038"/>
      <c r="BB30" s="1038"/>
      <c r="BC30" s="1038"/>
      <c r="BD30" s="1038"/>
      <c r="BE30" s="972"/>
      <c r="BF30" s="972"/>
      <c r="BG30" s="972"/>
      <c r="BH30" s="972"/>
      <c r="BI30" s="973"/>
      <c r="BJ30" s="230"/>
      <c r="BK30" s="230"/>
      <c r="BL30" s="230"/>
      <c r="BM30" s="230"/>
      <c r="BN30" s="230"/>
      <c r="BO30" s="239"/>
      <c r="BP30" s="239"/>
      <c r="BQ30" s="236">
        <v>24</v>
      </c>
      <c r="BR30" s="237"/>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8"/>
    </row>
    <row r="31" spans="1:131" ht="26.25" customHeight="1" x14ac:dyDescent="0.2">
      <c r="A31" s="240">
        <v>4</v>
      </c>
      <c r="B31" s="1027" t="s">
        <v>409</v>
      </c>
      <c r="C31" s="1028"/>
      <c r="D31" s="1028"/>
      <c r="E31" s="1028"/>
      <c r="F31" s="1028"/>
      <c r="G31" s="1028"/>
      <c r="H31" s="1028"/>
      <c r="I31" s="1028"/>
      <c r="J31" s="1028"/>
      <c r="K31" s="1028"/>
      <c r="L31" s="1028"/>
      <c r="M31" s="1028"/>
      <c r="N31" s="1028"/>
      <c r="O31" s="1028"/>
      <c r="P31" s="1029"/>
      <c r="Q31" s="1035">
        <v>2153</v>
      </c>
      <c r="R31" s="1036"/>
      <c r="S31" s="1036"/>
      <c r="T31" s="1036"/>
      <c r="U31" s="1036"/>
      <c r="V31" s="1036">
        <v>2083</v>
      </c>
      <c r="W31" s="1036"/>
      <c r="X31" s="1036"/>
      <c r="Y31" s="1036"/>
      <c r="Z31" s="1036"/>
      <c r="AA31" s="1036">
        <v>70</v>
      </c>
      <c r="AB31" s="1036"/>
      <c r="AC31" s="1036"/>
      <c r="AD31" s="1036"/>
      <c r="AE31" s="1037"/>
      <c r="AF31" s="1032">
        <v>172</v>
      </c>
      <c r="AG31" s="1033"/>
      <c r="AH31" s="1033"/>
      <c r="AI31" s="1033"/>
      <c r="AJ31" s="1034"/>
      <c r="AK31" s="980">
        <v>379</v>
      </c>
      <c r="AL31" s="971"/>
      <c r="AM31" s="971"/>
      <c r="AN31" s="971"/>
      <c r="AO31" s="971"/>
      <c r="AP31" s="971">
        <v>5084</v>
      </c>
      <c r="AQ31" s="971"/>
      <c r="AR31" s="971"/>
      <c r="AS31" s="971"/>
      <c r="AT31" s="971"/>
      <c r="AU31" s="971">
        <v>1271</v>
      </c>
      <c r="AV31" s="971"/>
      <c r="AW31" s="971"/>
      <c r="AX31" s="971"/>
      <c r="AY31" s="971"/>
      <c r="AZ31" s="1038" t="s">
        <v>581</v>
      </c>
      <c r="BA31" s="1038"/>
      <c r="BB31" s="1038"/>
      <c r="BC31" s="1038"/>
      <c r="BD31" s="1038"/>
      <c r="BE31" s="972" t="s">
        <v>410</v>
      </c>
      <c r="BF31" s="972"/>
      <c r="BG31" s="972"/>
      <c r="BH31" s="972"/>
      <c r="BI31" s="973"/>
      <c r="BJ31" s="230"/>
      <c r="BK31" s="230"/>
      <c r="BL31" s="230"/>
      <c r="BM31" s="230"/>
      <c r="BN31" s="230"/>
      <c r="BO31" s="239"/>
      <c r="BP31" s="239"/>
      <c r="BQ31" s="236">
        <v>25</v>
      </c>
      <c r="BR31" s="237"/>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8"/>
    </row>
    <row r="32" spans="1:131" ht="26.25" customHeight="1" x14ac:dyDescent="0.2">
      <c r="A32" s="240">
        <v>5</v>
      </c>
      <c r="B32" s="1027"/>
      <c r="C32" s="1028"/>
      <c r="D32" s="1028"/>
      <c r="E32" s="1028"/>
      <c r="F32" s="1028"/>
      <c r="G32" s="1028"/>
      <c r="H32" s="1028"/>
      <c r="I32" s="1028"/>
      <c r="J32" s="1028"/>
      <c r="K32" s="1028"/>
      <c r="L32" s="1028"/>
      <c r="M32" s="1028"/>
      <c r="N32" s="1028"/>
      <c r="O32" s="1028"/>
      <c r="P32" s="1029"/>
      <c r="Q32" s="1035"/>
      <c r="R32" s="1036"/>
      <c r="S32" s="1036"/>
      <c r="T32" s="1036"/>
      <c r="U32" s="1036"/>
      <c r="V32" s="1036"/>
      <c r="W32" s="1036"/>
      <c r="X32" s="1036"/>
      <c r="Y32" s="1036"/>
      <c r="Z32" s="1036"/>
      <c r="AA32" s="1036"/>
      <c r="AB32" s="1036"/>
      <c r="AC32" s="1036"/>
      <c r="AD32" s="1036"/>
      <c r="AE32" s="1037"/>
      <c r="AF32" s="1032"/>
      <c r="AG32" s="1033"/>
      <c r="AH32" s="1033"/>
      <c r="AI32" s="1033"/>
      <c r="AJ32" s="1034"/>
      <c r="AK32" s="980"/>
      <c r="AL32" s="971"/>
      <c r="AM32" s="971"/>
      <c r="AN32" s="971"/>
      <c r="AO32" s="971"/>
      <c r="AP32" s="971"/>
      <c r="AQ32" s="971"/>
      <c r="AR32" s="971"/>
      <c r="AS32" s="971"/>
      <c r="AT32" s="971"/>
      <c r="AU32" s="971"/>
      <c r="AV32" s="971"/>
      <c r="AW32" s="971"/>
      <c r="AX32" s="971"/>
      <c r="AY32" s="971"/>
      <c r="AZ32" s="1038"/>
      <c r="BA32" s="1038"/>
      <c r="BB32" s="1038"/>
      <c r="BC32" s="1038"/>
      <c r="BD32" s="1038"/>
      <c r="BE32" s="972"/>
      <c r="BF32" s="972"/>
      <c r="BG32" s="972"/>
      <c r="BH32" s="972"/>
      <c r="BI32" s="973"/>
      <c r="BJ32" s="230"/>
      <c r="BK32" s="230"/>
      <c r="BL32" s="230"/>
      <c r="BM32" s="230"/>
      <c r="BN32" s="230"/>
      <c r="BO32" s="239"/>
      <c r="BP32" s="239"/>
      <c r="BQ32" s="236">
        <v>26</v>
      </c>
      <c r="BR32" s="237"/>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8"/>
    </row>
    <row r="33" spans="1:131" ht="26.25" customHeight="1" x14ac:dyDescent="0.2">
      <c r="A33" s="240">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0"/>
      <c r="AL33" s="971"/>
      <c r="AM33" s="971"/>
      <c r="AN33" s="971"/>
      <c r="AO33" s="971"/>
      <c r="AP33" s="971"/>
      <c r="AQ33" s="971"/>
      <c r="AR33" s="971"/>
      <c r="AS33" s="971"/>
      <c r="AT33" s="971"/>
      <c r="AU33" s="971"/>
      <c r="AV33" s="971"/>
      <c r="AW33" s="971"/>
      <c r="AX33" s="971"/>
      <c r="AY33" s="971"/>
      <c r="AZ33" s="1038"/>
      <c r="BA33" s="1038"/>
      <c r="BB33" s="1038"/>
      <c r="BC33" s="1038"/>
      <c r="BD33" s="1038"/>
      <c r="BE33" s="972"/>
      <c r="BF33" s="972"/>
      <c r="BG33" s="972"/>
      <c r="BH33" s="972"/>
      <c r="BI33" s="973"/>
      <c r="BJ33" s="230"/>
      <c r="BK33" s="230"/>
      <c r="BL33" s="230"/>
      <c r="BM33" s="230"/>
      <c r="BN33" s="230"/>
      <c r="BO33" s="239"/>
      <c r="BP33" s="239"/>
      <c r="BQ33" s="236">
        <v>27</v>
      </c>
      <c r="BR33" s="237"/>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8"/>
    </row>
    <row r="34" spans="1:131" ht="26.25" customHeight="1" x14ac:dyDescent="0.2">
      <c r="A34" s="240">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30"/>
      <c r="BK34" s="230"/>
      <c r="BL34" s="230"/>
      <c r="BM34" s="230"/>
      <c r="BN34" s="230"/>
      <c r="BO34" s="239"/>
      <c r="BP34" s="239"/>
      <c r="BQ34" s="236">
        <v>28</v>
      </c>
      <c r="BR34" s="237"/>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8"/>
    </row>
    <row r="35" spans="1:131" ht="26.25" customHeight="1" x14ac:dyDescent="0.2">
      <c r="A35" s="240">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30"/>
      <c r="BK35" s="230"/>
      <c r="BL35" s="230"/>
      <c r="BM35" s="230"/>
      <c r="BN35" s="230"/>
      <c r="BO35" s="239"/>
      <c r="BP35" s="239"/>
      <c r="BQ35" s="236">
        <v>29</v>
      </c>
      <c r="BR35" s="237"/>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8"/>
    </row>
    <row r="36" spans="1:131" ht="26.25" customHeight="1" x14ac:dyDescent="0.2">
      <c r="A36" s="240">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0"/>
      <c r="BK36" s="230"/>
      <c r="BL36" s="230"/>
      <c r="BM36" s="230"/>
      <c r="BN36" s="230"/>
      <c r="BO36" s="239"/>
      <c r="BP36" s="239"/>
      <c r="BQ36" s="236">
        <v>30</v>
      </c>
      <c r="BR36" s="237"/>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8"/>
    </row>
    <row r="37" spans="1:131" ht="26.25" customHeight="1" x14ac:dyDescent="0.2">
      <c r="A37" s="240">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0"/>
      <c r="BK37" s="230"/>
      <c r="BL37" s="230"/>
      <c r="BM37" s="230"/>
      <c r="BN37" s="230"/>
      <c r="BO37" s="239"/>
      <c r="BP37" s="239"/>
      <c r="BQ37" s="236">
        <v>31</v>
      </c>
      <c r="BR37" s="237"/>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8"/>
    </row>
    <row r="38" spans="1:131" ht="26.25" customHeight="1" x14ac:dyDescent="0.2">
      <c r="A38" s="240">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0"/>
      <c r="BK38" s="230"/>
      <c r="BL38" s="230"/>
      <c r="BM38" s="230"/>
      <c r="BN38" s="230"/>
      <c r="BO38" s="239"/>
      <c r="BP38" s="239"/>
      <c r="BQ38" s="236">
        <v>32</v>
      </c>
      <c r="BR38" s="237"/>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8"/>
    </row>
    <row r="39" spans="1:131" ht="26.25" customHeight="1" x14ac:dyDescent="0.2">
      <c r="A39" s="240">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0"/>
      <c r="BK39" s="230"/>
      <c r="BL39" s="230"/>
      <c r="BM39" s="230"/>
      <c r="BN39" s="230"/>
      <c r="BO39" s="239"/>
      <c r="BP39" s="239"/>
      <c r="BQ39" s="236">
        <v>33</v>
      </c>
      <c r="BR39" s="237"/>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8"/>
    </row>
    <row r="40" spans="1:131" ht="26.25" customHeight="1" x14ac:dyDescent="0.2">
      <c r="A40" s="236">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0"/>
      <c r="BK40" s="230"/>
      <c r="BL40" s="230"/>
      <c r="BM40" s="230"/>
      <c r="BN40" s="230"/>
      <c r="BO40" s="239"/>
      <c r="BP40" s="239"/>
      <c r="BQ40" s="236">
        <v>34</v>
      </c>
      <c r="BR40" s="237"/>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8"/>
    </row>
    <row r="41" spans="1:131" ht="26.25" customHeight="1" x14ac:dyDescent="0.2">
      <c r="A41" s="236">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0"/>
      <c r="BK41" s="230"/>
      <c r="BL41" s="230"/>
      <c r="BM41" s="230"/>
      <c r="BN41" s="230"/>
      <c r="BO41" s="239"/>
      <c r="BP41" s="239"/>
      <c r="BQ41" s="236">
        <v>35</v>
      </c>
      <c r="BR41" s="237"/>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8"/>
    </row>
    <row r="42" spans="1:131" ht="26.25" customHeight="1" x14ac:dyDescent="0.2">
      <c r="A42" s="236">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0"/>
      <c r="BK42" s="230"/>
      <c r="BL42" s="230"/>
      <c r="BM42" s="230"/>
      <c r="BN42" s="230"/>
      <c r="BO42" s="239"/>
      <c r="BP42" s="239"/>
      <c r="BQ42" s="236">
        <v>36</v>
      </c>
      <c r="BR42" s="237"/>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8"/>
    </row>
    <row r="43" spans="1:131" ht="26.25" customHeight="1" x14ac:dyDescent="0.2">
      <c r="A43" s="236">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0"/>
      <c r="BK43" s="230"/>
      <c r="BL43" s="230"/>
      <c r="BM43" s="230"/>
      <c r="BN43" s="230"/>
      <c r="BO43" s="239"/>
      <c r="BP43" s="239"/>
      <c r="BQ43" s="236">
        <v>37</v>
      </c>
      <c r="BR43" s="237"/>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8"/>
    </row>
    <row r="44" spans="1:131" ht="26.25" customHeight="1" x14ac:dyDescent="0.2">
      <c r="A44" s="236">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0"/>
      <c r="BK44" s="230"/>
      <c r="BL44" s="230"/>
      <c r="BM44" s="230"/>
      <c r="BN44" s="230"/>
      <c r="BO44" s="239"/>
      <c r="BP44" s="239"/>
      <c r="BQ44" s="236">
        <v>38</v>
      </c>
      <c r="BR44" s="237"/>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8"/>
    </row>
    <row r="45" spans="1:131" ht="26.25" customHeight="1" x14ac:dyDescent="0.2">
      <c r="A45" s="236">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0"/>
      <c r="BK45" s="230"/>
      <c r="BL45" s="230"/>
      <c r="BM45" s="230"/>
      <c r="BN45" s="230"/>
      <c r="BO45" s="239"/>
      <c r="BP45" s="239"/>
      <c r="BQ45" s="236">
        <v>39</v>
      </c>
      <c r="BR45" s="237"/>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8"/>
    </row>
    <row r="46" spans="1:131" ht="26.25" customHeight="1" x14ac:dyDescent="0.2">
      <c r="A46" s="236">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0"/>
      <c r="BK46" s="230"/>
      <c r="BL46" s="230"/>
      <c r="BM46" s="230"/>
      <c r="BN46" s="230"/>
      <c r="BO46" s="239"/>
      <c r="BP46" s="239"/>
      <c r="BQ46" s="236">
        <v>40</v>
      </c>
      <c r="BR46" s="237"/>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8"/>
    </row>
    <row r="47" spans="1:131" ht="26.25" customHeight="1" x14ac:dyDescent="0.2">
      <c r="A47" s="236">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0"/>
      <c r="BK47" s="230"/>
      <c r="BL47" s="230"/>
      <c r="BM47" s="230"/>
      <c r="BN47" s="230"/>
      <c r="BO47" s="239"/>
      <c r="BP47" s="239"/>
      <c r="BQ47" s="236">
        <v>41</v>
      </c>
      <c r="BR47" s="237"/>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8"/>
    </row>
    <row r="48" spans="1:131" ht="26.25" customHeight="1" x14ac:dyDescent="0.2">
      <c r="A48" s="236">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0"/>
      <c r="BK48" s="230"/>
      <c r="BL48" s="230"/>
      <c r="BM48" s="230"/>
      <c r="BN48" s="230"/>
      <c r="BO48" s="239"/>
      <c r="BP48" s="239"/>
      <c r="BQ48" s="236">
        <v>42</v>
      </c>
      <c r="BR48" s="237"/>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8"/>
    </row>
    <row r="49" spans="1:131" ht="26.25" customHeight="1" x14ac:dyDescent="0.2">
      <c r="A49" s="236">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0"/>
      <c r="BK49" s="230"/>
      <c r="BL49" s="230"/>
      <c r="BM49" s="230"/>
      <c r="BN49" s="230"/>
      <c r="BO49" s="239"/>
      <c r="BP49" s="239"/>
      <c r="BQ49" s="236">
        <v>43</v>
      </c>
      <c r="BR49" s="237"/>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8"/>
    </row>
    <row r="50" spans="1:131" ht="26.25" customHeight="1" x14ac:dyDescent="0.2">
      <c r="A50" s="236">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0"/>
      <c r="BK50" s="230"/>
      <c r="BL50" s="230"/>
      <c r="BM50" s="230"/>
      <c r="BN50" s="230"/>
      <c r="BO50" s="239"/>
      <c r="BP50" s="239"/>
      <c r="BQ50" s="236">
        <v>44</v>
      </c>
      <c r="BR50" s="237"/>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8"/>
    </row>
    <row r="51" spans="1:131" ht="26.25" customHeight="1" x14ac:dyDescent="0.2">
      <c r="A51" s="236">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0"/>
      <c r="BK51" s="230"/>
      <c r="BL51" s="230"/>
      <c r="BM51" s="230"/>
      <c r="BN51" s="230"/>
      <c r="BO51" s="239"/>
      <c r="BP51" s="239"/>
      <c r="BQ51" s="236">
        <v>45</v>
      </c>
      <c r="BR51" s="237"/>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8"/>
    </row>
    <row r="52" spans="1:131" ht="26.25" customHeight="1" x14ac:dyDescent="0.2">
      <c r="A52" s="236">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0"/>
      <c r="BK52" s="230"/>
      <c r="BL52" s="230"/>
      <c r="BM52" s="230"/>
      <c r="BN52" s="230"/>
      <c r="BO52" s="239"/>
      <c r="BP52" s="239"/>
      <c r="BQ52" s="236">
        <v>46</v>
      </c>
      <c r="BR52" s="237"/>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8"/>
    </row>
    <row r="53" spans="1:131" ht="26.25" customHeight="1" x14ac:dyDescent="0.2">
      <c r="A53" s="236">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0"/>
      <c r="BK53" s="230"/>
      <c r="BL53" s="230"/>
      <c r="BM53" s="230"/>
      <c r="BN53" s="230"/>
      <c r="BO53" s="239"/>
      <c r="BP53" s="239"/>
      <c r="BQ53" s="236">
        <v>47</v>
      </c>
      <c r="BR53" s="237"/>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8"/>
    </row>
    <row r="54" spans="1:131" ht="26.25" customHeight="1" x14ac:dyDescent="0.2">
      <c r="A54" s="236">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0"/>
      <c r="BK54" s="230"/>
      <c r="BL54" s="230"/>
      <c r="BM54" s="230"/>
      <c r="BN54" s="230"/>
      <c r="BO54" s="239"/>
      <c r="BP54" s="239"/>
      <c r="BQ54" s="236">
        <v>48</v>
      </c>
      <c r="BR54" s="237"/>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8"/>
    </row>
    <row r="55" spans="1:131" ht="26.25" customHeight="1" x14ac:dyDescent="0.2">
      <c r="A55" s="236">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0"/>
      <c r="BK55" s="230"/>
      <c r="BL55" s="230"/>
      <c r="BM55" s="230"/>
      <c r="BN55" s="230"/>
      <c r="BO55" s="239"/>
      <c r="BP55" s="239"/>
      <c r="BQ55" s="236">
        <v>49</v>
      </c>
      <c r="BR55" s="237"/>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8"/>
    </row>
    <row r="56" spans="1:131" ht="26.25" customHeight="1" x14ac:dyDescent="0.2">
      <c r="A56" s="236">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0"/>
      <c r="BK56" s="230"/>
      <c r="BL56" s="230"/>
      <c r="BM56" s="230"/>
      <c r="BN56" s="230"/>
      <c r="BO56" s="239"/>
      <c r="BP56" s="239"/>
      <c r="BQ56" s="236">
        <v>50</v>
      </c>
      <c r="BR56" s="237"/>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8"/>
    </row>
    <row r="57" spans="1:131" ht="26.25" customHeight="1" x14ac:dyDescent="0.2">
      <c r="A57" s="236">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0"/>
      <c r="BK57" s="230"/>
      <c r="BL57" s="230"/>
      <c r="BM57" s="230"/>
      <c r="BN57" s="230"/>
      <c r="BO57" s="239"/>
      <c r="BP57" s="239"/>
      <c r="BQ57" s="236">
        <v>51</v>
      </c>
      <c r="BR57" s="237"/>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8"/>
    </row>
    <row r="58" spans="1:131" ht="26.25" customHeight="1" x14ac:dyDescent="0.2">
      <c r="A58" s="236">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0"/>
      <c r="BK58" s="230"/>
      <c r="BL58" s="230"/>
      <c r="BM58" s="230"/>
      <c r="BN58" s="230"/>
      <c r="BO58" s="239"/>
      <c r="BP58" s="239"/>
      <c r="BQ58" s="236">
        <v>52</v>
      </c>
      <c r="BR58" s="237"/>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8"/>
    </row>
    <row r="59" spans="1:131" ht="26.25" customHeight="1" x14ac:dyDescent="0.2">
      <c r="A59" s="236">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0"/>
      <c r="BK59" s="230"/>
      <c r="BL59" s="230"/>
      <c r="BM59" s="230"/>
      <c r="BN59" s="230"/>
      <c r="BO59" s="239"/>
      <c r="BP59" s="239"/>
      <c r="BQ59" s="236">
        <v>53</v>
      </c>
      <c r="BR59" s="237"/>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8"/>
    </row>
    <row r="60" spans="1:131" ht="26.25" customHeight="1" x14ac:dyDescent="0.2">
      <c r="A60" s="236">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0"/>
      <c r="BK60" s="230"/>
      <c r="BL60" s="230"/>
      <c r="BM60" s="230"/>
      <c r="BN60" s="230"/>
      <c r="BO60" s="239"/>
      <c r="BP60" s="239"/>
      <c r="BQ60" s="236">
        <v>54</v>
      </c>
      <c r="BR60" s="237"/>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8"/>
    </row>
    <row r="61" spans="1:131" ht="26.25" customHeight="1" thickBot="1" x14ac:dyDescent="0.25">
      <c r="A61" s="236">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0"/>
      <c r="BK61" s="230"/>
      <c r="BL61" s="230"/>
      <c r="BM61" s="230"/>
      <c r="BN61" s="230"/>
      <c r="BO61" s="239"/>
      <c r="BP61" s="239"/>
      <c r="BQ61" s="236">
        <v>55</v>
      </c>
      <c r="BR61" s="237"/>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8"/>
    </row>
    <row r="62" spans="1:131" ht="26.25" customHeight="1" x14ac:dyDescent="0.2">
      <c r="A62" s="236">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411</v>
      </c>
      <c r="BK62" s="1025"/>
      <c r="BL62" s="1025"/>
      <c r="BM62" s="1025"/>
      <c r="BN62" s="1026"/>
      <c r="BO62" s="239"/>
      <c r="BP62" s="239"/>
      <c r="BQ62" s="236">
        <v>56</v>
      </c>
      <c r="BR62" s="237"/>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8"/>
    </row>
    <row r="63" spans="1:131" ht="26.25" customHeight="1" thickBot="1" x14ac:dyDescent="0.25">
      <c r="A63" s="238" t="s">
        <v>393</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333</v>
      </c>
      <c r="AG63" s="959"/>
      <c r="AH63" s="959"/>
      <c r="AI63" s="959"/>
      <c r="AJ63" s="1019"/>
      <c r="AK63" s="1020"/>
      <c r="AL63" s="963"/>
      <c r="AM63" s="963"/>
      <c r="AN63" s="963"/>
      <c r="AO63" s="963"/>
      <c r="AP63" s="959">
        <v>5084</v>
      </c>
      <c r="AQ63" s="959"/>
      <c r="AR63" s="959"/>
      <c r="AS63" s="959"/>
      <c r="AT63" s="959"/>
      <c r="AU63" s="959">
        <v>1271</v>
      </c>
      <c r="AV63" s="959"/>
      <c r="AW63" s="959"/>
      <c r="AX63" s="959"/>
      <c r="AY63" s="959"/>
      <c r="AZ63" s="1014"/>
      <c r="BA63" s="1014"/>
      <c r="BB63" s="1014"/>
      <c r="BC63" s="1014"/>
      <c r="BD63" s="1014"/>
      <c r="BE63" s="960"/>
      <c r="BF63" s="960"/>
      <c r="BG63" s="960"/>
      <c r="BH63" s="960"/>
      <c r="BI63" s="961"/>
      <c r="BJ63" s="1015" t="s">
        <v>147</v>
      </c>
      <c r="BK63" s="953"/>
      <c r="BL63" s="953"/>
      <c r="BM63" s="953"/>
      <c r="BN63" s="1016"/>
      <c r="BO63" s="239"/>
      <c r="BP63" s="239"/>
      <c r="BQ63" s="236">
        <v>57</v>
      </c>
      <c r="BR63" s="237"/>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8"/>
    </row>
    <row r="65" spans="1:131" ht="26.25" customHeight="1" thickBot="1" x14ac:dyDescent="0.25">
      <c r="A65" s="230" t="s">
        <v>413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8"/>
    </row>
    <row r="66" spans="1:131" ht="26.25" customHeight="1" x14ac:dyDescent="0.2">
      <c r="A66" s="992" t="s">
        <v>414</v>
      </c>
      <c r="B66" s="993"/>
      <c r="C66" s="993"/>
      <c r="D66" s="993"/>
      <c r="E66" s="993"/>
      <c r="F66" s="993"/>
      <c r="G66" s="993"/>
      <c r="H66" s="993"/>
      <c r="I66" s="993"/>
      <c r="J66" s="993"/>
      <c r="K66" s="993"/>
      <c r="L66" s="993"/>
      <c r="M66" s="993"/>
      <c r="N66" s="993"/>
      <c r="O66" s="993"/>
      <c r="P66" s="994"/>
      <c r="Q66" s="998" t="s">
        <v>398</v>
      </c>
      <c r="R66" s="999"/>
      <c r="S66" s="999"/>
      <c r="T66" s="999"/>
      <c r="U66" s="1000"/>
      <c r="V66" s="998" t="s">
        <v>399</v>
      </c>
      <c r="W66" s="999"/>
      <c r="X66" s="999"/>
      <c r="Y66" s="999"/>
      <c r="Z66" s="1000"/>
      <c r="AA66" s="998" t="s">
        <v>400</v>
      </c>
      <c r="AB66" s="999"/>
      <c r="AC66" s="999"/>
      <c r="AD66" s="999"/>
      <c r="AE66" s="1000"/>
      <c r="AF66" s="1004" t="s">
        <v>415</v>
      </c>
      <c r="AG66" s="1005"/>
      <c r="AH66" s="1005"/>
      <c r="AI66" s="1005"/>
      <c r="AJ66" s="1006"/>
      <c r="AK66" s="998" t="s">
        <v>402</v>
      </c>
      <c r="AL66" s="993"/>
      <c r="AM66" s="993"/>
      <c r="AN66" s="993"/>
      <c r="AO66" s="994"/>
      <c r="AP66" s="998" t="s">
        <v>416</v>
      </c>
      <c r="AQ66" s="999"/>
      <c r="AR66" s="999"/>
      <c r="AS66" s="999"/>
      <c r="AT66" s="1000"/>
      <c r="AU66" s="998" t="s">
        <v>417</v>
      </c>
      <c r="AV66" s="999"/>
      <c r="AW66" s="999"/>
      <c r="AX66" s="999"/>
      <c r="AY66" s="1000"/>
      <c r="AZ66" s="998" t="s">
        <v>381</v>
      </c>
      <c r="BA66" s="999"/>
      <c r="BB66" s="999"/>
      <c r="BC66" s="999"/>
      <c r="BD66" s="1012"/>
      <c r="BE66" s="239"/>
      <c r="BF66" s="239"/>
      <c r="BG66" s="239"/>
      <c r="BH66" s="239"/>
      <c r="BI66" s="239"/>
      <c r="BJ66" s="239"/>
      <c r="BK66" s="239"/>
      <c r="BL66" s="239"/>
      <c r="BM66" s="239"/>
      <c r="BN66" s="239"/>
      <c r="BO66" s="239"/>
      <c r="BP66" s="239"/>
      <c r="BQ66" s="236">
        <v>60</v>
      </c>
      <c r="BR66" s="241"/>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8"/>
    </row>
    <row r="67" spans="1:13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9"/>
      <c r="BF67" s="239"/>
      <c r="BG67" s="239"/>
      <c r="BH67" s="239"/>
      <c r="BI67" s="239"/>
      <c r="BJ67" s="239"/>
      <c r="BK67" s="239"/>
      <c r="BL67" s="239"/>
      <c r="BM67" s="239"/>
      <c r="BN67" s="239"/>
      <c r="BO67" s="239"/>
      <c r="BP67" s="239"/>
      <c r="BQ67" s="236">
        <v>61</v>
      </c>
      <c r="BR67" s="241"/>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8"/>
    </row>
    <row r="68" spans="1:131" ht="26.25" customHeight="1" thickTop="1" x14ac:dyDescent="0.2">
      <c r="A68" s="234">
        <v>1</v>
      </c>
      <c r="B68" s="1106" t="s">
        <v>572</v>
      </c>
      <c r="C68" s="1107"/>
      <c r="D68" s="1107"/>
      <c r="E68" s="1107"/>
      <c r="F68" s="1107"/>
      <c r="G68" s="1107"/>
      <c r="H68" s="1107"/>
      <c r="I68" s="1107"/>
      <c r="J68" s="1107"/>
      <c r="K68" s="1107"/>
      <c r="L68" s="1107"/>
      <c r="M68" s="1107"/>
      <c r="N68" s="1107"/>
      <c r="O68" s="1107"/>
      <c r="P68" s="1108"/>
      <c r="Q68" s="985">
        <v>21597</v>
      </c>
      <c r="R68" s="982"/>
      <c r="S68" s="982"/>
      <c r="T68" s="982"/>
      <c r="U68" s="982"/>
      <c r="V68" s="982">
        <v>20387</v>
      </c>
      <c r="W68" s="982"/>
      <c r="X68" s="982"/>
      <c r="Y68" s="982"/>
      <c r="Z68" s="982"/>
      <c r="AA68" s="982">
        <v>1209</v>
      </c>
      <c r="AB68" s="982"/>
      <c r="AC68" s="982"/>
      <c r="AD68" s="982"/>
      <c r="AE68" s="982"/>
      <c r="AF68" s="982">
        <v>10178</v>
      </c>
      <c r="AG68" s="982"/>
      <c r="AH68" s="982"/>
      <c r="AI68" s="982"/>
      <c r="AJ68" s="982"/>
      <c r="AK68" s="982" t="s">
        <v>587</v>
      </c>
      <c r="AL68" s="982"/>
      <c r="AM68" s="982"/>
      <c r="AN68" s="982"/>
      <c r="AO68" s="982"/>
      <c r="AP68" s="982">
        <v>6496</v>
      </c>
      <c r="AQ68" s="982"/>
      <c r="AR68" s="982"/>
      <c r="AS68" s="982"/>
      <c r="AT68" s="982"/>
      <c r="AU68" s="982">
        <v>175</v>
      </c>
      <c r="AV68" s="982"/>
      <c r="AW68" s="982"/>
      <c r="AX68" s="982"/>
      <c r="AY68" s="982"/>
      <c r="AZ68" s="983"/>
      <c r="BA68" s="983"/>
      <c r="BB68" s="983"/>
      <c r="BC68" s="983"/>
      <c r="BD68" s="984"/>
      <c r="BE68" s="239"/>
      <c r="BF68" s="239"/>
      <c r="BG68" s="239"/>
      <c r="BH68" s="239"/>
      <c r="BI68" s="239"/>
      <c r="BJ68" s="239"/>
      <c r="BK68" s="239"/>
      <c r="BL68" s="239"/>
      <c r="BM68" s="239"/>
      <c r="BN68" s="239"/>
      <c r="BO68" s="239"/>
      <c r="BP68" s="239"/>
      <c r="BQ68" s="236">
        <v>62</v>
      </c>
      <c r="BR68" s="241"/>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8"/>
    </row>
    <row r="69" spans="1:131" ht="26.25" customHeight="1" x14ac:dyDescent="0.2">
      <c r="A69" s="236">
        <v>2</v>
      </c>
      <c r="B69" s="974" t="s">
        <v>573</v>
      </c>
      <c r="C69" s="975"/>
      <c r="D69" s="975"/>
      <c r="E69" s="975"/>
      <c r="F69" s="975"/>
      <c r="G69" s="975"/>
      <c r="H69" s="975"/>
      <c r="I69" s="975"/>
      <c r="J69" s="975"/>
      <c r="K69" s="975"/>
      <c r="L69" s="975"/>
      <c r="M69" s="975"/>
      <c r="N69" s="975"/>
      <c r="O69" s="975"/>
      <c r="P69" s="976"/>
      <c r="Q69" s="977">
        <v>2882</v>
      </c>
      <c r="R69" s="971"/>
      <c r="S69" s="971"/>
      <c r="T69" s="971"/>
      <c r="U69" s="971"/>
      <c r="V69" s="971">
        <v>2442</v>
      </c>
      <c r="W69" s="971"/>
      <c r="X69" s="971"/>
      <c r="Y69" s="971"/>
      <c r="Z69" s="971"/>
      <c r="AA69" s="971">
        <v>441</v>
      </c>
      <c r="AB69" s="971"/>
      <c r="AC69" s="971"/>
      <c r="AD69" s="971"/>
      <c r="AE69" s="971"/>
      <c r="AF69" s="971">
        <v>441</v>
      </c>
      <c r="AG69" s="971"/>
      <c r="AH69" s="971"/>
      <c r="AI69" s="971"/>
      <c r="AJ69" s="971"/>
      <c r="AK69" s="971">
        <v>70</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39"/>
      <c r="BF69" s="239"/>
      <c r="BG69" s="239"/>
      <c r="BH69" s="239"/>
      <c r="BI69" s="239"/>
      <c r="BJ69" s="239"/>
      <c r="BK69" s="239"/>
      <c r="BL69" s="239"/>
      <c r="BM69" s="239"/>
      <c r="BN69" s="239"/>
      <c r="BO69" s="239"/>
      <c r="BP69" s="239"/>
      <c r="BQ69" s="236">
        <v>63</v>
      </c>
      <c r="BR69" s="241"/>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8"/>
    </row>
    <row r="70" spans="1:131" ht="26.25" customHeight="1" x14ac:dyDescent="0.2">
      <c r="A70" s="236">
        <v>3</v>
      </c>
      <c r="B70" s="974" t="s">
        <v>574</v>
      </c>
      <c r="C70" s="975"/>
      <c r="D70" s="975"/>
      <c r="E70" s="975"/>
      <c r="F70" s="975"/>
      <c r="G70" s="975"/>
      <c r="H70" s="975"/>
      <c r="I70" s="975"/>
      <c r="J70" s="975"/>
      <c r="K70" s="975"/>
      <c r="L70" s="975"/>
      <c r="M70" s="975"/>
      <c r="N70" s="975"/>
      <c r="O70" s="975"/>
      <c r="P70" s="976"/>
      <c r="Q70" s="977">
        <v>9647</v>
      </c>
      <c r="R70" s="971"/>
      <c r="S70" s="971"/>
      <c r="T70" s="971"/>
      <c r="U70" s="971"/>
      <c r="V70" s="971">
        <v>9534</v>
      </c>
      <c r="W70" s="971"/>
      <c r="X70" s="971"/>
      <c r="Y70" s="971"/>
      <c r="Z70" s="971"/>
      <c r="AA70" s="971">
        <v>113</v>
      </c>
      <c r="AB70" s="971"/>
      <c r="AC70" s="971"/>
      <c r="AD70" s="971"/>
      <c r="AE70" s="971"/>
      <c r="AF70" s="971">
        <v>113</v>
      </c>
      <c r="AG70" s="971"/>
      <c r="AH70" s="971"/>
      <c r="AI70" s="971"/>
      <c r="AJ70" s="971"/>
      <c r="AK70" s="971">
        <v>100</v>
      </c>
      <c r="AL70" s="971"/>
      <c r="AM70" s="971"/>
      <c r="AN70" s="971"/>
      <c r="AO70" s="971"/>
      <c r="AP70" s="971">
        <v>190</v>
      </c>
      <c r="AQ70" s="971"/>
      <c r="AR70" s="971"/>
      <c r="AS70" s="971"/>
      <c r="AT70" s="971"/>
      <c r="AU70" s="971">
        <v>7</v>
      </c>
      <c r="AV70" s="971"/>
      <c r="AW70" s="971"/>
      <c r="AX70" s="971"/>
      <c r="AY70" s="971"/>
      <c r="AZ70" s="972"/>
      <c r="BA70" s="972"/>
      <c r="BB70" s="972"/>
      <c r="BC70" s="972"/>
      <c r="BD70" s="973"/>
      <c r="BE70" s="239"/>
      <c r="BF70" s="239"/>
      <c r="BG70" s="239"/>
      <c r="BH70" s="239"/>
      <c r="BI70" s="239"/>
      <c r="BJ70" s="239"/>
      <c r="BK70" s="239"/>
      <c r="BL70" s="239"/>
      <c r="BM70" s="239"/>
      <c r="BN70" s="239"/>
      <c r="BO70" s="239"/>
      <c r="BP70" s="239"/>
      <c r="BQ70" s="236">
        <v>64</v>
      </c>
      <c r="BR70" s="241"/>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8"/>
    </row>
    <row r="71" spans="1:131" ht="26.25" customHeight="1" x14ac:dyDescent="0.2">
      <c r="A71" s="236">
        <v>4</v>
      </c>
      <c r="B71" s="974" t="s">
        <v>575</v>
      </c>
      <c r="C71" s="975"/>
      <c r="D71" s="975"/>
      <c r="E71" s="975"/>
      <c r="F71" s="975"/>
      <c r="G71" s="975"/>
      <c r="H71" s="975"/>
      <c r="I71" s="975"/>
      <c r="J71" s="975"/>
      <c r="K71" s="975"/>
      <c r="L71" s="975"/>
      <c r="M71" s="975"/>
      <c r="N71" s="975"/>
      <c r="O71" s="975"/>
      <c r="P71" s="976"/>
      <c r="Q71" s="977">
        <v>461</v>
      </c>
      <c r="R71" s="971"/>
      <c r="S71" s="971"/>
      <c r="T71" s="971"/>
      <c r="U71" s="971"/>
      <c r="V71" s="971">
        <v>446</v>
      </c>
      <c r="W71" s="971"/>
      <c r="X71" s="971"/>
      <c r="Y71" s="971"/>
      <c r="Z71" s="971"/>
      <c r="AA71" s="971">
        <v>15</v>
      </c>
      <c r="AB71" s="971"/>
      <c r="AC71" s="971"/>
      <c r="AD71" s="971"/>
      <c r="AE71" s="971"/>
      <c r="AF71" s="971">
        <v>15</v>
      </c>
      <c r="AG71" s="971"/>
      <c r="AH71" s="971"/>
      <c r="AI71" s="971"/>
      <c r="AJ71" s="971"/>
      <c r="AK71" s="971">
        <v>30</v>
      </c>
      <c r="AL71" s="971"/>
      <c r="AM71" s="971"/>
      <c r="AN71" s="971"/>
      <c r="AO71" s="971"/>
      <c r="AP71" s="971">
        <v>336</v>
      </c>
      <c r="AQ71" s="971"/>
      <c r="AR71" s="971"/>
      <c r="AS71" s="971"/>
      <c r="AT71" s="971"/>
      <c r="AU71" s="971">
        <v>62</v>
      </c>
      <c r="AV71" s="971"/>
      <c r="AW71" s="971"/>
      <c r="AX71" s="971"/>
      <c r="AY71" s="971"/>
      <c r="AZ71" s="972"/>
      <c r="BA71" s="972"/>
      <c r="BB71" s="972"/>
      <c r="BC71" s="972"/>
      <c r="BD71" s="973"/>
      <c r="BE71" s="239"/>
      <c r="BF71" s="239"/>
      <c r="BG71" s="239"/>
      <c r="BH71" s="239"/>
      <c r="BI71" s="239"/>
      <c r="BJ71" s="239"/>
      <c r="BK71" s="239"/>
      <c r="BL71" s="239"/>
      <c r="BM71" s="239"/>
      <c r="BN71" s="239"/>
      <c r="BO71" s="239"/>
      <c r="BP71" s="239"/>
      <c r="BQ71" s="236">
        <v>65</v>
      </c>
      <c r="BR71" s="241"/>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8"/>
    </row>
    <row r="72" spans="1:131" ht="26.25" customHeight="1" x14ac:dyDescent="0.2">
      <c r="A72" s="236">
        <v>5</v>
      </c>
      <c r="B72" s="974" t="s">
        <v>576</v>
      </c>
      <c r="C72" s="975"/>
      <c r="D72" s="975"/>
      <c r="E72" s="975"/>
      <c r="F72" s="975"/>
      <c r="G72" s="975"/>
      <c r="H72" s="975"/>
      <c r="I72" s="975"/>
      <c r="J72" s="975"/>
      <c r="K72" s="975"/>
      <c r="L72" s="975"/>
      <c r="M72" s="975"/>
      <c r="N72" s="975"/>
      <c r="O72" s="975"/>
      <c r="P72" s="976"/>
      <c r="Q72" s="977">
        <v>925</v>
      </c>
      <c r="R72" s="971"/>
      <c r="S72" s="971"/>
      <c r="T72" s="971"/>
      <c r="U72" s="971"/>
      <c r="V72" s="971">
        <v>905</v>
      </c>
      <c r="W72" s="971"/>
      <c r="X72" s="971"/>
      <c r="Y72" s="971"/>
      <c r="Z72" s="971"/>
      <c r="AA72" s="971">
        <v>20</v>
      </c>
      <c r="AB72" s="971"/>
      <c r="AC72" s="971"/>
      <c r="AD72" s="971"/>
      <c r="AE72" s="971"/>
      <c r="AF72" s="971">
        <v>20</v>
      </c>
      <c r="AG72" s="971"/>
      <c r="AH72" s="971"/>
      <c r="AI72" s="971"/>
      <c r="AJ72" s="971"/>
      <c r="AK72" s="971">
        <v>45</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39"/>
      <c r="BF72" s="239"/>
      <c r="BG72" s="239"/>
      <c r="BH72" s="239"/>
      <c r="BI72" s="239"/>
      <c r="BJ72" s="239"/>
      <c r="BK72" s="239"/>
      <c r="BL72" s="239"/>
      <c r="BM72" s="239"/>
      <c r="BN72" s="239"/>
      <c r="BO72" s="239"/>
      <c r="BP72" s="239"/>
      <c r="BQ72" s="236">
        <v>66</v>
      </c>
      <c r="BR72" s="241"/>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8"/>
    </row>
    <row r="73" spans="1:131" ht="26.25" customHeight="1" x14ac:dyDescent="0.2">
      <c r="A73" s="236">
        <v>6</v>
      </c>
      <c r="B73" s="974" t="s">
        <v>577</v>
      </c>
      <c r="C73" s="975"/>
      <c r="D73" s="975"/>
      <c r="E73" s="975"/>
      <c r="F73" s="975"/>
      <c r="G73" s="975"/>
      <c r="H73" s="975"/>
      <c r="I73" s="975"/>
      <c r="J73" s="975"/>
      <c r="K73" s="975"/>
      <c r="L73" s="975"/>
      <c r="M73" s="975"/>
      <c r="N73" s="975"/>
      <c r="O73" s="975"/>
      <c r="P73" s="976"/>
      <c r="Q73" s="977">
        <v>267</v>
      </c>
      <c r="R73" s="971"/>
      <c r="S73" s="971"/>
      <c r="T73" s="971"/>
      <c r="U73" s="971"/>
      <c r="V73" s="971">
        <v>178</v>
      </c>
      <c r="W73" s="971"/>
      <c r="X73" s="971"/>
      <c r="Y73" s="971"/>
      <c r="Z73" s="971"/>
      <c r="AA73" s="971">
        <v>89</v>
      </c>
      <c r="AB73" s="971"/>
      <c r="AC73" s="971"/>
      <c r="AD73" s="971"/>
      <c r="AE73" s="971"/>
      <c r="AF73" s="971">
        <v>89</v>
      </c>
      <c r="AG73" s="971"/>
      <c r="AH73" s="971"/>
      <c r="AI73" s="971"/>
      <c r="AJ73" s="971"/>
      <c r="AK73" s="971">
        <v>13</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39"/>
      <c r="BF73" s="239"/>
      <c r="BG73" s="239"/>
      <c r="BH73" s="239"/>
      <c r="BI73" s="239"/>
      <c r="BJ73" s="239"/>
      <c r="BK73" s="239"/>
      <c r="BL73" s="239"/>
      <c r="BM73" s="239"/>
      <c r="BN73" s="239"/>
      <c r="BO73" s="239"/>
      <c r="BP73" s="239"/>
      <c r="BQ73" s="236">
        <v>67</v>
      </c>
      <c r="BR73" s="241"/>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8"/>
    </row>
    <row r="74" spans="1:131" ht="26.25" customHeight="1" x14ac:dyDescent="0.2">
      <c r="A74" s="236">
        <v>7</v>
      </c>
      <c r="B74" s="974" t="s">
        <v>588</v>
      </c>
      <c r="C74" s="975"/>
      <c r="D74" s="975"/>
      <c r="E74" s="975"/>
      <c r="F74" s="975"/>
      <c r="G74" s="975"/>
      <c r="H74" s="975"/>
      <c r="I74" s="975"/>
      <c r="J74" s="975"/>
      <c r="K74" s="975"/>
      <c r="L74" s="975"/>
      <c r="M74" s="975"/>
      <c r="N74" s="975"/>
      <c r="O74" s="975"/>
      <c r="P74" s="976"/>
      <c r="Q74" s="977">
        <v>4818</v>
      </c>
      <c r="R74" s="971"/>
      <c r="S74" s="971"/>
      <c r="T74" s="971"/>
      <c r="U74" s="971"/>
      <c r="V74" s="971">
        <v>4560</v>
      </c>
      <c r="W74" s="971"/>
      <c r="X74" s="971"/>
      <c r="Y74" s="971"/>
      <c r="Z74" s="971"/>
      <c r="AA74" s="971">
        <v>258</v>
      </c>
      <c r="AB74" s="971"/>
      <c r="AC74" s="971"/>
      <c r="AD74" s="971"/>
      <c r="AE74" s="971"/>
      <c r="AF74" s="971">
        <v>258</v>
      </c>
      <c r="AG74" s="971"/>
      <c r="AH74" s="971"/>
      <c r="AI74" s="971"/>
      <c r="AJ74" s="971"/>
      <c r="AK74" s="971">
        <v>179</v>
      </c>
      <c r="AL74" s="971"/>
      <c r="AM74" s="971"/>
      <c r="AN74" s="971"/>
      <c r="AO74" s="971"/>
      <c r="AP74" s="971" t="s">
        <v>511</v>
      </c>
      <c r="AQ74" s="971"/>
      <c r="AR74" s="971"/>
      <c r="AS74" s="971"/>
      <c r="AT74" s="971"/>
      <c r="AU74" s="971" t="s">
        <v>511</v>
      </c>
      <c r="AV74" s="971"/>
      <c r="AW74" s="971"/>
      <c r="AX74" s="971"/>
      <c r="AY74" s="971"/>
      <c r="AZ74" s="972"/>
      <c r="BA74" s="972"/>
      <c r="BB74" s="972"/>
      <c r="BC74" s="972"/>
      <c r="BD74" s="973"/>
      <c r="BE74" s="239"/>
      <c r="BF74" s="239"/>
      <c r="BG74" s="239"/>
      <c r="BH74" s="239"/>
      <c r="BI74" s="239"/>
      <c r="BJ74" s="239"/>
      <c r="BK74" s="239"/>
      <c r="BL74" s="239"/>
      <c r="BM74" s="239"/>
      <c r="BN74" s="239"/>
      <c r="BO74" s="239"/>
      <c r="BP74" s="239"/>
      <c r="BQ74" s="236">
        <v>68</v>
      </c>
      <c r="BR74" s="241"/>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8"/>
    </row>
    <row r="75" spans="1:131" ht="26.25" customHeight="1" x14ac:dyDescent="0.2">
      <c r="A75" s="236">
        <v>8</v>
      </c>
      <c r="B75" s="974" t="s">
        <v>578</v>
      </c>
      <c r="C75" s="975"/>
      <c r="D75" s="975"/>
      <c r="E75" s="975"/>
      <c r="F75" s="975"/>
      <c r="G75" s="975"/>
      <c r="H75" s="975"/>
      <c r="I75" s="975"/>
      <c r="J75" s="975"/>
      <c r="K75" s="975"/>
      <c r="L75" s="975"/>
      <c r="M75" s="975"/>
      <c r="N75" s="975"/>
      <c r="O75" s="975"/>
      <c r="P75" s="976"/>
      <c r="Q75" s="978">
        <v>4</v>
      </c>
      <c r="R75" s="979"/>
      <c r="S75" s="979"/>
      <c r="T75" s="979"/>
      <c r="U75" s="980"/>
      <c r="V75" s="981">
        <v>3</v>
      </c>
      <c r="W75" s="979"/>
      <c r="X75" s="979"/>
      <c r="Y75" s="979"/>
      <c r="Z75" s="980"/>
      <c r="AA75" s="981">
        <v>1</v>
      </c>
      <c r="AB75" s="979"/>
      <c r="AC75" s="979"/>
      <c r="AD75" s="979"/>
      <c r="AE75" s="980"/>
      <c r="AF75" s="981">
        <v>1</v>
      </c>
      <c r="AG75" s="979"/>
      <c r="AH75" s="979"/>
      <c r="AI75" s="979"/>
      <c r="AJ75" s="980"/>
      <c r="AK75" s="981" t="s">
        <v>511</v>
      </c>
      <c r="AL75" s="979"/>
      <c r="AM75" s="979"/>
      <c r="AN75" s="979"/>
      <c r="AO75" s="980"/>
      <c r="AP75" s="981" t="s">
        <v>511</v>
      </c>
      <c r="AQ75" s="979"/>
      <c r="AR75" s="979"/>
      <c r="AS75" s="979"/>
      <c r="AT75" s="980"/>
      <c r="AU75" s="981" t="s">
        <v>511</v>
      </c>
      <c r="AV75" s="979"/>
      <c r="AW75" s="979"/>
      <c r="AX75" s="979"/>
      <c r="AY75" s="980"/>
      <c r="AZ75" s="972"/>
      <c r="BA75" s="972"/>
      <c r="BB75" s="972"/>
      <c r="BC75" s="972"/>
      <c r="BD75" s="973"/>
      <c r="BE75" s="239"/>
      <c r="BF75" s="239"/>
      <c r="BG75" s="239"/>
      <c r="BH75" s="239"/>
      <c r="BI75" s="239"/>
      <c r="BJ75" s="239"/>
      <c r="BK75" s="239"/>
      <c r="BL75" s="239"/>
      <c r="BM75" s="239"/>
      <c r="BN75" s="239"/>
      <c r="BO75" s="239"/>
      <c r="BP75" s="239"/>
      <c r="BQ75" s="236">
        <v>69</v>
      </c>
      <c r="BR75" s="241"/>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8"/>
    </row>
    <row r="76" spans="1:131" ht="26.25" customHeight="1" x14ac:dyDescent="0.2">
      <c r="A76" s="236">
        <v>9</v>
      </c>
      <c r="B76" s="974" t="s">
        <v>579</v>
      </c>
      <c r="C76" s="975"/>
      <c r="D76" s="975"/>
      <c r="E76" s="975"/>
      <c r="F76" s="975"/>
      <c r="G76" s="975"/>
      <c r="H76" s="975"/>
      <c r="I76" s="975"/>
      <c r="J76" s="975"/>
      <c r="K76" s="975"/>
      <c r="L76" s="975"/>
      <c r="M76" s="975"/>
      <c r="N76" s="975"/>
      <c r="O76" s="975"/>
      <c r="P76" s="976"/>
      <c r="Q76" s="978">
        <v>7352</v>
      </c>
      <c r="R76" s="979"/>
      <c r="S76" s="979"/>
      <c r="T76" s="979"/>
      <c r="U76" s="980"/>
      <c r="V76" s="981">
        <v>7276</v>
      </c>
      <c r="W76" s="979"/>
      <c r="X76" s="979"/>
      <c r="Y76" s="979"/>
      <c r="Z76" s="980"/>
      <c r="AA76" s="981">
        <v>76</v>
      </c>
      <c r="AB76" s="979"/>
      <c r="AC76" s="979"/>
      <c r="AD76" s="979"/>
      <c r="AE76" s="980"/>
      <c r="AF76" s="981">
        <v>76</v>
      </c>
      <c r="AG76" s="979"/>
      <c r="AH76" s="979"/>
      <c r="AI76" s="979"/>
      <c r="AJ76" s="980"/>
      <c r="AK76" s="981">
        <v>3086</v>
      </c>
      <c r="AL76" s="979"/>
      <c r="AM76" s="979"/>
      <c r="AN76" s="979"/>
      <c r="AO76" s="980"/>
      <c r="AP76" s="981" t="s">
        <v>511</v>
      </c>
      <c r="AQ76" s="979"/>
      <c r="AR76" s="979"/>
      <c r="AS76" s="979"/>
      <c r="AT76" s="980"/>
      <c r="AU76" s="981" t="s">
        <v>511</v>
      </c>
      <c r="AV76" s="979"/>
      <c r="AW76" s="979"/>
      <c r="AX76" s="979"/>
      <c r="AY76" s="980"/>
      <c r="AZ76" s="972"/>
      <c r="BA76" s="972"/>
      <c r="BB76" s="972"/>
      <c r="BC76" s="972"/>
      <c r="BD76" s="973"/>
      <c r="BE76" s="239"/>
      <c r="BF76" s="239"/>
      <c r="BG76" s="239"/>
      <c r="BH76" s="239"/>
      <c r="BI76" s="239"/>
      <c r="BJ76" s="239"/>
      <c r="BK76" s="239"/>
      <c r="BL76" s="239"/>
      <c r="BM76" s="239"/>
      <c r="BN76" s="239"/>
      <c r="BO76" s="239"/>
      <c r="BP76" s="239"/>
      <c r="BQ76" s="236">
        <v>70</v>
      </c>
      <c r="BR76" s="241"/>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8"/>
    </row>
    <row r="77" spans="1:131" ht="26.25" customHeight="1" x14ac:dyDescent="0.2">
      <c r="A77" s="236">
        <v>10</v>
      </c>
      <c r="B77" s="974" t="s">
        <v>580</v>
      </c>
      <c r="C77" s="975"/>
      <c r="D77" s="975"/>
      <c r="E77" s="975"/>
      <c r="F77" s="975"/>
      <c r="G77" s="975"/>
      <c r="H77" s="975"/>
      <c r="I77" s="975"/>
      <c r="J77" s="975"/>
      <c r="K77" s="975"/>
      <c r="L77" s="975"/>
      <c r="M77" s="975"/>
      <c r="N77" s="975"/>
      <c r="O77" s="975"/>
      <c r="P77" s="976"/>
      <c r="Q77" s="978">
        <v>1524702</v>
      </c>
      <c r="R77" s="979"/>
      <c r="S77" s="979"/>
      <c r="T77" s="979"/>
      <c r="U77" s="980"/>
      <c r="V77" s="981">
        <v>1496148</v>
      </c>
      <c r="W77" s="979"/>
      <c r="X77" s="979"/>
      <c r="Y77" s="979"/>
      <c r="Z77" s="980"/>
      <c r="AA77" s="981">
        <v>28554</v>
      </c>
      <c r="AB77" s="979"/>
      <c r="AC77" s="979"/>
      <c r="AD77" s="979"/>
      <c r="AE77" s="980"/>
      <c r="AF77" s="981">
        <v>28554</v>
      </c>
      <c r="AG77" s="979"/>
      <c r="AH77" s="979"/>
      <c r="AI77" s="979"/>
      <c r="AJ77" s="980"/>
      <c r="AK77" s="981">
        <v>15234</v>
      </c>
      <c r="AL77" s="979"/>
      <c r="AM77" s="979"/>
      <c r="AN77" s="979"/>
      <c r="AO77" s="980"/>
      <c r="AP77" s="981" t="s">
        <v>511</v>
      </c>
      <c r="AQ77" s="979"/>
      <c r="AR77" s="979"/>
      <c r="AS77" s="979"/>
      <c r="AT77" s="980"/>
      <c r="AU77" s="981" t="s">
        <v>511</v>
      </c>
      <c r="AV77" s="979"/>
      <c r="AW77" s="979"/>
      <c r="AX77" s="979"/>
      <c r="AY77" s="980"/>
      <c r="AZ77" s="972"/>
      <c r="BA77" s="972"/>
      <c r="BB77" s="972"/>
      <c r="BC77" s="972"/>
      <c r="BD77" s="973"/>
      <c r="BE77" s="239"/>
      <c r="BF77" s="239"/>
      <c r="BG77" s="239"/>
      <c r="BH77" s="239"/>
      <c r="BI77" s="239"/>
      <c r="BJ77" s="239"/>
      <c r="BK77" s="239"/>
      <c r="BL77" s="239"/>
      <c r="BM77" s="239"/>
      <c r="BN77" s="239"/>
      <c r="BO77" s="239"/>
      <c r="BP77" s="239"/>
      <c r="BQ77" s="236">
        <v>71</v>
      </c>
      <c r="BR77" s="241"/>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8"/>
    </row>
    <row r="78" spans="1:131" ht="26.25" customHeight="1" x14ac:dyDescent="0.2">
      <c r="A78" s="236">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9"/>
      <c r="BF78" s="239"/>
      <c r="BG78" s="239"/>
      <c r="BH78" s="239"/>
      <c r="BI78" s="239"/>
      <c r="BJ78" s="228"/>
      <c r="BK78" s="228"/>
      <c r="BL78" s="228"/>
      <c r="BM78" s="228"/>
      <c r="BN78" s="228"/>
      <c r="BO78" s="239"/>
      <c r="BP78" s="239"/>
      <c r="BQ78" s="236">
        <v>72</v>
      </c>
      <c r="BR78" s="241"/>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8"/>
    </row>
    <row r="79" spans="1:131" ht="26.25" customHeight="1" x14ac:dyDescent="0.2">
      <c r="A79" s="236">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9"/>
      <c r="BF79" s="239"/>
      <c r="BG79" s="239"/>
      <c r="BH79" s="239"/>
      <c r="BI79" s="239"/>
      <c r="BJ79" s="228"/>
      <c r="BK79" s="228"/>
      <c r="BL79" s="228"/>
      <c r="BM79" s="228"/>
      <c r="BN79" s="228"/>
      <c r="BO79" s="239"/>
      <c r="BP79" s="239"/>
      <c r="BQ79" s="236">
        <v>73</v>
      </c>
      <c r="BR79" s="241"/>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8"/>
    </row>
    <row r="80" spans="1:131" ht="26.25" customHeight="1" x14ac:dyDescent="0.2">
      <c r="A80" s="236">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9"/>
      <c r="BF80" s="239"/>
      <c r="BG80" s="239"/>
      <c r="BH80" s="239"/>
      <c r="BI80" s="239"/>
      <c r="BJ80" s="239"/>
      <c r="BK80" s="239"/>
      <c r="BL80" s="239"/>
      <c r="BM80" s="239"/>
      <c r="BN80" s="239"/>
      <c r="BO80" s="239"/>
      <c r="BP80" s="239"/>
      <c r="BQ80" s="236">
        <v>74</v>
      </c>
      <c r="BR80" s="241"/>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8"/>
    </row>
    <row r="81" spans="1:131" ht="26.25" customHeight="1" x14ac:dyDescent="0.2">
      <c r="A81" s="236">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9"/>
      <c r="BF81" s="239"/>
      <c r="BG81" s="239"/>
      <c r="BH81" s="239"/>
      <c r="BI81" s="239"/>
      <c r="BJ81" s="239"/>
      <c r="BK81" s="239"/>
      <c r="BL81" s="239"/>
      <c r="BM81" s="239"/>
      <c r="BN81" s="239"/>
      <c r="BO81" s="239"/>
      <c r="BP81" s="239"/>
      <c r="BQ81" s="236">
        <v>75</v>
      </c>
      <c r="BR81" s="241"/>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8"/>
    </row>
    <row r="82" spans="1:131" ht="26.25" customHeight="1" x14ac:dyDescent="0.2">
      <c r="A82" s="236">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9"/>
      <c r="BF82" s="239"/>
      <c r="BG82" s="239"/>
      <c r="BH82" s="239"/>
      <c r="BI82" s="239"/>
      <c r="BJ82" s="239"/>
      <c r="BK82" s="239"/>
      <c r="BL82" s="239"/>
      <c r="BM82" s="239"/>
      <c r="BN82" s="239"/>
      <c r="BO82" s="239"/>
      <c r="BP82" s="239"/>
      <c r="BQ82" s="236">
        <v>76</v>
      </c>
      <c r="BR82" s="241"/>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8"/>
    </row>
    <row r="83" spans="1:131" ht="26.25" customHeight="1" x14ac:dyDescent="0.2">
      <c r="A83" s="236">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9"/>
      <c r="BF83" s="239"/>
      <c r="BG83" s="239"/>
      <c r="BH83" s="239"/>
      <c r="BI83" s="239"/>
      <c r="BJ83" s="239"/>
      <c r="BK83" s="239"/>
      <c r="BL83" s="239"/>
      <c r="BM83" s="239"/>
      <c r="BN83" s="239"/>
      <c r="BO83" s="239"/>
      <c r="BP83" s="239"/>
      <c r="BQ83" s="236">
        <v>77</v>
      </c>
      <c r="BR83" s="241"/>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8"/>
    </row>
    <row r="84" spans="1:131" ht="26.25" customHeight="1" x14ac:dyDescent="0.2">
      <c r="A84" s="236">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9"/>
      <c r="BF84" s="239"/>
      <c r="BG84" s="239"/>
      <c r="BH84" s="239"/>
      <c r="BI84" s="239"/>
      <c r="BJ84" s="239"/>
      <c r="BK84" s="239"/>
      <c r="BL84" s="239"/>
      <c r="BM84" s="239"/>
      <c r="BN84" s="239"/>
      <c r="BO84" s="239"/>
      <c r="BP84" s="239"/>
      <c r="BQ84" s="236">
        <v>78</v>
      </c>
      <c r="BR84" s="241"/>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8"/>
    </row>
    <row r="85" spans="1:131" ht="26.25" customHeight="1" x14ac:dyDescent="0.2">
      <c r="A85" s="236">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9"/>
      <c r="BF85" s="239"/>
      <c r="BG85" s="239"/>
      <c r="BH85" s="239"/>
      <c r="BI85" s="239"/>
      <c r="BJ85" s="239"/>
      <c r="BK85" s="239"/>
      <c r="BL85" s="239"/>
      <c r="BM85" s="239"/>
      <c r="BN85" s="239"/>
      <c r="BO85" s="239"/>
      <c r="BP85" s="239"/>
      <c r="BQ85" s="236">
        <v>79</v>
      </c>
      <c r="BR85" s="241"/>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8"/>
    </row>
    <row r="86" spans="1:131" ht="26.25" customHeight="1" x14ac:dyDescent="0.2">
      <c r="A86" s="236">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9"/>
      <c r="BF86" s="239"/>
      <c r="BG86" s="239"/>
      <c r="BH86" s="239"/>
      <c r="BI86" s="239"/>
      <c r="BJ86" s="239"/>
      <c r="BK86" s="239"/>
      <c r="BL86" s="239"/>
      <c r="BM86" s="239"/>
      <c r="BN86" s="239"/>
      <c r="BO86" s="239"/>
      <c r="BP86" s="239"/>
      <c r="BQ86" s="236">
        <v>80</v>
      </c>
      <c r="BR86" s="241"/>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8"/>
    </row>
    <row r="87" spans="1:131" ht="26.25" customHeight="1" x14ac:dyDescent="0.2">
      <c r="A87" s="24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9"/>
      <c r="BF87" s="239"/>
      <c r="BG87" s="239"/>
      <c r="BH87" s="239"/>
      <c r="BI87" s="239"/>
      <c r="BJ87" s="239"/>
      <c r="BK87" s="239"/>
      <c r="BL87" s="239"/>
      <c r="BM87" s="239"/>
      <c r="BN87" s="239"/>
      <c r="BO87" s="239"/>
      <c r="BP87" s="239"/>
      <c r="BQ87" s="236">
        <v>81</v>
      </c>
      <c r="BR87" s="241"/>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8"/>
    </row>
    <row r="88" spans="1:131" ht="26.25" customHeight="1" thickBot="1" x14ac:dyDescent="0.25">
      <c r="A88" s="238" t="s">
        <v>393</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39745</v>
      </c>
      <c r="AG88" s="959"/>
      <c r="AH88" s="959"/>
      <c r="AI88" s="959"/>
      <c r="AJ88" s="959"/>
      <c r="AK88" s="963"/>
      <c r="AL88" s="963"/>
      <c r="AM88" s="963"/>
      <c r="AN88" s="963"/>
      <c r="AO88" s="963"/>
      <c r="AP88" s="959">
        <v>7022</v>
      </c>
      <c r="AQ88" s="959"/>
      <c r="AR88" s="959"/>
      <c r="AS88" s="959"/>
      <c r="AT88" s="959"/>
      <c r="AU88" s="959">
        <v>244</v>
      </c>
      <c r="AV88" s="959"/>
      <c r="AW88" s="959"/>
      <c r="AX88" s="959"/>
      <c r="AY88" s="959"/>
      <c r="AZ88" s="960"/>
      <c r="BA88" s="960"/>
      <c r="BB88" s="960"/>
      <c r="BC88" s="960"/>
      <c r="BD88" s="961"/>
      <c r="BE88" s="239"/>
      <c r="BF88" s="239"/>
      <c r="BG88" s="239"/>
      <c r="BH88" s="239"/>
      <c r="BI88" s="239"/>
      <c r="BJ88" s="239"/>
      <c r="BK88" s="239"/>
      <c r="BL88" s="239"/>
      <c r="BM88" s="239"/>
      <c r="BN88" s="239"/>
      <c r="BO88" s="239"/>
      <c r="BP88" s="239"/>
      <c r="BQ88" s="236">
        <v>82</v>
      </c>
      <c r="BR88" s="241"/>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393</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591</v>
      </c>
      <c r="CX102" s="953"/>
      <c r="CY102" s="953"/>
      <c r="CZ102" s="953"/>
      <c r="DA102" s="954"/>
      <c r="DB102" s="952" t="s">
        <v>591</v>
      </c>
      <c r="DC102" s="953"/>
      <c r="DD102" s="953"/>
      <c r="DE102" s="953"/>
      <c r="DF102" s="954"/>
      <c r="DG102" s="952" t="s">
        <v>591</v>
      </c>
      <c r="DH102" s="953"/>
      <c r="DI102" s="953"/>
      <c r="DJ102" s="953"/>
      <c r="DK102" s="954"/>
      <c r="DL102" s="952" t="s">
        <v>591</v>
      </c>
      <c r="DM102" s="953"/>
      <c r="DN102" s="953"/>
      <c r="DO102" s="953"/>
      <c r="DP102" s="954"/>
      <c r="DQ102" s="952" t="s">
        <v>591</v>
      </c>
      <c r="DR102" s="953"/>
      <c r="DS102" s="953"/>
      <c r="DT102" s="953"/>
      <c r="DU102" s="954"/>
      <c r="DV102" s="937"/>
      <c r="DW102" s="938"/>
      <c r="DX102" s="938"/>
      <c r="DY102" s="938"/>
      <c r="DZ102" s="93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422</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423</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8"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311</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311</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311</v>
      </c>
      <c r="DR109" s="896"/>
      <c r="DS109" s="896"/>
      <c r="DT109" s="896"/>
      <c r="DU109" s="897"/>
      <c r="DV109" s="898" t="s">
        <v>429</v>
      </c>
      <c r="DW109" s="896"/>
      <c r="DX109" s="896"/>
      <c r="DY109" s="896"/>
      <c r="DZ109" s="929"/>
    </row>
    <row r="110" spans="1:131" s="228"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2067745</v>
      </c>
      <c r="AB110" s="889"/>
      <c r="AC110" s="889"/>
      <c r="AD110" s="889"/>
      <c r="AE110" s="890"/>
      <c r="AF110" s="891">
        <v>2109365</v>
      </c>
      <c r="AG110" s="889"/>
      <c r="AH110" s="889"/>
      <c r="AI110" s="889"/>
      <c r="AJ110" s="890"/>
      <c r="AK110" s="891">
        <v>2133194</v>
      </c>
      <c r="AL110" s="889"/>
      <c r="AM110" s="889"/>
      <c r="AN110" s="889"/>
      <c r="AO110" s="890"/>
      <c r="AP110" s="892">
        <v>9.6999999999999993</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25171802</v>
      </c>
      <c r="BR110" s="842"/>
      <c r="BS110" s="842"/>
      <c r="BT110" s="842"/>
      <c r="BU110" s="842"/>
      <c r="BV110" s="842">
        <v>25274556</v>
      </c>
      <c r="BW110" s="842"/>
      <c r="BX110" s="842"/>
      <c r="BY110" s="842"/>
      <c r="BZ110" s="842"/>
      <c r="CA110" s="842">
        <v>24409480</v>
      </c>
      <c r="CB110" s="842"/>
      <c r="CC110" s="842"/>
      <c r="CD110" s="842"/>
      <c r="CE110" s="842"/>
      <c r="CF110" s="866">
        <v>110.8</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395</v>
      </c>
      <c r="DM110" s="842"/>
      <c r="DN110" s="842"/>
      <c r="DO110" s="842"/>
      <c r="DP110" s="842"/>
      <c r="DQ110" s="842" t="s">
        <v>435</v>
      </c>
      <c r="DR110" s="842"/>
      <c r="DS110" s="842"/>
      <c r="DT110" s="842"/>
      <c r="DU110" s="842"/>
      <c r="DV110" s="843" t="s">
        <v>147</v>
      </c>
      <c r="DW110" s="843"/>
      <c r="DX110" s="843"/>
      <c r="DY110" s="843"/>
      <c r="DZ110" s="844"/>
    </row>
    <row r="111" spans="1:131" s="228"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147</v>
      </c>
      <c r="AB111" s="919"/>
      <c r="AC111" s="919"/>
      <c r="AD111" s="919"/>
      <c r="AE111" s="920"/>
      <c r="AF111" s="921" t="s">
        <v>147</v>
      </c>
      <c r="AG111" s="919"/>
      <c r="AH111" s="919"/>
      <c r="AI111" s="919"/>
      <c r="AJ111" s="920"/>
      <c r="AK111" s="921" t="s">
        <v>395</v>
      </c>
      <c r="AL111" s="919"/>
      <c r="AM111" s="919"/>
      <c r="AN111" s="919"/>
      <c r="AO111" s="920"/>
      <c r="AP111" s="922" t="s">
        <v>147</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395</v>
      </c>
      <c r="BR111" s="817"/>
      <c r="BS111" s="817"/>
      <c r="BT111" s="817"/>
      <c r="BU111" s="817"/>
      <c r="BV111" s="817" t="s">
        <v>435</v>
      </c>
      <c r="BW111" s="817"/>
      <c r="BX111" s="817"/>
      <c r="BY111" s="817"/>
      <c r="BZ111" s="817"/>
      <c r="CA111" s="817" t="s">
        <v>395</v>
      </c>
      <c r="CB111" s="817"/>
      <c r="CC111" s="817"/>
      <c r="CD111" s="817"/>
      <c r="CE111" s="817"/>
      <c r="CF111" s="875" t="s">
        <v>147</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395</v>
      </c>
      <c r="DM111" s="817"/>
      <c r="DN111" s="817"/>
      <c r="DO111" s="817"/>
      <c r="DP111" s="817"/>
      <c r="DQ111" s="817" t="s">
        <v>435</v>
      </c>
      <c r="DR111" s="817"/>
      <c r="DS111" s="817"/>
      <c r="DT111" s="817"/>
      <c r="DU111" s="817"/>
      <c r="DV111" s="794" t="s">
        <v>439</v>
      </c>
      <c r="DW111" s="794"/>
      <c r="DX111" s="794"/>
      <c r="DY111" s="794"/>
      <c r="DZ111" s="795"/>
    </row>
    <row r="112" spans="1:131" s="228"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395</v>
      </c>
      <c r="AG112" s="780"/>
      <c r="AH112" s="780"/>
      <c r="AI112" s="780"/>
      <c r="AJ112" s="781"/>
      <c r="AK112" s="782" t="s">
        <v>435</v>
      </c>
      <c r="AL112" s="780"/>
      <c r="AM112" s="780"/>
      <c r="AN112" s="780"/>
      <c r="AO112" s="781"/>
      <c r="AP112" s="824" t="s">
        <v>147</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2458741</v>
      </c>
      <c r="BR112" s="817"/>
      <c r="BS112" s="817"/>
      <c r="BT112" s="817"/>
      <c r="BU112" s="817"/>
      <c r="BV112" s="817">
        <v>1829877</v>
      </c>
      <c r="BW112" s="817"/>
      <c r="BX112" s="817"/>
      <c r="BY112" s="817"/>
      <c r="BZ112" s="817"/>
      <c r="CA112" s="817">
        <v>1270928</v>
      </c>
      <c r="CB112" s="817"/>
      <c r="CC112" s="817"/>
      <c r="CD112" s="817"/>
      <c r="CE112" s="817"/>
      <c r="CF112" s="875">
        <v>5.8</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147</v>
      </c>
      <c r="DH112" s="817"/>
      <c r="DI112" s="817"/>
      <c r="DJ112" s="817"/>
      <c r="DK112" s="817"/>
      <c r="DL112" s="817" t="s">
        <v>395</v>
      </c>
      <c r="DM112" s="817"/>
      <c r="DN112" s="817"/>
      <c r="DO112" s="817"/>
      <c r="DP112" s="817"/>
      <c r="DQ112" s="817" t="s">
        <v>435</v>
      </c>
      <c r="DR112" s="817"/>
      <c r="DS112" s="817"/>
      <c r="DT112" s="817"/>
      <c r="DU112" s="817"/>
      <c r="DV112" s="794" t="s">
        <v>439</v>
      </c>
      <c r="DW112" s="794"/>
      <c r="DX112" s="794"/>
      <c r="DY112" s="794"/>
      <c r="DZ112" s="795"/>
    </row>
    <row r="113" spans="1:130" s="228"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222079</v>
      </c>
      <c r="AB113" s="919"/>
      <c r="AC113" s="919"/>
      <c r="AD113" s="919"/>
      <c r="AE113" s="920"/>
      <c r="AF113" s="921">
        <v>203883</v>
      </c>
      <c r="AG113" s="919"/>
      <c r="AH113" s="919"/>
      <c r="AI113" s="919"/>
      <c r="AJ113" s="920"/>
      <c r="AK113" s="921">
        <v>199006</v>
      </c>
      <c r="AL113" s="919"/>
      <c r="AM113" s="919"/>
      <c r="AN113" s="919"/>
      <c r="AO113" s="920"/>
      <c r="AP113" s="922">
        <v>0.9</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315892</v>
      </c>
      <c r="BR113" s="817"/>
      <c r="BS113" s="817"/>
      <c r="BT113" s="817"/>
      <c r="BU113" s="817"/>
      <c r="BV113" s="817">
        <v>275775</v>
      </c>
      <c r="BW113" s="817"/>
      <c r="BX113" s="817"/>
      <c r="BY113" s="817"/>
      <c r="BZ113" s="817"/>
      <c r="CA113" s="817">
        <v>244279</v>
      </c>
      <c r="CB113" s="817"/>
      <c r="CC113" s="817"/>
      <c r="CD113" s="817"/>
      <c r="CE113" s="817"/>
      <c r="CF113" s="875">
        <v>1.1000000000000001</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147</v>
      </c>
      <c r="DH113" s="780"/>
      <c r="DI113" s="780"/>
      <c r="DJ113" s="780"/>
      <c r="DK113" s="781"/>
      <c r="DL113" s="782" t="s">
        <v>435</v>
      </c>
      <c r="DM113" s="780"/>
      <c r="DN113" s="780"/>
      <c r="DO113" s="780"/>
      <c r="DP113" s="781"/>
      <c r="DQ113" s="782" t="s">
        <v>395</v>
      </c>
      <c r="DR113" s="780"/>
      <c r="DS113" s="780"/>
      <c r="DT113" s="780"/>
      <c r="DU113" s="781"/>
      <c r="DV113" s="824" t="s">
        <v>435</v>
      </c>
      <c r="DW113" s="825"/>
      <c r="DX113" s="825"/>
      <c r="DY113" s="825"/>
      <c r="DZ113" s="826"/>
    </row>
    <row r="114" spans="1:130" s="228"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63242</v>
      </c>
      <c r="AB114" s="780"/>
      <c r="AC114" s="780"/>
      <c r="AD114" s="780"/>
      <c r="AE114" s="781"/>
      <c r="AF114" s="782">
        <v>36573</v>
      </c>
      <c r="AG114" s="780"/>
      <c r="AH114" s="780"/>
      <c r="AI114" s="780"/>
      <c r="AJ114" s="781"/>
      <c r="AK114" s="782">
        <v>26676</v>
      </c>
      <c r="AL114" s="780"/>
      <c r="AM114" s="780"/>
      <c r="AN114" s="780"/>
      <c r="AO114" s="781"/>
      <c r="AP114" s="824">
        <v>0.1</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5689887</v>
      </c>
      <c r="BR114" s="817"/>
      <c r="BS114" s="817"/>
      <c r="BT114" s="817"/>
      <c r="BU114" s="817"/>
      <c r="BV114" s="817">
        <v>5611994</v>
      </c>
      <c r="BW114" s="817"/>
      <c r="BX114" s="817"/>
      <c r="BY114" s="817"/>
      <c r="BZ114" s="817"/>
      <c r="CA114" s="817">
        <v>5541998</v>
      </c>
      <c r="CB114" s="817"/>
      <c r="CC114" s="817"/>
      <c r="CD114" s="817"/>
      <c r="CE114" s="817"/>
      <c r="CF114" s="875">
        <v>25.2</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147</v>
      </c>
      <c r="DH114" s="780"/>
      <c r="DI114" s="780"/>
      <c r="DJ114" s="780"/>
      <c r="DK114" s="781"/>
      <c r="DL114" s="782" t="s">
        <v>395</v>
      </c>
      <c r="DM114" s="780"/>
      <c r="DN114" s="780"/>
      <c r="DO114" s="780"/>
      <c r="DP114" s="781"/>
      <c r="DQ114" s="782" t="s">
        <v>147</v>
      </c>
      <c r="DR114" s="780"/>
      <c r="DS114" s="780"/>
      <c r="DT114" s="780"/>
      <c r="DU114" s="781"/>
      <c r="DV114" s="824" t="s">
        <v>147</v>
      </c>
      <c r="DW114" s="825"/>
      <c r="DX114" s="825"/>
      <c r="DY114" s="825"/>
      <c r="DZ114" s="826"/>
    </row>
    <row r="115" spans="1:130" s="228"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147</v>
      </c>
      <c r="AG115" s="919"/>
      <c r="AH115" s="919"/>
      <c r="AI115" s="919"/>
      <c r="AJ115" s="920"/>
      <c r="AK115" s="921" t="s">
        <v>439</v>
      </c>
      <c r="AL115" s="919"/>
      <c r="AM115" s="919"/>
      <c r="AN115" s="919"/>
      <c r="AO115" s="920"/>
      <c r="AP115" s="922" t="s">
        <v>395</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435</v>
      </c>
      <c r="BW115" s="817"/>
      <c r="BX115" s="817"/>
      <c r="BY115" s="817"/>
      <c r="BZ115" s="817"/>
      <c r="CA115" s="817" t="s">
        <v>435</v>
      </c>
      <c r="CB115" s="817"/>
      <c r="CC115" s="817"/>
      <c r="CD115" s="817"/>
      <c r="CE115" s="817"/>
      <c r="CF115" s="875" t="s">
        <v>395</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435</v>
      </c>
      <c r="DH115" s="780"/>
      <c r="DI115" s="780"/>
      <c r="DJ115" s="780"/>
      <c r="DK115" s="781"/>
      <c r="DL115" s="782" t="s">
        <v>147</v>
      </c>
      <c r="DM115" s="780"/>
      <c r="DN115" s="780"/>
      <c r="DO115" s="780"/>
      <c r="DP115" s="781"/>
      <c r="DQ115" s="782" t="s">
        <v>395</v>
      </c>
      <c r="DR115" s="780"/>
      <c r="DS115" s="780"/>
      <c r="DT115" s="780"/>
      <c r="DU115" s="781"/>
      <c r="DV115" s="824" t="s">
        <v>435</v>
      </c>
      <c r="DW115" s="825"/>
      <c r="DX115" s="825"/>
      <c r="DY115" s="825"/>
      <c r="DZ115" s="826"/>
    </row>
    <row r="116" spans="1:130" s="228"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395</v>
      </c>
      <c r="AB116" s="780"/>
      <c r="AC116" s="780"/>
      <c r="AD116" s="780"/>
      <c r="AE116" s="781"/>
      <c r="AF116" s="782" t="s">
        <v>435</v>
      </c>
      <c r="AG116" s="780"/>
      <c r="AH116" s="780"/>
      <c r="AI116" s="780"/>
      <c r="AJ116" s="781"/>
      <c r="AK116" s="782" t="s">
        <v>147</v>
      </c>
      <c r="AL116" s="780"/>
      <c r="AM116" s="780"/>
      <c r="AN116" s="780"/>
      <c r="AO116" s="781"/>
      <c r="AP116" s="824" t="s">
        <v>435</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147</v>
      </c>
      <c r="BR116" s="817"/>
      <c r="BS116" s="817"/>
      <c r="BT116" s="817"/>
      <c r="BU116" s="817"/>
      <c r="BV116" s="817" t="s">
        <v>395</v>
      </c>
      <c r="BW116" s="817"/>
      <c r="BX116" s="817"/>
      <c r="BY116" s="817"/>
      <c r="BZ116" s="817"/>
      <c r="CA116" s="817" t="s">
        <v>435</v>
      </c>
      <c r="CB116" s="817"/>
      <c r="CC116" s="817"/>
      <c r="CD116" s="817"/>
      <c r="CE116" s="817"/>
      <c r="CF116" s="875" t="s">
        <v>435</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435</v>
      </c>
      <c r="DH116" s="780"/>
      <c r="DI116" s="780"/>
      <c r="DJ116" s="780"/>
      <c r="DK116" s="781"/>
      <c r="DL116" s="782" t="s">
        <v>435</v>
      </c>
      <c r="DM116" s="780"/>
      <c r="DN116" s="780"/>
      <c r="DO116" s="780"/>
      <c r="DP116" s="781"/>
      <c r="DQ116" s="782" t="s">
        <v>395</v>
      </c>
      <c r="DR116" s="780"/>
      <c r="DS116" s="780"/>
      <c r="DT116" s="780"/>
      <c r="DU116" s="781"/>
      <c r="DV116" s="824" t="s">
        <v>439</v>
      </c>
      <c r="DW116" s="825"/>
      <c r="DX116" s="825"/>
      <c r="DY116" s="825"/>
      <c r="DZ116" s="826"/>
    </row>
    <row r="117" spans="1:130" s="228"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2353066</v>
      </c>
      <c r="AB117" s="903"/>
      <c r="AC117" s="903"/>
      <c r="AD117" s="903"/>
      <c r="AE117" s="904"/>
      <c r="AF117" s="905">
        <v>2349821</v>
      </c>
      <c r="AG117" s="903"/>
      <c r="AH117" s="903"/>
      <c r="AI117" s="903"/>
      <c r="AJ117" s="904"/>
      <c r="AK117" s="905">
        <v>2358876</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147</v>
      </c>
      <c r="BR117" s="817"/>
      <c r="BS117" s="817"/>
      <c r="BT117" s="817"/>
      <c r="BU117" s="817"/>
      <c r="BV117" s="817" t="s">
        <v>147</v>
      </c>
      <c r="BW117" s="817"/>
      <c r="BX117" s="817"/>
      <c r="BY117" s="817"/>
      <c r="BZ117" s="817"/>
      <c r="CA117" s="817" t="s">
        <v>147</v>
      </c>
      <c r="CB117" s="817"/>
      <c r="CC117" s="817"/>
      <c r="CD117" s="817"/>
      <c r="CE117" s="817"/>
      <c r="CF117" s="875" t="s">
        <v>395</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147</v>
      </c>
      <c r="DM117" s="780"/>
      <c r="DN117" s="780"/>
      <c r="DO117" s="780"/>
      <c r="DP117" s="781"/>
      <c r="DQ117" s="782" t="s">
        <v>435</v>
      </c>
      <c r="DR117" s="780"/>
      <c r="DS117" s="780"/>
      <c r="DT117" s="780"/>
      <c r="DU117" s="781"/>
      <c r="DV117" s="824" t="s">
        <v>147</v>
      </c>
      <c r="DW117" s="825"/>
      <c r="DX117" s="825"/>
      <c r="DY117" s="825"/>
      <c r="DZ117" s="826"/>
    </row>
    <row r="118" spans="1:130" s="228"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311</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147</v>
      </c>
      <c r="BR118" s="845"/>
      <c r="BS118" s="845"/>
      <c r="BT118" s="845"/>
      <c r="BU118" s="845"/>
      <c r="BV118" s="845" t="s">
        <v>395</v>
      </c>
      <c r="BW118" s="845"/>
      <c r="BX118" s="845"/>
      <c r="BY118" s="845"/>
      <c r="BZ118" s="845"/>
      <c r="CA118" s="845" t="s">
        <v>147</v>
      </c>
      <c r="CB118" s="845"/>
      <c r="CC118" s="845"/>
      <c r="CD118" s="845"/>
      <c r="CE118" s="845"/>
      <c r="CF118" s="875" t="s">
        <v>147</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147</v>
      </c>
      <c r="DM118" s="780"/>
      <c r="DN118" s="780"/>
      <c r="DO118" s="780"/>
      <c r="DP118" s="781"/>
      <c r="DQ118" s="782" t="s">
        <v>147</v>
      </c>
      <c r="DR118" s="780"/>
      <c r="DS118" s="780"/>
      <c r="DT118" s="780"/>
      <c r="DU118" s="781"/>
      <c r="DV118" s="824" t="s">
        <v>395</v>
      </c>
      <c r="DW118" s="825"/>
      <c r="DX118" s="825"/>
      <c r="DY118" s="825"/>
      <c r="DZ118" s="826"/>
    </row>
    <row r="119" spans="1:130" s="228"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147</v>
      </c>
      <c r="AB119" s="889"/>
      <c r="AC119" s="889"/>
      <c r="AD119" s="889"/>
      <c r="AE119" s="890"/>
      <c r="AF119" s="891" t="s">
        <v>147</v>
      </c>
      <c r="AG119" s="889"/>
      <c r="AH119" s="889"/>
      <c r="AI119" s="889"/>
      <c r="AJ119" s="890"/>
      <c r="AK119" s="891" t="s">
        <v>147</v>
      </c>
      <c r="AL119" s="889"/>
      <c r="AM119" s="889"/>
      <c r="AN119" s="889"/>
      <c r="AO119" s="890"/>
      <c r="AP119" s="892" t="s">
        <v>435</v>
      </c>
      <c r="AQ119" s="893"/>
      <c r="AR119" s="893"/>
      <c r="AS119" s="893"/>
      <c r="AT119" s="894"/>
      <c r="AU119" s="934"/>
      <c r="AV119" s="935"/>
      <c r="AW119" s="935"/>
      <c r="AX119" s="935"/>
      <c r="AY119" s="935"/>
      <c r="AZ119" s="249" t="s">
        <v>190</v>
      </c>
      <c r="BA119" s="249"/>
      <c r="BB119" s="249"/>
      <c r="BC119" s="249"/>
      <c r="BD119" s="249"/>
      <c r="BE119" s="249"/>
      <c r="BF119" s="249"/>
      <c r="BG119" s="249"/>
      <c r="BH119" s="249"/>
      <c r="BI119" s="249"/>
      <c r="BJ119" s="249"/>
      <c r="BK119" s="249"/>
      <c r="BL119" s="249"/>
      <c r="BM119" s="249"/>
      <c r="BN119" s="249"/>
      <c r="BO119" s="877" t="s">
        <v>461</v>
      </c>
      <c r="BP119" s="878"/>
      <c r="BQ119" s="879">
        <v>33636322</v>
      </c>
      <c r="BR119" s="845"/>
      <c r="BS119" s="845"/>
      <c r="BT119" s="845"/>
      <c r="BU119" s="845"/>
      <c r="BV119" s="845">
        <v>32992202</v>
      </c>
      <c r="BW119" s="845"/>
      <c r="BX119" s="845"/>
      <c r="BY119" s="845"/>
      <c r="BZ119" s="845"/>
      <c r="CA119" s="845">
        <v>31466685</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435</v>
      </c>
      <c r="DH119" s="764"/>
      <c r="DI119" s="764"/>
      <c r="DJ119" s="764"/>
      <c r="DK119" s="765"/>
      <c r="DL119" s="766" t="s">
        <v>435</v>
      </c>
      <c r="DM119" s="764"/>
      <c r="DN119" s="764"/>
      <c r="DO119" s="764"/>
      <c r="DP119" s="765"/>
      <c r="DQ119" s="766" t="s">
        <v>435</v>
      </c>
      <c r="DR119" s="764"/>
      <c r="DS119" s="764"/>
      <c r="DT119" s="764"/>
      <c r="DU119" s="765"/>
      <c r="DV119" s="848" t="s">
        <v>147</v>
      </c>
      <c r="DW119" s="849"/>
      <c r="DX119" s="849"/>
      <c r="DY119" s="849"/>
      <c r="DZ119" s="850"/>
    </row>
    <row r="120" spans="1:130" s="228" customFormat="1" ht="26.25" customHeight="1" x14ac:dyDescent="0.2">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147</v>
      </c>
      <c r="AB120" s="780"/>
      <c r="AC120" s="780"/>
      <c r="AD120" s="780"/>
      <c r="AE120" s="781"/>
      <c r="AF120" s="782" t="s">
        <v>435</v>
      </c>
      <c r="AG120" s="780"/>
      <c r="AH120" s="780"/>
      <c r="AI120" s="780"/>
      <c r="AJ120" s="781"/>
      <c r="AK120" s="782" t="s">
        <v>147</v>
      </c>
      <c r="AL120" s="780"/>
      <c r="AM120" s="780"/>
      <c r="AN120" s="780"/>
      <c r="AO120" s="781"/>
      <c r="AP120" s="824" t="s">
        <v>395</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7833346</v>
      </c>
      <c r="BR120" s="842"/>
      <c r="BS120" s="842"/>
      <c r="BT120" s="842"/>
      <c r="BU120" s="842"/>
      <c r="BV120" s="842">
        <v>8906539</v>
      </c>
      <c r="BW120" s="842"/>
      <c r="BX120" s="842"/>
      <c r="BY120" s="842"/>
      <c r="BZ120" s="842"/>
      <c r="CA120" s="842">
        <v>11482794</v>
      </c>
      <c r="CB120" s="842"/>
      <c r="CC120" s="842"/>
      <c r="CD120" s="842"/>
      <c r="CE120" s="842"/>
      <c r="CF120" s="866">
        <v>52.1</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2458741</v>
      </c>
      <c r="DH120" s="842"/>
      <c r="DI120" s="842"/>
      <c r="DJ120" s="842"/>
      <c r="DK120" s="842"/>
      <c r="DL120" s="842">
        <v>1829877</v>
      </c>
      <c r="DM120" s="842"/>
      <c r="DN120" s="842"/>
      <c r="DO120" s="842"/>
      <c r="DP120" s="842"/>
      <c r="DQ120" s="842">
        <v>1270928</v>
      </c>
      <c r="DR120" s="842"/>
      <c r="DS120" s="842"/>
      <c r="DT120" s="842"/>
      <c r="DU120" s="842"/>
      <c r="DV120" s="843">
        <v>5.8</v>
      </c>
      <c r="DW120" s="843"/>
      <c r="DX120" s="843"/>
      <c r="DY120" s="843"/>
      <c r="DZ120" s="844"/>
    </row>
    <row r="121" spans="1:130" s="228"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435</v>
      </c>
      <c r="AG121" s="780"/>
      <c r="AH121" s="780"/>
      <c r="AI121" s="780"/>
      <c r="AJ121" s="781"/>
      <c r="AK121" s="782" t="s">
        <v>147</v>
      </c>
      <c r="AL121" s="780"/>
      <c r="AM121" s="780"/>
      <c r="AN121" s="780"/>
      <c r="AO121" s="781"/>
      <c r="AP121" s="824" t="s">
        <v>435</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2561144</v>
      </c>
      <c r="BR121" s="817"/>
      <c r="BS121" s="817"/>
      <c r="BT121" s="817"/>
      <c r="BU121" s="817"/>
      <c r="BV121" s="817">
        <v>1880201</v>
      </c>
      <c r="BW121" s="817"/>
      <c r="BX121" s="817"/>
      <c r="BY121" s="817"/>
      <c r="BZ121" s="817"/>
      <c r="CA121" s="817">
        <v>1377903</v>
      </c>
      <c r="CB121" s="817"/>
      <c r="CC121" s="817"/>
      <c r="CD121" s="817"/>
      <c r="CE121" s="817"/>
      <c r="CF121" s="875">
        <v>6.3</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t="s">
        <v>435</v>
      </c>
      <c r="DH121" s="817"/>
      <c r="DI121" s="817"/>
      <c r="DJ121" s="817"/>
      <c r="DK121" s="817"/>
      <c r="DL121" s="817" t="s">
        <v>435</v>
      </c>
      <c r="DM121" s="817"/>
      <c r="DN121" s="817"/>
      <c r="DO121" s="817"/>
      <c r="DP121" s="817"/>
      <c r="DQ121" s="817" t="s">
        <v>435</v>
      </c>
      <c r="DR121" s="817"/>
      <c r="DS121" s="817"/>
      <c r="DT121" s="817"/>
      <c r="DU121" s="817"/>
      <c r="DV121" s="794" t="s">
        <v>147</v>
      </c>
      <c r="DW121" s="794"/>
      <c r="DX121" s="794"/>
      <c r="DY121" s="794"/>
      <c r="DZ121" s="795"/>
    </row>
    <row r="122" spans="1:130" s="228"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435</v>
      </c>
      <c r="AB122" s="780"/>
      <c r="AC122" s="780"/>
      <c r="AD122" s="780"/>
      <c r="AE122" s="781"/>
      <c r="AF122" s="782" t="s">
        <v>435</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24189725</v>
      </c>
      <c r="BR122" s="845"/>
      <c r="BS122" s="845"/>
      <c r="BT122" s="845"/>
      <c r="BU122" s="845"/>
      <c r="BV122" s="845">
        <v>23902555</v>
      </c>
      <c r="BW122" s="845"/>
      <c r="BX122" s="845"/>
      <c r="BY122" s="845"/>
      <c r="BZ122" s="845"/>
      <c r="CA122" s="845">
        <v>22625825</v>
      </c>
      <c r="CB122" s="845"/>
      <c r="CC122" s="845"/>
      <c r="CD122" s="845"/>
      <c r="CE122" s="845"/>
      <c r="CF122" s="846">
        <v>102.7</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t="s">
        <v>147</v>
      </c>
      <c r="DH122" s="817"/>
      <c r="DI122" s="817"/>
      <c r="DJ122" s="817"/>
      <c r="DK122" s="817"/>
      <c r="DL122" s="817" t="s">
        <v>439</v>
      </c>
      <c r="DM122" s="817"/>
      <c r="DN122" s="817"/>
      <c r="DO122" s="817"/>
      <c r="DP122" s="817"/>
      <c r="DQ122" s="817" t="s">
        <v>435</v>
      </c>
      <c r="DR122" s="817"/>
      <c r="DS122" s="817"/>
      <c r="DT122" s="817"/>
      <c r="DU122" s="817"/>
      <c r="DV122" s="794" t="s">
        <v>395</v>
      </c>
      <c r="DW122" s="794"/>
      <c r="DX122" s="794"/>
      <c r="DY122" s="794"/>
      <c r="DZ122" s="795"/>
    </row>
    <row r="123" spans="1:130" s="228"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439</v>
      </c>
      <c r="AG123" s="780"/>
      <c r="AH123" s="780"/>
      <c r="AI123" s="780"/>
      <c r="AJ123" s="781"/>
      <c r="AK123" s="782" t="s">
        <v>439</v>
      </c>
      <c r="AL123" s="780"/>
      <c r="AM123" s="780"/>
      <c r="AN123" s="780"/>
      <c r="AO123" s="781"/>
      <c r="AP123" s="824" t="s">
        <v>439</v>
      </c>
      <c r="AQ123" s="825"/>
      <c r="AR123" s="825"/>
      <c r="AS123" s="825"/>
      <c r="AT123" s="826"/>
      <c r="AU123" s="886"/>
      <c r="AV123" s="887"/>
      <c r="AW123" s="887"/>
      <c r="AX123" s="887"/>
      <c r="AY123" s="887"/>
      <c r="AZ123" s="249" t="s">
        <v>190</v>
      </c>
      <c r="BA123" s="249"/>
      <c r="BB123" s="249"/>
      <c r="BC123" s="249"/>
      <c r="BD123" s="249"/>
      <c r="BE123" s="249"/>
      <c r="BF123" s="249"/>
      <c r="BG123" s="249"/>
      <c r="BH123" s="249"/>
      <c r="BI123" s="249"/>
      <c r="BJ123" s="249"/>
      <c r="BK123" s="249"/>
      <c r="BL123" s="249"/>
      <c r="BM123" s="249"/>
      <c r="BN123" s="249"/>
      <c r="BO123" s="877" t="s">
        <v>472</v>
      </c>
      <c r="BP123" s="878"/>
      <c r="BQ123" s="832">
        <v>34584215</v>
      </c>
      <c r="BR123" s="833"/>
      <c r="BS123" s="833"/>
      <c r="BT123" s="833"/>
      <c r="BU123" s="833"/>
      <c r="BV123" s="833">
        <v>34689295</v>
      </c>
      <c r="BW123" s="833"/>
      <c r="BX123" s="833"/>
      <c r="BY123" s="833"/>
      <c r="BZ123" s="833"/>
      <c r="CA123" s="833">
        <v>35486522</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395</v>
      </c>
      <c r="DH123" s="780"/>
      <c r="DI123" s="780"/>
      <c r="DJ123" s="780"/>
      <c r="DK123" s="781"/>
      <c r="DL123" s="782" t="s">
        <v>395</v>
      </c>
      <c r="DM123" s="780"/>
      <c r="DN123" s="780"/>
      <c r="DO123" s="780"/>
      <c r="DP123" s="781"/>
      <c r="DQ123" s="782" t="s">
        <v>395</v>
      </c>
      <c r="DR123" s="780"/>
      <c r="DS123" s="780"/>
      <c r="DT123" s="780"/>
      <c r="DU123" s="781"/>
      <c r="DV123" s="824" t="s">
        <v>147</v>
      </c>
      <c r="DW123" s="825"/>
      <c r="DX123" s="825"/>
      <c r="DY123" s="825"/>
      <c r="DZ123" s="826"/>
    </row>
    <row r="124" spans="1:130" s="228"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147</v>
      </c>
      <c r="AG124" s="780"/>
      <c r="AH124" s="780"/>
      <c r="AI124" s="780"/>
      <c r="AJ124" s="781"/>
      <c r="AK124" s="782" t="s">
        <v>147</v>
      </c>
      <c r="AL124" s="780"/>
      <c r="AM124" s="780"/>
      <c r="AN124" s="780"/>
      <c r="AO124" s="781"/>
      <c r="AP124" s="824" t="s">
        <v>147</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395</v>
      </c>
      <c r="BR124" s="831"/>
      <c r="BS124" s="831"/>
      <c r="BT124" s="831"/>
      <c r="BU124" s="831"/>
      <c r="BV124" s="831" t="s">
        <v>395</v>
      </c>
      <c r="BW124" s="831"/>
      <c r="BX124" s="831"/>
      <c r="BY124" s="831"/>
      <c r="BZ124" s="831"/>
      <c r="CA124" s="831" t="s">
        <v>395</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395</v>
      </c>
      <c r="DH124" s="764"/>
      <c r="DI124" s="764"/>
      <c r="DJ124" s="764"/>
      <c r="DK124" s="765"/>
      <c r="DL124" s="766" t="s">
        <v>147</v>
      </c>
      <c r="DM124" s="764"/>
      <c r="DN124" s="764"/>
      <c r="DO124" s="764"/>
      <c r="DP124" s="765"/>
      <c r="DQ124" s="766" t="s">
        <v>147</v>
      </c>
      <c r="DR124" s="764"/>
      <c r="DS124" s="764"/>
      <c r="DT124" s="764"/>
      <c r="DU124" s="765"/>
      <c r="DV124" s="848" t="s">
        <v>147</v>
      </c>
      <c r="DW124" s="849"/>
      <c r="DX124" s="849"/>
      <c r="DY124" s="849"/>
      <c r="DZ124" s="850"/>
    </row>
    <row r="125" spans="1:130" s="228"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395</v>
      </c>
      <c r="AB125" s="780"/>
      <c r="AC125" s="780"/>
      <c r="AD125" s="780"/>
      <c r="AE125" s="781"/>
      <c r="AF125" s="782" t="s">
        <v>147</v>
      </c>
      <c r="AG125" s="780"/>
      <c r="AH125" s="780"/>
      <c r="AI125" s="780"/>
      <c r="AJ125" s="781"/>
      <c r="AK125" s="782" t="s">
        <v>395</v>
      </c>
      <c r="AL125" s="780"/>
      <c r="AM125" s="780"/>
      <c r="AN125" s="780"/>
      <c r="AO125" s="781"/>
      <c r="AP125" s="824" t="s">
        <v>395</v>
      </c>
      <c r="AQ125" s="825"/>
      <c r="AR125" s="825"/>
      <c r="AS125" s="825"/>
      <c r="AT125" s="82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147</v>
      </c>
      <c r="DH125" s="842"/>
      <c r="DI125" s="842"/>
      <c r="DJ125" s="842"/>
      <c r="DK125" s="842"/>
      <c r="DL125" s="842" t="s">
        <v>395</v>
      </c>
      <c r="DM125" s="842"/>
      <c r="DN125" s="842"/>
      <c r="DO125" s="842"/>
      <c r="DP125" s="842"/>
      <c r="DQ125" s="842" t="s">
        <v>395</v>
      </c>
      <c r="DR125" s="842"/>
      <c r="DS125" s="842"/>
      <c r="DT125" s="842"/>
      <c r="DU125" s="842"/>
      <c r="DV125" s="843" t="s">
        <v>395</v>
      </c>
      <c r="DW125" s="843"/>
      <c r="DX125" s="843"/>
      <c r="DY125" s="843"/>
      <c r="DZ125" s="844"/>
    </row>
    <row r="126" spans="1:130" s="228"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395</v>
      </c>
      <c r="AB126" s="780"/>
      <c r="AC126" s="780"/>
      <c r="AD126" s="780"/>
      <c r="AE126" s="781"/>
      <c r="AF126" s="782" t="s">
        <v>395</v>
      </c>
      <c r="AG126" s="780"/>
      <c r="AH126" s="780"/>
      <c r="AI126" s="780"/>
      <c r="AJ126" s="781"/>
      <c r="AK126" s="782" t="s">
        <v>395</v>
      </c>
      <c r="AL126" s="780"/>
      <c r="AM126" s="780"/>
      <c r="AN126" s="780"/>
      <c r="AO126" s="781"/>
      <c r="AP126" s="824" t="s">
        <v>395</v>
      </c>
      <c r="AQ126" s="825"/>
      <c r="AR126" s="825"/>
      <c r="AS126" s="825"/>
      <c r="AT126" s="82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395</v>
      </c>
      <c r="DH126" s="817"/>
      <c r="DI126" s="817"/>
      <c r="DJ126" s="817"/>
      <c r="DK126" s="817"/>
      <c r="DL126" s="817" t="s">
        <v>395</v>
      </c>
      <c r="DM126" s="817"/>
      <c r="DN126" s="817"/>
      <c r="DO126" s="817"/>
      <c r="DP126" s="817"/>
      <c r="DQ126" s="817" t="s">
        <v>395</v>
      </c>
      <c r="DR126" s="817"/>
      <c r="DS126" s="817"/>
      <c r="DT126" s="817"/>
      <c r="DU126" s="817"/>
      <c r="DV126" s="794" t="s">
        <v>435</v>
      </c>
      <c r="DW126" s="794"/>
      <c r="DX126" s="794"/>
      <c r="DY126" s="794"/>
      <c r="DZ126" s="795"/>
    </row>
    <row r="127" spans="1:130" s="228" customFormat="1" ht="26.25" customHeight="1" x14ac:dyDescent="0.2">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395</v>
      </c>
      <c r="AB127" s="780"/>
      <c r="AC127" s="780"/>
      <c r="AD127" s="780"/>
      <c r="AE127" s="781"/>
      <c r="AF127" s="782" t="s">
        <v>147</v>
      </c>
      <c r="AG127" s="780"/>
      <c r="AH127" s="780"/>
      <c r="AI127" s="780"/>
      <c r="AJ127" s="781"/>
      <c r="AK127" s="782" t="s">
        <v>395</v>
      </c>
      <c r="AL127" s="780"/>
      <c r="AM127" s="780"/>
      <c r="AN127" s="780"/>
      <c r="AO127" s="781"/>
      <c r="AP127" s="824" t="s">
        <v>147</v>
      </c>
      <c r="AQ127" s="825"/>
      <c r="AR127" s="825"/>
      <c r="AS127" s="825"/>
      <c r="AT127" s="826"/>
      <c r="AU127" s="230"/>
      <c r="AV127" s="230"/>
      <c r="AW127" s="230"/>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0"/>
      <c r="CB127" s="230"/>
      <c r="CC127" s="230"/>
      <c r="CD127" s="253"/>
      <c r="CE127" s="253"/>
      <c r="CF127" s="253"/>
      <c r="CG127" s="230"/>
      <c r="CH127" s="230"/>
      <c r="CI127" s="230"/>
      <c r="CJ127" s="252"/>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435</v>
      </c>
      <c r="DM127" s="817"/>
      <c r="DN127" s="817"/>
      <c r="DO127" s="817"/>
      <c r="DP127" s="817"/>
      <c r="DQ127" s="817" t="s">
        <v>395</v>
      </c>
      <c r="DR127" s="817"/>
      <c r="DS127" s="817"/>
      <c r="DT127" s="817"/>
      <c r="DU127" s="817"/>
      <c r="DV127" s="794" t="s">
        <v>395</v>
      </c>
      <c r="DW127" s="794"/>
      <c r="DX127" s="794"/>
      <c r="DY127" s="794"/>
      <c r="DZ127" s="795"/>
    </row>
    <row r="128" spans="1:130" s="228"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307922</v>
      </c>
      <c r="AB128" s="801"/>
      <c r="AC128" s="801"/>
      <c r="AD128" s="801"/>
      <c r="AE128" s="802"/>
      <c r="AF128" s="803">
        <v>274281</v>
      </c>
      <c r="AG128" s="801"/>
      <c r="AH128" s="801"/>
      <c r="AI128" s="801"/>
      <c r="AJ128" s="802"/>
      <c r="AK128" s="803">
        <v>237752</v>
      </c>
      <c r="AL128" s="801"/>
      <c r="AM128" s="801"/>
      <c r="AN128" s="801"/>
      <c r="AO128" s="802"/>
      <c r="AP128" s="804"/>
      <c r="AQ128" s="805"/>
      <c r="AR128" s="805"/>
      <c r="AS128" s="805"/>
      <c r="AT128" s="806"/>
      <c r="AU128" s="230"/>
      <c r="AV128" s="230"/>
      <c r="AW128" s="230"/>
      <c r="AX128" s="807" t="s">
        <v>487</v>
      </c>
      <c r="AY128" s="808"/>
      <c r="AZ128" s="808"/>
      <c r="BA128" s="808"/>
      <c r="BB128" s="808"/>
      <c r="BC128" s="808"/>
      <c r="BD128" s="808"/>
      <c r="BE128" s="809"/>
      <c r="BF128" s="786" t="s">
        <v>147</v>
      </c>
      <c r="BG128" s="787"/>
      <c r="BH128" s="787"/>
      <c r="BI128" s="787"/>
      <c r="BJ128" s="787"/>
      <c r="BK128" s="787"/>
      <c r="BL128" s="810"/>
      <c r="BM128" s="786">
        <v>12.14</v>
      </c>
      <c r="BN128" s="787"/>
      <c r="BO128" s="787"/>
      <c r="BP128" s="787"/>
      <c r="BQ128" s="787"/>
      <c r="BR128" s="787"/>
      <c r="BS128" s="810"/>
      <c r="BT128" s="786">
        <v>20</v>
      </c>
      <c r="BU128" s="787"/>
      <c r="BV128" s="787"/>
      <c r="BW128" s="787"/>
      <c r="BX128" s="787"/>
      <c r="BY128" s="787"/>
      <c r="BZ128" s="788"/>
      <c r="CA128" s="253"/>
      <c r="CB128" s="253"/>
      <c r="CC128" s="253"/>
      <c r="CD128" s="253"/>
      <c r="CE128" s="253"/>
      <c r="CF128" s="253"/>
      <c r="CG128" s="230"/>
      <c r="CH128" s="230"/>
      <c r="CI128" s="230"/>
      <c r="CJ128" s="252"/>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147</v>
      </c>
      <c r="DM128" s="791"/>
      <c r="DN128" s="791"/>
      <c r="DO128" s="791"/>
      <c r="DP128" s="791"/>
      <c r="DQ128" s="791" t="s">
        <v>147</v>
      </c>
      <c r="DR128" s="791"/>
      <c r="DS128" s="791"/>
      <c r="DT128" s="791"/>
      <c r="DU128" s="791"/>
      <c r="DV128" s="792" t="s">
        <v>395</v>
      </c>
      <c r="DW128" s="792"/>
      <c r="DX128" s="792"/>
      <c r="DY128" s="792"/>
      <c r="DZ128" s="793"/>
    </row>
    <row r="129" spans="1:131" s="228"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23214757</v>
      </c>
      <c r="AB129" s="780"/>
      <c r="AC129" s="780"/>
      <c r="AD129" s="780"/>
      <c r="AE129" s="781"/>
      <c r="AF129" s="782">
        <v>24511207</v>
      </c>
      <c r="AG129" s="780"/>
      <c r="AH129" s="780"/>
      <c r="AI129" s="780"/>
      <c r="AJ129" s="781"/>
      <c r="AK129" s="782">
        <v>24111177</v>
      </c>
      <c r="AL129" s="780"/>
      <c r="AM129" s="780"/>
      <c r="AN129" s="780"/>
      <c r="AO129" s="781"/>
      <c r="AP129" s="783"/>
      <c r="AQ129" s="784"/>
      <c r="AR129" s="784"/>
      <c r="AS129" s="784"/>
      <c r="AT129" s="785"/>
      <c r="AU129" s="231"/>
      <c r="AV129" s="231"/>
      <c r="AW129" s="231"/>
      <c r="AX129" s="751" t="s">
        <v>490</v>
      </c>
      <c r="AY129" s="752"/>
      <c r="AZ129" s="752"/>
      <c r="BA129" s="752"/>
      <c r="BB129" s="752"/>
      <c r="BC129" s="752"/>
      <c r="BD129" s="752"/>
      <c r="BE129" s="753"/>
      <c r="BF129" s="770" t="s">
        <v>395</v>
      </c>
      <c r="BG129" s="771"/>
      <c r="BH129" s="771"/>
      <c r="BI129" s="771"/>
      <c r="BJ129" s="771"/>
      <c r="BK129" s="771"/>
      <c r="BL129" s="772"/>
      <c r="BM129" s="770">
        <v>17.14</v>
      </c>
      <c r="BN129" s="771"/>
      <c r="BO129" s="771"/>
      <c r="BP129" s="771"/>
      <c r="BQ129" s="771"/>
      <c r="BR129" s="771"/>
      <c r="BS129" s="772"/>
      <c r="BT129" s="770">
        <v>30</v>
      </c>
      <c r="BU129" s="771"/>
      <c r="BV129" s="771"/>
      <c r="BW129" s="771"/>
      <c r="BX129" s="771"/>
      <c r="BY129" s="771"/>
      <c r="BZ129" s="77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2101188</v>
      </c>
      <c r="AB130" s="780"/>
      <c r="AC130" s="780"/>
      <c r="AD130" s="780"/>
      <c r="AE130" s="781"/>
      <c r="AF130" s="782">
        <v>2119802</v>
      </c>
      <c r="AG130" s="780"/>
      <c r="AH130" s="780"/>
      <c r="AI130" s="780"/>
      <c r="AJ130" s="781"/>
      <c r="AK130" s="782">
        <v>2089105</v>
      </c>
      <c r="AL130" s="780"/>
      <c r="AM130" s="780"/>
      <c r="AN130" s="780"/>
      <c r="AO130" s="781"/>
      <c r="AP130" s="783"/>
      <c r="AQ130" s="784"/>
      <c r="AR130" s="784"/>
      <c r="AS130" s="784"/>
      <c r="AT130" s="785"/>
      <c r="AU130" s="231"/>
      <c r="AV130" s="231"/>
      <c r="AW130" s="231"/>
      <c r="AX130" s="751" t="s">
        <v>493</v>
      </c>
      <c r="AY130" s="752"/>
      <c r="AZ130" s="752"/>
      <c r="BA130" s="752"/>
      <c r="BB130" s="752"/>
      <c r="BC130" s="752"/>
      <c r="BD130" s="752"/>
      <c r="BE130" s="753"/>
      <c r="BF130" s="754">
        <v>-0.1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21113569</v>
      </c>
      <c r="AB131" s="764"/>
      <c r="AC131" s="764"/>
      <c r="AD131" s="764"/>
      <c r="AE131" s="765"/>
      <c r="AF131" s="766">
        <v>22391405</v>
      </c>
      <c r="AG131" s="764"/>
      <c r="AH131" s="764"/>
      <c r="AI131" s="764"/>
      <c r="AJ131" s="765"/>
      <c r="AK131" s="766">
        <v>22022072</v>
      </c>
      <c r="AL131" s="764"/>
      <c r="AM131" s="764"/>
      <c r="AN131" s="764"/>
      <c r="AO131" s="765"/>
      <c r="AP131" s="767"/>
      <c r="AQ131" s="768"/>
      <c r="AR131" s="768"/>
      <c r="AS131" s="768"/>
      <c r="AT131" s="769"/>
      <c r="AU131" s="231"/>
      <c r="AV131" s="231"/>
      <c r="AW131" s="231"/>
      <c r="AX131" s="729" t="s">
        <v>495</v>
      </c>
      <c r="AY131" s="730"/>
      <c r="AZ131" s="730"/>
      <c r="BA131" s="730"/>
      <c r="BB131" s="730"/>
      <c r="BC131" s="730"/>
      <c r="BD131" s="730"/>
      <c r="BE131" s="731"/>
      <c r="BF131" s="732" t="s">
        <v>395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-0.26544066999999999</v>
      </c>
      <c r="AB132" s="745"/>
      <c r="AC132" s="745"/>
      <c r="AD132" s="745"/>
      <c r="AE132" s="746"/>
      <c r="AF132" s="747">
        <v>-0.19767406000000001</v>
      </c>
      <c r="AG132" s="745"/>
      <c r="AH132" s="745"/>
      <c r="AI132" s="745"/>
      <c r="AJ132" s="746"/>
      <c r="AK132" s="747">
        <v>0.145395038</v>
      </c>
      <c r="AL132" s="745"/>
      <c r="AM132" s="745"/>
      <c r="AN132" s="745"/>
      <c r="AO132" s="746"/>
      <c r="AP132" s="748"/>
      <c r="AQ132" s="749"/>
      <c r="AR132" s="749"/>
      <c r="AS132" s="749"/>
      <c r="AT132" s="75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0.1</v>
      </c>
      <c r="AB133" s="724"/>
      <c r="AC133" s="724"/>
      <c r="AD133" s="724"/>
      <c r="AE133" s="725"/>
      <c r="AF133" s="723">
        <v>-0.1</v>
      </c>
      <c r="AG133" s="724"/>
      <c r="AH133" s="724"/>
      <c r="AI133" s="724"/>
      <c r="AJ133" s="725"/>
      <c r="AK133" s="723">
        <v>-0.1</v>
      </c>
      <c r="AL133" s="724"/>
      <c r="AM133" s="724"/>
      <c r="AN133" s="724"/>
      <c r="AO133" s="725"/>
      <c r="AP133" s="726"/>
      <c r="AQ133" s="727"/>
      <c r="AR133" s="727"/>
      <c r="AS133" s="727"/>
      <c r="AT133" s="72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3Q1CZ098uJpOE0ufMDhyLhexnMP1b/Sunm9LW9m68Ik6EZg7HBQrRY1sas3OnfNzUq0Xgjs1jKm8HlBvXRJPLw==" saltValue="7uUWnTlCDEewK9yfe6g+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B76:P76"/>
    <mergeCell ref="B75:P75"/>
    <mergeCell ref="B74:P74"/>
    <mergeCell ref="B73:P73"/>
    <mergeCell ref="B72:P72"/>
    <mergeCell ref="B71:P71"/>
    <mergeCell ref="B70:P70"/>
    <mergeCell ref="B69:P69"/>
    <mergeCell ref="B68:P68"/>
    <mergeCell ref="DL7:DP7"/>
    <mergeCell ref="DQ7:DU7"/>
    <mergeCell ref="DV7:DZ7"/>
    <mergeCell ref="B8:P8"/>
    <mergeCell ref="Q8:U8"/>
    <mergeCell ref="V8:Z8"/>
    <mergeCell ref="AA8:AE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55"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499</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GZXXCOc8L7x7ZNlRWd/GBssSZUSnFukUo1v02qnDm08yHYykEfDADGyx1nDWHtj9xDu66WDIwgp7wnqHHaGpXg==" saltValue="VTSuH5tIwJ+gww0VYBCQ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gTJpyUqYIKIh1OfNONYPHDlKwyOogzQNu3lCsNdrbEUl3jYD92hov8KJESEQLCc1mhKrepUshItBSETAxp0LQ==" saltValue="s31XGooguTCKopgnlnZm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500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8" t="s">
        <v>502</v>
      </c>
      <c r="AP7" s="270"/>
      <c r="AQ7" s="271" t="s">
        <v>503</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9"/>
      <c r="AP8" s="276" t="s">
        <v>504</v>
      </c>
      <c r="AQ8" s="277" t="s">
        <v>505</v>
      </c>
      <c r="AR8" s="278" t="s">
        <v>506</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0" t="s">
        <v>507</v>
      </c>
      <c r="AL9" s="1131"/>
      <c r="AM9" s="1131"/>
      <c r="AN9" s="1132"/>
      <c r="AO9" s="279">
        <v>6120716</v>
      </c>
      <c r="AP9" s="279">
        <v>52386</v>
      </c>
      <c r="AQ9" s="280">
        <v>62374</v>
      </c>
      <c r="AR9" s="281">
        <v>-16</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0" t="s">
        <v>508</v>
      </c>
      <c r="AL10" s="1131"/>
      <c r="AM10" s="1131"/>
      <c r="AN10" s="1132"/>
      <c r="AO10" s="282">
        <v>111253</v>
      </c>
      <c r="AP10" s="282">
        <v>952</v>
      </c>
      <c r="AQ10" s="283">
        <v>4230</v>
      </c>
      <c r="AR10" s="284">
        <v>-77.5</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0" t="s">
        <v>509</v>
      </c>
      <c r="AL11" s="1131"/>
      <c r="AM11" s="1131"/>
      <c r="AN11" s="1132"/>
      <c r="AO11" s="282">
        <v>195476</v>
      </c>
      <c r="AP11" s="282">
        <v>1673</v>
      </c>
      <c r="AQ11" s="283">
        <v>601</v>
      </c>
      <c r="AR11" s="284">
        <v>178.4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0" t="s">
        <v>510</v>
      </c>
      <c r="AL12" s="1131"/>
      <c r="AM12" s="1131"/>
      <c r="AN12" s="1132"/>
      <c r="AO12" s="282" t="s">
        <v>511</v>
      </c>
      <c r="AP12" s="282" t="s">
        <v>511</v>
      </c>
      <c r="AQ12" s="283">
        <v>13</v>
      </c>
      <c r="AR12" s="284" t="s">
        <v>511</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0" t="s">
        <v>512</v>
      </c>
      <c r="AL13" s="1131"/>
      <c r="AM13" s="1131"/>
      <c r="AN13" s="1132"/>
      <c r="AO13" s="282">
        <v>385600</v>
      </c>
      <c r="AP13" s="282">
        <v>3300</v>
      </c>
      <c r="AQ13" s="283">
        <v>2559</v>
      </c>
      <c r="AR13" s="284">
        <v>29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0" t="s">
        <v>513</v>
      </c>
      <c r="AL14" s="1131"/>
      <c r="AM14" s="1131"/>
      <c r="AN14" s="1132"/>
      <c r="AO14" s="282">
        <v>89774</v>
      </c>
      <c r="AP14" s="282">
        <v>768</v>
      </c>
      <c r="AQ14" s="283">
        <v>1133</v>
      </c>
      <c r="AR14" s="284">
        <v>-32.200000000000003</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3" t="s">
        <v>514</v>
      </c>
      <c r="AL15" s="1134"/>
      <c r="AM15" s="1134"/>
      <c r="AN15" s="1135"/>
      <c r="AO15" s="282">
        <v>-333792</v>
      </c>
      <c r="AP15" s="282">
        <v>-2857</v>
      </c>
      <c r="AQ15" s="283">
        <v>-4006</v>
      </c>
      <c r="AR15" s="284">
        <v>-28.7</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3" t="s">
        <v>190</v>
      </c>
      <c r="AL16" s="1134"/>
      <c r="AM16" s="1134"/>
      <c r="AN16" s="1135"/>
      <c r="AO16" s="282">
        <v>6569027</v>
      </c>
      <c r="AP16" s="282">
        <v>56223</v>
      </c>
      <c r="AQ16" s="283">
        <v>66904</v>
      </c>
      <c r="AR16" s="284">
        <v>-16</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515</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516</v>
      </c>
      <c r="AP20" s="291" t="s">
        <v>517</v>
      </c>
      <c r="AQ20" s="292" t="s">
        <v>518</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6" t="s">
        <v>519</v>
      </c>
      <c r="AL21" s="1137"/>
      <c r="AM21" s="1137"/>
      <c r="AN21" s="1138"/>
      <c r="AO21" s="295">
        <v>4.6100000000000003</v>
      </c>
      <c r="AP21" s="296">
        <v>6.16</v>
      </c>
      <c r="AQ21" s="297">
        <v>-1.55</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6" t="s">
        <v>520</v>
      </c>
      <c r="AL22" s="1137"/>
      <c r="AM22" s="1137"/>
      <c r="AN22" s="1138"/>
      <c r="AO22" s="300">
        <v>98.5</v>
      </c>
      <c r="AP22" s="301">
        <v>98.9</v>
      </c>
      <c r="AQ22" s="302">
        <v>-0.4</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5"/>
    </row>
    <row r="27" spans="1:46" ht="13.2" x14ac:dyDescent="0.2">
      <c r="A27" s="307"/>
      <c r="AO27" s="260"/>
      <c r="AP27" s="260"/>
      <c r="AQ27" s="260"/>
      <c r="AR27" s="260"/>
      <c r="AS27" s="260"/>
      <c r="AT27" s="260"/>
    </row>
    <row r="28" spans="1:46" ht="16.2" x14ac:dyDescent="0.2">
      <c r="A28" s="261" t="s">
        <v>522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523</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8" t="s">
        <v>502</v>
      </c>
      <c r="AP30" s="270"/>
      <c r="AQ30" s="271" t="s">
        <v>503</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9"/>
      <c r="AP31" s="276" t="s">
        <v>504</v>
      </c>
      <c r="AQ31" s="277" t="s">
        <v>505</v>
      </c>
      <c r="AR31" s="278" t="s">
        <v>506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0" t="s">
        <v>524</v>
      </c>
      <c r="AL32" s="1121"/>
      <c r="AM32" s="1121"/>
      <c r="AN32" s="1122"/>
      <c r="AO32" s="310">
        <v>2133194</v>
      </c>
      <c r="AP32" s="310">
        <v>18258</v>
      </c>
      <c r="AQ32" s="311">
        <v>33699</v>
      </c>
      <c r="AR32" s="312">
        <v>-45.8</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0" t="s">
        <v>525</v>
      </c>
      <c r="AL33" s="1121"/>
      <c r="AM33" s="1121"/>
      <c r="AN33" s="1122"/>
      <c r="AO33" s="310" t="s">
        <v>511</v>
      </c>
      <c r="AP33" s="310" t="s">
        <v>511</v>
      </c>
      <c r="AQ33" s="311" t="s">
        <v>511</v>
      </c>
      <c r="AR33" s="312" t="s">
        <v>511</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0" t="s">
        <v>526</v>
      </c>
      <c r="AL34" s="1121"/>
      <c r="AM34" s="1121"/>
      <c r="AN34" s="1122"/>
      <c r="AO34" s="310" t="s">
        <v>511</v>
      </c>
      <c r="AP34" s="310" t="s">
        <v>511</v>
      </c>
      <c r="AQ34" s="311">
        <v>23</v>
      </c>
      <c r="AR34" s="312" t="s">
        <v>511</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0" t="s">
        <v>527</v>
      </c>
      <c r="AL35" s="1121"/>
      <c r="AM35" s="1121"/>
      <c r="AN35" s="1122"/>
      <c r="AO35" s="310">
        <v>199006</v>
      </c>
      <c r="AP35" s="310">
        <v>1703</v>
      </c>
      <c r="AQ35" s="311">
        <v>5771</v>
      </c>
      <c r="AR35" s="312">
        <v>-70.5</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0" t="s">
        <v>528</v>
      </c>
      <c r="AL36" s="1121"/>
      <c r="AM36" s="1121"/>
      <c r="AN36" s="1122"/>
      <c r="AO36" s="310">
        <v>26676</v>
      </c>
      <c r="AP36" s="310">
        <v>228</v>
      </c>
      <c r="AQ36" s="311">
        <v>1158</v>
      </c>
      <c r="AR36" s="312">
        <v>-80.3</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0" t="s">
        <v>529</v>
      </c>
      <c r="AL37" s="1121"/>
      <c r="AM37" s="1121"/>
      <c r="AN37" s="1122"/>
      <c r="AO37" s="310" t="s">
        <v>511</v>
      </c>
      <c r="AP37" s="310" t="s">
        <v>511</v>
      </c>
      <c r="AQ37" s="311">
        <v>631</v>
      </c>
      <c r="AR37" s="312" t="s">
        <v>511</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3" t="s">
        <v>530</v>
      </c>
      <c r="AL38" s="1124"/>
      <c r="AM38" s="1124"/>
      <c r="AN38" s="1125"/>
      <c r="AO38" s="313" t="s">
        <v>511</v>
      </c>
      <c r="AP38" s="313" t="s">
        <v>511</v>
      </c>
      <c r="AQ38" s="314">
        <v>0</v>
      </c>
      <c r="AR38" s="302" t="s">
        <v>511</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3" t="s">
        <v>531</v>
      </c>
      <c r="AL39" s="1124"/>
      <c r="AM39" s="1124"/>
      <c r="AN39" s="1125"/>
      <c r="AO39" s="310">
        <v>-237752</v>
      </c>
      <c r="AP39" s="310">
        <v>-2035</v>
      </c>
      <c r="AQ39" s="311">
        <v>-6112</v>
      </c>
      <c r="AR39" s="312">
        <v>-66.7</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0" t="s">
        <v>532</v>
      </c>
      <c r="AL40" s="1121"/>
      <c r="AM40" s="1121"/>
      <c r="AN40" s="1122"/>
      <c r="AO40" s="310">
        <v>-2089105</v>
      </c>
      <c r="AP40" s="310">
        <v>-17880</v>
      </c>
      <c r="AQ40" s="311">
        <v>-25565</v>
      </c>
      <c r="AR40" s="312">
        <v>-30.1</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6" t="s">
        <v>303</v>
      </c>
      <c r="AL41" s="1127"/>
      <c r="AM41" s="1127"/>
      <c r="AN41" s="1128"/>
      <c r="AO41" s="310">
        <v>32019</v>
      </c>
      <c r="AP41" s="310">
        <v>274</v>
      </c>
      <c r="AQ41" s="311">
        <v>9604</v>
      </c>
      <c r="AR41" s="312">
        <v>-97.1</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533</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534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3" t="s">
        <v>502</v>
      </c>
      <c r="AN49" s="1115" t="s">
        <v>536</v>
      </c>
      <c r="AO49" s="1116"/>
      <c r="AP49" s="1116"/>
      <c r="AQ49" s="1116"/>
      <c r="AR49" s="1117"/>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4"/>
      <c r="AN50" s="326" t="s">
        <v>537</v>
      </c>
      <c r="AO50" s="327" t="s">
        <v>538</v>
      </c>
      <c r="AP50" s="328" t="s">
        <v>539</v>
      </c>
      <c r="AQ50" s="329" t="s">
        <v>540</v>
      </c>
      <c r="AR50" s="330" t="s">
        <v>541</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542</v>
      </c>
      <c r="AL51" s="323"/>
      <c r="AM51" s="331">
        <v>3461293</v>
      </c>
      <c r="AN51" s="332">
        <v>29610</v>
      </c>
      <c r="AO51" s="333">
        <v>44.4</v>
      </c>
      <c r="AP51" s="334">
        <v>43226</v>
      </c>
      <c r="AQ51" s="335">
        <v>1.3</v>
      </c>
      <c r="AR51" s="336">
        <v>43.1</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543</v>
      </c>
      <c r="AM52" s="339">
        <v>1802825</v>
      </c>
      <c r="AN52" s="340">
        <v>15422</v>
      </c>
      <c r="AO52" s="341">
        <v>64.599999999999994</v>
      </c>
      <c r="AP52" s="342">
        <v>22622</v>
      </c>
      <c r="AQ52" s="343">
        <v>-0.2</v>
      </c>
      <c r="AR52" s="344">
        <v>64.8</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544</v>
      </c>
      <c r="AL53" s="323"/>
      <c r="AM53" s="331">
        <v>2599920</v>
      </c>
      <c r="AN53" s="332">
        <v>22238</v>
      </c>
      <c r="AO53" s="333">
        <v>-24.9</v>
      </c>
      <c r="AP53" s="334">
        <v>42836</v>
      </c>
      <c r="AQ53" s="335">
        <v>-0.9</v>
      </c>
      <c r="AR53" s="336">
        <v>-24</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543</v>
      </c>
      <c r="AM54" s="339">
        <v>1794920</v>
      </c>
      <c r="AN54" s="340">
        <v>15352</v>
      </c>
      <c r="AO54" s="341">
        <v>-0.5</v>
      </c>
      <c r="AP54" s="342">
        <v>22936</v>
      </c>
      <c r="AQ54" s="343">
        <v>1.4</v>
      </c>
      <c r="AR54" s="344">
        <v>-1.9</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545</v>
      </c>
      <c r="AL55" s="323"/>
      <c r="AM55" s="331">
        <v>3733240</v>
      </c>
      <c r="AN55" s="332">
        <v>31906</v>
      </c>
      <c r="AO55" s="333">
        <v>43.5</v>
      </c>
      <c r="AP55" s="334">
        <v>44161</v>
      </c>
      <c r="AQ55" s="335">
        <v>3.1</v>
      </c>
      <c r="AR55" s="336">
        <v>40.4</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543</v>
      </c>
      <c r="AM56" s="339">
        <v>1784455</v>
      </c>
      <c r="AN56" s="340">
        <v>15251</v>
      </c>
      <c r="AO56" s="341">
        <v>-0.7</v>
      </c>
      <c r="AP56" s="342">
        <v>23644</v>
      </c>
      <c r="AQ56" s="343">
        <v>3.1</v>
      </c>
      <c r="AR56" s="344">
        <v>-3.8</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546</v>
      </c>
      <c r="AL57" s="323"/>
      <c r="AM57" s="331">
        <v>2780904</v>
      </c>
      <c r="AN57" s="332">
        <v>23750</v>
      </c>
      <c r="AO57" s="333">
        <v>-25.6</v>
      </c>
      <c r="AP57" s="334">
        <v>43955</v>
      </c>
      <c r="AQ57" s="335">
        <v>-0.5</v>
      </c>
      <c r="AR57" s="336">
        <v>-25.1</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543</v>
      </c>
      <c r="AM58" s="339">
        <v>1062035</v>
      </c>
      <c r="AN58" s="340">
        <v>9070</v>
      </c>
      <c r="AO58" s="341">
        <v>-40.5</v>
      </c>
      <c r="AP58" s="342">
        <v>21318</v>
      </c>
      <c r="AQ58" s="343">
        <v>-9.8000000000000007</v>
      </c>
      <c r="AR58" s="344">
        <v>-30.7</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547</v>
      </c>
      <c r="AL59" s="323"/>
      <c r="AM59" s="331">
        <v>4316800</v>
      </c>
      <c r="AN59" s="332">
        <v>36947</v>
      </c>
      <c r="AO59" s="333">
        <v>55.6</v>
      </c>
      <c r="AP59" s="334">
        <v>41921</v>
      </c>
      <c r="AQ59" s="335">
        <v>-4.5999999999999996</v>
      </c>
      <c r="AR59" s="336">
        <v>60.2</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543</v>
      </c>
      <c r="AM60" s="339">
        <v>2035513</v>
      </c>
      <c r="AN60" s="340">
        <v>17422</v>
      </c>
      <c r="AO60" s="341">
        <v>92.1</v>
      </c>
      <c r="AP60" s="342">
        <v>21655</v>
      </c>
      <c r="AQ60" s="343">
        <v>1.6</v>
      </c>
      <c r="AR60" s="344">
        <v>90.5</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548</v>
      </c>
      <c r="AL61" s="345"/>
      <c r="AM61" s="346">
        <v>3378431</v>
      </c>
      <c r="AN61" s="347">
        <v>28890</v>
      </c>
      <c r="AO61" s="348">
        <v>18.600000000000001</v>
      </c>
      <c r="AP61" s="349">
        <v>43220</v>
      </c>
      <c r="AQ61" s="350">
        <v>-0.3</v>
      </c>
      <c r="AR61" s="336">
        <v>18.899999999999999</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543</v>
      </c>
      <c r="AM62" s="339">
        <v>1695950</v>
      </c>
      <c r="AN62" s="340">
        <v>14503</v>
      </c>
      <c r="AO62" s="341">
        <v>23</v>
      </c>
      <c r="AP62" s="342">
        <v>22435</v>
      </c>
      <c r="AQ62" s="343">
        <v>-0.8</v>
      </c>
      <c r="AR62" s="344">
        <v>23.8</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Wkcv6ijXl+shxip83lf66Qtj2IIkQ3QDUPmR18GZKMTDXJgksmT45zFFYjloR5SakKZGXUpc7gXYDwOP8OP4RA==" saltValue="DqIRlmIpHTmJH0Z/98bs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550</v>
      </c>
    </row>
    <row r="120" spans="125:125" ht="13.5" hidden="1" customHeight="1" x14ac:dyDescent="0.2"/>
    <row r="121" spans="125:125" ht="13.5" hidden="1" customHeight="1" x14ac:dyDescent="0.2">
      <c r="DU121" s="257"/>
    </row>
  </sheetData>
  <sheetProtection algorithmName="SHA-512" hashValue="Muaa4wXyo9W7tOGyXzHEtUna/6Kd64mLNeeWT2xwl2Lijc+ItJU+2NgNttPGJfAWo+d/eN8PpKun0P4SRLYTRw==" saltValue="X3QZeO8z6Bu19g2znx28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551</v>
      </c>
    </row>
  </sheetData>
  <sheetProtection algorithmName="SHA-512" hashValue="+iGWela/4uAbYveqrgm8yVbeXesqgLEHmDwDtYoInT2H+EXipGJO8dPSGTdkEG3V3xLGErSAANQdP6ZDPNYzXg==" saltValue="nDwCoEPJqwgYeQhRYQeL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15.4</v>
      </c>
      <c r="G47" s="12">
        <v>13.38</v>
      </c>
      <c r="H47" s="12">
        <v>18.95</v>
      </c>
      <c r="I47" s="12">
        <v>20.309999999999999</v>
      </c>
      <c r="J47" s="13">
        <v>26.66</v>
      </c>
    </row>
    <row r="48" spans="2:10" ht="57.75" customHeight="1" x14ac:dyDescent="0.2">
      <c r="B48" s="14"/>
      <c r="C48" s="1141" t="s">
        <v>4</v>
      </c>
      <c r="D48" s="1141"/>
      <c r="E48" s="1142"/>
      <c r="F48" s="15">
        <v>8.09</v>
      </c>
      <c r="G48" s="16">
        <v>7.63</v>
      </c>
      <c r="H48" s="16">
        <v>4.5599999999999996</v>
      </c>
      <c r="I48" s="16">
        <v>11.89</v>
      </c>
      <c r="J48" s="17">
        <v>2.8</v>
      </c>
    </row>
    <row r="49" spans="2:10" ht="57.75" customHeight="1" thickBot="1" x14ac:dyDescent="0.25">
      <c r="B49" s="18"/>
      <c r="C49" s="1143" t="s">
        <v>5</v>
      </c>
      <c r="D49" s="1143"/>
      <c r="E49" s="1144"/>
      <c r="F49" s="19">
        <v>0.13</v>
      </c>
      <c r="G49" s="20" t="s">
        <v>557</v>
      </c>
      <c r="H49" s="20">
        <v>3.06</v>
      </c>
      <c r="I49" s="20">
        <v>9.94</v>
      </c>
      <c r="J49" s="21" t="s">
        <v>558</v>
      </c>
    </row>
    <row r="50" spans="2:10" ht="13.2" x14ac:dyDescent="0.2"/>
  </sheetData>
  <sheetProtection algorithmName="SHA-512" hashValue="ar2AJe1hcwK49t+trW9NtJI1e1/CEqbgXswq6NKqf5bCrQGTyVwsbUS7x987CC36SxYH7tF0DKguT0Q39+4Xhg==" saltValue="ZplpAeo/KQSW43O3ZQXv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2024-03-13T00:02:56Z</cp:lastPrinted>
  <dcterms:created xsi:type="dcterms:W3CDTF">2024-02-05T00:56:08Z</dcterms:created>
  <dcterms:modified xsi:type="dcterms:W3CDTF">2024-03-21T00:59:51Z</dcterms:modified>
  <cp:category/>
</cp:coreProperties>
</file>