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O34" i="10"/>
  <c r="BW34" i="10"/>
  <c r="BE34" i="10"/>
  <c r="C34" i="10"/>
  <c r="C35" i="10" s="1"/>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<sst xmlns="http://schemas.openxmlformats.org/spreadsheetml/2006/main" count="1099" uniqueCount="597">
  <si>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</si>
  <si>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</si>
  <si>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</si>
  <si>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</si>
  <si>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</si>
  <si>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</si>
  <si>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</si>
  <si>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</si>
  <si>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</si>
  <si>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</si>
  <si>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</si>
  <si>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</si>
  <si>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</si>
  <si>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</si>
  <si>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</si>
  <si>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</si>
  <si>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</si>
  <si>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</si>
  <si>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</si>
  <si>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</si>
  <si>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</si>
  <si>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</si>
  <si>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</si>
  <si>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</si>
  <si>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</si>
  <si>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</si>
  <si>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</si>
  <si>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</si>
  <si>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</si>
  <si>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</si>
  <si>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</si>
  <si>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</si>
  <si>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</si>
  <si>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</si>
  <si>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</si>
  <si>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</si>
  <si>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</si>
  <si>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</si>
  <si>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</si>
  <si>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</si>
  <si>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</si>
  <si>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</si>
  <si>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</si>
  <si>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</si>
  <si>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</si>
  <si>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</si>
  <si>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</si>
  <si>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</si>
  <si>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</si>
  <si>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</si>
  <si>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</si>
  <si>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</si>
  <si>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</si>
  <si>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</si>
  <si>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</si>
  <si>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</si>
  <si>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</si>
  <si>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</si>
  <si>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</si>
  <si>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</si>
  <si>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</si>
  <si>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</si>
  <si>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</si>
  <si>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</si>
  <si>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</si>
  <si>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</si>
  <si>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</si>
  <si>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</si>
  <si>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</si>
  <si>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</si>
  <si>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</si>
  <si>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</si>
  <si>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</si>
  <si>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</si>
  <si>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</si>
  <si>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</si>
  <si>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</si>
  <si>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</si>
  <si>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</si>
  <si>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</si>
  <si>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</si>
  <si>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</si>
  <si>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</si>
  <si>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</si>
  <si>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</si>
  <si>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</si>
  <si>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</si>
  <si>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</si>
  <si>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</si>
  <si>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</si>
  <si>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</si>
  <si>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</si>
  <si>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</si>
  <si>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</si>
  <si>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</si>
  <si>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</si>
  <si>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</si>
  <si>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</si>
  <si>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</si>
  <si>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瑞穂町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</si>
  <si>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</si>
  <si>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</si>
  <si>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</si>
  <si>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</si>
  <si>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</si>
  <si>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</si>
  <si>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</si>
  <si>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</si>
  <si>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</si>
  <si>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</si>
  <si>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</si>
  <si>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</si>
  <si>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</si>
  <si>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</si>
  <si>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</si>
  <si>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</si>
  <si>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</si>
  <si>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</si>
  <si>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</si>
  <si>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</si>
  <si>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</si>
  <si>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</si>
  <si>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</si>
  <si>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</si>
  <si>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</si>
  <si>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</si>
  <si>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</si>
  <si>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</si>
  <si>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</si>
  <si>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</si>
  <si>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</si>
  <si>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</si>
  <si>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</si>
  <si>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</si>
  <si>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</si>
  <si>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</si>
  <si>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</si>
  <si>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</si>
  <si>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</si>
  <si>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</si>
  <si>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</si>
  <si>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</si>
  <si>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</si>
  <si>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</si>
  <si>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</si>
  <si>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</si>
  <si>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</si>
  <si>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</si>
  <si>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</si>
  <si>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</si>
  <si>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</si>
  <si>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</si>
  <si>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</si>
  <si>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</si>
  <si>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</si>
  <si>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</si>
  <si>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</si>
  <si>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</si>
  <si>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</si>
  <si>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</si>
  <si>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</si>
  <si>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</si>
  <si>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</si>
  <si>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</si>
  <si>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</si>
  <si>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</si>
  <si>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</si>
  <si>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</si>
  <si>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</si>
  <si>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</si>
  <si>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</si>
  <si>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</si>
  <si>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</si>
  <si>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</si>
  <si>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</si>
  <si>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</si>
  <si>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</si>
  <si>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</si>
  <si>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</si>
  <si>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</si>
  <si>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</si>
  <si>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</si>
  <si>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</si>
  <si>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</si>
  <si>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</si>
  <si>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</si>
  <si>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</si>
  <si>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</si>
  <si>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</si>
  <si>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</si>
  <si>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</si>
  <si>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</si>
  <si>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</si>
  <si>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</si>
  <si>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</si>
  <si>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</si>
  <si>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</si>
  <si>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</si>
  <si>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</si>
  <si>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</si>
  <si>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</si>
  <si>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</si>
  <si>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</si>
  <si>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</si>
  <si>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</si>
  <si>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</si>
  <si>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</si>
  <si>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</si>
  <si>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</si>
  <si>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</si>
  <si>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</si>
  <si>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</si>
  <si>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</si>
  <si>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</si>
  <si>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</si>
  <si>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</si>
  <si>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</si>
  <si>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東京都瑞穂町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</si>
  <si>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</si>
  <si>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</si>
  <si>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</si>
  <si>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</si>
  <si>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</si>
  <si>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</si>
  <si>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</si>
  <si>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</si>
  <si>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</si>
  <si>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</si>
  <si>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</si>
  <si>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</si>
  <si>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</si>
  <si>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</si>
  <si>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</si>
  <si>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</si>
  <si>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</si>
  <si>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</si>
  <si>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</si>
  <si>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</si>
  <si>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</si>
  <si>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</si>
  <si>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</si>
  <si>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</si>
  <si>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</si>
  <si>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</si>
  <si>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</si>
  <si>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</si>
  <si>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</si>
  <si>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</si>
  <si>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</si>
  <si>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</si>
  <si>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</si>
  <si>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</si>
  <si>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</si>
  <si>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</si>
  <si>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</si>
  <si>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</si>
  <si>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</si>
  <si>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</si>
  <si>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</si>
  <si>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</si>
  <si>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</si>
  <si>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</si>
  <si>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</si>
  <si>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</si>
  <si>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</si>
  <si>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</si>
  <si>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</si>
  <si>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</si>
  <si>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</si>
  <si>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</si>
  <si>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</si>
  <si>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</si>
  <si>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</si>
  <si>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</si>
  <si>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</si>
  <si>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</si>
  <si>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</si>
  <si>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</si>
  <si>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</si>
  <si>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</si>
  <si>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</si>
  <si>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</si>
  <si>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</si>
  <si>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</si>
  <si>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</si>
  <si>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</si>
  <si>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</si>
  <si>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</si>
  <si>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</si>
  <si>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</si>
  <si>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</si>
  <si>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</si>
  <si>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</si>
  <si>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</si>
  <si>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</si>
  <si>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</si>
  <si>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</si>
  <si>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</si>
  <si>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</si>
  <si>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</si>
  <si>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</si>
  <si>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</si>
  <si>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</si>
  <si>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</si>
  <si>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</si>
  <si>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</si>
  <si>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</si>
  <si>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</si>
  <si>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</si>
  <si>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</si>
  <si>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</si>
  <si>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</si>
  <si>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</si>
  <si>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</si>
  <si>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</si>
  <si>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</si>
  <si>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</si>
  <si>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</si>
  <si>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</si>
  <si>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</si>
  <si>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</si>
  <si>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</si>
  <si>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</si>
  <si>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</si>
  <si>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</si>
  <si>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</si>
  <si>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</si>
  <si>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</si>
  <si>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</si>
  <si>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</si>
  <si>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</si>
  <si>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</si>
  <si>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</si>
  <si>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</si>
  <si>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</si>
  <si>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</si>
  <si>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</si>
  <si>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</si>
  <si>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</si>
  <si>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</si>
  <si>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</si>
  <si>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</si>
  <si>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</si>
  <si>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</si>
  <si>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</si>
  <si>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</si>
  <si>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</si>
  <si>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</si>
  <si>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</si>
  <si>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</si>
  <si>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</si>
  <si>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</si>
  <si>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</si>
  <si>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</si>
  <si>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</si>
  <si>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</si>
  <si>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</si>
  <si>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</si>
  <si>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</si>
  <si>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</si>
  <si>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</si>
  <si>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</si>
  <si>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</si>
  <si>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</si>
  <si>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</si>
  <si>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</si>
  <si>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</si>
  <si>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</si>
  <si>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</si>
  <si>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東京都瑞穂町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</si>
  <si>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</si>
  <si>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</si>
  <si>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</si>
  <si>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</si>
  <si>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</si>
  <si>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</si>
  <si>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</si>
  <si>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</si>
  <si>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</si>
  <si>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</si>
  <si>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</si>
  <si>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</si>
  <si>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</si>
  <si>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</si>
  <si>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</si>
  <si>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</si>
  <si>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</si>
  <si>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</si>
  <si>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</si>
  <si>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</si>
  <si>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福生都市計画瑞穂町箱根ケ崎駅西土地区画整理事業特別会計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</si>
  <si>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</si>
  <si>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</si>
  <si>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</si>
  <si>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</si>
  <si>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</si>
  <si>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</si>
  <si>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</si>
  <si>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</si>
  <si>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</si>
  <si>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</si>
  <si>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</si>
  <si>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</si>
  <si>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</si>
  <si>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瑞穂町国民健康保険特別会計</t>
    <phoneticPr fontId="5"/>
  </si>
  <si>
    <t>瑞穂町介護保険特別会計</t>
    <phoneticPr fontId="5"/>
  </si>
  <si>
    <t>瑞穂町後期高齢者医療特別会計</t>
    <phoneticPr fontId="5"/>
  </si>
  <si>
    <t>瑞穂町下水道事業会計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</si>
  <si>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</si>
  <si>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</si>
  <si>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</si>
  <si>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</si>
  <si>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</si>
  <si>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</si>
  <si>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</si>
  <si>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</si>
  <si>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</si>
  <si>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</si>
  <si>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</si>
  <si>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</si>
  <si>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</si>
  <si>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</si>
  <si>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</si>
  <si>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</si>
  <si>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</si>
  <si>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</si>
  <si>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</si>
  <si>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</si>
  <si>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</si>
  <si>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</si>
  <si>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</si>
  <si>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</si>
  <si>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</si>
  <si>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</si>
  <si>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</si>
  <si>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</si>
  <si>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</si>
  <si>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</si>
  <si>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</si>
  <si>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</si>
  <si>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</si>
  <si>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</si>
  <si>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</si>
  <si>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</si>
  <si>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</si>
  <si>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</si>
  <si>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</si>
  <si>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</si>
  <si>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</si>
  <si>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</si>
  <si>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</si>
  <si>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</si>
  <si>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</si>
  <si>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</si>
  <si>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</si>
  <si>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</si>
  <si>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</si>
  <si>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</si>
  <si>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</si>
  <si>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</si>
  <si>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</si>
  <si>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</si>
  <si>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</si>
  <si>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</si>
  <si>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</si>
  <si>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</si>
  <si>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</si>
  <si>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</si>
  <si>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</si>
  <si>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瑞穂町介護保険特別会計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</si>
  <si>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</si>
  <si>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瑞穂町後期高齢者医療特別会計</t>
    <phoneticPr fontId="5"/>
  </si>
  <si>
    <t>(Ｆ)</t>
    <phoneticPr fontId="5"/>
  </si>
  <si>
    <t>瑞穂町国民健康保険特別会計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</si>
  <si>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</si>
  <si>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</si>
  <si>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</si>
  <si>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</si>
  <si>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</si>
  <si>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</si>
  <si>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</si>
  <si>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</si>
  <si>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</si>
  <si>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</si>
  <si>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</si>
  <si>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</si>
  <si>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</si>
  <si>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</si>
  <si>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</si>
  <si>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</si>
  <si>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</si>
  <si>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</si>
  <si>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</si>
  <si>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</si>
  <si>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</si>
  <si>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</si>
  <si>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</si>
  <si>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</si>
  <si>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</si>
  <si>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</si>
  <si>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</si>
  <si>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</si>
  <si>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</si>
  <si>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</si>
  <si>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</si>
  <si>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</si>
  <si>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</si>
  <si>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</si>
  <si>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</si>
  <si>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</si>
  <si>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</si>
  <si>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</si>
  <si>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</si>
  <si>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</si>
  <si>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</si>
  <si>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</si>
  <si>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</si>
  <si>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</si>
  <si>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</si>
  <si>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</si>
  <si>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</si>
  <si>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</si>
  <si>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</si>
  <si>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</si>
  <si>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</si>
  <si>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</si>
  <si>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</si>
  <si>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</si>
  <si>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</si>
  <si>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</si>
  <si>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</si>
  <si>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</si>
  <si>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</si>
  <si>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</si>
  <si>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</si>
  <si>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</si>
  <si>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</si>
  <si>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</si>
  <si>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</si>
  <si>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</si>
  <si>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</si>
  <si>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</si>
  <si>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</si>
  <si>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</si>
  <si>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</si>
  <si>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</si>
  <si>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</si>
  <si>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</si>
  <si>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</si>
  <si>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</si>
  <si>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</si>
  <si>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</si>
  <si>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</si>
  <si>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</si>
  <si>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</si>
  <si>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</si>
  <si>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</si>
  <si>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6.45</t>
  </si>
  <si>
    <t>▲ 6.15</t>
  </si>
  <si>
    <t>▲ 4.66</t>
  </si>
  <si>
    <t>一般会計</t>
  </si>
  <si>
    <t>瑞穂町下水道事業会計</t>
  </si>
  <si>
    <t>福生都市計画瑞穂町箱根ケ崎駅西土地区画整理事業特別会計</t>
  </si>
  <si>
    <t>瑞穂町後期高齢者医療特別会計</t>
  </si>
  <si>
    <t>瑞穂町介護保険特別会計</t>
  </si>
  <si>
    <t>瑞穂町国民健康保険特別会計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</si>
  <si>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</si>
  <si>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</si>
  <si>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</si>
  <si>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</si>
  <si>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</si>
  <si>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</si>
  <si>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</si>
  <si>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</si>
  <si>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</si>
  <si>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福生病院企業団</t>
    <rPh sb="0" eb="2">
      <t>フッサ</t>
    </rPh>
    <rPh sb="2" eb="4">
      <t>ビョウイン</t>
    </rPh>
    <rPh sb="4" eb="6">
      <t>キギョウ</t>
    </rPh>
    <rPh sb="6" eb="7">
      <t>ダン</t>
    </rPh>
    <phoneticPr fontId="2"/>
  </si>
  <si>
    <t>東京都後期高齢者医療広域連合（一般会計）</t>
    <rPh sb="0" eb="3">
      <t>トウキョウト</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</si>
  <si>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15" eb="17">
      <t>コウキ</t>
    </rPh>
    <rPh sb="17" eb="20">
      <t>コウレイシャ</t>
    </rPh>
    <rPh sb="20" eb="22">
      <t>イリョウ</t>
    </rPh>
    <rPh sb="22" eb="24">
      <t>トクベツ</t>
    </rPh>
    <rPh sb="24" eb="26">
      <t>カイケイ</t>
    </rPh>
    <phoneticPr fontId="2"/>
  </si>
  <si>
    <t>東京たま広域資源循環組合</t>
    <rPh sb="0" eb="2">
      <t>トウキョウ</t>
    </rPh>
    <rPh sb="4" eb="6">
      <t>コウイキ</t>
    </rPh>
    <rPh sb="6" eb="8">
      <t>シゲン</t>
    </rPh>
    <rPh sb="8" eb="10">
      <t>ジュンカン</t>
    </rPh>
    <rPh sb="10" eb="12">
      <t>クミアイ</t>
    </rPh>
    <phoneticPr fontId="2"/>
  </si>
  <si>
    <t>瑞穂斎場組合</t>
    <rPh sb="0" eb="2">
      <t>ミズホ</t>
    </rPh>
    <rPh sb="2" eb="4">
      <t>サイジョウ</t>
    </rPh>
    <rPh sb="4" eb="6">
      <t>クミアイ</t>
    </rPh>
    <phoneticPr fontId="2"/>
  </si>
  <si>
    <t>西多摩衛生組合</t>
    <rPh sb="0" eb="3">
      <t>ニシタマ</t>
    </rPh>
    <rPh sb="3" eb="5">
      <t>エイセイ</t>
    </rPh>
    <rPh sb="5" eb="7">
      <t>クミアイ</t>
    </rPh>
    <phoneticPr fontId="2"/>
  </si>
  <si>
    <t>羽村・瑞穂地区学校給食組合</t>
    <rPh sb="0" eb="2">
      <t>ハムラ</t>
    </rPh>
    <rPh sb="3" eb="5">
      <t>ミズホ</t>
    </rPh>
    <rPh sb="5" eb="7">
      <t>チク</t>
    </rPh>
    <rPh sb="7" eb="9">
      <t>ガッコウ</t>
    </rPh>
    <rPh sb="9" eb="11">
      <t>キュウショク</t>
    </rPh>
    <rPh sb="11" eb="13">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</si>
  <si>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</si>
  <si>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東京市町村総合事務組合（東京都市町村民交通災害共済事業）</t>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</si>
  <si>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</si>
  <si>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東京都市町村職員退職手当組合</t>
    <rPh sb="3" eb="6">
      <t>シチョウソン</t>
    </rPh>
    <rPh sb="6" eb="8">
      <t>ショクイン</t>
    </rPh>
    <rPh sb="8" eb="10">
      <t>タイショク</t>
    </rPh>
    <rPh sb="10" eb="12">
      <t>テアテ</t>
    </rPh>
    <rPh sb="12" eb="14">
      <t>クミアイ</t>
    </rPh>
    <phoneticPr fontId="2"/>
  </si>
  <si>
    <t>－</t>
    <phoneticPr fontId="2"/>
  </si>
  <si>
    <t>法適用企業</t>
    <rPh sb="0" eb="1">
      <t>ホウ</t>
    </rPh>
    <rPh sb="1" eb="3">
      <t>テキヨウ</t>
    </rPh>
    <rPh sb="3" eb="5">
      <t>キギョウ</t>
    </rPh>
    <phoneticPr fontId="2"/>
  </si>
  <si>
    <t>○</t>
    <phoneticPr fontId="2"/>
  </si>
  <si>
    <t>瑞穂町土地開発公社</t>
    <rPh sb="0" eb="3">
      <t>ミズホマチ</t>
    </rPh>
    <rPh sb="3" eb="5">
      <t>トチ</t>
    </rPh>
    <rPh sb="5" eb="7">
      <t>カイハツ</t>
    </rPh>
    <rPh sb="7" eb="9">
      <t>コウシャ</t>
    </rPh>
    <phoneticPr fontId="2"/>
  </si>
  <si>
    <t>公共施設建設基金</t>
    <rPh sb="0" eb="2">
      <t>コウキョウ</t>
    </rPh>
    <rPh sb="2" eb="4">
      <t>シセツ</t>
    </rPh>
    <rPh sb="4" eb="6">
      <t>ケンセツ</t>
    </rPh>
    <rPh sb="6" eb="8">
      <t>キキン</t>
    </rPh>
    <phoneticPr fontId="18"/>
  </si>
  <si>
    <t>多摩都市モノレール基金</t>
    <rPh sb="0" eb="2">
      <t>タマ</t>
    </rPh>
    <rPh sb="2" eb="4">
      <t>トシ</t>
    </rPh>
    <rPh sb="9" eb="11">
      <t>キキン</t>
    </rPh>
    <phoneticPr fontId="19"/>
  </si>
  <si>
    <t>瑞穂斎場周辺整備基金</t>
    <rPh sb="0" eb="2">
      <t>ミズホ</t>
    </rPh>
    <rPh sb="2" eb="4">
      <t>サイジョウ</t>
    </rPh>
    <rPh sb="4" eb="6">
      <t>シュウヘン</t>
    </rPh>
    <rPh sb="6" eb="8">
      <t>セイビ</t>
    </rPh>
    <rPh sb="8" eb="10">
      <t>キキン</t>
    </rPh>
    <phoneticPr fontId="19"/>
  </si>
  <si>
    <t>社会福祉基金</t>
    <phoneticPr fontId="18"/>
  </si>
  <si>
    <t>特定防衛施設周辺整備調整交付金事業基金</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</si>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</sst>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4345-4505-9BC3-1DD7ABF4DF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96293</c:v>
                </c:pt>
                <c:pt idx="1">
                  <c:v>120984</c:v>
                </c:pt>
                <c:pt idx="2">
                  <c:v>73744</c:v>
                </c:pt>
                <c:pt idx="3">
                  <c:v>65678</c:v>
                </c:pt>
                <c:pt idx="4">
                  <c:v>48003</c:v>
                </c:pt>
              </c:numCache>
            </c:numRef>
          </c:val>
          <c:smooth val="0"/>
          <c:extLst>
            <c:ext xmlns:c16="http://schemas.microsoft.com/office/drawing/2014/chart" uri="{C3380CC4-5D6E-409C-BE32-E72D297353CC}">
              <c16:uniqueId val="{00000001-4345-4505-9BC3-1DD7ABF4DF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2.72</c:v>
                </c:pt>
                <c:pt idx="1">
                  <c:v>3.78</c:v>
                </c:pt>
                <c:pt idx="2">
                  <c:v>5.45</c:v>
                </c:pt>
                <c:pt idx="3">
                  <c:v>9.25</c:v>
                </c:pt>
                <c:pt idx="4">
                  <c:v>6.37</c:v>
                </c:pt>
              </c:numCache>
            </c:numRef>
          </c:val>
          <c:extLst>
            <c:ext xmlns:c16="http://schemas.microsoft.com/office/drawing/2014/chart" uri="{C3380CC4-5D6E-409C-BE32-E72D297353CC}">
              <c16:uniqueId val="{00000000-CEA4-4873-A903-0225CE5356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28.9</c:v>
                </c:pt>
                <c:pt idx="1">
                  <c:v>21.02</c:v>
                </c:pt>
                <c:pt idx="2">
                  <c:v>14.37</c:v>
                </c:pt>
                <c:pt idx="3">
                  <c:v>23.62</c:v>
                </c:pt>
                <c:pt idx="4">
                  <c:v>28.49</c:v>
                </c:pt>
              </c:numCache>
            </c:numRef>
          </c:val>
          <c:extLst>
            <c:ext xmlns:c16="http://schemas.microsoft.com/office/drawing/2014/chart" uri="{C3380CC4-5D6E-409C-BE32-E72D297353CC}">
              <c16:uniqueId val="{00000001-CEA4-4873-A903-0225CE5356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-6.45</c:v>
                </c:pt>
                <c:pt idx="1">
                  <c:v>-6.15</c:v>
                </c:pt>
                <c:pt idx="2">
                  <c:v>-4.66</c:v>
                </c:pt>
                <c:pt idx="3">
                  <c:v>13.69</c:v>
                </c:pt>
                <c:pt idx="4">
                  <c:v>1.64</c:v>
                </c:pt>
              </c:numCache>
            </c:numRef>
          </c:val>
          <c:smooth val="0"/>
          <c:extLst>
            <c:ext xmlns:c16="http://schemas.microsoft.com/office/drawing/2014/chart" uri="{C3380CC4-5D6E-409C-BE32-E72D297353CC}">
              <c16:uniqueId val="{00000002-CEA4-4873-A903-0225CE5356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0.46</c:v>
                </c:pt>
                <c:pt idx="2">
                  <c:v>#N/A</c:v>
                </c:pt>
                <c:pt idx="3">
                  <c:v>1.79</c:v>
                </c:pt>
                <c:pt idx="4">
                  <c:v>0</c:v>
                </c:pt>
                <c:pt idx="5">
                  <c:v>0</c:v>
                </c:pt>
                <c:pt idx="6">
                  <c:v>0</c:v>
                </c:pt>
                <c:pt idx="7">
                  <c:v>0</c:v>
                </c:pt>
                <c:pt idx="8">
                  <c:v>0</c:v>
                </c:pt>
                <c:pt idx="9">
                  <c:v>0</c:v>
                </c:pt>
              </c:numCache>
            </c:numRef>
          </c:val>
          <c:extLst>
            <c:ext xmlns:c16="http://schemas.microsoft.com/office/drawing/2014/chart" uri="{C3380CC4-5D6E-409C-BE32-E72D297353CC}">
              <c16:uniqueId val="{00000000-9E9F-4207-94D0-F6C9EEBB50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9F-4207-94D0-F6C9EEBB501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E9F-4207-94D0-F6C9EEBB501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E9F-4207-94D0-F6C9EEBB5016}"/>
            </c:ext>
          </c:extLst>
        </c:ser>
        <c:ser>
          <c:idx val="4"/>
          <c:order val="4"/>
          <c:tx>
            <c:strRef>
              <c:f>データシート!$A$31</c:f>
              <c:strCache>
                <c:ptCount val="1"/>
                <c:pt idx="0">
                  <c:v>瑞穂町国民健康保険特別会計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0.22</c:v>
                </c:pt>
                <c:pt idx="2">
                  <c:v>#N/A</c:v>
                </c:pt>
                <c:pt idx="3">
                  <c:v>0.59</c:v>
                </c:pt>
                <c:pt idx="4">
                  <c:v>#N/A</c:v>
                </c:pt>
                <c:pt idx="5">
                  <c:v>0.41</c:v>
                </c:pt>
                <c:pt idx="6">
                  <c:v>#N/A</c:v>
                </c:pt>
                <c:pt idx="7">
                  <c:v>0.49</c:v>
                </c:pt>
                <c:pt idx="8">
                  <c:v>#N/A</c:v>
                </c:pt>
                <c:pt idx="9">
                  <c:v>0.09</c:v>
                </c:pt>
              </c:numCache>
            </c:numRef>
          </c:val>
          <c:extLst>
            <c:ext xmlns:c16="http://schemas.microsoft.com/office/drawing/2014/chart" uri="{C3380CC4-5D6E-409C-BE32-E72D297353CC}">
              <c16:uniqueId val="{00000004-9E9F-4207-94D0-F6C9EEBB5016}"/>
            </c:ext>
          </c:extLst>
        </c:ser>
        <c:ser>
          <c:idx val="5"/>
          <c:order val="5"/>
          <c:tx>
            <c:strRef>
              <c:f>データシート!$A$32</c:f>
              <c:strCache>
                <c:ptCount val="1"/>
                <c:pt idx="0">
                  <c:v>瑞穂町介護保険特別会計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0.56999999999999995</c:v>
                </c:pt>
                <c:pt idx="2">
                  <c:v>#N/A</c:v>
                </c:pt>
                <c:pt idx="3">
                  <c:v>0.06</c:v>
                </c:pt>
                <c:pt idx="4">
                  <c:v>#N/A</c:v>
                </c:pt>
                <c:pt idx="5">
                  <c:v>0.84</c:v>
                </c:pt>
                <c:pt idx="6">
                  <c:v>#N/A</c:v>
                </c:pt>
                <c:pt idx="7">
                  <c:v>0.11</c:v>
                </c:pt>
                <c:pt idx="8">
                  <c:v>#N/A</c:v>
                </c:pt>
                <c:pt idx="9">
                  <c:v>0.13</c:v>
                </c:pt>
              </c:numCache>
            </c:numRef>
          </c:val>
          <c:extLst>
            <c:ext xmlns:c16="http://schemas.microsoft.com/office/drawing/2014/chart" uri="{C3380CC4-5D6E-409C-BE32-E72D297353CC}">
              <c16:uniqueId val="{00000005-9E9F-4207-94D0-F6C9EEBB5016}"/>
            </c:ext>
          </c:extLst>
        </c:ser>
        <c:ser>
          <c:idx val="6"/>
          <c:order val="6"/>
          <c:tx>
            <c:strRef>
              <c:f>データシート!$A$33</c:f>
              <c:strCache>
                <c:ptCount val="1"/>
                <c:pt idx="0">
                  <c:v>瑞穂町後期高齢者医療特別会計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0.12</c:v>
                </c:pt>
                <c:pt idx="2">
                  <c:v>#N/A</c:v>
                </c:pt>
                <c:pt idx="3">
                  <c:v>0.11</c:v>
                </c:pt>
                <c:pt idx="4">
                  <c:v>#N/A</c:v>
                </c:pt>
                <c:pt idx="5">
                  <c:v>0.09</c:v>
                </c:pt>
                <c:pt idx="6">
                  <c:v>#N/A</c:v>
                </c:pt>
                <c:pt idx="7">
                  <c:v>0.11</c:v>
                </c:pt>
                <c:pt idx="8">
                  <c:v>#N/A</c:v>
                </c:pt>
                <c:pt idx="9">
                  <c:v>0.14000000000000001</c:v>
                </c:pt>
              </c:numCache>
            </c:numRef>
          </c:val>
          <c:extLst>
            <c:ext xmlns:c16="http://schemas.microsoft.com/office/drawing/2014/chart" uri="{C3380CC4-5D6E-409C-BE32-E72D297353CC}">
              <c16:uniqueId val="{00000006-9E9F-4207-94D0-F6C9EEBB5016}"/>
            </c:ext>
          </c:extLst>
        </c:ser>
        <c:ser>
          <c:idx val="7"/>
          <c:order val="7"/>
          <c:tx>
            <c:strRef>
              <c:f>データシート!$A$34</c:f>
              <c:strCache>
                <c:ptCount val="1"/>
                <c:pt idx="0">
                  <c:v>福生都市計画瑞穂町箱根ケ崎駅西土地区画整理事業特別会計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0.22</c:v>
                </c:pt>
                <c:pt idx="2">
                  <c:v>#N/A</c:v>
                </c:pt>
                <c:pt idx="3">
                  <c:v>0.88</c:v>
                </c:pt>
                <c:pt idx="4">
                  <c:v>#N/A</c:v>
                </c:pt>
                <c:pt idx="5">
                  <c:v>0</c:v>
                </c:pt>
                <c:pt idx="6">
                  <c:v>#N/A</c:v>
                </c:pt>
                <c:pt idx="7">
                  <c:v>0.48</c:v>
                </c:pt>
                <c:pt idx="8">
                  <c:v>#N/A</c:v>
                </c:pt>
                <c:pt idx="9">
                  <c:v>0.35</c:v>
                </c:pt>
              </c:numCache>
            </c:numRef>
          </c:val>
          <c:extLst>
            <c:ext xmlns:c16="http://schemas.microsoft.com/office/drawing/2014/chart" uri="{C3380CC4-5D6E-409C-BE32-E72D297353CC}">
              <c16:uniqueId val="{00000007-9E9F-4207-94D0-F6C9EEBB5016}"/>
            </c:ext>
          </c:extLst>
        </c:ser>
        <c:ser>
          <c:idx val="8"/>
          <c:order val="8"/>
          <c:tx>
            <c:strRef>
              <c:f>データシート!$A$35</c:f>
              <c:strCache>
                <c:ptCount val="1"/>
                <c:pt idx="0">
                  <c:v>瑞穂町下水道事業会計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1.37</c:v>
                </c:pt>
                <c:pt idx="6">
                  <c:v>#N/A</c:v>
                </c:pt>
                <c:pt idx="7">
                  <c:v>2.4300000000000002</c:v>
                </c:pt>
                <c:pt idx="8">
                  <c:v>#N/A</c:v>
                </c:pt>
                <c:pt idx="9">
                  <c:v>3.28</c:v>
                </c:pt>
              </c:numCache>
            </c:numRef>
          </c:val>
          <c:extLst>
            <c:ext xmlns:c16="http://schemas.microsoft.com/office/drawing/2014/chart" uri="{C3380CC4-5D6E-409C-BE32-E72D297353CC}">
              <c16:uniqueId val="{00000008-9E9F-4207-94D0-F6C9EEBB501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2.48</c:v>
                </c:pt>
                <c:pt idx="2">
                  <c:v>#N/A</c:v>
                </c:pt>
                <c:pt idx="3">
                  <c:v>2.89</c:v>
                </c:pt>
                <c:pt idx="4">
                  <c:v>#N/A</c:v>
                </c:pt>
                <c:pt idx="5">
                  <c:v>5.45</c:v>
                </c:pt>
                <c:pt idx="6">
                  <c:v>#N/A</c:v>
                </c:pt>
                <c:pt idx="7">
                  <c:v>8.76</c:v>
                </c:pt>
                <c:pt idx="8">
                  <c:v>#N/A</c:v>
                </c:pt>
                <c:pt idx="9">
                  <c:v>6</c:v>
                </c:pt>
              </c:numCache>
            </c:numRef>
          </c:val>
          <c:extLst>
            <c:ext xmlns:c16="http://schemas.microsoft.com/office/drawing/2014/chart" uri="{C3380CC4-5D6E-409C-BE32-E72D297353CC}">
              <c16:uniqueId val="{00000009-9E9F-4207-94D0-F6C9EEBB501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747</c:v>
                </c:pt>
                <c:pt idx="5">
                  <c:v>796</c:v>
                </c:pt>
                <c:pt idx="8">
                  <c:v>687</c:v>
                </c:pt>
                <c:pt idx="11">
                  <c:v>704</c:v>
                </c:pt>
                <c:pt idx="14">
                  <c:v>787</c:v>
                </c:pt>
              </c:numCache>
            </c:numRef>
          </c:val>
          <c:extLst>
            <c:ext xmlns:c16="http://schemas.microsoft.com/office/drawing/2014/chart" uri="{C3380CC4-5D6E-409C-BE32-E72D297353CC}">
              <c16:uniqueId val="{00000000-7CF9-4411-93DD-33C0A53D76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F9-4411-93DD-33C0A53D76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2</c:v>
                </c:pt>
              </c:numCache>
            </c:numRef>
          </c:val>
          <c:extLst>
            <c:ext xmlns:c16="http://schemas.microsoft.com/office/drawing/2014/chart" uri="{C3380CC4-5D6E-409C-BE32-E72D297353CC}">
              <c16:uniqueId val="{00000002-7CF9-4411-93DD-33C0A53D76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130</c:v>
                </c:pt>
                <c:pt idx="3">
                  <c:v>137</c:v>
                </c:pt>
                <c:pt idx="6">
                  <c:v>139</c:v>
                </c:pt>
                <c:pt idx="9">
                  <c:v>121</c:v>
                </c:pt>
                <c:pt idx="12">
                  <c:v>125</c:v>
                </c:pt>
              </c:numCache>
            </c:numRef>
          </c:val>
          <c:extLst>
            <c:ext xmlns:c16="http://schemas.microsoft.com/office/drawing/2014/chart" uri="{C3380CC4-5D6E-409C-BE32-E72D297353CC}">
              <c16:uniqueId val="{00000003-7CF9-4411-93DD-33C0A53D76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168</c:v>
                </c:pt>
                <c:pt idx="3">
                  <c:v>168</c:v>
                </c:pt>
                <c:pt idx="6">
                  <c:v>95</c:v>
                </c:pt>
                <c:pt idx="9">
                  <c:v>99</c:v>
                </c:pt>
                <c:pt idx="12">
                  <c:v>91</c:v>
                </c:pt>
              </c:numCache>
            </c:numRef>
          </c:val>
          <c:extLst>
            <c:ext xmlns:c16="http://schemas.microsoft.com/office/drawing/2014/chart" uri="{C3380CC4-5D6E-409C-BE32-E72D297353CC}">
              <c16:uniqueId val="{00000004-7CF9-4411-93DD-33C0A53D76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F9-4411-93DD-33C0A53D76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F9-4411-93DD-33C0A53D76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501</c:v>
                </c:pt>
                <c:pt idx="3">
                  <c:v>498</c:v>
                </c:pt>
                <c:pt idx="6">
                  <c:v>516</c:v>
                </c:pt>
                <c:pt idx="9">
                  <c:v>550</c:v>
                </c:pt>
                <c:pt idx="12">
                  <c:v>605</c:v>
                </c:pt>
              </c:numCache>
            </c:numRef>
          </c:val>
          <c:extLst>
            <c:ext xmlns:c16="http://schemas.microsoft.com/office/drawing/2014/chart" uri="{C3380CC4-5D6E-409C-BE32-E72D297353CC}">
              <c16:uniqueId val="{00000007-7CF9-4411-93DD-33C0A53D76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53</c:v>
                </c:pt>
                <c:pt idx="2">
                  <c:v>#N/A</c:v>
                </c:pt>
                <c:pt idx="3">
                  <c:v>#N/A</c:v>
                </c:pt>
                <c:pt idx="4">
                  <c:v>8</c:v>
                </c:pt>
                <c:pt idx="5">
                  <c:v>#N/A</c:v>
                </c:pt>
                <c:pt idx="6">
                  <c:v>#N/A</c:v>
                </c:pt>
                <c:pt idx="7">
                  <c:v>64</c:v>
                </c:pt>
                <c:pt idx="8">
                  <c:v>#N/A</c:v>
                </c:pt>
                <c:pt idx="9">
                  <c:v>#N/A</c:v>
                </c:pt>
                <c:pt idx="10">
                  <c:v>67</c:v>
                </c:pt>
                <c:pt idx="11">
                  <c:v>#N/A</c:v>
                </c:pt>
                <c:pt idx="12">
                  <c:v>#N/A</c:v>
                </c:pt>
                <c:pt idx="13">
                  <c:v>36</c:v>
                </c:pt>
                <c:pt idx="14">
                  <c:v>#N/A</c:v>
                </c:pt>
              </c:numCache>
            </c:numRef>
          </c:val>
          <c:smooth val="0"/>
          <c:extLst>
            <c:ext xmlns:c16="http://schemas.microsoft.com/office/drawing/2014/chart" uri="{C3380CC4-5D6E-409C-BE32-E72D297353CC}">
              <c16:uniqueId val="{00000008-7CF9-4411-93DD-33C0A53D76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4277</c:v>
                </c:pt>
                <c:pt idx="5">
                  <c:v>3910</c:v>
                </c:pt>
                <c:pt idx="8">
                  <c:v>3543</c:v>
                </c:pt>
                <c:pt idx="11">
                  <c:v>3333</c:v>
                </c:pt>
                <c:pt idx="14">
                  <c:v>2992</c:v>
                </c:pt>
              </c:numCache>
            </c:numRef>
          </c:val>
          <c:extLst>
            <c:ext xmlns:c16="http://schemas.microsoft.com/office/drawing/2014/chart" uri="{C3380CC4-5D6E-409C-BE32-E72D297353CC}">
              <c16:uniqueId val="{00000000-43D1-430E-A037-233B478FB7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3598</c:v>
                </c:pt>
                <c:pt idx="5">
                  <c:v>4049</c:v>
                </c:pt>
                <c:pt idx="8">
                  <c:v>3956</c:v>
                </c:pt>
                <c:pt idx="11">
                  <c:v>4322</c:v>
                </c:pt>
                <c:pt idx="14">
                  <c:v>4344</c:v>
                </c:pt>
              </c:numCache>
            </c:numRef>
          </c:val>
          <c:extLst>
            <c:ext xmlns:c16="http://schemas.microsoft.com/office/drawing/2014/chart" uri="{C3380CC4-5D6E-409C-BE32-E72D297353CC}">
              <c16:uniqueId val="{00000001-43D1-430E-A037-233B478FB7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6659</c:v>
                </c:pt>
                <c:pt idx="5">
                  <c:v>5390</c:v>
                </c:pt>
                <c:pt idx="8">
                  <c:v>5018</c:v>
                </c:pt>
                <c:pt idx="11">
                  <c:v>5790</c:v>
                </c:pt>
                <c:pt idx="14">
                  <c:v>6215</c:v>
                </c:pt>
              </c:numCache>
            </c:numRef>
          </c:val>
          <c:extLst>
            <c:ext xmlns:c16="http://schemas.microsoft.com/office/drawing/2014/chart" uri="{C3380CC4-5D6E-409C-BE32-E72D297353CC}">
              <c16:uniqueId val="{00000002-43D1-430E-A037-233B478FB7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D1-430E-A037-233B478FB7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D1-430E-A037-233B478FB7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D1-430E-A037-233B478FB7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1512</c:v>
                </c:pt>
                <c:pt idx="3">
                  <c:v>1496</c:v>
                </c:pt>
                <c:pt idx="6">
                  <c:v>1463</c:v>
                </c:pt>
                <c:pt idx="9">
                  <c:v>1552</c:v>
                </c:pt>
                <c:pt idx="12">
                  <c:v>1397</c:v>
                </c:pt>
              </c:numCache>
            </c:numRef>
          </c:val>
          <c:extLst>
            <c:ext xmlns:c16="http://schemas.microsoft.com/office/drawing/2014/chart" uri="{C3380CC4-5D6E-409C-BE32-E72D297353CC}">
              <c16:uniqueId val="{00000006-43D1-430E-A037-233B478FB7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1165</c:v>
                </c:pt>
                <c:pt idx="3">
                  <c:v>1009</c:v>
                </c:pt>
                <c:pt idx="6">
                  <c:v>914</c:v>
                </c:pt>
                <c:pt idx="9">
                  <c:v>847</c:v>
                </c:pt>
                <c:pt idx="12">
                  <c:v>926</c:v>
                </c:pt>
              </c:numCache>
            </c:numRef>
          </c:val>
          <c:extLst>
            <c:ext xmlns:c16="http://schemas.microsoft.com/office/drawing/2014/chart" uri="{C3380CC4-5D6E-409C-BE32-E72D297353CC}">
              <c16:uniqueId val="{00000007-43D1-430E-A037-233B478FB7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1760</c:v>
                </c:pt>
                <c:pt idx="3">
                  <c:v>1843</c:v>
                </c:pt>
                <c:pt idx="6">
                  <c:v>1664</c:v>
                </c:pt>
                <c:pt idx="9">
                  <c:v>1445</c:v>
                </c:pt>
                <c:pt idx="12">
                  <c:v>1190</c:v>
                </c:pt>
              </c:numCache>
            </c:numRef>
          </c:val>
          <c:extLst>
            <c:ext xmlns:c16="http://schemas.microsoft.com/office/drawing/2014/chart" uri="{C3380CC4-5D6E-409C-BE32-E72D297353CC}">
              <c16:uniqueId val="{00000008-43D1-430E-A037-233B478FB7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669</c:v>
                </c:pt>
                <c:pt idx="3">
                  <c:v>669</c:v>
                </c:pt>
                <c:pt idx="6">
                  <c:v>708</c:v>
                </c:pt>
                <c:pt idx="9">
                  <c:v>722</c:v>
                </c:pt>
                <c:pt idx="12">
                  <c:v>799</c:v>
                </c:pt>
              </c:numCache>
            </c:numRef>
          </c:val>
          <c:extLst>
            <c:ext xmlns:c16="http://schemas.microsoft.com/office/drawing/2014/chart" uri="{C3380CC4-5D6E-409C-BE32-E72D297353CC}">
              <c16:uniqueId val="{00000009-43D1-430E-A037-233B478FB7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6814</c:v>
                </c:pt>
                <c:pt idx="3">
                  <c:v>7925</c:v>
                </c:pt>
                <c:pt idx="6">
                  <c:v>8172</c:v>
                </c:pt>
                <c:pt idx="9">
                  <c:v>8205</c:v>
                </c:pt>
                <c:pt idx="12">
                  <c:v>7918</c:v>
                </c:pt>
              </c:numCache>
            </c:numRef>
          </c:val>
          <c:extLst>
            <c:ext xmlns:c16="http://schemas.microsoft.com/office/drawing/2014/chart" uri="{C3380CC4-5D6E-409C-BE32-E72D297353CC}">
              <c16:uniqueId val="{0000000A-43D1-430E-A037-233B478FB7A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404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3D1-430E-A037-233B478FB7A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1025</c:v>
                </c:pt>
                <c:pt idx="1">
                  <c:v>1741</c:v>
                </c:pt>
                <c:pt idx="2">
                  <c:v>2078</c:v>
                </c:pt>
              </c:numCache>
            </c:numRef>
          </c:val>
          <c:extLst>
            <c:ext xmlns:c16="http://schemas.microsoft.com/office/drawing/2014/chart" uri="{C3380CC4-5D6E-409C-BE32-E72D297353CC}">
              <c16:uniqueId val="{00000000-34D4-46DC-BB6E-90B0EA3751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4D4-46DC-BB6E-90B0EA3751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4321</c:v>
                </c:pt>
                <c:pt idx="1">
                  <c:v>3859</c:v>
                </c:pt>
                <c:pt idx="2">
                  <c:v>4144</c:v>
                </c:pt>
              </c:numCache>
            </c:numRef>
          </c:val>
          <c:extLst>
            <c:ext xmlns:c16="http://schemas.microsoft.com/office/drawing/2014/chart" uri="{C3380CC4-5D6E-409C-BE32-E72D297353CC}">
              <c16:uniqueId val="{00000002-34D4-46DC-BB6E-90B0EA3751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元利償還金については、平成１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年度に借入れた事業債の償還が終了したことにより約</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万円減少したものの、平成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年度に借入れた駅西土地区画整理事業債</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の償還を開始したことにより、前年度比で約</a:t>
          </a:r>
          <a:r>
            <a:rPr kumimoji="1" lang="en-US" altLang="ja-JP" sz="1100">
              <a:solidFill>
                <a:schemeClr val="dk1"/>
              </a:solidFill>
              <a:effectLst/>
              <a:latin typeface="+mn-lt"/>
              <a:ea typeface="+mn-ea"/>
              <a:cs typeface="+mn-cs"/>
            </a:rPr>
            <a:t>5,500</a:t>
          </a:r>
          <a:r>
            <a:rPr kumimoji="1" lang="ja-JP" altLang="ja-JP" sz="1100">
              <a:solidFill>
                <a:schemeClr val="dk1"/>
              </a:solidFill>
              <a:effectLst/>
              <a:latin typeface="+mn-lt"/>
              <a:ea typeface="+mn-ea"/>
              <a:cs typeface="+mn-cs"/>
            </a:rPr>
            <a:t>万円増額しています。</a:t>
          </a:r>
          <a:endParaRPr lang="ja-JP" altLang="ja-JP" sz="1400">
            <a:effectLst/>
          </a:endParaRPr>
        </a:p>
        <a:p>
          <a:r>
            <a:rPr kumimoji="1" lang="ja-JP" altLang="ja-JP" sz="1100">
              <a:solidFill>
                <a:schemeClr val="dk1"/>
              </a:solidFill>
              <a:effectLst/>
              <a:latin typeface="+mn-lt"/>
              <a:ea typeface="+mn-ea"/>
              <a:cs typeface="+mn-cs"/>
            </a:rPr>
            <a:t>　一方、算入公債費等については、都市計画</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費が減少したことに伴い特定財源が約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万円増加し、算入公債費等全体で約</a:t>
          </a:r>
          <a:r>
            <a:rPr kumimoji="1" lang="en-US" altLang="ja-JP" sz="1100">
              <a:solidFill>
                <a:schemeClr val="dk1"/>
              </a:solidFill>
              <a:effectLst/>
              <a:latin typeface="+mn-lt"/>
              <a:ea typeface="+mn-ea"/>
              <a:cs typeface="+mn-cs"/>
            </a:rPr>
            <a:t>8,300</a:t>
          </a:r>
          <a:r>
            <a:rPr kumimoji="1" lang="ja-JP" altLang="ja-JP" sz="1100">
              <a:solidFill>
                <a:schemeClr val="dk1"/>
              </a:solidFill>
              <a:effectLst/>
              <a:latin typeface="+mn-lt"/>
              <a:ea typeface="+mn-ea"/>
              <a:cs typeface="+mn-cs"/>
            </a:rPr>
            <a:t>万円の増加となりました。</a:t>
          </a:r>
          <a:endParaRPr lang="ja-JP" altLang="ja-JP" sz="1400">
            <a:effectLst/>
          </a:endParaRPr>
        </a:p>
        <a:p>
          <a:r>
            <a:rPr kumimoji="1" lang="ja-JP" altLang="ja-JP" sz="1100">
              <a:solidFill>
                <a:schemeClr val="dk1"/>
              </a:solidFill>
              <a:effectLst/>
              <a:latin typeface="+mn-lt"/>
              <a:ea typeface="+mn-ea"/>
              <a:cs typeface="+mn-cs"/>
            </a:rPr>
            <a:t>　以上のことなどにより、実質公債比率の分子全体としては約</a:t>
          </a:r>
          <a:r>
            <a:rPr kumimoji="1" lang="en-US" altLang="ja-JP" sz="1100">
              <a:solidFill>
                <a:schemeClr val="dk1"/>
              </a:solidFill>
              <a:effectLst/>
              <a:latin typeface="+mn-lt"/>
              <a:ea typeface="+mn-ea"/>
              <a:cs typeface="+mn-cs"/>
            </a:rPr>
            <a:t>3,100</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となり、単年度の比率では前年度比で</a:t>
          </a:r>
          <a:r>
            <a:rPr kumimoji="1" lang="en-US" altLang="ja-JP" sz="1100">
              <a:solidFill>
                <a:schemeClr val="dk1"/>
              </a:solidFill>
              <a:effectLst/>
              <a:latin typeface="+mn-lt"/>
              <a:ea typeface="+mn-ea"/>
              <a:cs typeface="+mn-cs"/>
            </a:rPr>
            <a:t>0.422</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、３ヵ年平均の比率では前年度</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ポイントの増加</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今後も地方債に依存しない財政運営と、元利償還金の経年推移を見据えた地方債管理に努めます。</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該当するものは、ありません。</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地方債現在高については、駅西土地区画整理事業債の発行</a:t>
          </a:r>
          <a:r>
            <a:rPr kumimoji="1" lang="ja-JP" altLang="en-US" sz="1100">
              <a:solidFill>
                <a:schemeClr val="dk1"/>
              </a:solidFill>
              <a:effectLst/>
              <a:latin typeface="+mn-lt"/>
              <a:ea typeface="+mn-ea"/>
              <a:cs typeface="+mn-cs"/>
            </a:rPr>
            <a:t>があったものの、平成１４年に借り入れた臨時財政対策債などの償還が終了したことに伴い</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8,700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一方、充当可能基金については、財政調整基金を約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憶</a:t>
          </a:r>
          <a:r>
            <a:rPr kumimoji="1" lang="en-US" altLang="ja-JP" sz="1100">
              <a:solidFill>
                <a:schemeClr val="dk1"/>
              </a:solidFill>
              <a:effectLst/>
              <a:latin typeface="+mn-lt"/>
              <a:ea typeface="+mn-ea"/>
              <a:cs typeface="+mn-cs"/>
            </a:rPr>
            <a:t>8,400</a:t>
          </a:r>
          <a:r>
            <a:rPr kumimoji="1" lang="ja-JP" altLang="ja-JP" sz="1100">
              <a:solidFill>
                <a:schemeClr val="dk1"/>
              </a:solidFill>
              <a:effectLst/>
              <a:latin typeface="+mn-lt"/>
              <a:ea typeface="+mn-ea"/>
              <a:cs typeface="+mn-cs"/>
            </a:rPr>
            <a:t>万円積立てたことなどにより、約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憶</a:t>
          </a:r>
          <a:r>
            <a:rPr kumimoji="1" lang="en-US" altLang="ja-JP" sz="1100">
              <a:solidFill>
                <a:schemeClr val="dk1"/>
              </a:solidFill>
              <a:effectLst/>
              <a:latin typeface="+mn-lt"/>
              <a:ea typeface="+mn-ea"/>
              <a:cs typeface="+mn-cs"/>
            </a:rPr>
            <a:t>2,500</a:t>
          </a:r>
          <a:r>
            <a:rPr kumimoji="1" lang="ja-JP" altLang="ja-JP" sz="1100">
              <a:solidFill>
                <a:schemeClr val="dk1"/>
              </a:solidFill>
              <a:effectLst/>
              <a:latin typeface="+mn-lt"/>
              <a:ea typeface="+mn-ea"/>
              <a:cs typeface="+mn-cs"/>
            </a:rPr>
            <a:t>万円の増加となりました。</a:t>
          </a:r>
          <a:endParaRPr lang="ja-JP" altLang="ja-JP" sz="1400">
            <a:effectLst/>
          </a:endParaRPr>
        </a:p>
        <a:p>
          <a:r>
            <a:rPr kumimoji="1" lang="ja-JP" altLang="ja-JP" sz="1100">
              <a:solidFill>
                <a:schemeClr val="dk1"/>
              </a:solidFill>
              <a:effectLst/>
              <a:latin typeface="+mn-lt"/>
              <a:ea typeface="+mn-ea"/>
              <a:cs typeface="+mn-cs"/>
            </a:rPr>
            <a:t>　以上のことなどにより、将来負担比率の分子については、前年度比約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4,900</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円減少しました。今後については将来負担を高めることのないよう、地方債に依存しない計画的な事業実施に努めます。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東京都瑞穂町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oneCellAnchor>
    <xdr:from>
      <xdr:col>8</xdr:col>
      <xdr:colOff>340178</xdr:colOff>
      <xdr:row>6</xdr:row>
      <xdr:rowOff>40820</xdr:rowOff>
    </xdr:from>
    <xdr:ext cx="10452007" cy="5397247"/>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12435" y="1281791"/>
          <a:ext cx="10452007" cy="5397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特定防衛施設周辺整備調整交付金の対象事業である</a:t>
          </a:r>
          <a:r>
            <a:rPr kumimoji="1" lang="ja-JP" altLang="en-US" sz="1400">
              <a:solidFill>
                <a:schemeClr val="dk1"/>
              </a:solidFill>
              <a:effectLst/>
              <a:latin typeface="+mn-lt"/>
              <a:ea typeface="+mn-ea"/>
              <a:cs typeface="+mn-cs"/>
            </a:rPr>
            <a:t>高齢者福祉センター改修工事を令和５、６年度に実施するにあたり、</a:t>
          </a:r>
          <a:r>
            <a:rPr kumimoji="1" lang="ja-JP" altLang="ja-JP" sz="1400">
              <a:solidFill>
                <a:schemeClr val="dk1"/>
              </a:solidFill>
              <a:effectLst/>
              <a:latin typeface="+mn-lt"/>
              <a:ea typeface="+mn-ea"/>
              <a:cs typeface="+mn-cs"/>
            </a:rPr>
            <a:t>特定防衛施設周辺整備調整交付金事業基金</a:t>
          </a:r>
          <a:r>
            <a:rPr kumimoji="1" lang="ja-JP" altLang="en-US" sz="1400">
              <a:solidFill>
                <a:schemeClr val="dk1"/>
              </a:solidFill>
              <a:effectLst/>
              <a:latin typeface="+mn-lt"/>
              <a:ea typeface="+mn-ea"/>
              <a:cs typeface="+mn-cs"/>
            </a:rPr>
            <a:t>約</a:t>
          </a:r>
          <a:r>
            <a:rPr kumimoji="1" lang="en-US" altLang="ja-JP" sz="1400">
              <a:solidFill>
                <a:schemeClr val="dk1"/>
              </a:solidFill>
              <a:effectLst/>
              <a:latin typeface="+mn-lt"/>
              <a:ea typeface="+mn-ea"/>
              <a:cs typeface="+mn-cs"/>
            </a:rPr>
            <a:t>4</a:t>
          </a:r>
          <a:r>
            <a:rPr kumimoji="1" lang="ja-JP" altLang="en-US"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100</a:t>
          </a:r>
          <a:r>
            <a:rPr kumimoji="1" lang="ja-JP" altLang="en-US" sz="1400">
              <a:solidFill>
                <a:schemeClr val="dk1"/>
              </a:solidFill>
              <a:effectLst/>
              <a:latin typeface="+mn-lt"/>
              <a:ea typeface="+mn-ea"/>
              <a:cs typeface="+mn-cs"/>
            </a:rPr>
            <a:t>万円積立てたことや</a:t>
          </a:r>
          <a:r>
            <a:rPr kumimoji="1" lang="ja-JP" altLang="ja-JP" sz="1400">
              <a:solidFill>
                <a:schemeClr val="dk1"/>
              </a:solidFill>
              <a:effectLst/>
              <a:latin typeface="+mn-lt"/>
              <a:ea typeface="+mn-ea"/>
              <a:cs typeface="+mn-cs"/>
            </a:rPr>
            <a:t>、新型コロナウイルス感染症拡大による事業の中止に伴う歳出抑制などの影響により、財政調整基金を約</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8,400</a:t>
          </a:r>
          <a:r>
            <a:rPr kumimoji="1" lang="ja-JP" altLang="ja-JP" sz="1400">
              <a:solidFill>
                <a:schemeClr val="dk1"/>
              </a:solidFill>
              <a:effectLst/>
              <a:latin typeface="+mn-lt"/>
              <a:ea typeface="+mn-ea"/>
              <a:cs typeface="+mn-cs"/>
            </a:rPr>
            <a:t>万円積立てたことで、基金全体としては、</a:t>
          </a:r>
          <a:r>
            <a:rPr kumimoji="1" lang="en-US" altLang="ja-JP" sz="1400">
              <a:solidFill>
                <a:schemeClr val="dk1"/>
              </a:solidFill>
              <a:effectLst/>
              <a:latin typeface="+mn-lt"/>
              <a:ea typeface="+mn-ea"/>
              <a:cs typeface="+mn-cs"/>
            </a:rPr>
            <a:t>6</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2,200</a:t>
          </a:r>
          <a:r>
            <a:rPr kumimoji="1" lang="ja-JP" altLang="ja-JP" sz="1400">
              <a:solidFill>
                <a:schemeClr val="dk1"/>
              </a:solidFill>
              <a:effectLst/>
              <a:latin typeface="+mn-lt"/>
              <a:ea typeface="+mn-ea"/>
              <a:cs typeface="+mn-cs"/>
            </a:rPr>
            <a:t>万円増加しています。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令和</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年度については、財政調整基金の積立てを行うことができましたが、臨時的な歳入の増加や歳出の減少の影響が大きく、他の基金については積立を行う余力がないのが現状です。今後も特定防衛施設周辺整備調整交付金事業基金及び多摩都市モノレール基金については継続して元金部分の積立を行っていきますが、その他の基金については、残高の急激な低下を招くことのないよう、計画的な事業進捗に努めます。</a:t>
          </a:r>
          <a:endParaRPr lang="ja-JP" altLang="ja-JP" sz="1400">
            <a:effectLst/>
          </a:endParaRPr>
        </a:p>
        <a:p>
          <a:r>
            <a:rPr kumimoji="1" lang="ja-JP" altLang="ja-JP" sz="1400">
              <a:solidFill>
                <a:schemeClr val="dk1"/>
              </a:solidFill>
              <a:effectLst/>
              <a:latin typeface="+mn-lt"/>
              <a:ea typeface="+mn-ea"/>
              <a:cs typeface="+mn-cs"/>
            </a:rPr>
            <a:t>　中長期的に減少傾向ですが、短期的には、</a:t>
          </a:r>
          <a:r>
            <a:rPr kumimoji="1" lang="ja-JP" altLang="en-US" sz="1400">
              <a:solidFill>
                <a:schemeClr val="dk1"/>
              </a:solidFill>
              <a:effectLst/>
              <a:latin typeface="+mn-lt"/>
              <a:ea typeface="+mn-ea"/>
              <a:cs typeface="+mn-cs"/>
            </a:rPr>
            <a:t>高齢者福祉センター改修工事を除く</a:t>
          </a:r>
          <a:r>
            <a:rPr kumimoji="1" lang="ja-JP" altLang="ja-JP" sz="1400">
              <a:solidFill>
                <a:schemeClr val="dk1"/>
              </a:solidFill>
              <a:effectLst/>
              <a:latin typeface="+mn-lt"/>
              <a:ea typeface="+mn-ea"/>
              <a:cs typeface="+mn-cs"/>
            </a:rPr>
            <a:t>大規模な施設改修工事等を予定していないため、大きく減少することはない見込みです。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one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公共施設建設基金については、公共施設の建設（改修を含む。）に要する資金に充てるために使用しています。</a:t>
          </a:r>
          <a:endParaRPr lang="ja-JP" altLang="ja-JP" sz="1400">
            <a:effectLst/>
          </a:endParaRPr>
        </a:p>
        <a:p>
          <a:r>
            <a:rPr kumimoji="1" lang="ja-JP" altLang="ja-JP" sz="1400">
              <a:solidFill>
                <a:schemeClr val="dk1"/>
              </a:solidFill>
              <a:effectLst/>
              <a:latin typeface="+mn-lt"/>
              <a:ea typeface="+mn-ea"/>
              <a:cs typeface="+mn-cs"/>
            </a:rPr>
            <a:t>　特定防衛施設周辺整備調整交付金事業基金については、防衛施設周辺の生活環境の整備等に関する法律第</a:t>
          </a:r>
          <a:r>
            <a:rPr kumimoji="1" lang="en-US" altLang="ja-JP" sz="1400">
              <a:solidFill>
                <a:schemeClr val="dk1"/>
              </a:solidFill>
              <a:effectLst/>
              <a:latin typeface="+mn-lt"/>
              <a:ea typeface="+mn-ea"/>
              <a:cs typeface="+mn-cs"/>
            </a:rPr>
            <a:t>9</a:t>
          </a:r>
          <a:r>
            <a:rPr kumimoji="1" lang="ja-JP" altLang="ja-JP" sz="1400">
              <a:solidFill>
                <a:schemeClr val="dk1"/>
              </a:solidFill>
              <a:effectLst/>
              <a:latin typeface="+mn-lt"/>
              <a:ea typeface="+mn-ea"/>
              <a:cs typeface="+mn-cs"/>
            </a:rPr>
            <a:t>条第</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項に規定する公共用の施設の整備又はその他の生活環境の改善もしくは開発の円滑な実施に寄与する事業を行うために要する経費に充てるために使用しています。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特定防衛施設周辺整備調整交付金事業基金については、リサイクルプラザ運転業務委託料や郷土資料館指定管理者委託料などに要する経費に</a:t>
          </a:r>
          <a:r>
            <a:rPr kumimoji="1" lang="ja-JP" altLang="en-US" sz="1400">
              <a:solidFill>
                <a:schemeClr val="dk1"/>
              </a:solidFill>
              <a:effectLst/>
              <a:latin typeface="+mn-lt"/>
              <a:ea typeface="+mn-ea"/>
              <a:cs typeface="+mn-cs"/>
            </a:rPr>
            <a:t>充当する一方、</a:t>
          </a:r>
          <a:r>
            <a:rPr kumimoji="1" lang="ja-JP" altLang="ja-JP" sz="1400">
              <a:solidFill>
                <a:schemeClr val="dk1"/>
              </a:solidFill>
              <a:effectLst/>
              <a:latin typeface="+mn-lt"/>
              <a:ea typeface="+mn-ea"/>
              <a:cs typeface="+mn-cs"/>
            </a:rPr>
            <a:t>令和</a:t>
          </a:r>
          <a:r>
            <a:rPr kumimoji="1" lang="ja-JP" altLang="en-US" sz="1400">
              <a:solidFill>
                <a:schemeClr val="dk1"/>
              </a:solidFill>
              <a:effectLst/>
              <a:latin typeface="+mn-lt"/>
              <a:ea typeface="+mn-ea"/>
              <a:cs typeface="+mn-cs"/>
            </a:rPr>
            <a:t>５、６</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に実施する高齢者福祉センター改修工事</a:t>
          </a:r>
          <a:r>
            <a:rPr kumimoji="1" lang="ja-JP" altLang="ja-JP" sz="1400">
              <a:solidFill>
                <a:schemeClr val="dk1"/>
              </a:solidFill>
              <a:effectLst/>
              <a:latin typeface="+mn-lt"/>
              <a:ea typeface="+mn-ea"/>
              <a:cs typeface="+mn-cs"/>
            </a:rPr>
            <a:t>へ</a:t>
          </a:r>
          <a:r>
            <a:rPr kumimoji="1" lang="ja-JP" altLang="en-US" sz="1400">
              <a:solidFill>
                <a:schemeClr val="dk1"/>
              </a:solidFill>
              <a:effectLst/>
              <a:latin typeface="+mn-lt"/>
              <a:ea typeface="+mn-ea"/>
              <a:cs typeface="+mn-cs"/>
            </a:rPr>
            <a:t>向けた積立を</a:t>
          </a:r>
          <a:r>
            <a:rPr kumimoji="1" lang="ja-JP" altLang="ja-JP" sz="1400">
              <a:solidFill>
                <a:schemeClr val="dk1"/>
              </a:solidFill>
              <a:effectLst/>
              <a:latin typeface="+mn-lt"/>
              <a:ea typeface="+mn-ea"/>
              <a:cs typeface="+mn-cs"/>
            </a:rPr>
            <a:t>行ったため、前年度比で約</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3,200</a:t>
          </a:r>
          <a:r>
            <a:rPr kumimoji="1" lang="ja-JP" altLang="ja-JP" sz="1400">
              <a:solidFill>
                <a:schemeClr val="dk1"/>
              </a:solidFill>
              <a:effectLst/>
              <a:latin typeface="+mn-lt"/>
              <a:ea typeface="+mn-ea"/>
              <a:cs typeface="+mn-cs"/>
            </a:rPr>
            <a:t>万円残高が</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しています。</a:t>
          </a:r>
          <a:endParaRPr lang="ja-JP" altLang="ja-JP" sz="1400">
            <a:effectLst/>
          </a:endParaRPr>
        </a:p>
        <a:p>
          <a:r>
            <a:rPr kumimoji="1" lang="ja-JP" altLang="ja-JP" sz="1400">
              <a:solidFill>
                <a:schemeClr val="dk1"/>
              </a:solidFill>
              <a:effectLst/>
              <a:latin typeface="+mn-lt"/>
              <a:ea typeface="+mn-ea"/>
              <a:cs typeface="+mn-cs"/>
            </a:rPr>
            <a:t>　公共施設建設基金については、</a:t>
          </a:r>
          <a:r>
            <a:rPr kumimoji="1" lang="ja-JP" altLang="en-US" sz="1400">
              <a:solidFill>
                <a:schemeClr val="dk1"/>
              </a:solidFill>
              <a:effectLst/>
              <a:latin typeface="+mn-lt"/>
              <a:ea typeface="+mn-ea"/>
              <a:cs typeface="+mn-cs"/>
            </a:rPr>
            <a:t>町営住宅使用料や</a:t>
          </a:r>
          <a:r>
            <a:rPr kumimoji="1" lang="ja-JP" altLang="ja-JP" sz="1400">
              <a:solidFill>
                <a:schemeClr val="dk1"/>
              </a:solidFill>
              <a:effectLst/>
              <a:latin typeface="+mn-lt"/>
              <a:ea typeface="+mn-ea"/>
              <a:cs typeface="+mn-cs"/>
            </a:rPr>
            <a:t>利子を積み立てた一方、</a:t>
          </a:r>
          <a:r>
            <a:rPr kumimoji="1" lang="ja-JP" altLang="en-US" sz="1400">
              <a:solidFill>
                <a:schemeClr val="dk1"/>
              </a:solidFill>
              <a:effectLst/>
              <a:latin typeface="+mn-lt"/>
              <a:ea typeface="+mn-ea"/>
              <a:cs typeface="+mn-cs"/>
            </a:rPr>
            <a:t>公有地取得</a:t>
          </a:r>
          <a:r>
            <a:rPr kumimoji="1" lang="ja-JP" altLang="ja-JP" sz="1400">
              <a:solidFill>
                <a:schemeClr val="dk1"/>
              </a:solidFill>
              <a:effectLst/>
              <a:latin typeface="+mn-lt"/>
              <a:ea typeface="+mn-ea"/>
              <a:cs typeface="+mn-cs"/>
            </a:rPr>
            <a:t>経費に充当を行ったため、前年度</a:t>
          </a:r>
          <a:r>
            <a:rPr kumimoji="1" lang="ja-JP" altLang="en-US" sz="1400">
              <a:solidFill>
                <a:schemeClr val="dk1"/>
              </a:solidFill>
              <a:effectLst/>
              <a:latin typeface="+mn-lt"/>
              <a:ea typeface="+mn-ea"/>
              <a:cs typeface="+mn-cs"/>
            </a:rPr>
            <a:t>同額程度の残高となりました</a:t>
          </a:r>
          <a:r>
            <a:rPr kumimoji="1" lang="ja-JP" altLang="ja-JP" sz="14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公共施設建設基金については、令和</a:t>
          </a:r>
          <a:r>
            <a:rPr kumimoji="1" lang="ja-JP" altLang="en-US" sz="1400">
              <a:solidFill>
                <a:schemeClr val="dk1"/>
              </a:solidFill>
              <a:effectLst/>
              <a:latin typeface="+mn-lt"/>
              <a:ea typeface="+mn-ea"/>
              <a:cs typeface="+mn-cs"/>
            </a:rPr>
            <a:t>５</a:t>
          </a:r>
          <a:r>
            <a:rPr kumimoji="1" lang="ja-JP" altLang="ja-JP" sz="1400">
              <a:solidFill>
                <a:schemeClr val="dk1"/>
              </a:solidFill>
              <a:effectLst/>
              <a:latin typeface="+mn-lt"/>
              <a:ea typeface="+mn-ea"/>
              <a:cs typeface="+mn-cs"/>
            </a:rPr>
            <a:t>年度以降の大規模な施設改修工事等を予定していないため、残高を維持できる見込みです。</a:t>
          </a:r>
          <a:endParaRPr lang="ja-JP" altLang="ja-JP" sz="1400">
            <a:effectLst/>
          </a:endParaRPr>
        </a:p>
        <a:p>
          <a:r>
            <a:rPr kumimoji="1" lang="ja-JP" altLang="ja-JP" sz="1400">
              <a:solidFill>
                <a:schemeClr val="dk1"/>
              </a:solidFill>
              <a:effectLst/>
              <a:latin typeface="+mn-lt"/>
              <a:ea typeface="+mn-ea"/>
              <a:cs typeface="+mn-cs"/>
            </a:rPr>
            <a:t>　特定防衛施設周辺整備調整交付金事業基金については、</a:t>
          </a:r>
          <a:r>
            <a:rPr kumimoji="1" lang="ja-JP" altLang="en-US" sz="1400">
              <a:solidFill>
                <a:schemeClr val="dk1"/>
              </a:solidFill>
              <a:effectLst/>
              <a:latin typeface="+mn-lt"/>
              <a:ea typeface="+mn-ea"/>
              <a:cs typeface="+mn-cs"/>
            </a:rPr>
            <a:t>高齢者福祉センター改修工事を含め、</a:t>
          </a:r>
          <a:r>
            <a:rPr kumimoji="1" lang="ja-JP" altLang="ja-JP" sz="1400">
              <a:solidFill>
                <a:schemeClr val="dk1"/>
              </a:solidFill>
              <a:effectLst/>
              <a:latin typeface="+mn-lt"/>
              <a:ea typeface="+mn-ea"/>
              <a:cs typeface="+mn-cs"/>
            </a:rPr>
            <a:t>引き続き充当可能な事業の選定を行い、計画的な運用を行っていきます。</a:t>
          </a:r>
          <a:endParaRPr lang="ja-JP" altLang="ja-JP" sz="1400">
            <a:effectLst/>
          </a:endParaRPr>
        </a:p>
        <a:p>
          <a:r>
            <a:rPr kumimoji="1" lang="ja-JP" altLang="ja-JP" sz="1400">
              <a:solidFill>
                <a:schemeClr val="dk1"/>
              </a:solidFill>
              <a:effectLst/>
              <a:latin typeface="+mn-lt"/>
              <a:ea typeface="+mn-ea"/>
              <a:cs typeface="+mn-cs"/>
            </a:rPr>
            <a:t>　多摩都市モノレール基金については、今後も元金の積立てを行えるよう計画的な事業進捗に努めます。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取り崩しが</a:t>
          </a:r>
          <a:r>
            <a:rPr kumimoji="1" lang="en-US" altLang="ja-JP" sz="1400">
              <a:solidFill>
                <a:schemeClr val="dk1"/>
              </a:solidFill>
              <a:effectLst/>
              <a:latin typeface="+mn-lt"/>
              <a:ea typeface="+mn-ea"/>
              <a:cs typeface="+mn-cs"/>
            </a:rPr>
            <a:t>4,700</a:t>
          </a:r>
          <a:r>
            <a:rPr kumimoji="1" lang="ja-JP" altLang="en-US" sz="1400">
              <a:solidFill>
                <a:schemeClr val="dk1"/>
              </a:solidFill>
              <a:effectLst/>
              <a:latin typeface="+mn-lt"/>
              <a:ea typeface="+mn-ea"/>
              <a:cs typeface="+mn-cs"/>
            </a:rPr>
            <a:t>万円あったものの、</a:t>
          </a:r>
          <a:r>
            <a:rPr kumimoji="1" lang="ja-JP" altLang="ja-JP" sz="1400">
              <a:solidFill>
                <a:schemeClr val="dk1"/>
              </a:solidFill>
              <a:effectLst/>
              <a:latin typeface="+mn-lt"/>
              <a:ea typeface="+mn-ea"/>
              <a:cs typeface="+mn-cs"/>
            </a:rPr>
            <a:t>決算剰余金の</a:t>
          </a:r>
          <a:r>
            <a:rPr kumimoji="1" lang="en-US" altLang="ja-JP" sz="1400">
              <a:solidFill>
                <a:schemeClr val="dk1"/>
              </a:solidFill>
              <a:effectLst/>
              <a:latin typeface="+mn-lt"/>
              <a:ea typeface="+mn-ea"/>
              <a:cs typeface="+mn-cs"/>
            </a:rPr>
            <a:t>1/2</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約</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2,000</a:t>
          </a:r>
          <a:r>
            <a:rPr kumimoji="1" lang="ja-JP" altLang="ja-JP" sz="1400">
              <a:solidFill>
                <a:schemeClr val="dk1"/>
              </a:solidFill>
              <a:effectLst/>
              <a:latin typeface="+mn-lt"/>
              <a:ea typeface="+mn-ea"/>
              <a:cs typeface="+mn-cs"/>
            </a:rPr>
            <a:t>万円を積立てました。更に、財源余剰分約</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6,400</a:t>
          </a:r>
          <a:r>
            <a:rPr kumimoji="1" lang="ja-JP" altLang="ja-JP" sz="1400">
              <a:solidFill>
                <a:schemeClr val="dk1"/>
              </a:solidFill>
              <a:effectLst/>
              <a:latin typeface="+mn-lt"/>
              <a:ea typeface="+mn-ea"/>
              <a:cs typeface="+mn-cs"/>
            </a:rPr>
            <a:t>万円を積立てたことにより、前年度比で約</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3,700</a:t>
          </a:r>
          <a:r>
            <a:rPr kumimoji="1" lang="ja-JP" altLang="ja-JP" sz="1400">
              <a:solidFill>
                <a:schemeClr val="dk1"/>
              </a:solidFill>
              <a:effectLst/>
              <a:latin typeface="+mn-lt"/>
              <a:ea typeface="+mn-ea"/>
              <a:cs typeface="+mn-cs"/>
            </a:rPr>
            <a:t>万円残高が増加しました。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財政調整基金については、決算剰余金の</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以上を積立てるとともに、最低水準の取り崩しに努めます。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減債基金の残高が存在しないため、増減はありません。</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今後、減債基金を積み立てる予定はありません。</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32,161
31,276
16.85
16,112,928
15,648,623
464,305
7,291,640
7,917,798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基準財政収入額では、</a:t>
          </a:r>
          <a:r>
            <a:rPr kumimoji="1" lang="ja-JP" altLang="en-US" sz="900" b="0" i="0" u="none" strike="noStrike" kern="0" cap="none" spc="0" normalizeH="0" baseline="0" noProof="0">
              <a:ln>
                <a:noFill/>
              </a:ln>
              <a:solidFill>
                <a:prstClr val="black"/>
              </a:solidFill>
              <a:effectLst/>
              <a:uLnTx/>
              <a:uFillTx/>
              <a:latin typeface="+mn-lt"/>
              <a:ea typeface="+mn-ea"/>
              <a:cs typeface="+mn-cs"/>
            </a:rPr>
            <a:t>法人事業税交付金</a:t>
          </a:r>
          <a:r>
            <a:rPr kumimoji="1" lang="ja-JP" altLang="ja-JP" sz="900" b="0" i="0" u="none" strike="noStrike" kern="0" cap="none" spc="0" normalizeH="0" baseline="0" noProof="0">
              <a:ln>
                <a:noFill/>
              </a:ln>
              <a:solidFill>
                <a:prstClr val="black"/>
              </a:solidFill>
              <a:effectLst/>
              <a:uLnTx/>
              <a:uFillTx/>
              <a:latin typeface="+mn-lt"/>
              <a:ea typeface="+mn-ea"/>
              <a:cs typeface="+mn-cs"/>
            </a:rPr>
            <a:t>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の影響により約</a:t>
          </a:r>
          <a:r>
            <a:rPr kumimoji="1" lang="en-US" altLang="ja-JP" sz="900" b="0" i="0" u="none" strike="noStrike" kern="0" cap="none" spc="0" normalizeH="0" baseline="0" noProof="0">
              <a:ln>
                <a:noFill/>
              </a:ln>
              <a:solidFill>
                <a:prstClr val="black"/>
              </a:solidFill>
              <a:effectLst/>
              <a:uLnTx/>
              <a:uFillTx/>
              <a:latin typeface="+mn-lt"/>
              <a:ea typeface="+mn-ea"/>
              <a:cs typeface="+mn-cs"/>
            </a:rPr>
            <a:t>6,600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額</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また、市町村民税（</a:t>
          </a:r>
          <a:r>
            <a:rPr kumimoji="1" lang="ja-JP" altLang="en-US" sz="900" b="0" i="0" u="none" strike="noStrike" kern="0" cap="none" spc="0" normalizeH="0" baseline="0" noProof="0">
              <a:ln>
                <a:noFill/>
              </a:ln>
              <a:solidFill>
                <a:prstClr val="black"/>
              </a:solidFill>
              <a:effectLst/>
              <a:uLnTx/>
              <a:uFillTx/>
              <a:latin typeface="+mn-lt"/>
              <a:ea typeface="+mn-ea"/>
              <a:cs typeface="+mn-cs"/>
            </a:rPr>
            <a:t>個人所得</a:t>
          </a:r>
          <a:r>
            <a:rPr kumimoji="1" lang="ja-JP" altLang="ja-JP" sz="900" b="0" i="0" u="none" strike="noStrike" kern="0" cap="none" spc="0" normalizeH="0" baseline="0" noProof="0">
              <a:ln>
                <a:noFill/>
              </a:ln>
              <a:solidFill>
                <a:prstClr val="black"/>
              </a:solidFill>
              <a:effectLst/>
              <a:uLnTx/>
              <a:uFillTx/>
              <a:latin typeface="+mn-lt"/>
              <a:ea typeface="+mn-ea"/>
              <a:cs typeface="+mn-cs"/>
            </a:rPr>
            <a:t>割）が</a:t>
          </a:r>
          <a:r>
            <a:rPr kumimoji="1" lang="ja-JP" altLang="en-US" sz="900" b="0" i="0" u="none" strike="noStrike" kern="0" cap="none" spc="0" normalizeH="0" baseline="0" noProof="0">
              <a:ln>
                <a:noFill/>
              </a:ln>
              <a:solidFill>
                <a:prstClr val="black"/>
              </a:solidFill>
              <a:effectLst/>
              <a:uLnTx/>
              <a:uFillTx/>
              <a:latin typeface="+mn-lt"/>
              <a:ea typeface="+mn-ea"/>
              <a:cs typeface="+mn-cs"/>
            </a:rPr>
            <a:t>給与所得の増の影響により</a:t>
          </a:r>
          <a:r>
            <a:rPr kumimoji="1" lang="ja-JP" altLang="ja-JP" sz="900" b="0" i="0" u="none" strike="noStrike" kern="0" cap="none" spc="0" normalizeH="0" baseline="0" noProof="0">
              <a:ln>
                <a:noFill/>
              </a:ln>
              <a:solidFill>
                <a:prstClr val="black"/>
              </a:solidFill>
              <a:effectLst/>
              <a:uLnTx/>
              <a:uFillTx/>
              <a:latin typeface="+mn-lt"/>
              <a:ea typeface="+mn-ea"/>
              <a:cs typeface="+mn-cs"/>
            </a:rPr>
            <a:t>約</a:t>
          </a:r>
          <a:r>
            <a:rPr kumimoji="1" lang="en-US" altLang="ja-JP" sz="900" b="0" i="0" u="none" strike="noStrike" kern="0" cap="none" spc="0" normalizeH="0" baseline="0" noProof="0">
              <a:ln>
                <a:noFill/>
              </a:ln>
              <a:solidFill>
                <a:prstClr val="black"/>
              </a:solidFill>
              <a:effectLst/>
              <a:uLnTx/>
              <a:uFillTx/>
              <a:latin typeface="+mn-lt"/>
              <a:ea typeface="+mn-ea"/>
              <a:cs typeface="+mn-cs"/>
            </a:rPr>
            <a:t>2,900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額となりました。総額では</a:t>
          </a:r>
          <a:r>
            <a:rPr kumimoji="1" lang="en-US" altLang="ja-JP" sz="900" b="0" i="0" u="none" strike="noStrike" kern="0" cap="none" spc="0" normalizeH="0" baseline="0" noProof="0">
              <a:ln>
                <a:noFill/>
              </a:ln>
              <a:solidFill>
                <a:prstClr val="black"/>
              </a:solidFill>
              <a:effectLst/>
              <a:uLnTx/>
              <a:uFillTx/>
              <a:latin typeface="+mn-lt"/>
              <a:ea typeface="+mn-ea"/>
              <a:cs typeface="+mn-cs"/>
            </a:rPr>
            <a:t>3.7</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ポイント約</a:t>
          </a:r>
          <a:r>
            <a:rPr kumimoji="1" lang="en-US" altLang="ja-JP" sz="900" b="0" i="0" u="none" strike="noStrike" kern="0" cap="none" spc="0" normalizeH="0" baseline="0" noProof="0">
              <a:ln>
                <a:noFill/>
              </a:ln>
              <a:solidFill>
                <a:prstClr val="black"/>
              </a:solidFill>
              <a:effectLst/>
              <a:uLnTx/>
              <a:uFillTx/>
              <a:latin typeface="+mn-lt"/>
              <a:ea typeface="+mn-ea"/>
              <a:cs typeface="+mn-cs"/>
            </a:rPr>
            <a:t>2</a:t>
          </a:r>
          <a:r>
            <a:rPr kumimoji="1" lang="ja-JP" altLang="ja-JP" sz="900" b="0" i="0" u="none" strike="noStrike" kern="0" cap="none" spc="0" normalizeH="0" baseline="0" noProof="0">
              <a:ln>
                <a:noFill/>
              </a:ln>
              <a:solidFill>
                <a:prstClr val="black"/>
              </a:solidFill>
              <a:effectLst/>
              <a:uLnTx/>
              <a:uFillTx/>
              <a:latin typeface="+mn-lt"/>
              <a:ea typeface="+mn-ea"/>
              <a:cs typeface="+mn-cs"/>
            </a:rPr>
            <a:t>億円の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額となりました。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また、基準財政需要額でも、</a:t>
          </a:r>
          <a:r>
            <a:rPr kumimoji="1" lang="ja-JP" altLang="en-US" sz="900" b="0" i="0" u="none" strike="noStrike" kern="0" cap="none" spc="0" normalizeH="0" baseline="0" noProof="0">
              <a:ln>
                <a:noFill/>
              </a:ln>
              <a:solidFill>
                <a:prstClr val="black"/>
              </a:solidFill>
              <a:effectLst/>
              <a:uLnTx/>
              <a:uFillTx/>
              <a:latin typeface="+mn-lt"/>
              <a:ea typeface="+mn-ea"/>
              <a:cs typeface="+mn-cs"/>
            </a:rPr>
            <a:t>高齢者保健福祉</a:t>
          </a:r>
          <a:r>
            <a:rPr kumimoji="1" lang="ja-JP" altLang="ja-JP" sz="900" b="0" i="0" u="none" strike="noStrike" kern="0" cap="none" spc="0" normalizeH="0" baseline="0" noProof="0">
              <a:ln>
                <a:noFill/>
              </a:ln>
              <a:solidFill>
                <a:prstClr val="black"/>
              </a:solidFill>
              <a:effectLst/>
              <a:uLnTx/>
              <a:uFillTx/>
              <a:latin typeface="+mn-lt"/>
              <a:ea typeface="+mn-ea"/>
              <a:cs typeface="+mn-cs"/>
            </a:rPr>
            <a:t>費（</a:t>
          </a:r>
          <a:r>
            <a:rPr kumimoji="1" lang="en-US" altLang="ja-JP" sz="900" b="0" i="0" u="none" strike="noStrike" kern="0" cap="none" spc="0" normalizeH="0" baseline="0" noProof="0">
              <a:ln>
                <a:noFill/>
              </a:ln>
              <a:solidFill>
                <a:prstClr val="black"/>
              </a:solidFill>
              <a:effectLst/>
              <a:uLnTx/>
              <a:uFillTx/>
              <a:latin typeface="+mn-lt"/>
              <a:ea typeface="+mn-ea"/>
              <a:cs typeface="+mn-cs"/>
            </a:rPr>
            <a:t>75</a:t>
          </a:r>
          <a:r>
            <a:rPr kumimoji="1" lang="ja-JP" altLang="en-US" sz="900" b="0" i="0" u="none" strike="noStrike" kern="0" cap="none" spc="0" normalizeH="0" baseline="0" noProof="0">
              <a:ln>
                <a:noFill/>
              </a:ln>
              <a:solidFill>
                <a:prstClr val="black"/>
              </a:solidFill>
              <a:effectLst/>
              <a:uLnTx/>
              <a:uFillTx/>
              <a:latin typeface="+mn-lt"/>
              <a:ea typeface="+mn-ea"/>
              <a:cs typeface="+mn-cs"/>
            </a:rPr>
            <a:t>歳以上</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ja-JP" altLang="en-US" sz="900" b="0" i="0" u="none" strike="noStrike" kern="0" cap="none" spc="0" normalizeH="0" baseline="0" noProof="0">
              <a:ln>
                <a:noFill/>
              </a:ln>
              <a:solidFill>
                <a:prstClr val="black"/>
              </a:solidFill>
              <a:effectLst/>
              <a:uLnTx/>
              <a:uFillTx/>
              <a:latin typeface="+mn-lt"/>
              <a:ea typeface="+mn-ea"/>
              <a:cs typeface="+mn-cs"/>
            </a:rPr>
            <a:t>が測定単位の増の影響により</a:t>
          </a:r>
          <a:r>
            <a:rPr kumimoji="1" lang="en-US" altLang="ja-JP" sz="900" b="0" i="0" u="none" strike="noStrike" kern="0" cap="none" spc="0" normalizeH="0" baseline="0" noProof="0">
              <a:ln>
                <a:noFill/>
              </a:ln>
              <a:solidFill>
                <a:prstClr val="black"/>
              </a:solidFill>
              <a:effectLst/>
              <a:uLnTx/>
              <a:uFillTx/>
              <a:latin typeface="+mn-lt"/>
              <a:ea typeface="+mn-ea"/>
              <a:cs typeface="+mn-cs"/>
            </a:rPr>
            <a:t>2.8</a:t>
          </a:r>
          <a:r>
            <a:rPr kumimoji="1" lang="ja-JP" altLang="en-US" sz="900" b="0" i="0" u="none" strike="noStrike" kern="0" cap="none" spc="0" normalizeH="0" baseline="0" noProof="0">
              <a:ln>
                <a:noFill/>
              </a:ln>
              <a:solidFill>
                <a:prstClr val="black"/>
              </a:solidFill>
              <a:effectLst/>
              <a:uLnTx/>
              <a:uFillTx/>
              <a:latin typeface="+mn-lt"/>
              <a:ea typeface="+mn-ea"/>
              <a:cs typeface="+mn-cs"/>
            </a:rPr>
            <a:t>ポイント約</a:t>
          </a:r>
          <a:r>
            <a:rPr kumimoji="1" lang="en-US" altLang="ja-JP" sz="900" b="0" i="0" u="none" strike="noStrike" kern="0" cap="none" spc="0" normalizeH="0" baseline="0" noProof="0">
              <a:ln>
                <a:noFill/>
              </a:ln>
              <a:solidFill>
                <a:prstClr val="black"/>
              </a:solidFill>
              <a:effectLst/>
              <a:uLnTx/>
              <a:uFillTx/>
              <a:latin typeface="+mn-lt"/>
              <a:ea typeface="+mn-ea"/>
              <a:cs typeface="+mn-cs"/>
            </a:rPr>
            <a:t>1,000</a:t>
          </a:r>
          <a:r>
            <a:rPr kumimoji="1" lang="ja-JP" altLang="en-US" sz="900" b="0" i="0" u="none" strike="noStrike" kern="0" cap="none" spc="0" normalizeH="0" baseline="0" noProof="0">
              <a:ln>
                <a:noFill/>
              </a:ln>
              <a:solidFill>
                <a:prstClr val="black"/>
              </a:solidFill>
              <a:effectLst/>
              <a:uLnTx/>
              <a:uFillTx/>
              <a:latin typeface="+mn-lt"/>
              <a:ea typeface="+mn-ea"/>
              <a:cs typeface="+mn-cs"/>
            </a:rPr>
            <a:t>万円の増額、また、社会福祉</a:t>
          </a:r>
          <a:r>
            <a:rPr kumimoji="1" lang="ja-JP" altLang="ja-JP" sz="900" b="0" i="0" u="none" strike="noStrike" kern="0" cap="none" spc="0" normalizeH="0" baseline="0" noProof="0">
              <a:ln>
                <a:noFill/>
              </a:ln>
              <a:solidFill>
                <a:prstClr val="black"/>
              </a:solidFill>
              <a:effectLst/>
              <a:uLnTx/>
              <a:uFillTx/>
              <a:latin typeface="+mn-lt"/>
              <a:ea typeface="+mn-ea"/>
              <a:cs typeface="+mn-cs"/>
            </a:rPr>
            <a:t>費の</a:t>
          </a:r>
          <a:r>
            <a:rPr kumimoji="1" lang="ja-JP" altLang="en-US" sz="900" b="0" i="0" u="none" strike="noStrike" kern="0" cap="none" spc="0" normalizeH="0" baseline="0" noProof="0">
              <a:ln>
                <a:noFill/>
              </a:ln>
              <a:solidFill>
                <a:prstClr val="black"/>
              </a:solidFill>
              <a:effectLst/>
              <a:uLnTx/>
              <a:uFillTx/>
              <a:latin typeface="+mn-lt"/>
              <a:ea typeface="+mn-ea"/>
              <a:cs typeface="+mn-cs"/>
            </a:rPr>
            <a:t>単位費用・補正係数の</a:t>
          </a:r>
          <a:r>
            <a:rPr kumimoji="1" lang="ja-JP" altLang="ja-JP" sz="900" b="0" i="0" u="none" strike="noStrike" kern="0" cap="none" spc="0" normalizeH="0" baseline="0" noProof="0">
              <a:ln>
                <a:noFill/>
              </a:ln>
              <a:solidFill>
                <a:prstClr val="black"/>
              </a:solidFill>
              <a:effectLst/>
              <a:uLnTx/>
              <a:uFillTx/>
              <a:latin typeface="+mn-lt"/>
              <a:ea typeface="+mn-ea"/>
              <a:cs typeface="+mn-cs"/>
            </a:rPr>
            <a:t>増</a:t>
          </a:r>
          <a:r>
            <a:rPr kumimoji="1" lang="ja-JP" altLang="en-US" sz="900" b="0" i="0" u="none" strike="noStrike" kern="0" cap="none" spc="0" normalizeH="0" baseline="0" noProof="0">
              <a:ln>
                <a:noFill/>
              </a:ln>
              <a:solidFill>
                <a:prstClr val="black"/>
              </a:solidFill>
              <a:effectLst/>
              <a:uLnTx/>
              <a:uFillTx/>
              <a:latin typeface="+mn-lt"/>
              <a:ea typeface="+mn-ea"/>
              <a:cs typeface="+mn-cs"/>
            </a:rPr>
            <a:t>の影響により</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1.0</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ポイント約</a:t>
          </a:r>
          <a:r>
            <a:rPr kumimoji="1" lang="en-US" altLang="ja-JP" sz="900" b="0" i="0" u="none" strike="noStrike" kern="0" cap="none" spc="0" normalizeH="0" baseline="0" noProof="0">
              <a:ln>
                <a:noFill/>
              </a:ln>
              <a:solidFill>
                <a:prstClr val="black"/>
              </a:solidFill>
              <a:effectLst/>
              <a:uLnTx/>
              <a:uFillTx/>
              <a:latin typeface="+mn-lt"/>
              <a:ea typeface="+mn-ea"/>
              <a:cs typeface="+mn-cs"/>
            </a:rPr>
            <a:t>900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万円の増額となりました。総額では</a:t>
          </a:r>
          <a:r>
            <a:rPr kumimoji="1" lang="en-US" altLang="ja-JP" sz="900" b="0" i="0" u="none" strike="noStrike" kern="0" cap="none" spc="0" normalizeH="0" baseline="0" noProof="0">
              <a:ln>
                <a:noFill/>
              </a:ln>
              <a:solidFill>
                <a:prstClr val="black"/>
              </a:solidFill>
              <a:effectLst/>
              <a:uLnTx/>
              <a:uFillTx/>
              <a:latin typeface="+mn-lt"/>
              <a:ea typeface="+mn-ea"/>
              <a:cs typeface="+mn-cs"/>
            </a:rPr>
            <a:t>1.4</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ポイント約</a:t>
          </a:r>
          <a:r>
            <a:rPr kumimoji="1" lang="en-US" altLang="ja-JP" sz="900" b="0" i="0" u="none" strike="noStrike" kern="0" cap="none" spc="0" normalizeH="0" baseline="0" noProof="0">
              <a:ln>
                <a:noFill/>
              </a:ln>
              <a:solidFill>
                <a:prstClr val="black"/>
              </a:solidFill>
              <a:effectLst/>
              <a:uLnTx/>
              <a:uFillTx/>
              <a:latin typeface="+mn-lt"/>
              <a:ea typeface="+mn-ea"/>
              <a:cs typeface="+mn-cs"/>
            </a:rPr>
            <a:t>7,900</a:t>
          </a:r>
          <a:r>
            <a:rPr kumimoji="1" lang="ja-JP" altLang="en-US" sz="900" b="0" i="0" u="none" strike="noStrike" kern="0" cap="none" spc="0" normalizeH="0" baseline="0" noProof="0">
              <a:ln>
                <a:noFill/>
              </a:ln>
              <a:solidFill>
                <a:prstClr val="black"/>
              </a:solidFill>
              <a:effectLst/>
              <a:uLnTx/>
              <a:uFillTx/>
              <a:latin typeface="+mn-lt"/>
              <a:ea typeface="+mn-ea"/>
              <a:cs typeface="+mn-cs"/>
            </a:rPr>
            <a:t>万</a:t>
          </a:r>
          <a:r>
            <a:rPr kumimoji="1" lang="ja-JP" altLang="ja-JP" sz="900" b="0" i="0" u="none" strike="noStrike" kern="0" cap="none" spc="0" normalizeH="0" baseline="0" noProof="0">
              <a:ln>
                <a:noFill/>
              </a:ln>
              <a:solidFill>
                <a:prstClr val="black"/>
              </a:solidFill>
              <a:effectLst/>
              <a:uLnTx/>
              <a:uFillTx/>
              <a:latin typeface="+mn-lt"/>
              <a:ea typeface="+mn-ea"/>
              <a:cs typeface="+mn-cs"/>
            </a:rPr>
            <a:t>円の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額となりました。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結果として、基準財政需要額及び基準財政収入額</a:t>
          </a:r>
          <a:r>
            <a:rPr kumimoji="1" lang="ja-JP" altLang="en-US" sz="900" b="0" i="0" u="none" strike="noStrike" kern="0" cap="none" spc="0" normalizeH="0" baseline="0" noProof="0">
              <a:ln>
                <a:noFill/>
              </a:ln>
              <a:solidFill>
                <a:prstClr val="black"/>
              </a:solidFill>
              <a:effectLst/>
              <a:uLnTx/>
              <a:uFillTx/>
              <a:latin typeface="+mn-lt"/>
              <a:ea typeface="+mn-ea"/>
              <a:cs typeface="+mn-cs"/>
            </a:rPr>
            <a:t>ともに増</a:t>
          </a:r>
          <a:r>
            <a:rPr kumimoji="1" lang="ja-JP" altLang="ja-JP" sz="900" b="0" i="0" u="none" strike="noStrike" kern="0" cap="none" spc="0" normalizeH="0" baseline="0" noProof="0">
              <a:ln>
                <a:noFill/>
              </a:ln>
              <a:solidFill>
                <a:prstClr val="black"/>
              </a:solidFill>
              <a:effectLst/>
              <a:uLnTx/>
              <a:uFillTx/>
              <a:latin typeface="+mn-lt"/>
              <a:ea typeface="+mn-ea"/>
              <a:cs typeface="+mn-cs"/>
            </a:rPr>
            <a:t>額</a:t>
          </a:r>
          <a:r>
            <a:rPr kumimoji="1" lang="ja-JP" altLang="en-US" sz="900" b="0" i="0" u="none" strike="noStrike" kern="0" cap="none" spc="0" normalizeH="0" baseline="0" noProof="0">
              <a:ln>
                <a:noFill/>
              </a:ln>
              <a:solidFill>
                <a:prstClr val="black"/>
              </a:solidFill>
              <a:effectLst/>
              <a:uLnTx/>
              <a:uFillTx/>
              <a:latin typeface="+mn-lt"/>
              <a:ea typeface="+mn-ea"/>
              <a:cs typeface="+mn-cs"/>
            </a:rPr>
            <a:t>し、</a:t>
          </a:r>
          <a:r>
            <a:rPr kumimoji="1" lang="ja-JP" altLang="ja-JP" sz="900" b="0" i="0" u="none" strike="noStrike" kern="0" cap="none" spc="0" normalizeH="0" baseline="0" noProof="0">
              <a:ln>
                <a:noFill/>
              </a:ln>
              <a:solidFill>
                <a:prstClr val="black"/>
              </a:solidFill>
              <a:effectLst/>
              <a:uLnTx/>
              <a:uFillTx/>
              <a:latin typeface="+mn-lt"/>
              <a:ea typeface="+mn-ea"/>
              <a:cs typeface="+mn-cs"/>
            </a:rPr>
            <a:t>単年度の財政力指数は</a:t>
          </a:r>
          <a:r>
            <a:rPr kumimoji="1" lang="en-US" altLang="ja-JP" sz="900" b="0" i="0" u="none" strike="noStrike" kern="0" cap="none" spc="0" normalizeH="0" baseline="0" noProof="0">
              <a:ln>
                <a:noFill/>
              </a:ln>
              <a:solidFill>
                <a:prstClr val="black"/>
              </a:solidFill>
              <a:effectLst/>
              <a:uLnTx/>
              <a:uFillTx/>
              <a:latin typeface="+mn-lt"/>
              <a:ea typeface="+mn-ea"/>
              <a:cs typeface="+mn-cs"/>
            </a:rPr>
            <a:t>0.992</a:t>
          </a:r>
          <a:r>
            <a:rPr kumimoji="1" lang="ja-JP" altLang="ja-JP" sz="900" b="0" i="0" u="none" strike="noStrike" kern="0" cap="none" spc="0" normalizeH="0" baseline="0" noProof="0">
              <a:ln>
                <a:noFill/>
              </a:ln>
              <a:solidFill>
                <a:prstClr val="black"/>
              </a:solidFill>
              <a:effectLst/>
              <a:uLnTx/>
              <a:uFillTx/>
              <a:latin typeface="+mn-lt"/>
              <a:ea typeface="+mn-ea"/>
              <a:cs typeface="+mn-cs"/>
            </a:rPr>
            <a:t>と、令和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年度に比べ</a:t>
          </a:r>
          <a:r>
            <a:rPr kumimoji="1" lang="en-US" altLang="ja-JP" sz="900" b="0" i="0" u="none" strike="noStrike" kern="0" cap="none" spc="0" normalizeH="0" baseline="0" noProof="0">
              <a:ln>
                <a:noFill/>
              </a:ln>
              <a:solidFill>
                <a:prstClr val="black"/>
              </a:solidFill>
              <a:effectLst/>
              <a:uLnTx/>
              <a:uFillTx/>
              <a:latin typeface="+mn-lt"/>
              <a:ea typeface="+mn-ea"/>
              <a:cs typeface="+mn-cs"/>
            </a:rPr>
            <a:t>0.022</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良</a:t>
          </a:r>
          <a:r>
            <a:rPr kumimoji="1" lang="ja-JP" altLang="ja-JP" sz="900" b="0" i="0" u="none" strike="noStrike" kern="0" cap="none" spc="0" normalizeH="0" baseline="0" noProof="0">
              <a:ln>
                <a:noFill/>
              </a:ln>
              <a:solidFill>
                <a:prstClr val="black"/>
              </a:solidFill>
              <a:effectLst/>
              <a:uLnTx/>
              <a:uFillTx/>
              <a:latin typeface="+mn-lt"/>
              <a:ea typeface="+mn-ea"/>
              <a:cs typeface="+mn-cs"/>
            </a:rPr>
            <a:t>化とな</a:t>
          </a:r>
          <a:r>
            <a:rPr kumimoji="1" lang="ja-JP" altLang="en-US" sz="900" b="0" i="0" u="none" strike="noStrike" kern="0" cap="none" spc="0" normalizeH="0" baseline="0" noProof="0">
              <a:ln>
                <a:noFill/>
              </a:ln>
              <a:solidFill>
                <a:prstClr val="black"/>
              </a:solidFill>
              <a:effectLst/>
              <a:uLnTx/>
              <a:uFillTx/>
              <a:latin typeface="+mn-lt"/>
              <a:ea typeface="+mn-ea"/>
              <a:cs typeface="+mn-cs"/>
            </a:rPr>
            <a:t>ったが</a:t>
          </a:r>
          <a:r>
            <a:rPr kumimoji="1" lang="ja-JP" altLang="ja-JP" sz="900" b="0" i="0" u="none" strike="noStrike" kern="0" cap="none" spc="0" normalizeH="0" baseline="0" noProof="0">
              <a:ln>
                <a:noFill/>
              </a:ln>
              <a:solidFill>
                <a:prstClr val="black"/>
              </a:solidFill>
              <a:effectLst/>
              <a:uLnTx/>
              <a:uFillTx/>
              <a:latin typeface="+mn-lt"/>
              <a:ea typeface="+mn-ea"/>
              <a:cs typeface="+mn-cs"/>
            </a:rPr>
            <a:t>、三カ年平均の財政力指数</a:t>
          </a:r>
          <a:r>
            <a:rPr kumimoji="1" lang="ja-JP" altLang="en-US" sz="900" b="0" i="0" u="none" strike="noStrike" kern="0" cap="none" spc="0" normalizeH="0" baseline="0" noProof="0">
              <a:ln>
                <a:noFill/>
              </a:ln>
              <a:solidFill>
                <a:prstClr val="black"/>
              </a:solidFill>
              <a:effectLst/>
              <a:uLnTx/>
              <a:uFillTx/>
              <a:latin typeface="+mn-lt"/>
              <a:ea typeface="+mn-ea"/>
              <a:cs typeface="+mn-cs"/>
            </a:rPr>
            <a:t>として</a:t>
          </a:r>
          <a:r>
            <a:rPr kumimoji="1" lang="ja-JP" altLang="ja-JP" sz="900" b="0" i="0" u="none" strike="noStrike" kern="0" cap="none" spc="0" normalizeH="0" baseline="0" noProof="0">
              <a:ln>
                <a:noFill/>
              </a:ln>
              <a:solidFill>
                <a:prstClr val="black"/>
              </a:solidFill>
              <a:effectLst/>
              <a:uLnTx/>
              <a:uFillTx/>
              <a:latin typeface="+mn-lt"/>
              <a:ea typeface="+mn-ea"/>
              <a:cs typeface="+mn-cs"/>
            </a:rPr>
            <a:t>は</a:t>
          </a:r>
          <a:r>
            <a:rPr kumimoji="1" lang="en-US" altLang="ja-JP" sz="900" b="0" i="0" u="none" strike="noStrike" kern="0" cap="none" spc="0" normalizeH="0" baseline="0" noProof="0">
              <a:ln>
                <a:noFill/>
              </a:ln>
              <a:solidFill>
                <a:prstClr val="black"/>
              </a:solidFill>
              <a:effectLst/>
              <a:uLnTx/>
              <a:uFillTx/>
              <a:latin typeface="+mn-lt"/>
              <a:ea typeface="+mn-ea"/>
              <a:cs typeface="+mn-cs"/>
            </a:rPr>
            <a:t>0.013</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ポイント悪化しました。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514850" y="6227375"/>
          <a:ext cx="0" cy="14307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45847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425950" y="7658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4584700" y="597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425950" y="6227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164395</xdr:rowOff>
    </xdr:from>
    <xdr:to>
      <xdr:col>23</xdr:col>
      <xdr:colOff>133350</xdr:colOff>
      <xdr:row>40</xdr:row>
      <xdr:rowOff>6350</xdr:rowOff>
    </xdr:to>
    <xdr:cxnSp macro="">
      <xdr:nvCxnSpPr>
        <xdr:cNvPr id="69" name="直線コネクタ 68"/>
        <xdr:cNvCxnSpPr/>
      </xdr:nvCxnSpPr>
      <xdr:spPr>
        <a:xfrm>
          <a:off x="3752850" y="6702355"/>
          <a:ext cx="762000" cy="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4584700" y="7067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464050" y="709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150989</xdr:rowOff>
    </xdr:from>
    <xdr:to>
      <xdr:col>19</xdr:col>
      <xdr:colOff>133350</xdr:colOff>
      <xdr:row>39</xdr:row>
      <xdr:rowOff>164395</xdr:rowOff>
    </xdr:to>
    <xdr:cxnSp macro="">
      <xdr:nvCxnSpPr>
        <xdr:cNvPr id="72" name="直線コネクタ 71"/>
        <xdr:cNvCxnSpPr/>
      </xdr:nvCxnSpPr>
      <xdr:spPr>
        <a:xfrm>
          <a:off x="2940050" y="6688949"/>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3702050" y="706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409950" y="7155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150989</xdr:rowOff>
    </xdr:to>
    <xdr:cxnSp macro="">
      <xdr:nvCxnSpPr>
        <xdr:cNvPr id="75" name="直線コネクタ 74"/>
        <xdr:cNvCxnSpPr/>
      </xdr:nvCxnSpPr>
      <xdr:spPr>
        <a:xfrm>
          <a:off x="2127250" y="6675543"/>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2889250" y="705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597150" y="714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124178</xdr:rowOff>
    </xdr:from>
    <xdr:to>
      <xdr:col>11</xdr:col>
      <xdr:colOff>31750</xdr:colOff>
      <xdr:row>39</xdr:row>
      <xdr:rowOff>137583</xdr:rowOff>
    </xdr:to>
    <xdr:cxnSp macro="">
      <xdr:nvCxnSpPr>
        <xdr:cNvPr id="78" name="直線コネクタ 77"/>
        <xdr:cNvCxnSpPr/>
      </xdr:nvCxnSpPr>
      <xdr:spPr>
        <a:xfrm>
          <a:off x="1333500" y="6662138"/>
          <a:ext cx="79375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095500" y="7082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784350" y="716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282700" y="7082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971550" y="716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464050" y="6664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45847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113595</xdr:rowOff>
    </xdr:from>
    <xdr:to>
      <xdr:col>19</xdr:col>
      <xdr:colOff>184150</xdr:colOff>
      <xdr:row>40</xdr:row>
      <xdr:rowOff>43745</xdr:rowOff>
    </xdr:to>
    <xdr:sp macro="" textlink="">
      <xdr:nvSpPr>
        <xdr:cNvPr id="90" name="楕円 89"/>
        <xdr:cNvSpPr/>
      </xdr:nvSpPr>
      <xdr:spPr>
        <a:xfrm>
          <a:off x="3702050" y="6651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53922</xdr:rowOff>
    </xdr:from>
    <xdr:ext cx="736600" cy="259045"/>
    <xdr:sp macro="" textlink="">
      <xdr:nvSpPr>
        <xdr:cNvPr id="91" name="テキスト ボックス 90"/>
        <xdr:cNvSpPr txBox="1"/>
      </xdr:nvSpPr>
      <xdr:spPr>
        <a:xfrm>
          <a:off x="3409950" y="6424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100189</xdr:rowOff>
    </xdr:from>
    <xdr:to>
      <xdr:col>15</xdr:col>
      <xdr:colOff>133350</xdr:colOff>
      <xdr:row>40</xdr:row>
      <xdr:rowOff>30339</xdr:rowOff>
    </xdr:to>
    <xdr:sp macro="" textlink="">
      <xdr:nvSpPr>
        <xdr:cNvPr id="92" name="楕円 91"/>
        <xdr:cNvSpPr/>
      </xdr:nvSpPr>
      <xdr:spPr>
        <a:xfrm>
          <a:off x="2889250" y="6638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40516</xdr:rowOff>
    </xdr:from>
    <xdr:ext cx="762000" cy="259045"/>
    <xdr:sp macro="" textlink="">
      <xdr:nvSpPr>
        <xdr:cNvPr id="93" name="テキスト ボックス 92"/>
        <xdr:cNvSpPr txBox="1"/>
      </xdr:nvSpPr>
      <xdr:spPr>
        <a:xfrm>
          <a:off x="2597150" y="641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095500" y="662474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78435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73378</xdr:rowOff>
    </xdr:from>
    <xdr:to>
      <xdr:col>7</xdr:col>
      <xdr:colOff>31750</xdr:colOff>
      <xdr:row>40</xdr:row>
      <xdr:rowOff>3528</xdr:rowOff>
    </xdr:to>
    <xdr:sp macro="" textlink="">
      <xdr:nvSpPr>
        <xdr:cNvPr id="96" name="楕円 95"/>
        <xdr:cNvSpPr/>
      </xdr:nvSpPr>
      <xdr:spPr>
        <a:xfrm>
          <a:off x="1282700" y="661133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13705</xdr:rowOff>
    </xdr:from>
    <xdr:ext cx="762000" cy="259045"/>
    <xdr:sp macro="" textlink="">
      <xdr:nvSpPr>
        <xdr:cNvPr id="97" name="テキスト ボックス 96"/>
        <xdr:cNvSpPr txBox="1"/>
      </xdr:nvSpPr>
      <xdr:spPr>
        <a:xfrm>
          <a:off x="971550" y="638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分母（経常一般財源）については地方税が約</a:t>
          </a:r>
          <a:r>
            <a:rPr kumimoji="1" lang="en-US" altLang="ja-JP" sz="900" b="0" i="0" u="none" strike="noStrike" kern="0" cap="none" spc="0" normalizeH="0" baseline="0" noProof="0">
              <a:ln>
                <a:noFill/>
              </a:ln>
              <a:solidFill>
                <a:prstClr val="black"/>
              </a:solidFill>
              <a:effectLst/>
              <a:uLnTx/>
              <a:uFillTx/>
              <a:latin typeface="+mn-lt"/>
              <a:ea typeface="+mn-ea"/>
              <a:cs typeface="+mn-cs"/>
            </a:rPr>
            <a:t>2</a:t>
          </a:r>
          <a:r>
            <a:rPr kumimoji="1" lang="ja-JP" altLang="ja-JP"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200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額となった一方、臨時財政対策債が約</a:t>
          </a:r>
          <a:r>
            <a:rPr kumimoji="1" lang="en-US" altLang="ja-JP" sz="900" b="0" i="0" u="none" strike="noStrike" kern="0" cap="none" spc="0" normalizeH="0" baseline="0" noProof="0">
              <a:ln>
                <a:noFill/>
              </a:ln>
              <a:solidFill>
                <a:prstClr val="black"/>
              </a:solidFill>
              <a:effectLst/>
              <a:uLnTx/>
              <a:uFillTx/>
              <a:latin typeface="+mn-lt"/>
              <a:ea typeface="+mn-ea"/>
              <a:cs typeface="+mn-cs"/>
            </a:rPr>
            <a:t>1</a:t>
          </a:r>
          <a:r>
            <a:rPr kumimoji="1" lang="ja-JP" altLang="ja-JP"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7,300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万円、地方交付税が約</a:t>
          </a:r>
          <a:r>
            <a:rPr kumimoji="1" lang="en-US" altLang="ja-JP" sz="900" b="0" i="0" u="none" strike="noStrike" kern="0" cap="none" spc="0" normalizeH="0" baseline="0" noProof="0">
              <a:ln>
                <a:noFill/>
              </a:ln>
              <a:solidFill>
                <a:prstClr val="black"/>
              </a:solidFill>
              <a:effectLst/>
              <a:uLnTx/>
              <a:uFillTx/>
              <a:latin typeface="+mn-lt"/>
              <a:ea typeface="+mn-ea"/>
              <a:cs typeface="+mn-cs"/>
            </a:rPr>
            <a:t>1</a:t>
          </a:r>
          <a:r>
            <a:rPr kumimoji="1" lang="ja-JP" altLang="ja-JP"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2,100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地方特例交付金が約</a:t>
          </a:r>
          <a:r>
            <a:rPr kumimoji="1" lang="en-US" altLang="ja-JP" sz="900" b="0" i="0" u="none" strike="noStrike" kern="0" cap="none" spc="0" normalizeH="0" baseline="0" noProof="0">
              <a:ln>
                <a:noFill/>
              </a:ln>
              <a:solidFill>
                <a:prstClr val="black"/>
              </a:solidFill>
              <a:effectLst/>
              <a:uLnTx/>
              <a:uFillTx/>
              <a:latin typeface="+mn-lt"/>
              <a:ea typeface="+mn-ea"/>
              <a:cs typeface="+mn-cs"/>
            </a:rPr>
            <a:t>8,100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a:t>
          </a:r>
          <a:r>
            <a:rPr kumimoji="1" lang="ja-JP" altLang="en-US" sz="900" b="0" i="0" u="none" strike="noStrike" kern="0" cap="none" spc="0" normalizeH="0" baseline="0" noProof="0">
              <a:ln>
                <a:noFill/>
              </a:ln>
              <a:solidFill>
                <a:prstClr val="black"/>
              </a:solidFill>
              <a:effectLst/>
              <a:uLnTx/>
              <a:uFillTx/>
              <a:latin typeface="+mn-lt"/>
              <a:ea typeface="+mn-ea"/>
              <a:cs typeface="+mn-cs"/>
            </a:rPr>
            <a:t>減</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額となり、総額では約</a:t>
          </a:r>
          <a:r>
            <a:rPr kumimoji="1" lang="en-US" altLang="ja-JP" sz="900" b="0" i="0" u="none" strike="noStrike" kern="0" cap="none" spc="0" normalizeH="0" baseline="0" noProof="0">
              <a:ln>
                <a:noFill/>
              </a:ln>
              <a:solidFill>
                <a:prstClr val="black"/>
              </a:solidFill>
              <a:effectLst/>
              <a:uLnTx/>
              <a:uFillTx/>
              <a:latin typeface="+mn-lt"/>
              <a:ea typeface="+mn-ea"/>
              <a:cs typeface="+mn-cs"/>
            </a:rPr>
            <a:t>8,200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万円の</a:t>
          </a:r>
          <a:r>
            <a:rPr kumimoji="1" lang="ja-JP" altLang="en-US" sz="900" b="0" i="0" u="none" strike="noStrike" kern="0" cap="none" spc="0" normalizeH="0" baseline="0" noProof="0">
              <a:ln>
                <a:noFill/>
              </a:ln>
              <a:solidFill>
                <a:prstClr val="black"/>
              </a:solidFill>
              <a:effectLst/>
              <a:uLnTx/>
              <a:uFillTx/>
              <a:latin typeface="+mn-lt"/>
              <a:ea typeface="+mn-ea"/>
              <a:cs typeface="+mn-cs"/>
            </a:rPr>
            <a:t>減</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額となりました。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分子（経常経費充当一般財源）については、</a:t>
          </a:r>
          <a:r>
            <a:rPr kumimoji="1" lang="ja-JP" altLang="en-US" sz="900" b="0" i="0" u="none" strike="noStrike" kern="0" cap="none" spc="0" normalizeH="0" baseline="0" noProof="0">
              <a:ln>
                <a:noFill/>
              </a:ln>
              <a:solidFill>
                <a:prstClr val="black"/>
              </a:solidFill>
              <a:effectLst/>
              <a:uLnTx/>
              <a:uFillTx/>
              <a:latin typeface="+mn-lt"/>
              <a:ea typeface="+mn-ea"/>
              <a:cs typeface="+mn-cs"/>
            </a:rPr>
            <a:t>減額区分はなかった</a:t>
          </a:r>
          <a:r>
            <a:rPr kumimoji="1" lang="ja-JP" altLang="ja-JP" sz="900" b="0" i="0" u="none" strike="noStrike" kern="0" cap="none" spc="0" normalizeH="0" baseline="0" noProof="0">
              <a:ln>
                <a:noFill/>
              </a:ln>
              <a:solidFill>
                <a:prstClr val="black"/>
              </a:solidFill>
              <a:effectLst/>
              <a:uLnTx/>
              <a:uFillTx/>
              <a:latin typeface="+mn-lt"/>
              <a:ea typeface="+mn-ea"/>
              <a:cs typeface="+mn-cs"/>
            </a:rPr>
            <a:t>一方、補助費等が約</a:t>
          </a:r>
          <a:r>
            <a:rPr kumimoji="1" lang="en-US" altLang="ja-JP" sz="900" b="0" i="0" u="none" strike="noStrike" kern="0" cap="none" spc="0" normalizeH="0" baseline="0" noProof="0">
              <a:ln>
                <a:noFill/>
              </a:ln>
              <a:solidFill>
                <a:prstClr val="black"/>
              </a:solidFill>
              <a:effectLst/>
              <a:uLnTx/>
              <a:uFillTx/>
              <a:latin typeface="+mn-lt"/>
              <a:ea typeface="+mn-ea"/>
              <a:cs typeface="+mn-cs"/>
            </a:rPr>
            <a:t>1</a:t>
          </a:r>
          <a:r>
            <a:rPr kumimoji="1" lang="ja-JP" altLang="ja-JP"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100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a:t>
          </a:r>
          <a:r>
            <a:rPr kumimoji="1" lang="ja-JP" altLang="en-US" sz="900" b="0" i="0" u="none" strike="noStrike" kern="0" cap="none" spc="0" normalizeH="0" baseline="0" noProof="0">
              <a:ln>
                <a:noFill/>
              </a:ln>
              <a:solidFill>
                <a:prstClr val="black"/>
              </a:solidFill>
              <a:effectLst/>
              <a:uLnTx/>
              <a:uFillTx/>
              <a:latin typeface="+mn-lt"/>
              <a:ea typeface="+mn-ea"/>
              <a:cs typeface="+mn-cs"/>
            </a:rPr>
            <a:t>公債</a:t>
          </a:r>
          <a:r>
            <a:rPr kumimoji="1" lang="ja-JP" altLang="ja-JP" sz="900" b="0" i="0" u="none" strike="noStrike" kern="0" cap="none" spc="0" normalizeH="0" baseline="0" noProof="0">
              <a:ln>
                <a:noFill/>
              </a:ln>
              <a:solidFill>
                <a:prstClr val="black"/>
              </a:solidFill>
              <a:effectLst/>
              <a:uLnTx/>
              <a:uFillTx/>
              <a:latin typeface="+mn-lt"/>
              <a:ea typeface="+mn-ea"/>
              <a:cs typeface="+mn-cs"/>
            </a:rPr>
            <a:t>費が約</a:t>
          </a:r>
          <a:r>
            <a:rPr kumimoji="1" lang="en-US" altLang="ja-JP" sz="900" b="0" i="0" u="none" strike="noStrike" kern="0" cap="none" spc="0" normalizeH="0" baseline="0" noProof="0">
              <a:ln>
                <a:noFill/>
              </a:ln>
              <a:solidFill>
                <a:prstClr val="black"/>
              </a:solidFill>
              <a:effectLst/>
              <a:uLnTx/>
              <a:uFillTx/>
              <a:latin typeface="+mn-lt"/>
              <a:ea typeface="+mn-ea"/>
              <a:cs typeface="+mn-cs"/>
            </a:rPr>
            <a:t>5,500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額となり、総額では約</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3,600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額となりました。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分母となる経常的な収入が</a:t>
          </a:r>
          <a:r>
            <a:rPr kumimoji="1" lang="ja-JP" altLang="en-US" sz="900" b="0" i="0" u="none" strike="noStrike" kern="0" cap="none" spc="0" normalizeH="0" baseline="0" noProof="0">
              <a:ln>
                <a:noFill/>
              </a:ln>
              <a:solidFill>
                <a:prstClr val="black"/>
              </a:solidFill>
              <a:effectLst/>
              <a:uLnTx/>
              <a:uFillTx/>
              <a:latin typeface="+mn-lt"/>
              <a:ea typeface="+mn-ea"/>
              <a:cs typeface="+mn-cs"/>
            </a:rPr>
            <a:t>減</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額となり、分子となる経常的な支出が</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額となったため、前年度に比べ</a:t>
          </a:r>
          <a:r>
            <a:rPr kumimoji="1" lang="en-US" altLang="ja-JP" sz="900" b="0" i="0" u="none" strike="noStrike" kern="0" cap="none" spc="0" normalizeH="0" baseline="0" noProof="0">
              <a:ln>
                <a:noFill/>
              </a:ln>
              <a:solidFill>
                <a:prstClr val="black"/>
              </a:solidFill>
              <a:effectLst/>
              <a:uLnTx/>
              <a:uFillTx/>
              <a:latin typeface="+mn-lt"/>
              <a:ea typeface="+mn-ea"/>
              <a:cs typeface="+mn-cs"/>
            </a:rPr>
            <a:t>4.9</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悪化</a:t>
          </a:r>
          <a:r>
            <a:rPr kumimoji="1" lang="ja-JP" altLang="ja-JP" sz="900" b="0" i="0" u="none" strike="noStrike" kern="0" cap="none" spc="0" normalizeH="0" baseline="0" noProof="0">
              <a:ln>
                <a:noFill/>
              </a:ln>
              <a:solidFill>
                <a:prstClr val="black"/>
              </a:solidFill>
              <a:effectLst/>
              <a:uLnTx/>
              <a:uFillTx/>
              <a:latin typeface="+mn-lt"/>
              <a:ea typeface="+mn-ea"/>
              <a:cs typeface="+mn-cs"/>
            </a:rPr>
            <a:t>しました。東京都平均を</a:t>
          </a:r>
          <a:r>
            <a:rPr kumimoji="1" lang="ja-JP" altLang="en-US" sz="900" b="0" i="0" u="none" strike="noStrike" kern="0" cap="none" spc="0" normalizeH="0" baseline="0" noProof="0">
              <a:ln>
                <a:noFill/>
              </a:ln>
              <a:solidFill>
                <a:prstClr val="black"/>
              </a:solidFill>
              <a:effectLst/>
              <a:uLnTx/>
              <a:uFillTx/>
              <a:latin typeface="+mn-lt"/>
              <a:ea typeface="+mn-ea"/>
              <a:cs typeface="+mn-cs"/>
            </a:rPr>
            <a:t>上</a:t>
          </a:r>
          <a:r>
            <a:rPr kumimoji="1" lang="ja-JP" altLang="ja-JP" sz="900" b="0" i="0" u="none" strike="noStrike" kern="0" cap="none" spc="0" normalizeH="0" baseline="0" noProof="0">
              <a:ln>
                <a:noFill/>
              </a:ln>
              <a:solidFill>
                <a:prstClr val="black"/>
              </a:solidFill>
              <a:effectLst/>
              <a:uLnTx/>
              <a:uFillTx/>
              <a:latin typeface="+mn-lt"/>
              <a:ea typeface="+mn-ea"/>
              <a:cs typeface="+mn-cs"/>
            </a:rPr>
            <a:t>回っていますが、その差は小さいため、今後も、経常経費の削減と町税収入の増加に向け努力し、経常収支比率の低減を目指します。</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xdr:cNvCxnSpPr/>
      </xdr:nvCxnSpPr>
      <xdr:spPr>
        <a:xfrm flipV="1">
          <a:off x="4514850" y="10103104"/>
          <a:ext cx="0" cy="11991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xdr:cNvSpPr txBox="1"/>
      </xdr:nvSpPr>
      <xdr:spPr>
        <a:xfrm>
          <a:off x="4584700" y="1127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xdr:cNvCxnSpPr/>
      </xdr:nvCxnSpPr>
      <xdr:spPr>
        <a:xfrm>
          <a:off x="4425950" y="113022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xdr:cNvSpPr txBox="1"/>
      </xdr:nvSpPr>
      <xdr:spPr>
        <a:xfrm>
          <a:off x="4584700" y="985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xdr:cNvCxnSpPr/>
      </xdr:nvCxnSpPr>
      <xdr:spPr>
        <a:xfrm>
          <a:off x="4425950" y="101031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64</xdr:row>
      <xdr:rowOff>68326</xdr:rowOff>
    </xdr:to>
    <xdr:cxnSp macro="">
      <xdr:nvCxnSpPr>
        <xdr:cNvPr id="130" name="直線コネクタ 129"/>
        <xdr:cNvCxnSpPr/>
      </xdr:nvCxnSpPr>
      <xdr:spPr>
        <a:xfrm>
          <a:off x="3752850" y="10564622"/>
          <a:ext cx="762000" cy="23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xdr:cNvSpPr txBox="1"/>
      </xdr:nvSpPr>
      <xdr:spPr>
        <a:xfrm>
          <a:off x="4584700" y="10560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xdr:cNvSpPr/>
      </xdr:nvSpPr>
      <xdr:spPr>
        <a:xfrm>
          <a:off x="4464050" y="10711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64</xdr:row>
      <xdr:rowOff>111760</xdr:rowOff>
    </xdr:to>
    <xdr:cxnSp macro="">
      <xdr:nvCxnSpPr>
        <xdr:cNvPr id="133" name="直線コネクタ 132"/>
        <xdr:cNvCxnSpPr/>
      </xdr:nvCxnSpPr>
      <xdr:spPr>
        <a:xfrm flipV="1">
          <a:off x="2940050" y="10564622"/>
          <a:ext cx="812800" cy="27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xdr:cNvSpPr/>
      </xdr:nvSpPr>
      <xdr:spPr>
        <a:xfrm>
          <a:off x="3702050" y="105224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xdr:cNvSpPr txBox="1"/>
      </xdr:nvSpPr>
      <xdr:spPr>
        <a:xfrm>
          <a:off x="3409950" y="1060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64</xdr:row>
      <xdr:rowOff>111760</xdr:rowOff>
    </xdr:to>
    <xdr:cxnSp macro="">
      <xdr:nvCxnSpPr>
        <xdr:cNvPr id="136" name="直線コネクタ 135"/>
        <xdr:cNvCxnSpPr/>
      </xdr:nvCxnSpPr>
      <xdr:spPr>
        <a:xfrm>
          <a:off x="2127250" y="10835894"/>
          <a:ext cx="8128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xdr:cNvSpPr/>
      </xdr:nvSpPr>
      <xdr:spPr>
        <a:xfrm>
          <a:off x="2889250" y="107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xdr:cNvSpPr txBox="1"/>
      </xdr:nvSpPr>
      <xdr:spPr>
        <a:xfrm>
          <a:off x="2597150" y="1054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73152</xdr:rowOff>
    </xdr:from>
    <xdr:to>
      <xdr:col>11</xdr:col>
      <xdr:colOff>31750</xdr:colOff>
      <xdr:row>64</xdr:row>
      <xdr:rowOff>106934</xdr:rowOff>
    </xdr:to>
    <xdr:cxnSp macro="">
      <xdr:nvCxnSpPr>
        <xdr:cNvPr id="139" name="直線コネクタ 138"/>
        <xdr:cNvCxnSpPr/>
      </xdr:nvCxnSpPr>
      <xdr:spPr>
        <a:xfrm>
          <a:off x="1333500" y="10802112"/>
          <a:ext cx="79375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xdr:cNvSpPr/>
      </xdr:nvSpPr>
      <xdr:spPr>
        <a:xfrm>
          <a:off x="2095500" y="108140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xdr:cNvSpPr txBox="1"/>
      </xdr:nvSpPr>
      <xdr:spPr>
        <a:xfrm>
          <a:off x="1784350" y="1089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282700" y="107947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xdr:cNvSpPr txBox="1"/>
      </xdr:nvSpPr>
      <xdr:spPr>
        <a:xfrm>
          <a:off x="971550" y="1088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17526</xdr:rowOff>
    </xdr:from>
    <xdr:to>
      <xdr:col>23</xdr:col>
      <xdr:colOff>184150</xdr:colOff>
      <xdr:row>64</xdr:row>
      <xdr:rowOff>119126</xdr:rowOff>
    </xdr:to>
    <xdr:sp macro="" textlink="">
      <xdr:nvSpPr>
        <xdr:cNvPr id="149" name="楕円 148"/>
        <xdr:cNvSpPr/>
      </xdr:nvSpPr>
      <xdr:spPr>
        <a:xfrm>
          <a:off x="4464050" y="1074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161053</xdr:rowOff>
    </xdr:from>
    <xdr:ext cx="762000" cy="259045"/>
    <xdr:sp macro="" textlink="">
      <xdr:nvSpPr>
        <xdr:cNvPr id="150" name="財政構造の弾力性該当値テキスト"/>
        <xdr:cNvSpPr txBox="1"/>
      </xdr:nvSpPr>
      <xdr:spPr>
        <a:xfrm>
          <a:off x="4584700" y="1072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1" name="楕円 150"/>
        <xdr:cNvSpPr/>
      </xdr:nvSpPr>
      <xdr:spPr>
        <a:xfrm>
          <a:off x="3702050" y="105176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2" name="テキスト ボックス 151"/>
        <xdr:cNvSpPr txBox="1"/>
      </xdr:nvSpPr>
      <xdr:spPr>
        <a:xfrm>
          <a:off x="3409950" y="10290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3" name="楕円 152"/>
        <xdr:cNvSpPr/>
      </xdr:nvSpPr>
      <xdr:spPr>
        <a:xfrm>
          <a:off x="288925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4" name="テキスト ボックス 153"/>
        <xdr:cNvSpPr txBox="1"/>
      </xdr:nvSpPr>
      <xdr:spPr>
        <a:xfrm>
          <a:off x="2597150" y="1087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5" name="楕円 154"/>
        <xdr:cNvSpPr/>
      </xdr:nvSpPr>
      <xdr:spPr>
        <a:xfrm>
          <a:off x="2095500" y="107850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167911</xdr:rowOff>
    </xdr:from>
    <xdr:ext cx="762000" cy="259045"/>
    <xdr:sp macro="" textlink="">
      <xdr:nvSpPr>
        <xdr:cNvPr id="156" name="テキスト ボックス 155"/>
        <xdr:cNvSpPr txBox="1"/>
      </xdr:nvSpPr>
      <xdr:spPr>
        <a:xfrm>
          <a:off x="1784350" y="105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57" name="楕円 156"/>
        <xdr:cNvSpPr/>
      </xdr:nvSpPr>
      <xdr:spPr>
        <a:xfrm>
          <a:off x="1282700" y="107513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134129</xdr:rowOff>
    </xdr:from>
    <xdr:ext cx="762000" cy="259045"/>
    <xdr:sp macro="" textlink="">
      <xdr:nvSpPr>
        <xdr:cNvPr id="158" name="テキスト ボックス 157"/>
        <xdr:cNvSpPr txBox="1"/>
      </xdr:nvSpPr>
      <xdr:spPr>
        <a:xfrm>
          <a:off x="971550" y="1052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退職</a:t>
          </a:r>
          <a:r>
            <a:rPr kumimoji="1" lang="ja-JP" altLang="en-US" sz="900" b="0" i="0" u="none" strike="noStrike" kern="0" cap="none" spc="0" normalizeH="0" baseline="0" noProof="0">
              <a:ln>
                <a:noFill/>
              </a:ln>
              <a:solidFill>
                <a:prstClr val="black"/>
              </a:solidFill>
              <a:effectLst/>
              <a:uLnTx/>
              <a:uFillTx/>
              <a:latin typeface="+mn-lt"/>
              <a:ea typeface="+mn-ea"/>
              <a:cs typeface="+mn-cs"/>
            </a:rPr>
            <a:t>金は約</a:t>
          </a:r>
          <a:r>
            <a:rPr kumimoji="1" lang="en-US" altLang="ja-JP" sz="900" b="0" i="0" u="none" strike="noStrike" kern="0" cap="none" spc="0" normalizeH="0" baseline="0" noProof="0">
              <a:ln>
                <a:noFill/>
              </a:ln>
              <a:solidFill>
                <a:prstClr val="black"/>
              </a:solidFill>
              <a:effectLst/>
              <a:uLnTx/>
              <a:uFillTx/>
              <a:latin typeface="+mn-lt"/>
              <a:ea typeface="+mn-ea"/>
              <a:cs typeface="+mn-cs"/>
            </a:rPr>
            <a:t>800</a:t>
          </a:r>
          <a:r>
            <a:rPr kumimoji="1" lang="ja-JP" altLang="en-US" sz="900" b="0" i="0" u="none" strike="noStrike" kern="0" cap="none" spc="0" normalizeH="0" baseline="0" noProof="0">
              <a:ln>
                <a:noFill/>
              </a:ln>
              <a:solidFill>
                <a:prstClr val="black"/>
              </a:solidFill>
              <a:effectLst/>
              <a:uLnTx/>
              <a:uFillTx/>
              <a:latin typeface="+mn-lt"/>
              <a:ea typeface="+mn-ea"/>
              <a:cs typeface="+mn-cs"/>
            </a:rPr>
            <a:t>万円減少したものの、期末勤勉手当（正規職員）や会計年度任用職員報酬当の増加</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により、人件費全体では、約</a:t>
          </a:r>
          <a:r>
            <a:rPr kumimoji="1" lang="en-US" altLang="ja-JP" sz="900" b="0" i="0" u="none" strike="noStrike" kern="0" cap="none" spc="0" normalizeH="0" baseline="0" noProof="0">
              <a:ln>
                <a:noFill/>
              </a:ln>
              <a:solidFill>
                <a:prstClr val="black"/>
              </a:solidFill>
              <a:effectLst/>
              <a:uLnTx/>
              <a:uFillTx/>
              <a:latin typeface="+mn-lt"/>
              <a:ea typeface="+mn-ea"/>
              <a:cs typeface="+mn-cs"/>
            </a:rPr>
            <a:t>3,000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万円増額となりました。類似団体の比較では、職員給については、ほぼ同等の水準となっていますが、附属機関分</a:t>
          </a:r>
          <a:r>
            <a:rPr kumimoji="1" lang="ja-JP" altLang="en-US" sz="900" b="0" i="0" u="none" strike="noStrike" kern="0" cap="none" spc="0" normalizeH="0" baseline="0" noProof="0">
              <a:ln>
                <a:noFill/>
              </a:ln>
              <a:solidFill>
                <a:prstClr val="black"/>
              </a:solidFill>
              <a:effectLst/>
              <a:uLnTx/>
              <a:uFillTx/>
              <a:latin typeface="+mn-lt"/>
              <a:ea typeface="+mn-ea"/>
              <a:cs typeface="+mn-cs"/>
            </a:rPr>
            <a:t>、学校等分</a:t>
          </a:r>
          <a:r>
            <a:rPr kumimoji="1" lang="ja-JP" altLang="ja-JP" sz="900" b="0" i="0" u="none" strike="noStrike" kern="0" cap="none" spc="0" normalizeH="0" baseline="0" noProof="0">
              <a:ln>
                <a:noFill/>
              </a:ln>
              <a:solidFill>
                <a:prstClr val="black"/>
              </a:solidFill>
              <a:effectLst/>
              <a:uLnTx/>
              <a:uFillTx/>
              <a:latin typeface="+mn-lt"/>
              <a:ea typeface="+mn-ea"/>
              <a:cs typeface="+mn-cs"/>
            </a:rPr>
            <a:t>及び非常勤職員への報酬が類似団体と比較し多いことにより、人件費全体では、類似団体平均値を上回っている状況となっています。</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また物件費では、</a:t>
          </a:r>
          <a:r>
            <a:rPr kumimoji="1" lang="ja-JP" altLang="en-US" sz="900" b="0" i="0" u="none" strike="noStrike" kern="0" cap="none" spc="0" normalizeH="0" baseline="0" noProof="0">
              <a:ln>
                <a:noFill/>
              </a:ln>
              <a:solidFill>
                <a:prstClr val="black"/>
              </a:solidFill>
              <a:effectLst/>
              <a:uLnTx/>
              <a:uFillTx/>
              <a:latin typeface="+mn-lt"/>
              <a:ea typeface="+mn-ea"/>
              <a:cs typeface="+mn-cs"/>
            </a:rPr>
            <a:t>コロナ禍からの回復による予防接種委託料の減</a:t>
          </a:r>
          <a:r>
            <a:rPr kumimoji="1" lang="ja-JP" altLang="ja-JP" sz="900" b="0" i="0" u="none" strike="noStrike" kern="0" cap="none" spc="0" normalizeH="0" baseline="0" noProof="0">
              <a:ln>
                <a:noFill/>
              </a:ln>
              <a:solidFill>
                <a:prstClr val="black"/>
              </a:solidFill>
              <a:effectLst/>
              <a:uLnTx/>
              <a:uFillTx/>
              <a:latin typeface="+mn-lt"/>
              <a:ea typeface="+mn-ea"/>
              <a:cs typeface="+mn-cs"/>
            </a:rPr>
            <a:t>などにより、物件費全体では、約</a:t>
          </a:r>
          <a:r>
            <a:rPr kumimoji="1" lang="en-US" altLang="ja-JP" sz="900" b="0" i="0" u="none" strike="noStrike" kern="0" cap="none" spc="0" normalizeH="0" baseline="0" noProof="0">
              <a:ln>
                <a:noFill/>
              </a:ln>
              <a:solidFill>
                <a:prstClr val="black"/>
              </a:solidFill>
              <a:effectLst/>
              <a:uLnTx/>
              <a:uFillTx/>
              <a:latin typeface="+mn-lt"/>
              <a:ea typeface="+mn-ea"/>
              <a:cs typeface="+mn-cs"/>
            </a:rPr>
            <a:t>1</a:t>
          </a:r>
          <a:r>
            <a:rPr kumimoji="1" lang="ja-JP" altLang="ja-JP"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9,700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万円の</a:t>
          </a:r>
          <a:r>
            <a:rPr kumimoji="1" lang="ja-JP" altLang="en-US" sz="900" b="0" i="0" u="none" strike="noStrike" kern="0" cap="none" spc="0" normalizeH="0" baseline="0" noProof="0">
              <a:ln>
                <a:noFill/>
              </a:ln>
              <a:solidFill>
                <a:prstClr val="black"/>
              </a:solidFill>
              <a:effectLst/>
              <a:uLnTx/>
              <a:uFillTx/>
              <a:latin typeface="+mn-lt"/>
              <a:ea typeface="+mn-ea"/>
              <a:cs typeface="+mn-cs"/>
            </a:rPr>
            <a:t>減</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りました。類似団体平均を上回っている状態が続いていますが、主な要因としては、福生都市計画事業瑞穂町箱根ケ崎駅西土地区画整理事業に伴う都市づくり公社への委託料によるもので、区画整理の完了を予定している令和</a:t>
          </a:r>
          <a:r>
            <a:rPr kumimoji="1" lang="ja-JP" altLang="en-US" sz="900" b="0" i="0" u="none" strike="noStrike" kern="0" cap="none" spc="0" normalizeH="0" baseline="0" noProof="0">
              <a:ln>
                <a:noFill/>
              </a:ln>
              <a:solidFill>
                <a:prstClr val="black"/>
              </a:solidFill>
              <a:effectLst/>
              <a:uLnTx/>
              <a:uFillTx/>
              <a:latin typeface="+mn-lt"/>
              <a:ea typeface="+mn-ea"/>
              <a:cs typeface="+mn-cs"/>
            </a:rPr>
            <a:t>８</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年度までは高い水準が続くと考えられます。</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04850" y="148729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47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04850" y="136931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xdr:cNvSpPr txBox="1"/>
      </xdr:nvSpPr>
      <xdr:spPr>
        <a:xfrm>
          <a:off x="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xdr:cNvCxnSpPr/>
      </xdr:nvCxnSpPr>
      <xdr:spPr>
        <a:xfrm flipV="1">
          <a:off x="4514850" y="13646822"/>
          <a:ext cx="0" cy="1341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xdr:cNvSpPr txBox="1"/>
      </xdr:nvSpPr>
      <xdr:spPr>
        <a:xfrm>
          <a:off x="4584700" y="1496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xdr:cNvCxnSpPr/>
      </xdr:nvCxnSpPr>
      <xdr:spPr>
        <a:xfrm>
          <a:off x="4425950" y="14988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xdr:cNvSpPr txBox="1"/>
      </xdr:nvSpPr>
      <xdr:spPr>
        <a:xfrm>
          <a:off x="4584700" y="1339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xdr:cNvCxnSpPr/>
      </xdr:nvCxnSpPr>
      <xdr:spPr>
        <a:xfrm>
          <a:off x="4425950" y="136468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133254</xdr:rowOff>
    </xdr:from>
    <xdr:to>
      <xdr:col>23</xdr:col>
      <xdr:colOff>133350</xdr:colOff>
      <xdr:row>83</xdr:row>
      <xdr:rowOff>155688</xdr:rowOff>
    </xdr:to>
    <xdr:cxnSp macro="">
      <xdr:nvCxnSpPr>
        <xdr:cNvPr id="189" name="直線コネクタ 188"/>
        <xdr:cNvCxnSpPr/>
      </xdr:nvCxnSpPr>
      <xdr:spPr>
        <a:xfrm flipV="1">
          <a:off x="3752850" y="14047374"/>
          <a:ext cx="762000" cy="2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xdr:cNvSpPr txBox="1"/>
      </xdr:nvSpPr>
      <xdr:spPr>
        <a:xfrm>
          <a:off x="4584700" y="13731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xdr:cNvSpPr/>
      </xdr:nvSpPr>
      <xdr:spPr>
        <a:xfrm>
          <a:off x="4464050" y="138828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96250</xdr:rowOff>
    </xdr:from>
    <xdr:to>
      <xdr:col>19</xdr:col>
      <xdr:colOff>133350</xdr:colOff>
      <xdr:row>83</xdr:row>
      <xdr:rowOff>155688</xdr:rowOff>
    </xdr:to>
    <xdr:cxnSp macro="">
      <xdr:nvCxnSpPr>
        <xdr:cNvPr id="192" name="直線コネクタ 191"/>
        <xdr:cNvCxnSpPr/>
      </xdr:nvCxnSpPr>
      <xdr:spPr>
        <a:xfrm>
          <a:off x="2940050" y="14010370"/>
          <a:ext cx="812800" cy="5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xdr:cNvSpPr/>
      </xdr:nvSpPr>
      <xdr:spPr>
        <a:xfrm>
          <a:off x="3702050" y="13849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xdr:cNvSpPr txBox="1"/>
      </xdr:nvSpPr>
      <xdr:spPr>
        <a:xfrm>
          <a:off x="3409950" y="136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96250</xdr:rowOff>
    </xdr:from>
    <xdr:to>
      <xdr:col>15</xdr:col>
      <xdr:colOff>82550</xdr:colOff>
      <xdr:row>83</xdr:row>
      <xdr:rowOff>136541</xdr:rowOff>
    </xdr:to>
    <xdr:cxnSp macro="">
      <xdr:nvCxnSpPr>
        <xdr:cNvPr id="195" name="直線コネクタ 194"/>
        <xdr:cNvCxnSpPr/>
      </xdr:nvCxnSpPr>
      <xdr:spPr>
        <a:xfrm flipV="1">
          <a:off x="2127250" y="14010370"/>
          <a:ext cx="812800" cy="4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xdr:cNvSpPr/>
      </xdr:nvSpPr>
      <xdr:spPr>
        <a:xfrm>
          <a:off x="2889250" y="1380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xdr:cNvSpPr txBox="1"/>
      </xdr:nvSpPr>
      <xdr:spPr>
        <a:xfrm>
          <a:off x="2597150" y="1357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170010</xdr:rowOff>
    </xdr:from>
    <xdr:to>
      <xdr:col>11</xdr:col>
      <xdr:colOff>31750</xdr:colOff>
      <xdr:row>83</xdr:row>
      <xdr:rowOff>136541</xdr:rowOff>
    </xdr:to>
    <xdr:cxnSp macro="">
      <xdr:nvCxnSpPr>
        <xdr:cNvPr id="198" name="直線コネクタ 197"/>
        <xdr:cNvCxnSpPr/>
      </xdr:nvCxnSpPr>
      <xdr:spPr>
        <a:xfrm>
          <a:off x="1333500" y="13916490"/>
          <a:ext cx="793750" cy="13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xdr:cNvSpPr/>
      </xdr:nvSpPr>
      <xdr:spPr>
        <a:xfrm>
          <a:off x="2095500" y="137465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xdr:cNvSpPr txBox="1"/>
      </xdr:nvSpPr>
      <xdr:spPr>
        <a:xfrm>
          <a:off x="1784350" y="135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xdr:cNvSpPr/>
      </xdr:nvSpPr>
      <xdr:spPr>
        <a:xfrm>
          <a:off x="1282700" y="13746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112117</xdr:rowOff>
    </xdr:from>
    <xdr:ext cx="762000" cy="259045"/>
    <xdr:sp macro="" textlink="">
      <xdr:nvSpPr>
        <xdr:cNvPr id="202" name="テキスト ボックス 201"/>
        <xdr:cNvSpPr txBox="1"/>
      </xdr:nvSpPr>
      <xdr:spPr>
        <a:xfrm>
          <a:off x="971550" y="1352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82454</xdr:rowOff>
    </xdr:from>
    <xdr:to>
      <xdr:col>23</xdr:col>
      <xdr:colOff>184150</xdr:colOff>
      <xdr:row>84</xdr:row>
      <xdr:rowOff>12604</xdr:rowOff>
    </xdr:to>
    <xdr:sp macro="" textlink="">
      <xdr:nvSpPr>
        <xdr:cNvPr id="208" name="楕円 207"/>
        <xdr:cNvSpPr/>
      </xdr:nvSpPr>
      <xdr:spPr>
        <a:xfrm>
          <a:off x="4464050" y="13996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54531</xdr:rowOff>
    </xdr:from>
    <xdr:ext cx="762000" cy="259045"/>
    <xdr:sp macro="" textlink="">
      <xdr:nvSpPr>
        <xdr:cNvPr id="209" name="人件費・物件費等の状況該当値テキスト"/>
        <xdr:cNvSpPr txBox="1"/>
      </xdr:nvSpPr>
      <xdr:spPr>
        <a:xfrm>
          <a:off x="4584700" y="1396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104888</xdr:rowOff>
    </xdr:from>
    <xdr:to>
      <xdr:col>19</xdr:col>
      <xdr:colOff>184150</xdr:colOff>
      <xdr:row>84</xdr:row>
      <xdr:rowOff>35038</xdr:rowOff>
    </xdr:to>
    <xdr:sp macro="" textlink="">
      <xdr:nvSpPr>
        <xdr:cNvPr id="210" name="楕円 209"/>
        <xdr:cNvSpPr/>
      </xdr:nvSpPr>
      <xdr:spPr>
        <a:xfrm>
          <a:off x="3702050" y="14019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19815</xdr:rowOff>
    </xdr:from>
    <xdr:ext cx="736600" cy="259045"/>
    <xdr:sp macro="" textlink="">
      <xdr:nvSpPr>
        <xdr:cNvPr id="211" name="テキスト ボックス 210"/>
        <xdr:cNvSpPr txBox="1"/>
      </xdr:nvSpPr>
      <xdr:spPr>
        <a:xfrm>
          <a:off x="3409950" y="1410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45450</xdr:rowOff>
    </xdr:from>
    <xdr:to>
      <xdr:col>15</xdr:col>
      <xdr:colOff>133350</xdr:colOff>
      <xdr:row>83</xdr:row>
      <xdr:rowOff>147050</xdr:rowOff>
    </xdr:to>
    <xdr:sp macro="" textlink="">
      <xdr:nvSpPr>
        <xdr:cNvPr id="212" name="楕円 211"/>
        <xdr:cNvSpPr/>
      </xdr:nvSpPr>
      <xdr:spPr>
        <a:xfrm>
          <a:off x="2889250" y="139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131827</xdr:rowOff>
    </xdr:from>
    <xdr:ext cx="762000" cy="259045"/>
    <xdr:sp macro="" textlink="">
      <xdr:nvSpPr>
        <xdr:cNvPr id="213" name="テキスト ボックス 212"/>
        <xdr:cNvSpPr txBox="1"/>
      </xdr:nvSpPr>
      <xdr:spPr>
        <a:xfrm>
          <a:off x="2597150" y="1404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85741</xdr:rowOff>
    </xdr:from>
    <xdr:to>
      <xdr:col>11</xdr:col>
      <xdr:colOff>82550</xdr:colOff>
      <xdr:row>84</xdr:row>
      <xdr:rowOff>15891</xdr:rowOff>
    </xdr:to>
    <xdr:sp macro="" textlink="">
      <xdr:nvSpPr>
        <xdr:cNvPr id="214" name="楕円 213"/>
        <xdr:cNvSpPr/>
      </xdr:nvSpPr>
      <xdr:spPr>
        <a:xfrm>
          <a:off x="2095500" y="1399986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668</xdr:rowOff>
    </xdr:from>
    <xdr:ext cx="762000" cy="259045"/>
    <xdr:sp macro="" textlink="">
      <xdr:nvSpPr>
        <xdr:cNvPr id="215" name="テキスト ボックス 214"/>
        <xdr:cNvSpPr txBox="1"/>
      </xdr:nvSpPr>
      <xdr:spPr>
        <a:xfrm>
          <a:off x="1784350" y="1408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119210</xdr:rowOff>
    </xdr:from>
    <xdr:to>
      <xdr:col>7</xdr:col>
      <xdr:colOff>31750</xdr:colOff>
      <xdr:row>83</xdr:row>
      <xdr:rowOff>49360</xdr:rowOff>
    </xdr:to>
    <xdr:sp macro="" textlink="">
      <xdr:nvSpPr>
        <xdr:cNvPr id="216" name="楕円 215"/>
        <xdr:cNvSpPr/>
      </xdr:nvSpPr>
      <xdr:spPr>
        <a:xfrm>
          <a:off x="1282700" y="1386569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34137</xdr:rowOff>
    </xdr:from>
    <xdr:ext cx="762000" cy="259045"/>
    <xdr:sp macro="" textlink="">
      <xdr:nvSpPr>
        <xdr:cNvPr id="217" name="テキスト ボックス 216"/>
        <xdr:cNvSpPr txBox="1"/>
      </xdr:nvSpPr>
      <xdr:spPr>
        <a:xfrm>
          <a:off x="971550" y="1394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ラスパイレス指数については、類似団体内平均値を</a:t>
          </a:r>
          <a:r>
            <a:rPr kumimoji="1" lang="en-US" altLang="ja-JP" sz="900" b="0" i="0" u="none" strike="noStrike" kern="0" cap="none" spc="0" normalizeH="0" baseline="0" noProof="0">
              <a:ln>
                <a:noFill/>
              </a:ln>
              <a:solidFill>
                <a:prstClr val="black"/>
              </a:solidFill>
              <a:effectLst/>
              <a:uLnTx/>
              <a:uFillTx/>
              <a:latin typeface="+mn-lt"/>
              <a:ea typeface="+mn-ea"/>
              <a:cs typeface="+mn-cs"/>
            </a:rPr>
            <a:t>3.5</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ポイント上回っています。これは町職員と国家公務員とを比較した際に、分母となる職員数の違いや採用時の職種による初任給の違いによる影響が大きいと考えられます。</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瑞穂町においては、平成</a:t>
          </a:r>
          <a:r>
            <a:rPr kumimoji="1" lang="en-US" altLang="ja-JP" sz="900" b="0" i="0" u="none" strike="noStrike" kern="0" cap="none" spc="0" normalizeH="0" baseline="0" noProof="0">
              <a:ln>
                <a:noFill/>
              </a:ln>
              <a:solidFill>
                <a:prstClr val="black"/>
              </a:solidFill>
              <a:effectLst/>
              <a:uLnTx/>
              <a:uFillTx/>
              <a:latin typeface="+mn-lt"/>
              <a:ea typeface="+mn-ea"/>
              <a:cs typeface="+mn-cs"/>
            </a:rPr>
            <a:t>22</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年度から全職員を対象に人事考課制度に基づく昇給を実施しています。また、令和元年度から高齢層職員（</a:t>
          </a:r>
          <a:r>
            <a:rPr kumimoji="1" lang="en-US" altLang="ja-JP" sz="900" b="0" i="0" u="none" strike="noStrike" kern="0" cap="none" spc="0" normalizeH="0" baseline="0" noProof="0">
              <a:ln>
                <a:noFill/>
              </a:ln>
              <a:solidFill>
                <a:prstClr val="black"/>
              </a:solidFill>
              <a:effectLst/>
              <a:uLnTx/>
              <a:uFillTx/>
              <a:latin typeface="+mn-lt"/>
              <a:ea typeface="+mn-ea"/>
              <a:cs typeface="+mn-cs"/>
            </a:rPr>
            <a:t>55</a:t>
          </a:r>
          <a:r>
            <a:rPr kumimoji="1" lang="ja-JP" altLang="ja-JP" sz="900" b="0" i="0" u="none" strike="noStrike" kern="0" cap="none" spc="0" normalizeH="0" baseline="0" noProof="0">
              <a:ln>
                <a:noFill/>
              </a:ln>
              <a:solidFill>
                <a:prstClr val="black"/>
              </a:solidFill>
              <a:effectLst/>
              <a:uLnTx/>
              <a:uFillTx/>
              <a:latin typeface="+mn-lt"/>
              <a:ea typeface="+mn-ea"/>
              <a:cs typeface="+mn-cs"/>
            </a:rPr>
            <a:t>歳超）の昇給停止を実施しました。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今後も適切な運用を継続し、水準の適正化に努めます。</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88</xdr:row>
      <xdr:rowOff>128693</xdr:rowOff>
    </xdr:to>
    <xdr:cxnSp macro="">
      <xdr:nvCxnSpPr>
        <xdr:cNvPr id="244" name="直線コネクタ 243"/>
        <xdr:cNvCxnSpPr/>
      </xdr:nvCxnSpPr>
      <xdr:spPr>
        <a:xfrm flipV="1">
          <a:off x="15474950" y="13479780"/>
          <a:ext cx="0" cy="1401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100770</xdr:rowOff>
    </xdr:from>
    <xdr:ext cx="762000" cy="259045"/>
    <xdr:sp macro="" textlink="">
      <xdr:nvSpPr>
        <xdr:cNvPr id="245" name="給与水準   （国との比較）最小値テキスト"/>
        <xdr:cNvSpPr txBox="1"/>
      </xdr:nvSpPr>
      <xdr:spPr>
        <a:xfrm>
          <a:off x="15563850" y="148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128693</xdr:rowOff>
    </xdr:from>
    <xdr:to>
      <xdr:col>81</xdr:col>
      <xdr:colOff>133350</xdr:colOff>
      <xdr:row>88</xdr:row>
      <xdr:rowOff>128693</xdr:rowOff>
    </xdr:to>
    <xdr:cxnSp macro="">
      <xdr:nvCxnSpPr>
        <xdr:cNvPr id="246" name="直線コネクタ 245"/>
        <xdr:cNvCxnSpPr/>
      </xdr:nvCxnSpPr>
      <xdr:spPr>
        <a:xfrm>
          <a:off x="15405100" y="148810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47" name="給与水準   （国との比較）最大値テキスト"/>
        <xdr:cNvSpPr txBox="1"/>
      </xdr:nvSpPr>
      <xdr:spPr>
        <a:xfrm>
          <a:off x="155638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48" name="直線コネクタ 247"/>
        <xdr:cNvCxnSpPr/>
      </xdr:nvCxnSpPr>
      <xdr:spPr>
        <a:xfrm>
          <a:off x="15405100" y="13479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58843</xdr:rowOff>
    </xdr:from>
    <xdr:to>
      <xdr:col>81</xdr:col>
      <xdr:colOff>44450</xdr:colOff>
      <xdr:row>88</xdr:row>
      <xdr:rowOff>0</xdr:rowOff>
    </xdr:to>
    <xdr:cxnSp macro="">
      <xdr:nvCxnSpPr>
        <xdr:cNvPr id="249" name="直線コネクタ 248"/>
        <xdr:cNvCxnSpPr/>
      </xdr:nvCxnSpPr>
      <xdr:spPr>
        <a:xfrm>
          <a:off x="14712950" y="14643523"/>
          <a:ext cx="762000" cy="10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0" name="給与水準   （国との比較）平均値テキスト"/>
        <xdr:cNvSpPr txBox="1"/>
      </xdr:nvSpPr>
      <xdr:spPr>
        <a:xfrm>
          <a:off x="15563850" y="1400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1" name="フローチャート: 判断 250"/>
        <xdr:cNvSpPr/>
      </xdr:nvSpPr>
      <xdr:spPr>
        <a:xfrm>
          <a:off x="15427960" y="1415372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58843</xdr:rowOff>
    </xdr:from>
    <xdr:to>
      <xdr:col>77</xdr:col>
      <xdr:colOff>44450</xdr:colOff>
      <xdr:row>87</xdr:row>
      <xdr:rowOff>155363</xdr:rowOff>
    </xdr:to>
    <xdr:cxnSp macro="">
      <xdr:nvCxnSpPr>
        <xdr:cNvPr id="252" name="直線コネクタ 251"/>
        <xdr:cNvCxnSpPr/>
      </xdr:nvCxnSpPr>
      <xdr:spPr>
        <a:xfrm flipV="1">
          <a:off x="13903960" y="14643523"/>
          <a:ext cx="80899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88054</xdr:rowOff>
    </xdr:from>
    <xdr:to>
      <xdr:col>77</xdr:col>
      <xdr:colOff>95250</xdr:colOff>
      <xdr:row>85</xdr:row>
      <xdr:rowOff>18204</xdr:rowOff>
    </xdr:to>
    <xdr:sp macro="" textlink="">
      <xdr:nvSpPr>
        <xdr:cNvPr id="253" name="フローチャート: 判断 252"/>
        <xdr:cNvSpPr/>
      </xdr:nvSpPr>
      <xdr:spPr>
        <a:xfrm>
          <a:off x="14665960" y="1416981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28381</xdr:rowOff>
    </xdr:from>
    <xdr:ext cx="736600" cy="259045"/>
    <xdr:sp macro="" textlink="">
      <xdr:nvSpPr>
        <xdr:cNvPr id="254" name="テキスト ボックス 253"/>
        <xdr:cNvSpPr txBox="1"/>
      </xdr:nvSpPr>
      <xdr:spPr>
        <a:xfrm>
          <a:off x="14370050" y="1394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155363</xdr:rowOff>
    </xdr:from>
    <xdr:to>
      <xdr:col>72</xdr:col>
      <xdr:colOff>203200</xdr:colOff>
      <xdr:row>89</xdr:row>
      <xdr:rowOff>134196</xdr:rowOff>
    </xdr:to>
    <xdr:cxnSp macro="">
      <xdr:nvCxnSpPr>
        <xdr:cNvPr id="255" name="直線コネクタ 254"/>
        <xdr:cNvCxnSpPr/>
      </xdr:nvCxnSpPr>
      <xdr:spPr>
        <a:xfrm flipV="1">
          <a:off x="13106400" y="14740043"/>
          <a:ext cx="797560" cy="31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136313</xdr:rowOff>
    </xdr:from>
    <xdr:to>
      <xdr:col>73</xdr:col>
      <xdr:colOff>44450</xdr:colOff>
      <xdr:row>85</xdr:row>
      <xdr:rowOff>66463</xdr:rowOff>
    </xdr:to>
    <xdr:sp macro="" textlink="">
      <xdr:nvSpPr>
        <xdr:cNvPr id="256" name="フローチャート: 判断 255"/>
        <xdr:cNvSpPr/>
      </xdr:nvSpPr>
      <xdr:spPr>
        <a:xfrm>
          <a:off x="13868400" y="1421807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76640</xdr:rowOff>
    </xdr:from>
    <xdr:ext cx="762000" cy="259045"/>
    <xdr:sp macro="" textlink="">
      <xdr:nvSpPr>
        <xdr:cNvPr id="257" name="テキスト ボックス 256"/>
        <xdr:cNvSpPr txBox="1"/>
      </xdr:nvSpPr>
      <xdr:spPr>
        <a:xfrm>
          <a:off x="13557250" y="139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112607</xdr:rowOff>
    </xdr:from>
    <xdr:to>
      <xdr:col>68</xdr:col>
      <xdr:colOff>152400</xdr:colOff>
      <xdr:row>89</xdr:row>
      <xdr:rowOff>134196</xdr:rowOff>
    </xdr:to>
    <xdr:cxnSp macro="">
      <xdr:nvCxnSpPr>
        <xdr:cNvPr id="258" name="直線コネクタ 257"/>
        <xdr:cNvCxnSpPr/>
      </xdr:nvCxnSpPr>
      <xdr:spPr>
        <a:xfrm>
          <a:off x="12293600" y="14864927"/>
          <a:ext cx="812800" cy="18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xdr:cNvSpPr/>
      </xdr:nvSpPr>
      <xdr:spPr>
        <a:xfrm>
          <a:off x="13055600" y="1418589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60" name="テキスト ボックス 259"/>
        <xdr:cNvSpPr txBox="1"/>
      </xdr:nvSpPr>
      <xdr:spPr>
        <a:xfrm>
          <a:off x="12763500" y="1395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120227</xdr:rowOff>
    </xdr:from>
    <xdr:to>
      <xdr:col>64</xdr:col>
      <xdr:colOff>152400</xdr:colOff>
      <xdr:row>85</xdr:row>
      <xdr:rowOff>50377</xdr:rowOff>
    </xdr:to>
    <xdr:sp macro="" textlink="">
      <xdr:nvSpPr>
        <xdr:cNvPr id="261" name="フローチャート: 判断 260"/>
        <xdr:cNvSpPr/>
      </xdr:nvSpPr>
      <xdr:spPr>
        <a:xfrm>
          <a:off x="12242800" y="14201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60554</xdr:rowOff>
    </xdr:from>
    <xdr:ext cx="762000" cy="259045"/>
    <xdr:sp macro="" textlink="">
      <xdr:nvSpPr>
        <xdr:cNvPr id="262" name="テキスト ボックス 261"/>
        <xdr:cNvSpPr txBox="1"/>
      </xdr:nvSpPr>
      <xdr:spPr>
        <a:xfrm>
          <a:off x="11950700" y="1397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68" name="楕円 267"/>
        <xdr:cNvSpPr/>
      </xdr:nvSpPr>
      <xdr:spPr>
        <a:xfrm>
          <a:off x="15427960" y="147053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69" name="給与水準   （国との比較）該当値テキスト"/>
        <xdr:cNvSpPr txBox="1"/>
      </xdr:nvSpPr>
      <xdr:spPr>
        <a:xfrm>
          <a:off x="15563850" y="1467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xdr:rowOff>
    </xdr:from>
    <xdr:to>
      <xdr:col>77</xdr:col>
      <xdr:colOff>95250</xdr:colOff>
      <xdr:row>87</xdr:row>
      <xdr:rowOff>109643</xdr:rowOff>
    </xdr:to>
    <xdr:sp macro="" textlink="">
      <xdr:nvSpPr>
        <xdr:cNvPr id="270" name="楕円 269"/>
        <xdr:cNvSpPr/>
      </xdr:nvSpPr>
      <xdr:spPr>
        <a:xfrm>
          <a:off x="14665960" y="1459272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71" name="テキスト ボックス 270"/>
        <xdr:cNvSpPr txBox="1"/>
      </xdr:nvSpPr>
      <xdr:spPr>
        <a:xfrm>
          <a:off x="14370050" y="1467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104563</xdr:rowOff>
    </xdr:from>
    <xdr:to>
      <xdr:col>73</xdr:col>
      <xdr:colOff>44450</xdr:colOff>
      <xdr:row>88</xdr:row>
      <xdr:rowOff>34713</xdr:rowOff>
    </xdr:to>
    <xdr:sp macro="" textlink="">
      <xdr:nvSpPr>
        <xdr:cNvPr id="272" name="楕円 271"/>
        <xdr:cNvSpPr/>
      </xdr:nvSpPr>
      <xdr:spPr>
        <a:xfrm>
          <a:off x="13868400" y="1468924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19490</xdr:rowOff>
    </xdr:from>
    <xdr:ext cx="762000" cy="259045"/>
    <xdr:sp macro="" textlink="">
      <xdr:nvSpPr>
        <xdr:cNvPr id="273" name="テキスト ボックス 272"/>
        <xdr:cNvSpPr txBox="1"/>
      </xdr:nvSpPr>
      <xdr:spPr>
        <a:xfrm>
          <a:off x="13557250" y="147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83396</xdr:rowOff>
    </xdr:from>
    <xdr:to>
      <xdr:col>68</xdr:col>
      <xdr:colOff>203200</xdr:colOff>
      <xdr:row>90</xdr:row>
      <xdr:rowOff>13546</xdr:rowOff>
    </xdr:to>
    <xdr:sp macro="" textlink="">
      <xdr:nvSpPr>
        <xdr:cNvPr id="274" name="楕円 273"/>
        <xdr:cNvSpPr/>
      </xdr:nvSpPr>
      <xdr:spPr>
        <a:xfrm>
          <a:off x="13055600" y="1500335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169773</xdr:rowOff>
    </xdr:from>
    <xdr:ext cx="762000" cy="259045"/>
    <xdr:sp macro="" textlink="">
      <xdr:nvSpPr>
        <xdr:cNvPr id="275" name="テキスト ボックス 274"/>
        <xdr:cNvSpPr txBox="1"/>
      </xdr:nvSpPr>
      <xdr:spPr>
        <a:xfrm>
          <a:off x="12763500" y="1508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61807</xdr:rowOff>
    </xdr:from>
    <xdr:to>
      <xdr:col>64</xdr:col>
      <xdr:colOff>152400</xdr:colOff>
      <xdr:row>88</xdr:row>
      <xdr:rowOff>163407</xdr:rowOff>
    </xdr:to>
    <xdr:sp macro="" textlink="">
      <xdr:nvSpPr>
        <xdr:cNvPr id="276" name="楕円 275"/>
        <xdr:cNvSpPr/>
      </xdr:nvSpPr>
      <xdr:spPr>
        <a:xfrm>
          <a:off x="12242800" y="1481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148184</xdr:rowOff>
    </xdr:from>
    <xdr:ext cx="762000" cy="259045"/>
    <xdr:sp macro="" textlink="">
      <xdr:nvSpPr>
        <xdr:cNvPr id="277" name="テキスト ボックス 276"/>
        <xdr:cNvSpPr txBox="1"/>
      </xdr:nvSpPr>
      <xdr:spPr>
        <a:xfrm>
          <a:off x="11950700" y="1490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定員適正化計画に基づき、効率的な民間活力の活用を推進し、事務事業の外部委託や指定管理者制度の積極的な導入、任期付職員や会計年度任用職員など様々な任用形態を検討し、事務の効率化と住民サービスの低下を招くことのないよう適正な定員管理を行っています。</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今後も、計画的な職員採用を実施するとともに、定員適正化の観点から継続的に効果の検証・確認を行いながら、職員の資質向上に努めるとともに、組織・機構の簡素合理化をさらに推進します。</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09" name="直線コネクタ 308"/>
        <xdr:cNvCxnSpPr/>
      </xdr:nvCxnSpPr>
      <xdr:spPr>
        <a:xfrm flipV="1">
          <a:off x="15474950" y="9732917"/>
          <a:ext cx="0" cy="16048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0" name="定員管理の状況最小値テキスト"/>
        <xdr:cNvSpPr txBox="1"/>
      </xdr:nvSpPr>
      <xdr:spPr>
        <a:xfrm>
          <a:off x="15563850" y="1130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1" name="直線コネクタ 310"/>
        <xdr:cNvCxnSpPr/>
      </xdr:nvCxnSpPr>
      <xdr:spPr>
        <a:xfrm>
          <a:off x="15405100" y="113377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2" name="定員管理の状況最大値テキスト"/>
        <xdr:cNvSpPr txBox="1"/>
      </xdr:nvSpPr>
      <xdr:spPr>
        <a:xfrm>
          <a:off x="15563850" y="948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3" name="直線コネクタ 312"/>
        <xdr:cNvCxnSpPr/>
      </xdr:nvCxnSpPr>
      <xdr:spPr>
        <a:xfrm>
          <a:off x="15405100" y="97329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44359</xdr:rowOff>
    </xdr:from>
    <xdr:to>
      <xdr:col>81</xdr:col>
      <xdr:colOff>44450</xdr:colOff>
      <xdr:row>60</xdr:row>
      <xdr:rowOff>54701</xdr:rowOff>
    </xdr:to>
    <xdr:cxnSp macro="">
      <xdr:nvCxnSpPr>
        <xdr:cNvPr id="314" name="直線コネクタ 313"/>
        <xdr:cNvCxnSpPr/>
      </xdr:nvCxnSpPr>
      <xdr:spPr>
        <a:xfrm flipV="1">
          <a:off x="14712950" y="10102759"/>
          <a:ext cx="762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5" name="定員管理の状況平均値テキスト"/>
        <xdr:cNvSpPr txBox="1"/>
      </xdr:nvSpPr>
      <xdr:spPr>
        <a:xfrm>
          <a:off x="15563850" y="10082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16" name="フローチャート: 判断 315"/>
        <xdr:cNvSpPr/>
      </xdr:nvSpPr>
      <xdr:spPr>
        <a:xfrm>
          <a:off x="15427960" y="101105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47806</xdr:rowOff>
    </xdr:from>
    <xdr:to>
      <xdr:col>77</xdr:col>
      <xdr:colOff>44450</xdr:colOff>
      <xdr:row>60</xdr:row>
      <xdr:rowOff>54701</xdr:rowOff>
    </xdr:to>
    <xdr:cxnSp macro="">
      <xdr:nvCxnSpPr>
        <xdr:cNvPr id="317" name="直線コネクタ 316"/>
        <xdr:cNvCxnSpPr/>
      </xdr:nvCxnSpPr>
      <xdr:spPr>
        <a:xfrm>
          <a:off x="13903960" y="10106206"/>
          <a:ext cx="80899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18" name="フローチャート: 判断 317"/>
        <xdr:cNvSpPr/>
      </xdr:nvSpPr>
      <xdr:spPr>
        <a:xfrm>
          <a:off x="14665960" y="1009504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19" name="テキスト ボックス 318"/>
        <xdr:cNvSpPr txBox="1"/>
      </xdr:nvSpPr>
      <xdr:spPr>
        <a:xfrm>
          <a:off x="14370050" y="10181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39188</xdr:rowOff>
    </xdr:from>
    <xdr:to>
      <xdr:col>72</xdr:col>
      <xdr:colOff>203200</xdr:colOff>
      <xdr:row>60</xdr:row>
      <xdr:rowOff>47806</xdr:rowOff>
    </xdr:to>
    <xdr:cxnSp macro="">
      <xdr:nvCxnSpPr>
        <xdr:cNvPr id="320" name="直線コネクタ 319"/>
        <xdr:cNvCxnSpPr/>
      </xdr:nvCxnSpPr>
      <xdr:spPr>
        <a:xfrm>
          <a:off x="13106400" y="10097588"/>
          <a:ext cx="79756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1" name="フローチャート: 判断 320"/>
        <xdr:cNvSpPr/>
      </xdr:nvSpPr>
      <xdr:spPr>
        <a:xfrm>
          <a:off x="13868400" y="100829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2" name="テキスト ボックス 321"/>
        <xdr:cNvSpPr txBox="1"/>
      </xdr:nvSpPr>
      <xdr:spPr>
        <a:xfrm>
          <a:off x="13557250" y="1016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20229</xdr:rowOff>
    </xdr:from>
    <xdr:to>
      <xdr:col>68</xdr:col>
      <xdr:colOff>152400</xdr:colOff>
      <xdr:row>60</xdr:row>
      <xdr:rowOff>39188</xdr:rowOff>
    </xdr:to>
    <xdr:cxnSp macro="">
      <xdr:nvCxnSpPr>
        <xdr:cNvPr id="323" name="直線コネクタ 322"/>
        <xdr:cNvCxnSpPr/>
      </xdr:nvCxnSpPr>
      <xdr:spPr>
        <a:xfrm>
          <a:off x="12293600" y="10078629"/>
          <a:ext cx="8128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4" name="フローチャート: 判断 323"/>
        <xdr:cNvSpPr/>
      </xdr:nvSpPr>
      <xdr:spPr>
        <a:xfrm>
          <a:off x="13055600" y="1009160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5" name="テキスト ボックス 324"/>
        <xdr:cNvSpPr txBox="1"/>
      </xdr:nvSpPr>
      <xdr:spPr>
        <a:xfrm>
          <a:off x="12763500" y="1017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26" name="フローチャート: 判断 325"/>
        <xdr:cNvSpPr/>
      </xdr:nvSpPr>
      <xdr:spPr>
        <a:xfrm>
          <a:off x="12242800" y="100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27" name="テキスト ボックス 326"/>
        <xdr:cNvSpPr txBox="1"/>
      </xdr:nvSpPr>
      <xdr:spPr>
        <a:xfrm>
          <a:off x="11950700" y="1017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165009</xdr:rowOff>
    </xdr:from>
    <xdr:to>
      <xdr:col>81</xdr:col>
      <xdr:colOff>95250</xdr:colOff>
      <xdr:row>60</xdr:row>
      <xdr:rowOff>95159</xdr:rowOff>
    </xdr:to>
    <xdr:sp macro="" textlink="">
      <xdr:nvSpPr>
        <xdr:cNvPr id="333" name="楕円 332"/>
        <xdr:cNvSpPr/>
      </xdr:nvSpPr>
      <xdr:spPr>
        <a:xfrm>
          <a:off x="15427960" y="1005576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10086</xdr:rowOff>
    </xdr:from>
    <xdr:ext cx="762000" cy="259045"/>
    <xdr:sp macro="" textlink="">
      <xdr:nvSpPr>
        <xdr:cNvPr id="334" name="定員管理の状況該当値テキスト"/>
        <xdr:cNvSpPr txBox="1"/>
      </xdr:nvSpPr>
      <xdr:spPr>
        <a:xfrm>
          <a:off x="15563850" y="990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3901</xdr:rowOff>
    </xdr:from>
    <xdr:to>
      <xdr:col>77</xdr:col>
      <xdr:colOff>95250</xdr:colOff>
      <xdr:row>60</xdr:row>
      <xdr:rowOff>105501</xdr:rowOff>
    </xdr:to>
    <xdr:sp macro="" textlink="">
      <xdr:nvSpPr>
        <xdr:cNvPr id="335" name="楕円 334"/>
        <xdr:cNvSpPr/>
      </xdr:nvSpPr>
      <xdr:spPr>
        <a:xfrm>
          <a:off x="14665960" y="1006230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115678</xdr:rowOff>
    </xdr:from>
    <xdr:ext cx="736600" cy="259045"/>
    <xdr:sp macro="" textlink="">
      <xdr:nvSpPr>
        <xdr:cNvPr id="336" name="テキスト ボックス 335"/>
        <xdr:cNvSpPr txBox="1"/>
      </xdr:nvSpPr>
      <xdr:spPr>
        <a:xfrm>
          <a:off x="14370050" y="9838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168456</xdr:rowOff>
    </xdr:from>
    <xdr:to>
      <xdr:col>73</xdr:col>
      <xdr:colOff>44450</xdr:colOff>
      <xdr:row>60</xdr:row>
      <xdr:rowOff>98606</xdr:rowOff>
    </xdr:to>
    <xdr:sp macro="" textlink="">
      <xdr:nvSpPr>
        <xdr:cNvPr id="337" name="楕円 336"/>
        <xdr:cNvSpPr/>
      </xdr:nvSpPr>
      <xdr:spPr>
        <a:xfrm>
          <a:off x="13868400" y="1005921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108783</xdr:rowOff>
    </xdr:from>
    <xdr:ext cx="762000" cy="259045"/>
    <xdr:sp macro="" textlink="">
      <xdr:nvSpPr>
        <xdr:cNvPr id="338" name="テキスト ボックス 337"/>
        <xdr:cNvSpPr txBox="1"/>
      </xdr:nvSpPr>
      <xdr:spPr>
        <a:xfrm>
          <a:off x="13557250" y="983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159838</xdr:rowOff>
    </xdr:from>
    <xdr:to>
      <xdr:col>68</xdr:col>
      <xdr:colOff>203200</xdr:colOff>
      <xdr:row>60</xdr:row>
      <xdr:rowOff>89988</xdr:rowOff>
    </xdr:to>
    <xdr:sp macro="" textlink="">
      <xdr:nvSpPr>
        <xdr:cNvPr id="339" name="楕円 338"/>
        <xdr:cNvSpPr/>
      </xdr:nvSpPr>
      <xdr:spPr>
        <a:xfrm>
          <a:off x="13055600" y="1005059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100165</xdr:rowOff>
    </xdr:from>
    <xdr:ext cx="762000" cy="259045"/>
    <xdr:sp macro="" textlink="">
      <xdr:nvSpPr>
        <xdr:cNvPr id="340" name="テキスト ボックス 339"/>
        <xdr:cNvSpPr txBox="1"/>
      </xdr:nvSpPr>
      <xdr:spPr>
        <a:xfrm>
          <a:off x="12763500" y="98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140879</xdr:rowOff>
    </xdr:from>
    <xdr:to>
      <xdr:col>64</xdr:col>
      <xdr:colOff>152400</xdr:colOff>
      <xdr:row>60</xdr:row>
      <xdr:rowOff>71029</xdr:rowOff>
    </xdr:to>
    <xdr:sp macro="" textlink="">
      <xdr:nvSpPr>
        <xdr:cNvPr id="341" name="楕円 340"/>
        <xdr:cNvSpPr/>
      </xdr:nvSpPr>
      <xdr:spPr>
        <a:xfrm>
          <a:off x="12242800" y="100316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81206</xdr:rowOff>
    </xdr:from>
    <xdr:ext cx="762000" cy="259045"/>
    <xdr:sp macro="" textlink="">
      <xdr:nvSpPr>
        <xdr:cNvPr id="342" name="テキスト ボックス 341"/>
        <xdr:cNvSpPr txBox="1"/>
      </xdr:nvSpPr>
      <xdr:spPr>
        <a:xfrm>
          <a:off x="11950700" y="980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令和元</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年度と比較</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en-US" sz="900" b="0" i="0" u="none" strike="noStrike" kern="0" cap="none" spc="0" normalizeH="0" baseline="0" noProof="0">
              <a:ln>
                <a:noFill/>
              </a:ln>
              <a:solidFill>
                <a:prstClr val="black"/>
              </a:solidFill>
              <a:effectLst/>
              <a:uLnTx/>
              <a:uFillTx/>
              <a:latin typeface="+mn-lt"/>
              <a:ea typeface="+mn-ea"/>
              <a:cs typeface="+mn-cs"/>
            </a:rPr>
            <a:t>か年平均の入替対象年）</a:t>
          </a:r>
          <a:r>
            <a:rPr kumimoji="1" lang="ja-JP" altLang="ja-JP" sz="900" b="0" i="0" u="none" strike="noStrike" kern="0" cap="none" spc="0" normalizeH="0" baseline="0" noProof="0">
              <a:ln>
                <a:noFill/>
              </a:ln>
              <a:solidFill>
                <a:prstClr val="black"/>
              </a:solidFill>
              <a:effectLst/>
              <a:uLnTx/>
              <a:uFillTx/>
              <a:latin typeface="+mn-lt"/>
              <a:ea typeface="+mn-ea"/>
              <a:cs typeface="+mn-cs"/>
            </a:rPr>
            <a:t>し、都市計画事業費が減少したことにより特定財源（償還に充当した都市計画税）が約</a:t>
          </a:r>
          <a:r>
            <a:rPr kumimoji="1" lang="en-US" altLang="ja-JP" sz="900" b="0" i="0" u="none" strike="noStrike" kern="0" cap="none" spc="0" normalizeH="0" baseline="0" noProof="0">
              <a:ln>
                <a:noFill/>
              </a:ln>
              <a:solidFill>
                <a:prstClr val="black"/>
              </a:solidFill>
              <a:effectLst/>
              <a:uLnTx/>
              <a:uFillTx/>
              <a:latin typeface="+mn-lt"/>
              <a:ea typeface="+mn-ea"/>
              <a:cs typeface="+mn-cs"/>
            </a:rPr>
            <a:t>6,100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万円増加したものの、平成</a:t>
          </a:r>
          <a:r>
            <a:rPr kumimoji="1" lang="ja-JP" altLang="en-US" sz="900" b="0" i="0" u="none" strike="noStrike" kern="0" cap="none" spc="0" normalizeH="0" baseline="0" noProof="0">
              <a:ln>
                <a:noFill/>
              </a:ln>
              <a:solidFill>
                <a:prstClr val="black"/>
              </a:solidFill>
              <a:effectLst/>
              <a:uLnTx/>
              <a:uFillTx/>
              <a:latin typeface="+mn-lt"/>
              <a:ea typeface="+mn-ea"/>
              <a:cs typeface="+mn-cs"/>
            </a:rPr>
            <a:t>３０</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年度に借入れた駅西土地区画整理事業債償還開始により元利償還金が約</a:t>
          </a:r>
          <a:r>
            <a:rPr kumimoji="1" lang="en-US" altLang="ja-JP" sz="900" b="0" i="0" u="none" strike="noStrike" kern="0" cap="none" spc="0" normalizeH="0" baseline="0" noProof="0">
              <a:ln>
                <a:noFill/>
              </a:ln>
              <a:solidFill>
                <a:prstClr val="black"/>
              </a:solidFill>
              <a:effectLst/>
              <a:uLnTx/>
              <a:uFillTx/>
              <a:latin typeface="+mn-lt"/>
              <a:ea typeface="+mn-ea"/>
              <a:cs typeface="+mn-cs"/>
            </a:rPr>
            <a:t>1</a:t>
          </a:r>
          <a:r>
            <a:rPr kumimoji="1" lang="ja-JP" altLang="en-US"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700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万円増加したことで、前年度比率</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en-US" sz="900" b="0" i="0" u="none" strike="noStrike" kern="0" cap="none" spc="0" normalizeH="0" baseline="0" noProof="0">
              <a:ln>
                <a:noFill/>
              </a:ln>
              <a:solidFill>
                <a:prstClr val="black"/>
              </a:solidFill>
              <a:effectLst/>
              <a:uLnTx/>
              <a:uFillTx/>
              <a:latin typeface="+mn-lt"/>
              <a:ea typeface="+mn-ea"/>
              <a:cs typeface="+mn-cs"/>
            </a:rPr>
            <a:t>か年平均）で</a:t>
          </a:r>
          <a:r>
            <a:rPr kumimoji="1" lang="en-US" altLang="ja-JP" sz="900" b="0" i="0" u="none" strike="noStrike" kern="0" cap="none" spc="0" normalizeH="0" baseline="0" noProof="0">
              <a:ln>
                <a:noFill/>
              </a:ln>
              <a:solidFill>
                <a:prstClr val="black"/>
              </a:solidFill>
              <a:effectLst/>
              <a:uLnTx/>
              <a:uFillTx/>
              <a:latin typeface="+mn-lt"/>
              <a:ea typeface="+mn-ea"/>
              <a:cs typeface="+mn-cs"/>
            </a:rPr>
            <a:t>0.2</a:t>
          </a:r>
          <a:r>
            <a:rPr kumimoji="1" lang="ja-JP" altLang="en-US" sz="900" b="0" i="0" u="none" strike="noStrike" kern="0" cap="none" spc="0" normalizeH="0" baseline="0" noProof="0">
              <a:ln>
                <a:noFill/>
              </a:ln>
              <a:solidFill>
                <a:prstClr val="black"/>
              </a:solidFill>
              <a:effectLst/>
              <a:uLnTx/>
              <a:uFillTx/>
              <a:latin typeface="+mn-lt"/>
              <a:ea typeface="+mn-ea"/>
              <a:cs typeface="+mn-cs"/>
            </a:rPr>
            <a:t>ポイント悪化しました</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56" name="テキスト ボックス 355"/>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9" name="直線コネクタ 358"/>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0" name="テキスト ボックス 359"/>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1" name="直線コネクタ 360"/>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2" name="テキスト ボックス 361"/>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3" name="直線コネクタ 362"/>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4" name="テキスト ボックス 363"/>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5" name="直線コネクタ 364"/>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6" name="テキスト ボックス 365"/>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7" name="直線コネクタ 366"/>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8" name="テキスト ボックス 367"/>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9" name="直線コネクタ 368"/>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2" name="直線コネクタ 371"/>
        <xdr:cNvCxnSpPr/>
      </xdr:nvCxnSpPr>
      <xdr:spPr>
        <a:xfrm flipV="1">
          <a:off x="15474950" y="6144623"/>
          <a:ext cx="0" cy="1341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3" name="公債費負担の状況最小値テキスト"/>
        <xdr:cNvSpPr txBox="1"/>
      </xdr:nvSpPr>
      <xdr:spPr>
        <a:xfrm>
          <a:off x="15563850" y="745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4" name="直線コネクタ 373"/>
        <xdr:cNvCxnSpPr/>
      </xdr:nvCxnSpPr>
      <xdr:spPr>
        <a:xfrm>
          <a:off x="15405100" y="74861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5" name="公債費負担の状況最大値テキスト"/>
        <xdr:cNvSpPr txBox="1"/>
      </xdr:nvSpPr>
      <xdr:spPr>
        <a:xfrm>
          <a:off x="15563850" y="589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76" name="直線コネクタ 375"/>
        <xdr:cNvCxnSpPr/>
      </xdr:nvCxnSpPr>
      <xdr:spPr>
        <a:xfrm>
          <a:off x="15405100" y="6144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165644</xdr:rowOff>
    </xdr:from>
    <xdr:to>
      <xdr:col>81</xdr:col>
      <xdr:colOff>44450</xdr:colOff>
      <xdr:row>38</xdr:row>
      <xdr:rowOff>7983</xdr:rowOff>
    </xdr:to>
    <xdr:cxnSp macro="">
      <xdr:nvCxnSpPr>
        <xdr:cNvPr id="377" name="直線コネクタ 376"/>
        <xdr:cNvCxnSpPr/>
      </xdr:nvCxnSpPr>
      <xdr:spPr>
        <a:xfrm>
          <a:off x="14712950" y="6368324"/>
          <a:ext cx="762000" cy="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78" name="公債費負担の状況平均値テキスト"/>
        <xdr:cNvSpPr txBox="1"/>
      </xdr:nvSpPr>
      <xdr:spPr>
        <a:xfrm>
          <a:off x="15563850" y="669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79" name="フローチャート: 判断 378"/>
        <xdr:cNvSpPr/>
      </xdr:nvSpPr>
      <xdr:spPr>
        <a:xfrm>
          <a:off x="15427960" y="671975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165644</xdr:rowOff>
    </xdr:from>
    <xdr:to>
      <xdr:col>77</xdr:col>
      <xdr:colOff>44450</xdr:colOff>
      <xdr:row>37</xdr:row>
      <xdr:rowOff>165644</xdr:rowOff>
    </xdr:to>
    <xdr:cxnSp macro="">
      <xdr:nvCxnSpPr>
        <xdr:cNvPr id="380" name="直線コネクタ 379"/>
        <xdr:cNvCxnSpPr/>
      </xdr:nvCxnSpPr>
      <xdr:spPr>
        <a:xfrm>
          <a:off x="13903960" y="6368324"/>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1" name="フローチャート: 判断 380"/>
        <xdr:cNvSpPr/>
      </xdr:nvSpPr>
      <xdr:spPr>
        <a:xfrm>
          <a:off x="14665960" y="670287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2" name="テキスト ボックス 381"/>
        <xdr:cNvSpPr txBox="1"/>
      </xdr:nvSpPr>
      <xdr:spPr>
        <a:xfrm>
          <a:off x="14370050" y="678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165644</xdr:rowOff>
    </xdr:from>
    <xdr:to>
      <xdr:col>72</xdr:col>
      <xdr:colOff>203200</xdr:colOff>
      <xdr:row>37</xdr:row>
      <xdr:rowOff>165644</xdr:rowOff>
    </xdr:to>
    <xdr:cxnSp macro="">
      <xdr:nvCxnSpPr>
        <xdr:cNvPr id="383" name="直線コネクタ 382"/>
        <xdr:cNvCxnSpPr/>
      </xdr:nvCxnSpPr>
      <xdr:spPr>
        <a:xfrm>
          <a:off x="13106400" y="636832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4" name="フローチャート: 判断 383"/>
        <xdr:cNvSpPr/>
      </xdr:nvSpPr>
      <xdr:spPr>
        <a:xfrm>
          <a:off x="13868400" y="67059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5" name="テキスト ボックス 384"/>
        <xdr:cNvSpPr txBox="1"/>
      </xdr:nvSpPr>
      <xdr:spPr>
        <a:xfrm>
          <a:off x="13557250" y="67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165644</xdr:rowOff>
    </xdr:from>
    <xdr:to>
      <xdr:col>68</xdr:col>
      <xdr:colOff>152400</xdr:colOff>
      <xdr:row>38</xdr:row>
      <xdr:rowOff>7983</xdr:rowOff>
    </xdr:to>
    <xdr:cxnSp macro="">
      <xdr:nvCxnSpPr>
        <xdr:cNvPr id="386" name="直線コネクタ 385"/>
        <xdr:cNvCxnSpPr/>
      </xdr:nvCxnSpPr>
      <xdr:spPr>
        <a:xfrm flipV="1">
          <a:off x="12293600" y="6368324"/>
          <a:ext cx="812800" cy="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87" name="フローチャート: 判断 386"/>
        <xdr:cNvSpPr/>
      </xdr:nvSpPr>
      <xdr:spPr>
        <a:xfrm>
          <a:off x="13055600" y="671975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88" name="テキスト ボックス 387"/>
        <xdr:cNvSpPr txBox="1"/>
      </xdr:nvSpPr>
      <xdr:spPr>
        <a:xfrm>
          <a:off x="12763500" y="680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89" name="フローチャート: 判断 388"/>
        <xdr:cNvSpPr/>
      </xdr:nvSpPr>
      <xdr:spPr>
        <a:xfrm>
          <a:off x="122428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0" name="テキスト ボックス 389"/>
        <xdr:cNvSpPr txBox="1"/>
      </xdr:nvSpPr>
      <xdr:spPr>
        <a:xfrm>
          <a:off x="119507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128633</xdr:rowOff>
    </xdr:from>
    <xdr:to>
      <xdr:col>81</xdr:col>
      <xdr:colOff>95250</xdr:colOff>
      <xdr:row>38</xdr:row>
      <xdr:rowOff>58782</xdr:rowOff>
    </xdr:to>
    <xdr:sp macro="" textlink="">
      <xdr:nvSpPr>
        <xdr:cNvPr id="396" name="楕円 395"/>
        <xdr:cNvSpPr/>
      </xdr:nvSpPr>
      <xdr:spPr>
        <a:xfrm>
          <a:off x="15427960" y="6331313"/>
          <a:ext cx="9779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145160</xdr:rowOff>
    </xdr:from>
    <xdr:ext cx="762000" cy="259045"/>
    <xdr:sp macro="" textlink="">
      <xdr:nvSpPr>
        <xdr:cNvPr id="397" name="公債費負担の状況該当値テキスト"/>
        <xdr:cNvSpPr txBox="1"/>
      </xdr:nvSpPr>
      <xdr:spPr>
        <a:xfrm>
          <a:off x="15563850" y="618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114844</xdr:rowOff>
    </xdr:from>
    <xdr:to>
      <xdr:col>77</xdr:col>
      <xdr:colOff>95250</xdr:colOff>
      <xdr:row>38</xdr:row>
      <xdr:rowOff>44994</xdr:rowOff>
    </xdr:to>
    <xdr:sp macro="" textlink="">
      <xdr:nvSpPr>
        <xdr:cNvPr id="398" name="楕円 397"/>
        <xdr:cNvSpPr/>
      </xdr:nvSpPr>
      <xdr:spPr>
        <a:xfrm>
          <a:off x="14665960" y="631752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55171</xdr:rowOff>
    </xdr:from>
    <xdr:ext cx="736600" cy="259045"/>
    <xdr:sp macro="" textlink="">
      <xdr:nvSpPr>
        <xdr:cNvPr id="399" name="テキスト ボックス 398"/>
        <xdr:cNvSpPr txBox="1"/>
      </xdr:nvSpPr>
      <xdr:spPr>
        <a:xfrm>
          <a:off x="14370050" y="6090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114844</xdr:rowOff>
    </xdr:from>
    <xdr:to>
      <xdr:col>73</xdr:col>
      <xdr:colOff>44450</xdr:colOff>
      <xdr:row>38</xdr:row>
      <xdr:rowOff>44994</xdr:rowOff>
    </xdr:to>
    <xdr:sp macro="" textlink="">
      <xdr:nvSpPr>
        <xdr:cNvPr id="400" name="楕円 399"/>
        <xdr:cNvSpPr/>
      </xdr:nvSpPr>
      <xdr:spPr>
        <a:xfrm>
          <a:off x="13868400" y="631752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55171</xdr:rowOff>
    </xdr:from>
    <xdr:ext cx="762000" cy="259045"/>
    <xdr:sp macro="" textlink="">
      <xdr:nvSpPr>
        <xdr:cNvPr id="401" name="テキスト ボックス 400"/>
        <xdr:cNvSpPr txBox="1"/>
      </xdr:nvSpPr>
      <xdr:spPr>
        <a:xfrm>
          <a:off x="13557250" y="609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114844</xdr:rowOff>
    </xdr:from>
    <xdr:to>
      <xdr:col>68</xdr:col>
      <xdr:colOff>203200</xdr:colOff>
      <xdr:row>38</xdr:row>
      <xdr:rowOff>44994</xdr:rowOff>
    </xdr:to>
    <xdr:sp macro="" textlink="">
      <xdr:nvSpPr>
        <xdr:cNvPr id="402" name="楕円 401"/>
        <xdr:cNvSpPr/>
      </xdr:nvSpPr>
      <xdr:spPr>
        <a:xfrm>
          <a:off x="13055600" y="631752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55171</xdr:rowOff>
    </xdr:from>
    <xdr:ext cx="762000" cy="259045"/>
    <xdr:sp macro="" textlink="">
      <xdr:nvSpPr>
        <xdr:cNvPr id="403" name="テキスト ボックス 402"/>
        <xdr:cNvSpPr txBox="1"/>
      </xdr:nvSpPr>
      <xdr:spPr>
        <a:xfrm>
          <a:off x="12763500" y="609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128633</xdr:rowOff>
    </xdr:from>
    <xdr:to>
      <xdr:col>64</xdr:col>
      <xdr:colOff>152400</xdr:colOff>
      <xdr:row>38</xdr:row>
      <xdr:rowOff>58782</xdr:rowOff>
    </xdr:to>
    <xdr:sp macro="" textlink="">
      <xdr:nvSpPr>
        <xdr:cNvPr id="404" name="楕円 403"/>
        <xdr:cNvSpPr/>
      </xdr:nvSpPr>
      <xdr:spPr>
        <a:xfrm>
          <a:off x="12242800" y="6331313"/>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68960</xdr:rowOff>
    </xdr:from>
    <xdr:ext cx="762000" cy="259045"/>
    <xdr:sp macro="" textlink="">
      <xdr:nvSpPr>
        <xdr:cNvPr id="405" name="テキスト ボックス 404"/>
        <xdr:cNvSpPr txBox="1"/>
      </xdr:nvSpPr>
      <xdr:spPr>
        <a:xfrm>
          <a:off x="11950700" y="610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将来負担額については、</a:t>
          </a:r>
          <a:r>
            <a:rPr kumimoji="1" lang="ja-JP" altLang="en-US" sz="900" b="0" i="0" u="none" strike="noStrike" kern="0" cap="none" spc="0" normalizeH="0" baseline="0" noProof="0">
              <a:ln>
                <a:noFill/>
              </a:ln>
              <a:solidFill>
                <a:prstClr val="black"/>
              </a:solidFill>
              <a:effectLst/>
              <a:uLnTx/>
              <a:uFillTx/>
              <a:latin typeface="+mn-lt"/>
              <a:ea typeface="+mn-ea"/>
              <a:cs typeface="+mn-cs"/>
            </a:rPr>
            <a:t>一般会計</a:t>
          </a:r>
          <a:r>
            <a:rPr kumimoji="1" lang="ja-JP" altLang="ja-JP" sz="900" b="0" i="0" u="none" strike="noStrike" kern="0" cap="none" spc="0" normalizeH="0" baseline="0" noProof="0">
              <a:ln>
                <a:noFill/>
              </a:ln>
              <a:solidFill>
                <a:prstClr val="black"/>
              </a:solidFill>
              <a:effectLst/>
              <a:uLnTx/>
              <a:uFillTx/>
              <a:latin typeface="+mn-lt"/>
              <a:ea typeface="+mn-ea"/>
              <a:cs typeface="+mn-cs"/>
            </a:rPr>
            <a:t>等の起債残高</a:t>
          </a:r>
          <a:r>
            <a:rPr kumimoji="1" lang="ja-JP" altLang="en-US" sz="900" b="0" i="0" u="none" strike="noStrike" kern="0" cap="none" spc="0" normalizeH="0" baseline="0" noProof="0">
              <a:ln>
                <a:noFill/>
              </a:ln>
              <a:solidFill>
                <a:prstClr val="black"/>
              </a:solidFill>
              <a:effectLst/>
              <a:uLnTx/>
              <a:uFillTx/>
              <a:latin typeface="+mn-lt"/>
              <a:ea typeface="+mn-ea"/>
              <a:cs typeface="+mn-cs"/>
            </a:rPr>
            <a:t>の</a:t>
          </a:r>
          <a:r>
            <a:rPr kumimoji="1" lang="ja-JP" altLang="ja-JP" sz="900" b="0" i="0" u="none" strike="noStrike" kern="0" cap="none" spc="0" normalizeH="0" baseline="0" noProof="0">
              <a:ln>
                <a:noFill/>
              </a:ln>
              <a:solidFill>
                <a:prstClr val="black"/>
              </a:solidFill>
              <a:effectLst/>
              <a:uLnTx/>
              <a:uFillTx/>
              <a:latin typeface="+mn-lt"/>
              <a:ea typeface="+mn-ea"/>
              <a:cs typeface="+mn-cs"/>
            </a:rPr>
            <a:t>減少</a:t>
          </a:r>
          <a:r>
            <a:rPr kumimoji="1" lang="ja-JP" altLang="en-US" sz="900" b="0" i="0" u="none" strike="noStrike" kern="0" cap="none" spc="0" normalizeH="0" baseline="0" noProof="0">
              <a:ln>
                <a:noFill/>
              </a:ln>
              <a:solidFill>
                <a:prstClr val="black"/>
              </a:solidFill>
              <a:effectLst/>
              <a:uLnTx/>
              <a:uFillTx/>
              <a:latin typeface="+mn-lt"/>
              <a:ea typeface="+mn-ea"/>
              <a:cs typeface="+mn-cs"/>
            </a:rPr>
            <a:t>及び公営企業債等繰入見込額の減少</a:t>
          </a:r>
          <a:r>
            <a:rPr kumimoji="1" lang="ja-JP" altLang="ja-JP" sz="900" b="0" i="0" u="none" strike="noStrike" kern="0" cap="none" spc="0" normalizeH="0" baseline="0" noProof="0">
              <a:ln>
                <a:noFill/>
              </a:ln>
              <a:solidFill>
                <a:prstClr val="black"/>
              </a:solidFill>
              <a:effectLst/>
              <a:uLnTx/>
              <a:uFillTx/>
              <a:latin typeface="+mn-lt"/>
              <a:ea typeface="+mn-ea"/>
              <a:cs typeface="+mn-cs"/>
            </a:rPr>
            <a:t>した影響により、将来負担額全体では約</a:t>
          </a:r>
          <a:r>
            <a:rPr kumimoji="1" lang="en-US" altLang="ja-JP" sz="900" b="0" i="0" u="none" strike="noStrike" kern="0" cap="none" spc="0" normalizeH="0" baseline="0" noProof="0">
              <a:ln>
                <a:noFill/>
              </a:ln>
              <a:solidFill>
                <a:prstClr val="black"/>
              </a:solidFill>
              <a:effectLst/>
              <a:uLnTx/>
              <a:uFillTx/>
              <a:latin typeface="+mn-lt"/>
              <a:ea typeface="+mn-ea"/>
              <a:cs typeface="+mn-cs"/>
            </a:rPr>
            <a:t>5</a:t>
          </a:r>
          <a:r>
            <a:rPr kumimoji="1" lang="ja-JP" altLang="ja-JP"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4</a:t>
          </a:r>
          <a:r>
            <a:rPr kumimoji="1" lang="ja-JP" altLang="ja-JP" sz="900" b="0" i="0" u="none" strike="noStrike" kern="0" cap="none" spc="0" normalizeH="0" baseline="0" noProof="0">
              <a:ln>
                <a:noFill/>
              </a:ln>
              <a:solidFill>
                <a:prstClr val="black"/>
              </a:solidFill>
              <a:effectLst/>
              <a:uLnTx/>
              <a:uFillTx/>
              <a:latin typeface="+mn-lt"/>
              <a:ea typeface="+mn-ea"/>
              <a:cs typeface="+mn-cs"/>
            </a:rPr>
            <a:t>千万円の減額となりました。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一方、充当可能財源等では、財政調整基金を約</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8</a:t>
          </a:r>
          <a:r>
            <a:rPr kumimoji="1" lang="ja-JP" altLang="ja-JP" sz="900" b="0" i="0" u="none" strike="noStrike" kern="0" cap="none" spc="0" normalizeH="0" baseline="0" noProof="0">
              <a:ln>
                <a:noFill/>
              </a:ln>
              <a:solidFill>
                <a:prstClr val="black"/>
              </a:solidFill>
              <a:effectLst/>
              <a:uLnTx/>
              <a:uFillTx/>
              <a:latin typeface="+mn-lt"/>
              <a:ea typeface="+mn-ea"/>
              <a:cs typeface="+mn-cs"/>
            </a:rPr>
            <a:t>千万円積み立てたことなどにより、充当可能基金が約</a:t>
          </a:r>
          <a:r>
            <a:rPr kumimoji="1" lang="en-US" altLang="ja-JP" sz="900" b="0" i="0" u="none" strike="noStrike" kern="0" cap="none" spc="0" normalizeH="0" baseline="0" noProof="0">
              <a:ln>
                <a:noFill/>
              </a:ln>
              <a:solidFill>
                <a:prstClr val="black"/>
              </a:solidFill>
              <a:effectLst/>
              <a:uLnTx/>
              <a:uFillTx/>
              <a:latin typeface="+mn-lt"/>
              <a:ea typeface="+mn-ea"/>
              <a:cs typeface="+mn-cs"/>
            </a:rPr>
            <a:t>4</a:t>
          </a:r>
          <a:r>
            <a:rPr kumimoji="1" lang="ja-JP" altLang="ja-JP"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en-US" sz="900" b="0" i="0" u="none" strike="noStrike" kern="0" cap="none" spc="0" normalizeH="0" baseline="0" noProof="0">
              <a:ln>
                <a:noFill/>
              </a:ln>
              <a:solidFill>
                <a:prstClr val="black"/>
              </a:solidFill>
              <a:effectLst/>
              <a:uLnTx/>
              <a:uFillTx/>
              <a:latin typeface="+mn-lt"/>
              <a:ea typeface="+mn-ea"/>
              <a:cs typeface="+mn-cs"/>
            </a:rPr>
            <a:t>千万</a:t>
          </a:r>
          <a:r>
            <a:rPr kumimoji="1" lang="ja-JP" altLang="ja-JP" sz="900" b="0" i="0" u="none" strike="noStrike" kern="0" cap="none" spc="0" normalizeH="0" baseline="0" noProof="0">
              <a:ln>
                <a:noFill/>
              </a:ln>
              <a:solidFill>
                <a:prstClr val="black"/>
              </a:solidFill>
              <a:effectLst/>
              <a:uLnTx/>
              <a:uFillTx/>
              <a:latin typeface="+mn-lt"/>
              <a:ea typeface="+mn-ea"/>
              <a:cs typeface="+mn-cs"/>
            </a:rPr>
            <a:t>円増加し、充当可能財源全体で約</a:t>
          </a:r>
          <a:r>
            <a:rPr kumimoji="1" lang="en-US" altLang="ja-JP" sz="900" b="0" i="0" u="none" strike="noStrike" kern="0" cap="none" spc="0" normalizeH="0" baseline="0" noProof="0">
              <a:ln>
                <a:noFill/>
              </a:ln>
              <a:solidFill>
                <a:prstClr val="black"/>
              </a:solidFill>
              <a:effectLst/>
              <a:uLnTx/>
              <a:uFillTx/>
              <a:latin typeface="+mn-lt"/>
              <a:ea typeface="+mn-ea"/>
              <a:cs typeface="+mn-cs"/>
            </a:rPr>
            <a:t>1</a:t>
          </a:r>
          <a:r>
            <a:rPr kumimoji="1" lang="ja-JP" altLang="ja-JP"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1</a:t>
          </a:r>
          <a:r>
            <a:rPr kumimoji="1" lang="ja-JP" altLang="en-US" sz="900" b="0" i="0" u="none" strike="noStrike" kern="0" cap="none" spc="0" normalizeH="0" baseline="0" noProof="0">
              <a:ln>
                <a:noFill/>
              </a:ln>
              <a:solidFill>
                <a:prstClr val="black"/>
              </a:solidFill>
              <a:effectLst/>
              <a:uLnTx/>
              <a:uFillTx/>
              <a:latin typeface="+mn-lt"/>
              <a:ea typeface="+mn-ea"/>
              <a:cs typeface="+mn-cs"/>
            </a:rPr>
            <a:t>千万</a:t>
          </a:r>
          <a:r>
            <a:rPr kumimoji="1" lang="ja-JP" altLang="ja-JP" sz="900" b="0" i="0" u="none" strike="noStrike" kern="0" cap="none" spc="0" normalizeH="0" baseline="0" noProof="0">
              <a:ln>
                <a:noFill/>
              </a:ln>
              <a:solidFill>
                <a:prstClr val="black"/>
              </a:solidFill>
              <a:effectLst/>
              <a:uLnTx/>
              <a:uFillTx/>
              <a:latin typeface="+mn-lt"/>
              <a:ea typeface="+mn-ea"/>
              <a:cs typeface="+mn-cs"/>
            </a:rPr>
            <a:t>円の増額となりました。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将来負担額及び充当可能財源等が共に改善した影響により、将来負担比率が</a:t>
          </a:r>
          <a:r>
            <a:rPr kumimoji="1" lang="en-US" altLang="ja-JP" sz="900" b="0" i="0" u="none" strike="noStrike" kern="0" cap="none" spc="0" normalizeH="0" baseline="0" noProof="0">
              <a:ln>
                <a:noFill/>
              </a:ln>
              <a:solidFill>
                <a:prstClr val="black"/>
              </a:solidFill>
              <a:effectLst/>
              <a:uLnTx/>
              <a:uFillTx/>
              <a:latin typeface="+mn-lt"/>
              <a:ea typeface="+mn-ea"/>
              <a:cs typeface="+mn-cs"/>
            </a:rPr>
            <a:t>9.5</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ポイント改善しました。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36" name="直線コネクタ 435"/>
        <xdr:cNvCxnSpPr/>
      </xdr:nvCxnSpPr>
      <xdr:spPr>
        <a:xfrm flipV="1">
          <a:off x="15474950" y="2263684"/>
          <a:ext cx="0" cy="1611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37" name="将来負担の状況最小値テキスト"/>
        <xdr:cNvSpPr txBox="1"/>
      </xdr:nvSpPr>
      <xdr:spPr>
        <a:xfrm>
          <a:off x="15563850" y="385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38" name="直線コネクタ 437"/>
        <xdr:cNvCxnSpPr/>
      </xdr:nvCxnSpPr>
      <xdr:spPr>
        <a:xfrm>
          <a:off x="15405100" y="38756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9" name="将来負担の状況最大値テキスト"/>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1" name="将来負担の状況平均値テキスト"/>
        <xdr:cNvSpPr txBox="1"/>
      </xdr:nvSpPr>
      <xdr:spPr>
        <a:xfrm>
          <a:off x="15563850" y="2203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2" name="フローチャート: 判断 441"/>
        <xdr:cNvSpPr/>
      </xdr:nvSpPr>
      <xdr:spPr>
        <a:xfrm>
          <a:off x="15427960" y="22312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3" name="フローチャート: 判断 442"/>
        <xdr:cNvSpPr/>
      </xdr:nvSpPr>
      <xdr:spPr>
        <a:xfrm>
          <a:off x="14665960" y="22657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4" name="テキスト ボックス 443"/>
        <xdr:cNvSpPr txBox="1"/>
      </xdr:nvSpPr>
      <xdr:spPr>
        <a:xfrm>
          <a:off x="14370050" y="203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5" name="フローチャート: 判断 444"/>
        <xdr:cNvSpPr/>
      </xdr:nvSpPr>
      <xdr:spPr>
        <a:xfrm>
          <a:off x="13868400" y="23871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126594</xdr:rowOff>
    </xdr:from>
    <xdr:ext cx="762000" cy="259045"/>
    <xdr:sp macro="" textlink="">
      <xdr:nvSpPr>
        <xdr:cNvPr id="446" name="テキスト ボックス 445"/>
        <xdr:cNvSpPr txBox="1"/>
      </xdr:nvSpPr>
      <xdr:spPr>
        <a:xfrm>
          <a:off x="13557250" y="247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47" name="フローチャート: 判断 446"/>
        <xdr:cNvSpPr/>
      </xdr:nvSpPr>
      <xdr:spPr>
        <a:xfrm>
          <a:off x="13055600" y="244233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48" name="テキスト ボックス 447"/>
        <xdr:cNvSpPr txBox="1"/>
      </xdr:nvSpPr>
      <xdr:spPr>
        <a:xfrm>
          <a:off x="12763500" y="221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49" name="フローチャート: 判断 448"/>
        <xdr:cNvSpPr/>
      </xdr:nvSpPr>
      <xdr:spPr>
        <a:xfrm>
          <a:off x="12242800" y="24182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0" name="テキスト ボックス 449"/>
        <xdr:cNvSpPr txBox="1"/>
      </xdr:nvSpPr>
      <xdr:spPr>
        <a:xfrm>
          <a:off x="11950700" y="219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102507</xdr:rowOff>
    </xdr:from>
    <xdr:to>
      <xdr:col>73</xdr:col>
      <xdr:colOff>44450</xdr:colOff>
      <xdr:row>14</xdr:row>
      <xdr:rowOff>32657</xdr:rowOff>
    </xdr:to>
    <xdr:sp macro="" textlink="">
      <xdr:nvSpPr>
        <xdr:cNvPr id="456" name="楕円 455"/>
        <xdr:cNvSpPr/>
      </xdr:nvSpPr>
      <xdr:spPr>
        <a:xfrm>
          <a:off x="13868400" y="228182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42834</xdr:rowOff>
    </xdr:from>
    <xdr:ext cx="762000" cy="259045"/>
    <xdr:sp macro="" textlink="">
      <xdr:nvSpPr>
        <xdr:cNvPr id="457" name="テキスト ボックス 456"/>
        <xdr:cNvSpPr txBox="1"/>
      </xdr:nvSpPr>
      <xdr:spPr>
        <a:xfrm>
          <a:off x="13557250" y="205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32,161
31,276
16.85
16,112,928
15,648,623
464,305
7,291,640
7,917,798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給については、類似団体とほぼ同等の水準となっていますが、非常勤職員に係る経費が類似団体と比較し多いことにより、人件費全体では、類似団体平均値を上回っている状況となっています。また、会計年度任用職員</a:t>
          </a:r>
          <a:r>
            <a:rPr kumimoji="1" lang="ja-JP" altLang="en-US" sz="1100">
              <a:solidFill>
                <a:schemeClr val="dk1"/>
              </a:solidFill>
              <a:effectLst/>
              <a:latin typeface="+mn-lt"/>
              <a:ea typeface="+mn-ea"/>
              <a:cs typeface="+mn-cs"/>
            </a:rPr>
            <a:t>報酬の増加や期末・勤勉手当</a:t>
          </a:r>
          <a:r>
            <a:rPr kumimoji="1" lang="ja-JP" altLang="ja-JP" sz="1100">
              <a:solidFill>
                <a:schemeClr val="dk1"/>
              </a:solidFill>
              <a:effectLst/>
              <a:latin typeface="+mn-lt"/>
              <a:ea typeface="+mn-ea"/>
              <a:cs typeface="+mn-cs"/>
            </a:rPr>
            <a:t>が増加したことが主な要因となり、人件費全体では増額となりました。今後も給与の適正化、適切な定員管理により人件費の抑制に努めます。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43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043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97282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860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物件費に係る経常収支比率が類似団体平均値より高い水準にあるのは、類似団体と比較し委託料が多いことが主な要因となっています。</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年度は、新型コロナウイルス感染症の影響</a:t>
          </a:r>
          <a:r>
            <a:rPr kumimoji="1" lang="ja-JP" altLang="en-US" sz="1100">
              <a:solidFill>
                <a:schemeClr val="dk1"/>
              </a:solidFill>
              <a:effectLst/>
              <a:latin typeface="+mn-lt"/>
              <a:ea typeface="+mn-ea"/>
              <a:cs typeface="+mn-cs"/>
            </a:rPr>
            <a:t>からの回復による経常経費全体の増により</a:t>
          </a:r>
          <a:r>
            <a:rPr kumimoji="1" lang="ja-JP" altLang="ja-JP" sz="1100">
              <a:solidFill>
                <a:schemeClr val="dk1"/>
              </a:solidFill>
              <a:effectLst/>
              <a:latin typeface="+mn-lt"/>
              <a:ea typeface="+mn-ea"/>
              <a:cs typeface="+mn-cs"/>
            </a:rPr>
            <a:t>、比率としては前年度比で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a:t>
          </a:r>
          <a:r>
            <a:rPr kumimoji="1" lang="ja-JP" altLang="en-US" sz="1100">
              <a:solidFill>
                <a:schemeClr val="dk1"/>
              </a:solidFill>
              <a:effectLst/>
              <a:latin typeface="+mn-lt"/>
              <a:ea typeface="+mn-ea"/>
              <a:cs typeface="+mn-cs"/>
            </a:rPr>
            <a:t>ン</a:t>
          </a:r>
          <a:r>
            <a:rPr kumimoji="1" lang="ja-JP" altLang="ja-JP" sz="1100">
              <a:solidFill>
                <a:schemeClr val="dk1"/>
              </a:solidFill>
              <a:effectLst/>
              <a:latin typeface="+mn-lt"/>
              <a:ea typeface="+mn-ea"/>
              <a:cs typeface="+mn-cs"/>
            </a:rPr>
            <a:t>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しました。</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51562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9113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168148</xdr:rowOff>
    </xdr:from>
    <xdr:to>
      <xdr:col>78</xdr:col>
      <xdr:colOff>69850</xdr:colOff>
      <xdr:row>17</xdr:row>
      <xdr:rowOff>88138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9113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0027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161290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84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117348</xdr:rowOff>
    </xdr:from>
    <xdr:to>
      <xdr:col>78</xdr:col>
      <xdr:colOff>120650</xdr:colOff>
      <xdr:row>17</xdr:row>
      <xdr:rowOff>47498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類似団体と比較し、児童福祉費に係る扶助費が高い水準となっており、平均を上回る要因の一つとなっています。保育園児童運営委託料などの割合が高く推移している影響により、経常的支出は約</a:t>
          </a:r>
          <a:r>
            <a:rPr kumimoji="1" lang="en-US" altLang="ja-JP" sz="1100">
              <a:solidFill>
                <a:schemeClr val="dk1"/>
              </a:solidFill>
              <a:effectLst/>
              <a:latin typeface="+mn-lt"/>
              <a:ea typeface="+mn-ea"/>
              <a:cs typeface="+mn-cs"/>
            </a:rPr>
            <a:t>6,800</a:t>
          </a:r>
          <a:r>
            <a:rPr kumimoji="1" lang="ja-JP" altLang="ja-JP" sz="1100">
              <a:solidFill>
                <a:schemeClr val="dk1"/>
              </a:solidFill>
              <a:effectLst/>
              <a:latin typeface="+mn-lt"/>
              <a:ea typeface="+mn-ea"/>
              <a:cs typeface="+mn-cs"/>
            </a:rPr>
            <a:t>万円増加して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、補助金などの特定財源を活用した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、経常収支比率は前年度比で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となりました。今後も制度改正等を注視するとともに、適切な給付に努めます。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118835</xdr:rowOff>
    </xdr:from>
    <xdr:to>
      <xdr:col>24</xdr:col>
      <xdr:colOff>25400</xdr:colOff>
      <xdr:row>60</xdr:row>
      <xdr:rowOff>23585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2343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118835</xdr:rowOff>
    </xdr:from>
    <xdr:to>
      <xdr:col>19</xdr:col>
      <xdr:colOff>187325</xdr:colOff>
      <xdr:row>60</xdr:row>
      <xdr:rowOff>23585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234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86178</xdr:rowOff>
    </xdr:from>
    <xdr:to>
      <xdr:col>15</xdr:col>
      <xdr:colOff>98425</xdr:colOff>
      <xdr:row>60</xdr:row>
      <xdr:rowOff>23585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2017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86178</xdr:rowOff>
    </xdr:from>
    <xdr:to>
      <xdr:col>11</xdr:col>
      <xdr:colOff>9525</xdr:colOff>
      <xdr:row>59</xdr:row>
      <xdr:rowOff>86178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201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144235</xdr:rowOff>
    </xdr:from>
    <xdr:to>
      <xdr:col>24</xdr:col>
      <xdr:colOff>76200</xdr:colOff>
      <xdr:row>60</xdr:row>
      <xdr:rowOff>74385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52812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144235</xdr:rowOff>
    </xdr:from>
    <xdr:to>
      <xdr:col>15</xdr:col>
      <xdr:colOff>149225</xdr:colOff>
      <xdr:row>60</xdr:row>
      <xdr:rowOff>74385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59162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35378</xdr:rowOff>
    </xdr:from>
    <xdr:to>
      <xdr:col>11</xdr:col>
      <xdr:colOff>60325</xdr:colOff>
      <xdr:row>59</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121755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維持補修については</a:t>
          </a:r>
          <a:r>
            <a:rPr kumimoji="1" lang="ja-JP" altLang="en-US" sz="1100">
              <a:solidFill>
                <a:schemeClr val="dk1"/>
              </a:solidFill>
              <a:effectLst/>
              <a:latin typeface="+mn-lt"/>
              <a:ea typeface="+mn-ea"/>
              <a:cs typeface="+mn-cs"/>
            </a:rPr>
            <a:t>各種補助金を活用しているものの</a:t>
          </a:r>
          <a:r>
            <a:rPr kumimoji="1" lang="ja-JP" altLang="ja-JP" sz="1100">
              <a:solidFill>
                <a:schemeClr val="dk1"/>
              </a:solidFill>
              <a:effectLst/>
              <a:latin typeface="+mn-lt"/>
              <a:ea typeface="+mn-ea"/>
              <a:cs typeface="+mn-cs"/>
            </a:rPr>
            <a:t>修繕料の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により、前年度比で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しました。　</a:t>
          </a:r>
          <a:endParaRPr lang="ja-JP" altLang="ja-JP" sz="1400">
            <a:effectLst/>
          </a:endParaRPr>
        </a:p>
        <a:p>
          <a:r>
            <a:rPr kumimoji="1" lang="ja-JP" altLang="ja-JP" sz="1100">
              <a:solidFill>
                <a:schemeClr val="dk1"/>
              </a:solidFill>
              <a:effectLst/>
              <a:latin typeface="+mn-lt"/>
              <a:ea typeface="+mn-ea"/>
              <a:cs typeface="+mn-cs"/>
            </a:rPr>
            <a:t>　また、繰出金については、特定財源の増加</a:t>
          </a:r>
          <a:r>
            <a:rPr kumimoji="1" lang="ja-JP" altLang="en-US" sz="1100">
              <a:solidFill>
                <a:schemeClr val="dk1"/>
              </a:solidFill>
              <a:effectLst/>
              <a:latin typeface="+mn-lt"/>
              <a:ea typeface="+mn-ea"/>
              <a:cs typeface="+mn-cs"/>
            </a:rPr>
            <a:t>があったものの、</a:t>
          </a:r>
          <a:r>
            <a:rPr kumimoji="1" lang="ja-JP" altLang="ja-JP" sz="1100">
              <a:solidFill>
                <a:schemeClr val="dk1"/>
              </a:solidFill>
              <a:effectLst/>
              <a:latin typeface="+mn-lt"/>
              <a:ea typeface="+mn-ea"/>
              <a:cs typeface="+mn-cs"/>
            </a:rPr>
            <a:t>各特別会計への繰出金の</a:t>
          </a:r>
          <a:r>
            <a:rPr kumimoji="1" lang="ja-JP" altLang="en-US" sz="1100">
              <a:solidFill>
                <a:schemeClr val="dk1"/>
              </a:solidFill>
              <a:effectLst/>
              <a:latin typeface="+mn-lt"/>
              <a:ea typeface="+mn-ea"/>
              <a:cs typeface="+mn-cs"/>
            </a:rPr>
            <a:t>増加により、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しました。</a:t>
          </a:r>
          <a:endParaRPr lang="ja-JP" altLang="ja-JP" sz="1400">
            <a:effectLst/>
          </a:endParaRPr>
        </a:p>
        <a:p>
          <a:r>
            <a:rPr kumimoji="1" lang="ja-JP" altLang="ja-JP" sz="1100">
              <a:solidFill>
                <a:schemeClr val="dk1"/>
              </a:solidFill>
              <a:effectLst/>
              <a:latin typeface="+mn-lt"/>
              <a:ea typeface="+mn-ea"/>
              <a:cs typeface="+mn-cs"/>
            </a:rPr>
            <a:t>今後、施設の老朽化により上昇していくと見込まれます。財政運営に影響のないよう、年度間での経費の平準化を図るなど計画的な維持管理に努めます。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148772</xdr:rowOff>
    </xdr:from>
    <xdr:to>
      <xdr:col>82</xdr:col>
      <xdr:colOff>107950</xdr:colOff>
      <xdr:row>55</xdr:row>
      <xdr:rowOff>64407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4070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148772</xdr:rowOff>
    </xdr:from>
    <xdr:to>
      <xdr:col>78</xdr:col>
      <xdr:colOff>69850</xdr:colOff>
      <xdr:row>55</xdr:row>
      <xdr:rowOff>53522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407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53522</xdr:rowOff>
    </xdr:from>
    <xdr:to>
      <xdr:col>73</xdr:col>
      <xdr:colOff>180975</xdr:colOff>
      <xdr:row>56</xdr:row>
      <xdr:rowOff>132443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483272"/>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99785</xdr:rowOff>
    </xdr:from>
    <xdr:to>
      <xdr:col>69</xdr:col>
      <xdr:colOff>92075</xdr:colOff>
      <xdr:row>56</xdr:row>
      <xdr:rowOff>132443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00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13607</xdr:rowOff>
    </xdr:from>
    <xdr:to>
      <xdr:col>82</xdr:col>
      <xdr:colOff>158750</xdr:colOff>
      <xdr:row>55</xdr:row>
      <xdr:rowOff>115207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30134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97972</xdr:rowOff>
    </xdr:from>
    <xdr:to>
      <xdr:col>78</xdr:col>
      <xdr:colOff>120650</xdr:colOff>
      <xdr:row>55</xdr:row>
      <xdr:rowOff>28122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38299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2722</xdr:rowOff>
    </xdr:from>
    <xdr:to>
      <xdr:col>74</xdr:col>
      <xdr:colOff>31750</xdr:colOff>
      <xdr:row>55</xdr:row>
      <xdr:rowOff>104322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114499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81643</xdr:rowOff>
    </xdr:from>
    <xdr:to>
      <xdr:col>69</xdr:col>
      <xdr:colOff>142875</xdr:colOff>
      <xdr:row>57</xdr:row>
      <xdr:rowOff>11793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21970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48985</xdr:rowOff>
    </xdr:from>
    <xdr:to>
      <xdr:col>65</xdr:col>
      <xdr:colOff>53975</xdr:colOff>
      <xdr:row>56</xdr:row>
      <xdr:rowOff>150585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160762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補助費等に係る経常収支比率については、東京消防庁への事務委託料が主な要因となり、類似団体平均より高い水準にありますが、令和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市町村総合交付金の充当額の減額の影響</a:t>
          </a:r>
          <a:r>
            <a:rPr kumimoji="1" lang="ja-JP" altLang="ja-JP" sz="1100">
              <a:solidFill>
                <a:schemeClr val="dk1"/>
              </a:solidFill>
              <a:effectLst/>
              <a:latin typeface="+mn-lt"/>
              <a:ea typeface="+mn-ea"/>
              <a:cs typeface="+mn-cs"/>
            </a:rPr>
            <a:t>などにより前年度比で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しました。</a:t>
          </a:r>
          <a:endParaRPr lang="ja-JP" altLang="ja-JP" sz="1400">
            <a:effectLst/>
          </a:endParaRPr>
        </a:p>
        <a:p>
          <a:r>
            <a:rPr kumimoji="1" lang="ja-JP" altLang="ja-JP" sz="1100">
              <a:solidFill>
                <a:schemeClr val="dk1"/>
              </a:solidFill>
              <a:effectLst/>
              <a:latin typeface="+mn-lt"/>
              <a:ea typeface="+mn-ea"/>
              <a:cs typeface="+mn-cs"/>
            </a:rPr>
            <a:t>　今後も補助金については、制度の在り方や整理統合等を検証し、補助費等の抑制に努めます。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65278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494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133858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494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133858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36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101854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36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年度に起債した箱根ケ崎駅西土地区画整理事業債の元金償還が開始となったことにより、令和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年度は前年度比で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ポイント悪化しました。</a:t>
          </a:r>
          <a:endParaRPr lang="ja-JP" altLang="ja-JP" sz="1400">
            <a:effectLst/>
          </a:endParaRPr>
        </a:p>
        <a:p>
          <a:r>
            <a:rPr kumimoji="1" lang="ja-JP" altLang="ja-JP" sz="1100">
              <a:solidFill>
                <a:schemeClr val="dk1"/>
              </a:solidFill>
              <a:effectLst/>
              <a:latin typeface="+mn-lt"/>
              <a:ea typeface="+mn-ea"/>
              <a:cs typeface="+mn-cs"/>
            </a:rPr>
            <a:t>　類似団体と比較して大幅に平均を下回っており、良好な水準を保っています。　今後も引き続き、地方債に依存しない財政運営を念頭に、公債費の抑制に努めます</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56134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28828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14986</xdr:rowOff>
    </xdr:from>
    <xdr:to>
      <xdr:col>19</xdr:col>
      <xdr:colOff>187325</xdr:colOff>
      <xdr:row>75</xdr:row>
      <xdr:rowOff>24130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2873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xdr:rowOff>
    </xdr:from>
    <xdr:to>
      <xdr:col>15</xdr:col>
      <xdr:colOff>98425</xdr:colOff>
      <xdr:row>75</xdr:row>
      <xdr:rowOff>14986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2869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xdr:rowOff>
    </xdr:from>
    <xdr:to>
      <xdr:col>11</xdr:col>
      <xdr:colOff>9525</xdr:colOff>
      <xdr:row>75</xdr:row>
      <xdr:rowOff>14986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2869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xdr:rowOff>
    </xdr:from>
    <xdr:to>
      <xdr:col>24</xdr:col>
      <xdr:colOff>76200</xdr:colOff>
      <xdr:row>75</xdr:row>
      <xdr:rowOff>106934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21861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70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135636</xdr:rowOff>
    </xdr:from>
    <xdr:to>
      <xdr:col>15</xdr:col>
      <xdr:colOff>149225</xdr:colOff>
      <xdr:row>75</xdr:row>
      <xdr:rowOff>65786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75963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131064</xdr:rowOff>
    </xdr:from>
    <xdr:to>
      <xdr:col>11</xdr:col>
      <xdr:colOff>60325</xdr:colOff>
      <xdr:row>75</xdr:row>
      <xdr:rowOff>61214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71391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135636</xdr:rowOff>
    </xdr:from>
    <xdr:to>
      <xdr:col>6</xdr:col>
      <xdr:colOff>171450</xdr:colOff>
      <xdr:row>75</xdr:row>
      <xdr:rowOff>65786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75963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人件費については、会計年度任用職員報酬や期末勤勉手当の増加が主な要因となり、経常的経費は約</a:t>
          </a:r>
          <a:r>
            <a:rPr kumimoji="1" lang="en-US" altLang="ja-JP" sz="1100">
              <a:solidFill>
                <a:schemeClr val="dk1"/>
              </a:solidFill>
              <a:effectLst/>
              <a:latin typeface="+mn-lt"/>
              <a:ea typeface="+mn-ea"/>
              <a:cs typeface="+mn-cs"/>
            </a:rPr>
            <a:t>4,500</a:t>
          </a:r>
          <a:r>
            <a:rPr kumimoji="1" lang="ja-JP" altLang="ja-JP" sz="1100">
              <a:solidFill>
                <a:schemeClr val="dk1"/>
              </a:solidFill>
              <a:effectLst/>
              <a:latin typeface="+mn-lt"/>
              <a:ea typeface="+mn-ea"/>
              <a:cs typeface="+mn-cs"/>
            </a:rPr>
            <a:t>万円増加しました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保育園児童運営委託料などの割合が高く推移している影響により、経常的支出は約</a:t>
          </a:r>
          <a:r>
            <a:rPr kumimoji="1" lang="en-US" altLang="ja-JP" sz="1100">
              <a:solidFill>
                <a:schemeClr val="dk1"/>
              </a:solidFill>
              <a:effectLst/>
              <a:latin typeface="+mn-lt"/>
              <a:ea typeface="+mn-ea"/>
              <a:cs typeface="+mn-cs"/>
            </a:rPr>
            <a:t>6,800</a:t>
          </a:r>
          <a:r>
            <a:rPr kumimoji="1" lang="ja-JP" altLang="ja-JP" sz="1100">
              <a:solidFill>
                <a:schemeClr val="dk1"/>
              </a:solidFill>
              <a:effectLst/>
              <a:latin typeface="+mn-lt"/>
              <a:ea typeface="+mn-ea"/>
              <a:cs typeface="+mn-cs"/>
            </a:rPr>
            <a:t>万円増加しています。　</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、その他の経費</a:t>
          </a:r>
          <a:r>
            <a:rPr kumimoji="1" lang="ja-JP" altLang="en-US" sz="1100">
              <a:solidFill>
                <a:schemeClr val="dk1"/>
              </a:solidFill>
              <a:effectLst/>
              <a:latin typeface="+mn-lt"/>
              <a:ea typeface="+mn-ea"/>
              <a:cs typeface="+mn-cs"/>
            </a:rPr>
            <a:t>においても</a:t>
          </a:r>
          <a:r>
            <a:rPr kumimoji="1" lang="ja-JP" altLang="ja-JP" sz="1100">
              <a:solidFill>
                <a:schemeClr val="dk1"/>
              </a:solidFill>
              <a:effectLst/>
              <a:latin typeface="+mn-lt"/>
              <a:ea typeface="+mn-ea"/>
              <a:cs typeface="+mn-cs"/>
            </a:rPr>
            <a:t>、前年度比で経常的経費が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し、経常的収入が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していることから、全体では前年度比で</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しました。今後も経常経費の削減に努めます。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58420</xdr:rowOff>
    </xdr:from>
    <xdr:to>
      <xdr:col>82</xdr:col>
      <xdr:colOff>107950</xdr:colOff>
      <xdr:row>80</xdr:row>
      <xdr:rowOff>46989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60297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58420</xdr:rowOff>
    </xdr:from>
    <xdr:to>
      <xdr:col>78</xdr:col>
      <xdr:colOff>69850</xdr:colOff>
      <xdr:row>80</xdr:row>
      <xdr:rowOff>115570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60297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115570</xdr:rowOff>
    </xdr:from>
    <xdr:to>
      <xdr:col>73</xdr:col>
      <xdr:colOff>180975</xdr:colOff>
      <xdr:row>80</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831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85089</xdr:rowOff>
    </xdr:from>
    <xdr:to>
      <xdr:col>69</xdr:col>
      <xdr:colOff>92075</xdr:colOff>
      <xdr:row>80</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801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167639</xdr:rowOff>
    </xdr:from>
    <xdr:to>
      <xdr:col>82</xdr:col>
      <xdr:colOff>158750</xdr:colOff>
      <xdr:row>80</xdr:row>
      <xdr:rowOff>97789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139716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xdr:rowOff>
    </xdr:from>
    <xdr:to>
      <xdr:col>78</xdr:col>
      <xdr:colOff>120650</xdr:colOff>
      <xdr:row>79</xdr:row>
      <xdr:rowOff>109220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93997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63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64770</xdr:rowOff>
    </xdr:from>
    <xdr:to>
      <xdr:col>74</xdr:col>
      <xdr:colOff>31750</xdr:colOff>
      <xdr:row>80</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151147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64770</xdr:rowOff>
    </xdr:from>
    <xdr:to>
      <xdr:col>69</xdr:col>
      <xdr:colOff>142875</xdr:colOff>
      <xdr:row>80</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151147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34289</xdr:rowOff>
    </xdr:from>
    <xdr:to>
      <xdr:col>65</xdr:col>
      <xdr:colOff>53975</xdr:colOff>
      <xdr:row>80</xdr:row>
      <xdr:rowOff>135889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120666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3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9755</xdr:rowOff>
    </xdr:from>
    <xdr:to>
      <xdr:col>29</xdr:col>
      <xdr:colOff>127000</xdr:colOff>
      <xdr:row>17</xdr:row>
      <xdr:rowOff>30068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72030"/>
          <a:ext cx="647700" cy="2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30068</xdr:rowOff>
    </xdr:from>
    <xdr:to>
      <xdr:col>26</xdr:col>
      <xdr:colOff>50800</xdr:colOff>
      <xdr:row>17</xdr:row>
      <xdr:rowOff>53157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92343"/>
          <a:ext cx="6985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53157</xdr:rowOff>
    </xdr:from>
    <xdr:to>
      <xdr:col>22</xdr:col>
      <xdr:colOff>114300</xdr:colOff>
      <xdr:row>17</xdr:row>
      <xdr:rowOff>87202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15432"/>
          <a:ext cx="698500" cy="34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87202</xdr:rowOff>
    </xdr:from>
    <xdr:to>
      <xdr:col>18</xdr:col>
      <xdr:colOff>177800</xdr:colOff>
      <xdr:row>17</xdr:row>
      <xdr:rowOff>118814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49477"/>
          <a:ext cx="698500" cy="3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130405</xdr:rowOff>
    </xdr:from>
    <xdr:to>
      <xdr:col>29</xdr:col>
      <xdr:colOff>177800</xdr:colOff>
      <xdr:row>17</xdr:row>
      <xdr:rowOff>60555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21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146932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6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150718</xdr:rowOff>
    </xdr:from>
    <xdr:to>
      <xdr:col>26</xdr:col>
      <xdr:colOff>101600</xdr:colOff>
      <xdr:row>17</xdr:row>
      <xdr:rowOff>80868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4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91045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10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2357</xdr:rowOff>
    </xdr:from>
    <xdr:to>
      <xdr:col>22</xdr:col>
      <xdr:colOff>165100</xdr:colOff>
      <xdr:row>17</xdr:row>
      <xdr:rowOff>103957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64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114134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3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36402</xdr:rowOff>
    </xdr:from>
    <xdr:to>
      <xdr:col>19</xdr:col>
      <xdr:colOff>38100</xdr:colOff>
      <xdr:row>17</xdr:row>
      <xdr:rowOff>138002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148179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68014</xdr:rowOff>
    </xdr:from>
    <xdr:to>
      <xdr:col>15</xdr:col>
      <xdr:colOff>101600</xdr:colOff>
      <xdr:row>17</xdr:row>
      <xdr:rowOff>169614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3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8341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9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11595</xdr:rowOff>
    </xdr:from>
    <xdr:to>
      <xdr:col>29</xdr:col>
      <xdr:colOff>127000</xdr:colOff>
      <xdr:row>37</xdr:row>
      <xdr:rowOff>28835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36295"/>
          <a:ext cx="647700" cy="17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11595</xdr:rowOff>
    </xdr:from>
    <xdr:to>
      <xdr:col>26</xdr:col>
      <xdr:colOff>50800</xdr:colOff>
      <xdr:row>37</xdr:row>
      <xdr:rowOff>13386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36295"/>
          <a:ext cx="698500" cy="1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13386</xdr:rowOff>
    </xdr:from>
    <xdr:to>
      <xdr:col>22</xdr:col>
      <xdr:colOff>114300</xdr:colOff>
      <xdr:row>37</xdr:row>
      <xdr:rowOff>46133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138086"/>
          <a:ext cx="698500" cy="32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21368</xdr:rowOff>
    </xdr:from>
    <xdr:to>
      <xdr:col>18</xdr:col>
      <xdr:colOff>177800</xdr:colOff>
      <xdr:row>37</xdr:row>
      <xdr:rowOff>46133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46068"/>
          <a:ext cx="698500" cy="24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149485</xdr:rowOff>
    </xdr:from>
    <xdr:to>
      <xdr:col>29</xdr:col>
      <xdr:colOff>177800</xdr:colOff>
      <xdr:row>37</xdr:row>
      <xdr:rowOff>79635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0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121562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7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132245</xdr:rowOff>
    </xdr:from>
    <xdr:to>
      <xdr:col>26</xdr:col>
      <xdr:colOff>101600</xdr:colOff>
      <xdr:row>37</xdr:row>
      <xdr:rowOff>62395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8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47172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71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134036</xdr:rowOff>
    </xdr:from>
    <xdr:to>
      <xdr:col>22</xdr:col>
      <xdr:colOff>165100</xdr:colOff>
      <xdr:row>37</xdr:row>
      <xdr:rowOff>64186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8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48963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7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166783</xdr:rowOff>
    </xdr:from>
    <xdr:to>
      <xdr:col>19</xdr:col>
      <xdr:colOff>38100</xdr:colOff>
      <xdr:row>37</xdr:row>
      <xdr:rowOff>96933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20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81710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0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142018</xdr:rowOff>
    </xdr:from>
    <xdr:to>
      <xdr:col>15</xdr:col>
      <xdr:colOff>101600</xdr:colOff>
      <xdr:row>37</xdr:row>
      <xdr:rowOff>72168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95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56945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8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32,161
31,276
16.85
16,112,928
15,648,623
464,305
7,291,640
7,917,798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101105</xdr:rowOff>
    </xdr:from>
    <xdr:to>
      <xdr:col>24</xdr:col>
      <xdr:colOff>63500</xdr:colOff>
      <xdr:row>35</xdr:row>
      <xdr:rowOff>126193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01855"/>
          <a:ext cx="838200" cy="2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126193</xdr:rowOff>
    </xdr:from>
    <xdr:to>
      <xdr:col>19</xdr:col>
      <xdr:colOff>177800</xdr:colOff>
      <xdr:row>35</xdr:row>
      <xdr:rowOff>151016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26943"/>
          <a:ext cx="889000" cy="2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151016</xdr:rowOff>
    </xdr:from>
    <xdr:to>
      <xdr:col>15</xdr:col>
      <xdr:colOff>50800</xdr:colOff>
      <xdr:row>36</xdr:row>
      <xdr:rowOff>96704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51766"/>
          <a:ext cx="889000" cy="11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96704</xdr:rowOff>
    </xdr:from>
    <xdr:to>
      <xdr:col>10</xdr:col>
      <xdr:colOff>114300</xdr:colOff>
      <xdr:row>36</xdr:row>
      <xdr:rowOff>133623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68904"/>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50305</xdr:rowOff>
    </xdr:from>
    <xdr:to>
      <xdr:col>24</xdr:col>
      <xdr:colOff>114300</xdr:colOff>
      <xdr:row>35</xdr:row>
      <xdr:rowOff>151905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73182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0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75393</xdr:rowOff>
    </xdr:from>
    <xdr:to>
      <xdr:col>20</xdr:col>
      <xdr:colOff>38100</xdr:colOff>
      <xdr:row>36</xdr:row>
      <xdr:rowOff>5543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22070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5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100216</xdr:rowOff>
    </xdr:from>
    <xdr:to>
      <xdr:col>15</xdr:col>
      <xdr:colOff>101600</xdr:colOff>
      <xdr:row>36</xdr:row>
      <xdr:rowOff>30366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46893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7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45904</xdr:rowOff>
    </xdr:from>
    <xdr:to>
      <xdr:col>10</xdr:col>
      <xdr:colOff>165100</xdr:colOff>
      <xdr:row>36</xdr:row>
      <xdr:rowOff>147504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164031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9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82823</xdr:rowOff>
    </xdr:from>
    <xdr:to>
      <xdr:col>6</xdr:col>
      <xdr:colOff>38100</xdr:colOff>
      <xdr:row>37</xdr:row>
      <xdr:rowOff>12973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29500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46720</xdr:rowOff>
    </xdr:from>
    <xdr:to>
      <xdr:col>24</xdr:col>
      <xdr:colOff>63500</xdr:colOff>
      <xdr:row>57</xdr:row>
      <xdr:rowOff>90201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19370"/>
          <a:ext cx="838200" cy="4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46720</xdr:rowOff>
    </xdr:from>
    <xdr:to>
      <xdr:col>19</xdr:col>
      <xdr:colOff>177800</xdr:colOff>
      <xdr:row>57</xdr:row>
      <xdr:rowOff>115102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19370"/>
          <a:ext cx="889000" cy="6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22527</xdr:rowOff>
    </xdr:from>
    <xdr:to>
      <xdr:col>15</xdr:col>
      <xdr:colOff>50800</xdr:colOff>
      <xdr:row>57</xdr:row>
      <xdr:rowOff>115102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95177"/>
          <a:ext cx="889000" cy="9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22527</xdr:rowOff>
    </xdr:from>
    <xdr:to>
      <xdr:col>10</xdr:col>
      <xdr:colOff>114300</xdr:colOff>
      <xdr:row>58</xdr:row>
      <xdr:rowOff>14801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95177"/>
          <a:ext cx="889000" cy="16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39401</xdr:rowOff>
    </xdr:from>
    <xdr:to>
      <xdr:col>24</xdr:col>
      <xdr:colOff>114300</xdr:colOff>
      <xdr:row>57</xdr:row>
      <xdr:rowOff>141001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62278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6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167370</xdr:rowOff>
    </xdr:from>
    <xdr:to>
      <xdr:col>20</xdr:col>
      <xdr:colOff>38100</xdr:colOff>
      <xdr:row>57</xdr:row>
      <xdr:rowOff>97520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114047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4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64302</xdr:rowOff>
    </xdr:from>
    <xdr:to>
      <xdr:col>15</xdr:col>
      <xdr:colOff>101600</xdr:colOff>
      <xdr:row>57</xdr:row>
      <xdr:rowOff>165902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10979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1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143177</xdr:rowOff>
    </xdr:from>
    <xdr:to>
      <xdr:col>10</xdr:col>
      <xdr:colOff>165100</xdr:colOff>
      <xdr:row>57</xdr:row>
      <xdr:rowOff>73327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4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89854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1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135451</xdr:rowOff>
    </xdr:from>
    <xdr:to>
      <xdr:col>6</xdr:col>
      <xdr:colOff>38100</xdr:colOff>
      <xdr:row>58</xdr:row>
      <xdr:rowOff>65601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82128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8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46431</xdr:rowOff>
    </xdr:from>
    <xdr:to>
      <xdr:col>24</xdr:col>
      <xdr:colOff>63500</xdr:colOff>
      <xdr:row>78</xdr:row>
      <xdr:rowOff>63667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1953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60055</xdr:rowOff>
    </xdr:from>
    <xdr:to>
      <xdr:col>19</xdr:col>
      <xdr:colOff>177800</xdr:colOff>
      <xdr:row>78</xdr:row>
      <xdr:rowOff>63667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33155"/>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60055</xdr:rowOff>
    </xdr:from>
    <xdr:to>
      <xdr:col>15</xdr:col>
      <xdr:colOff>50800</xdr:colOff>
      <xdr:row>78</xdr:row>
      <xdr:rowOff>68514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33155"/>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64719</xdr:rowOff>
    </xdr:from>
    <xdr:to>
      <xdr:col>10</xdr:col>
      <xdr:colOff>114300</xdr:colOff>
      <xdr:row>78</xdr:row>
      <xdr:rowOff>68514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37819"/>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167081</xdr:rowOff>
    </xdr:from>
    <xdr:to>
      <xdr:col>24</xdr:col>
      <xdr:colOff>114300</xdr:colOff>
      <xdr:row>78</xdr:row>
      <xdr:rowOff>97231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82008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12867</xdr:rowOff>
    </xdr:from>
    <xdr:to>
      <xdr:col>20</xdr:col>
      <xdr:colOff>38100</xdr:colOff>
      <xdr:row>78</xdr:row>
      <xdr:rowOff>114467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105594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9255</xdr:rowOff>
    </xdr:from>
    <xdr:to>
      <xdr:col>15</xdr:col>
      <xdr:colOff>101600</xdr:colOff>
      <xdr:row>78</xdr:row>
      <xdr:rowOff>110855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101982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7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17714</xdr:rowOff>
    </xdr:from>
    <xdr:to>
      <xdr:col>10</xdr:col>
      <xdr:colOff>165100</xdr:colOff>
      <xdr:row>78</xdr:row>
      <xdr:rowOff>119314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110441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8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13919</xdr:rowOff>
    </xdr:from>
    <xdr:to>
      <xdr:col>6</xdr:col>
      <xdr:colOff>38100</xdr:colOff>
      <xdr:row>78</xdr:row>
      <xdr:rowOff>115519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106646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7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26107</xdr:rowOff>
    </xdr:from>
    <xdr:to>
      <xdr:col>24</xdr:col>
      <xdr:colOff>63500</xdr:colOff>
      <xdr:row>94</xdr:row>
      <xdr:rowOff>59232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42407"/>
          <a:ext cx="838200" cy="3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26107</xdr:rowOff>
    </xdr:from>
    <xdr:to>
      <xdr:col>19</xdr:col>
      <xdr:colOff>177800</xdr:colOff>
      <xdr:row>95</xdr:row>
      <xdr:rowOff>24975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42407"/>
          <a:ext cx="889000" cy="17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24975</xdr:rowOff>
    </xdr:from>
    <xdr:to>
      <xdr:col>15</xdr:col>
      <xdr:colOff>50800</xdr:colOff>
      <xdr:row>95</xdr:row>
      <xdr:rowOff>94622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12725"/>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94622</xdr:rowOff>
    </xdr:from>
    <xdr:to>
      <xdr:col>10</xdr:col>
      <xdr:colOff>114300</xdr:colOff>
      <xdr:row>95</xdr:row>
      <xdr:rowOff>144859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82372"/>
          <a:ext cx="889000" cy="5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8432</xdr:rowOff>
    </xdr:from>
    <xdr:to>
      <xdr:col>24</xdr:col>
      <xdr:colOff>114300</xdr:colOff>
      <xdr:row>94</xdr:row>
      <xdr:rowOff>110032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31309</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7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146757</xdr:rowOff>
    </xdr:from>
    <xdr:to>
      <xdr:col>20</xdr:col>
      <xdr:colOff>38100</xdr:colOff>
      <xdr:row>94</xdr:row>
      <xdr:rowOff>76907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93434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86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145625</xdr:rowOff>
    </xdr:from>
    <xdr:to>
      <xdr:col>15</xdr:col>
      <xdr:colOff>101600</xdr:colOff>
      <xdr:row>95</xdr:row>
      <xdr:rowOff>75775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92302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03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43822</xdr:rowOff>
    </xdr:from>
    <xdr:to>
      <xdr:col>10</xdr:col>
      <xdr:colOff>165100</xdr:colOff>
      <xdr:row>95</xdr:row>
      <xdr:rowOff>145422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3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161949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94059</xdr:rowOff>
    </xdr:from>
    <xdr:to>
      <xdr:col>6</xdr:col>
      <xdr:colOff>38100</xdr:colOff>
      <xdr:row>96</xdr:row>
      <xdr:rowOff>24209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8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40736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5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131568</xdr:rowOff>
    </xdr:from>
    <xdr:to>
      <xdr:col>55</xdr:col>
      <xdr:colOff>0</xdr:colOff>
      <xdr:row>36</xdr:row>
      <xdr:rowOff>147788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03768"/>
          <a:ext cx="838200" cy="1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60524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04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111898</xdr:rowOff>
    </xdr:from>
    <xdr:to>
      <xdr:col>50</xdr:col>
      <xdr:colOff>114300</xdr:colOff>
      <xdr:row>36</xdr:row>
      <xdr:rowOff>147788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255398"/>
          <a:ext cx="889000" cy="106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45512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56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111898</xdr:rowOff>
    </xdr:from>
    <xdr:to>
      <xdr:col>45</xdr:col>
      <xdr:colOff>177800</xdr:colOff>
      <xdr:row>37</xdr:row>
      <xdr:rowOff>130382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255398"/>
          <a:ext cx="889000" cy="121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159170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129184</xdr:rowOff>
    </xdr:from>
    <xdr:to>
      <xdr:col>41</xdr:col>
      <xdr:colOff>50800</xdr:colOff>
      <xdr:row>37</xdr:row>
      <xdr:rowOff>130382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472834"/>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50528</xdr:rowOff>
    </xdr:from>
    <xdr:to>
      <xdr:col>41</xdr:col>
      <xdr:colOff>101600</xdr:colOff>
      <xdr:row>38</xdr:row>
      <xdr:rowOff>152128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143255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6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56384</xdr:rowOff>
    </xdr:from>
    <xdr:to>
      <xdr:col>36</xdr:col>
      <xdr:colOff>165100</xdr:colOff>
      <xdr:row>38</xdr:row>
      <xdr:rowOff>157984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149111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6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80768</xdr:rowOff>
    </xdr:from>
    <xdr:to>
      <xdr:col>55</xdr:col>
      <xdr:colOff>50800</xdr:colOff>
      <xdr:row>37</xdr:row>
      <xdr:rowOff>10918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5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103645</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96988</xdr:rowOff>
    </xdr:from>
    <xdr:to>
      <xdr:col>50</xdr:col>
      <xdr:colOff>165100</xdr:colOff>
      <xdr:row>37</xdr:row>
      <xdr:rowOff>27138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43665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04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61098</xdr:rowOff>
    </xdr:from>
    <xdr:to>
      <xdr:col>46</xdr:col>
      <xdr:colOff>38100</xdr:colOff>
      <xdr:row>30</xdr:row>
      <xdr:rowOff>162698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20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7775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497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79582</xdr:rowOff>
    </xdr:from>
    <xdr:to>
      <xdr:col>41</xdr:col>
      <xdr:colOff>101600</xdr:colOff>
      <xdr:row>38</xdr:row>
      <xdr:rowOff>9732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2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26259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19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25061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19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58334</xdr:rowOff>
    </xdr:from>
    <xdr:to>
      <xdr:col>55</xdr:col>
      <xdr:colOff>0</xdr:colOff>
      <xdr:row>57</xdr:row>
      <xdr:rowOff>21567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59534"/>
          <a:ext cx="838200" cy="1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168321</xdr:rowOff>
    </xdr:from>
    <xdr:to>
      <xdr:col>50</xdr:col>
      <xdr:colOff>114300</xdr:colOff>
      <xdr:row>56</xdr:row>
      <xdr:rowOff>58334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598071"/>
          <a:ext cx="889000" cy="6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151252</xdr:rowOff>
    </xdr:from>
    <xdr:to>
      <xdr:col>45</xdr:col>
      <xdr:colOff>177800</xdr:colOff>
      <xdr:row>55</xdr:row>
      <xdr:rowOff>168321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238102"/>
          <a:ext cx="889000" cy="3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151252</xdr:rowOff>
    </xdr:from>
    <xdr:to>
      <xdr:col>41</xdr:col>
      <xdr:colOff>50800</xdr:colOff>
      <xdr:row>54</xdr:row>
      <xdr:rowOff>167947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238102"/>
          <a:ext cx="889000" cy="18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142217</xdr:rowOff>
    </xdr:from>
    <xdr:to>
      <xdr:col>55</xdr:col>
      <xdr:colOff>50800</xdr:colOff>
      <xdr:row>57</xdr:row>
      <xdr:rowOff>72367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4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165094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59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7534</xdr:rowOff>
    </xdr:from>
    <xdr:to>
      <xdr:col>50</xdr:col>
      <xdr:colOff>165100</xdr:colOff>
      <xdr:row>56</xdr:row>
      <xdr:rowOff>109134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125661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38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117521</xdr:rowOff>
    </xdr:from>
    <xdr:to>
      <xdr:col>46</xdr:col>
      <xdr:colOff>38100</xdr:colOff>
      <xdr:row>56</xdr:row>
      <xdr:rowOff>47671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64198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2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100452</xdr:rowOff>
    </xdr:from>
    <xdr:to>
      <xdr:col>41</xdr:col>
      <xdr:colOff>101600</xdr:colOff>
      <xdr:row>54</xdr:row>
      <xdr:rowOff>30602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18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47129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896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117147</xdr:rowOff>
    </xdr:from>
    <xdr:to>
      <xdr:col>36</xdr:col>
      <xdr:colOff>165100</xdr:colOff>
      <xdr:row>55</xdr:row>
      <xdr:rowOff>47297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37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63824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15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152369</xdr:rowOff>
    </xdr:from>
    <xdr:to>
      <xdr:col>55</xdr:col>
      <xdr:colOff>0</xdr:colOff>
      <xdr:row>79</xdr:row>
      <xdr:rowOff>11340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25469"/>
          <a:ext cx="838200" cy="3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11340</xdr:rowOff>
    </xdr:from>
    <xdr:to>
      <xdr:col>50</xdr:col>
      <xdr:colOff>114300</xdr:colOff>
      <xdr:row>79</xdr:row>
      <xdr:rowOff>41287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55890"/>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39288</xdr:rowOff>
    </xdr:from>
    <xdr:to>
      <xdr:col>45</xdr:col>
      <xdr:colOff>177800</xdr:colOff>
      <xdr:row>79</xdr:row>
      <xdr:rowOff>41287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83838"/>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39288</xdr:rowOff>
    </xdr:from>
    <xdr:to>
      <xdr:col>41</xdr:col>
      <xdr:colOff>50800</xdr:colOff>
      <xdr:row>79</xdr:row>
      <xdr:rowOff>39345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8383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101569</xdr:rowOff>
    </xdr:from>
    <xdr:to>
      <xdr:col>55</xdr:col>
      <xdr:colOff>50800</xdr:colOff>
      <xdr:row>79</xdr:row>
      <xdr:rowOff>31719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7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16496</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131990</xdr:rowOff>
    </xdr:from>
    <xdr:to>
      <xdr:col>50</xdr:col>
      <xdr:colOff>165100</xdr:colOff>
      <xdr:row>79</xdr:row>
      <xdr:rowOff>62140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53267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161937</xdr:rowOff>
    </xdr:from>
    <xdr:to>
      <xdr:col>46</xdr:col>
      <xdr:colOff>38100</xdr:colOff>
      <xdr:row>79</xdr:row>
      <xdr:rowOff>92087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83214</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61017" y="13627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159938</xdr:rowOff>
    </xdr:from>
    <xdr:to>
      <xdr:col>41</xdr:col>
      <xdr:colOff>101600</xdr:colOff>
      <xdr:row>79</xdr:row>
      <xdr:rowOff>90088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81215</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72017" y="1362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159995</xdr:rowOff>
    </xdr:from>
    <xdr:to>
      <xdr:col>36</xdr:col>
      <xdr:colOff>165100</xdr:colOff>
      <xdr:row>79</xdr:row>
      <xdr:rowOff>90145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81272</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3017" y="13625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26670</xdr:rowOff>
    </xdr:from>
    <xdr:to>
      <xdr:col>54</xdr:col>
      <xdr:colOff>189865</xdr:colOff>
      <xdr:row>98</xdr:row>
      <xdr:rowOff>170625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800070"/>
          <a:ext cx="1270" cy="117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3002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7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170625</xdr:rowOff>
    </xdr:from>
    <xdr:to>
      <xdr:col>55</xdr:col>
      <xdr:colOff>88900</xdr:colOff>
      <xdr:row>98</xdr:row>
      <xdr:rowOff>170625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7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144797</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7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26670</xdr:rowOff>
    </xdr:from>
    <xdr:to>
      <xdr:col>55</xdr:col>
      <xdr:colOff>88900</xdr:colOff>
      <xdr:row>92</xdr:row>
      <xdr:rowOff>26670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800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32195</xdr:rowOff>
    </xdr:from>
    <xdr:to>
      <xdr:col>55</xdr:col>
      <xdr:colOff>0</xdr:colOff>
      <xdr:row>97</xdr:row>
      <xdr:rowOff>7175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319945"/>
          <a:ext cx="838200" cy="31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157903</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17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8026</xdr:rowOff>
    </xdr:from>
    <xdr:to>
      <xdr:col>55</xdr:col>
      <xdr:colOff>50800</xdr:colOff>
      <xdr:row>97</xdr:row>
      <xdr:rowOff>109626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76645</xdr:rowOff>
    </xdr:from>
    <xdr:to>
      <xdr:col>50</xdr:col>
      <xdr:colOff>114300</xdr:colOff>
      <xdr:row>95</xdr:row>
      <xdr:rowOff>32195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192945"/>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3505</xdr:rowOff>
    </xdr:from>
    <xdr:to>
      <xdr:col>50</xdr:col>
      <xdr:colOff>165100</xdr:colOff>
      <xdr:row>97</xdr:row>
      <xdr:rowOff>105105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3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96232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2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2299</xdr:rowOff>
    </xdr:from>
    <xdr:to>
      <xdr:col>45</xdr:col>
      <xdr:colOff>177800</xdr:colOff>
      <xdr:row>94</xdr:row>
      <xdr:rowOff>76645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5604249"/>
          <a:ext cx="889000" cy="58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137770</xdr:rowOff>
    </xdr:from>
    <xdr:to>
      <xdr:col>46</xdr:col>
      <xdr:colOff>38100</xdr:colOff>
      <xdr:row>97</xdr:row>
      <xdr:rowOff>67920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59047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8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2299</xdr:rowOff>
    </xdr:from>
    <xdr:to>
      <xdr:col>41</xdr:col>
      <xdr:colOff>50800</xdr:colOff>
      <xdr:row>93</xdr:row>
      <xdr:rowOff>16078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5604249"/>
          <a:ext cx="889000" cy="35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135586</xdr:rowOff>
    </xdr:from>
    <xdr:to>
      <xdr:col>41</xdr:col>
      <xdr:colOff>101600</xdr:colOff>
      <xdr:row>97</xdr:row>
      <xdr:rowOff>65736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56863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38227</xdr:rowOff>
    </xdr:from>
    <xdr:to>
      <xdr:col>36</xdr:col>
      <xdr:colOff>165100</xdr:colOff>
      <xdr:row>97</xdr:row>
      <xdr:rowOff>139827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130954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127825</xdr:rowOff>
    </xdr:from>
    <xdr:to>
      <xdr:col>55</xdr:col>
      <xdr:colOff>50800</xdr:colOff>
      <xdr:row>97</xdr:row>
      <xdr:rowOff>57975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8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150702</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4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152845</xdr:rowOff>
    </xdr:from>
    <xdr:to>
      <xdr:col>50</xdr:col>
      <xdr:colOff>165100</xdr:colOff>
      <xdr:row>95</xdr:row>
      <xdr:rowOff>82995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2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99522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04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25845</xdr:rowOff>
    </xdr:from>
    <xdr:to>
      <xdr:col>46</xdr:col>
      <xdr:colOff>38100</xdr:colOff>
      <xdr:row>94</xdr:row>
      <xdr:rowOff>127445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1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143972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591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122949</xdr:rowOff>
    </xdr:from>
    <xdr:to>
      <xdr:col>41</xdr:col>
      <xdr:colOff>101600</xdr:colOff>
      <xdr:row>91</xdr:row>
      <xdr:rowOff>53099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55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69626</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53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136728</xdr:rowOff>
    </xdr:from>
    <xdr:to>
      <xdr:col>36</xdr:col>
      <xdr:colOff>165100</xdr:colOff>
      <xdr:row>93</xdr:row>
      <xdr:rowOff>66878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591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83405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568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134654</xdr:rowOff>
    </xdr:from>
    <xdr:to>
      <xdr:col>85</xdr:col>
      <xdr:colOff>127000</xdr:colOff>
      <xdr:row>77</xdr:row>
      <xdr:rowOff>163850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36304"/>
          <a:ext cx="8382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163850</xdr:rowOff>
    </xdr:from>
    <xdr:to>
      <xdr:col>81</xdr:col>
      <xdr:colOff>50800</xdr:colOff>
      <xdr:row>78</xdr:row>
      <xdr:rowOff>11602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65500"/>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11602</xdr:rowOff>
    </xdr:from>
    <xdr:to>
      <xdr:col>76</xdr:col>
      <xdr:colOff>114300</xdr:colOff>
      <xdr:row>78</xdr:row>
      <xdr:rowOff>22396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84702"/>
          <a:ext cx="8890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22396</xdr:rowOff>
    </xdr:from>
    <xdr:to>
      <xdr:col>71</xdr:col>
      <xdr:colOff>177800</xdr:colOff>
      <xdr:row>78</xdr:row>
      <xdr:rowOff>24208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95496"/>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83854</xdr:rowOff>
    </xdr:from>
    <xdr:to>
      <xdr:col>85</xdr:col>
      <xdr:colOff>177800</xdr:colOff>
      <xdr:row>78</xdr:row>
      <xdr:rowOff>14004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8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62281</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6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113050</xdr:rowOff>
    </xdr:from>
    <xdr:to>
      <xdr:col>81</xdr:col>
      <xdr:colOff>101600</xdr:colOff>
      <xdr:row>78</xdr:row>
      <xdr:rowOff>43200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34327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4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132252</xdr:rowOff>
    </xdr:from>
    <xdr:to>
      <xdr:col>76</xdr:col>
      <xdr:colOff>165100</xdr:colOff>
      <xdr:row>78</xdr:row>
      <xdr:rowOff>62402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3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53529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143046</xdr:rowOff>
    </xdr:from>
    <xdr:to>
      <xdr:col>72</xdr:col>
      <xdr:colOff>38100</xdr:colOff>
      <xdr:row>78</xdr:row>
      <xdr:rowOff>73196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64323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144858</xdr:rowOff>
    </xdr:from>
    <xdr:to>
      <xdr:col>67</xdr:col>
      <xdr:colOff>101600</xdr:colOff>
      <xdr:row>78</xdr:row>
      <xdr:rowOff>75008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4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66135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141332</xdr:rowOff>
    </xdr:from>
    <xdr:to>
      <xdr:col>85</xdr:col>
      <xdr:colOff>127000</xdr:colOff>
      <xdr:row>98</xdr:row>
      <xdr:rowOff>13805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71982"/>
          <a:ext cx="838200" cy="4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141332</xdr:rowOff>
    </xdr:from>
    <xdr:to>
      <xdr:col>81</xdr:col>
      <xdr:colOff>50800</xdr:colOff>
      <xdr:row>98</xdr:row>
      <xdr:rowOff>45842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71982"/>
          <a:ext cx="889000" cy="7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45842</xdr:rowOff>
    </xdr:from>
    <xdr:to>
      <xdr:col>76</xdr:col>
      <xdr:colOff>114300</xdr:colOff>
      <xdr:row>98</xdr:row>
      <xdr:rowOff>62365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47942"/>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62365</xdr:rowOff>
    </xdr:from>
    <xdr:to>
      <xdr:col>71</xdr:col>
      <xdr:colOff>177800</xdr:colOff>
      <xdr:row>98</xdr:row>
      <xdr:rowOff>65277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64465"/>
          <a:ext cx="889000" cy="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134455</xdr:rowOff>
    </xdr:from>
    <xdr:to>
      <xdr:col>85</xdr:col>
      <xdr:colOff>177800</xdr:colOff>
      <xdr:row>98</xdr:row>
      <xdr:rowOff>64605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93832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5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90532</xdr:rowOff>
    </xdr:from>
    <xdr:to>
      <xdr:col>81</xdr:col>
      <xdr:colOff>101600</xdr:colOff>
      <xdr:row>98</xdr:row>
      <xdr:rowOff>20682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37209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49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166492</xdr:rowOff>
    </xdr:from>
    <xdr:to>
      <xdr:col>76</xdr:col>
      <xdr:colOff>165100</xdr:colOff>
      <xdr:row>98</xdr:row>
      <xdr:rowOff>96642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113169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11565</xdr:rowOff>
    </xdr:from>
    <xdr:to>
      <xdr:col>72</xdr:col>
      <xdr:colOff>38100</xdr:colOff>
      <xdr:row>98</xdr:row>
      <xdr:rowOff>113165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129692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14477</xdr:rowOff>
    </xdr:from>
    <xdr:to>
      <xdr:col>67</xdr:col>
      <xdr:colOff>101600</xdr:colOff>
      <xdr:row>98</xdr:row>
      <xdr:rowOff>116077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1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107204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0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45882</xdr:rowOff>
    </xdr:from>
    <xdr:to>
      <xdr:col>116</xdr:col>
      <xdr:colOff>63500</xdr:colOff>
      <xdr:row>38</xdr:row>
      <xdr:rowOff>25949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218082"/>
          <a:ext cx="838200" cy="32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132750</xdr:rowOff>
    </xdr:from>
    <xdr:to>
      <xdr:col>111</xdr:col>
      <xdr:colOff>177800</xdr:colOff>
      <xdr:row>36</xdr:row>
      <xdr:rowOff>45882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13350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5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132750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133500"/>
          <a:ext cx="889000" cy="52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146599</xdr:rowOff>
    </xdr:from>
    <xdr:to>
      <xdr:col>116</xdr:col>
      <xdr:colOff>114300</xdr:colOff>
      <xdr:row>38</xdr:row>
      <xdr:rowOff>76749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49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61526</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40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166532</xdr:rowOff>
    </xdr:from>
    <xdr:to>
      <xdr:col>112</xdr:col>
      <xdr:colOff>38100</xdr:colOff>
      <xdr:row>36</xdr:row>
      <xdr:rowOff>96682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1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113209</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594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81950</xdr:rowOff>
    </xdr:from>
    <xdr:to>
      <xdr:col>107</xdr:col>
      <xdr:colOff>101600</xdr:colOff>
      <xdr:row>36</xdr:row>
      <xdr:rowOff>12100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0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28627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58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1036</xdr:rowOff>
    </xdr:from>
    <xdr:to>
      <xdr:col>116</xdr:col>
      <xdr:colOff>63500</xdr:colOff>
      <xdr:row>77</xdr:row>
      <xdr:rowOff>52432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202686"/>
          <a:ext cx="838200" cy="5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34220</xdr:rowOff>
    </xdr:from>
    <xdr:to>
      <xdr:col>111</xdr:col>
      <xdr:colOff>177800</xdr:colOff>
      <xdr:row>77</xdr:row>
      <xdr:rowOff>52432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235870"/>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157398</xdr:rowOff>
    </xdr:from>
    <xdr:to>
      <xdr:col>107</xdr:col>
      <xdr:colOff>50800</xdr:colOff>
      <xdr:row>77</xdr:row>
      <xdr:rowOff>34220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016148"/>
          <a:ext cx="889000" cy="2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157398</xdr:rowOff>
    </xdr:from>
    <xdr:to>
      <xdr:col>102</xdr:col>
      <xdr:colOff>114300</xdr:colOff>
      <xdr:row>76</xdr:row>
      <xdr:rowOff>62433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016148"/>
          <a:ext cx="889000" cy="7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121686</xdr:rowOff>
    </xdr:from>
    <xdr:to>
      <xdr:col>116</xdr:col>
      <xdr:colOff>114300</xdr:colOff>
      <xdr:row>77</xdr:row>
      <xdr:rowOff>51836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15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144563</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00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1632</xdr:rowOff>
    </xdr:from>
    <xdr:to>
      <xdr:col>112</xdr:col>
      <xdr:colOff>38100</xdr:colOff>
      <xdr:row>77</xdr:row>
      <xdr:rowOff>103232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119759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97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154870</xdr:rowOff>
    </xdr:from>
    <xdr:to>
      <xdr:col>107</xdr:col>
      <xdr:colOff>101600</xdr:colOff>
      <xdr:row>77</xdr:row>
      <xdr:rowOff>85020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1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101547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9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106597</xdr:rowOff>
    </xdr:from>
    <xdr:to>
      <xdr:col>102</xdr:col>
      <xdr:colOff>165100</xdr:colOff>
      <xdr:row>76</xdr:row>
      <xdr:rowOff>36748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9653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53274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11633</xdr:rowOff>
    </xdr:from>
    <xdr:to>
      <xdr:col>98</xdr:col>
      <xdr:colOff>38100</xdr:colOff>
      <xdr:row>76</xdr:row>
      <xdr:rowOff>113233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129760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81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主な構成要素である物件費は、住民一人当たり</a:t>
          </a:r>
          <a:r>
            <a:rPr kumimoji="1" lang="en-US" altLang="ja-JP" sz="1100">
              <a:solidFill>
                <a:schemeClr val="dk1"/>
              </a:solidFill>
              <a:effectLst/>
              <a:latin typeface="+mn-lt"/>
              <a:ea typeface="+mn-ea"/>
              <a:cs typeface="+mn-cs"/>
            </a:rPr>
            <a:t>88,996</a:t>
          </a:r>
          <a:r>
            <a:rPr kumimoji="1" lang="ja-JP" altLang="ja-JP" sz="1100">
              <a:solidFill>
                <a:schemeClr val="dk1"/>
              </a:solidFill>
              <a:effectLst/>
              <a:latin typeface="+mn-lt"/>
              <a:ea typeface="+mn-ea"/>
              <a:cs typeface="+mn-cs"/>
            </a:rPr>
            <a:t>円となっており、類似団体平均と比較し高い水準にあります。これは、福生都市計画事業瑞穂町箱根ケ崎駅西土地区画整理事業を実施していることが主な要因となっており、区画整理の完了を予定している令和</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年度までは高い水準が続くと考えられます。また、扶助費についても主な構成要素の一つとなっています。令和３年度から</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年度にかけては約</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減となっているものの</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までは毎年度増となっており</a:t>
          </a:r>
          <a:r>
            <a:rPr kumimoji="1" lang="ja-JP" altLang="ja-JP" sz="1100">
              <a:solidFill>
                <a:schemeClr val="dk1"/>
              </a:solidFill>
              <a:effectLst/>
              <a:latin typeface="+mn-lt"/>
              <a:ea typeface="+mn-ea"/>
              <a:cs typeface="+mn-cs"/>
            </a:rPr>
            <a:t>、主に社会福祉費及び児童福祉費に係る扶助費が増加傾向にあり、類似団体平均を上回っている要因の一つにもなっています。</a:t>
          </a:r>
          <a:endParaRPr lang="ja-JP" altLang="ja-JP" sz="1400">
            <a:effectLst/>
          </a:endParaRPr>
        </a:p>
        <a:p>
          <a:r>
            <a:rPr kumimoji="1" lang="ja-JP" altLang="ja-JP" sz="1100">
              <a:solidFill>
                <a:schemeClr val="dk1"/>
              </a:solidFill>
              <a:effectLst/>
              <a:latin typeface="+mn-lt"/>
              <a:ea typeface="+mn-ea"/>
              <a:cs typeface="+mn-cs"/>
            </a:rPr>
            <a:t>　普通建設事業費については、建設事業や施設の大規模修繕等の実施の有無により、年度間で決算額にばらつきはありますが、類似団体平均を上回っている状況となっています。これについても、駅西土地区画整理事業を実施していることが要因の一つとなっています。また組合施行により実施している、殿ヶ谷地区土地区画整理事業への助成金の支出についても、普通建設事業費を増加させている要因の一つとなっており、区画整理完了までは高い水準が続くと考えられます。</a:t>
          </a:r>
          <a:endParaRPr lang="ja-JP" altLang="ja-JP" sz="1400">
            <a:effectLst/>
          </a:endParaRPr>
        </a:p>
        <a:p>
          <a:r>
            <a:rPr kumimoji="1" lang="ja-JP" altLang="ja-JP" sz="1100">
              <a:solidFill>
                <a:schemeClr val="dk1"/>
              </a:solidFill>
              <a:effectLst/>
              <a:latin typeface="+mn-lt"/>
              <a:ea typeface="+mn-ea"/>
              <a:cs typeface="+mn-cs"/>
            </a:rPr>
            <a:t>　また、投資及び出資金については、令和２年度より公営企業会計となった下水道事業会計にて実施されている雨水幹線の整備事業への出資金が主なもので</a:t>
          </a:r>
          <a:r>
            <a:rPr kumimoji="1" lang="ja-JP" altLang="en-US" sz="1100">
              <a:solidFill>
                <a:schemeClr val="dk1"/>
              </a:solidFill>
              <a:effectLst/>
              <a:latin typeface="+mn-lt"/>
              <a:ea typeface="+mn-ea"/>
              <a:cs typeface="+mn-cs"/>
            </a:rPr>
            <a:t>すが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令和３年度から４年度にかけては約</a:t>
          </a:r>
          <a:r>
            <a:rPr kumimoji="1" lang="en-US" altLang="ja-JP" sz="1100">
              <a:solidFill>
                <a:schemeClr val="dk1"/>
              </a:solidFill>
              <a:effectLst/>
              <a:latin typeface="+mn-lt"/>
              <a:ea typeface="+mn-ea"/>
              <a:cs typeface="+mn-cs"/>
            </a:rPr>
            <a:t>3,500</a:t>
          </a:r>
          <a:r>
            <a:rPr kumimoji="1" lang="ja-JP" altLang="en-US" sz="1100">
              <a:solidFill>
                <a:schemeClr val="dk1"/>
              </a:solidFill>
              <a:effectLst/>
              <a:latin typeface="+mn-lt"/>
              <a:ea typeface="+mn-ea"/>
              <a:cs typeface="+mn-cs"/>
            </a:rPr>
            <a:t>円減となり、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a:t>
          </a:r>
          <a:r>
            <a:rPr kumimoji="1" lang="ja-JP" altLang="en-US" sz="1100">
              <a:solidFill>
                <a:schemeClr val="dk1"/>
              </a:solidFill>
              <a:effectLst/>
              <a:latin typeface="+mn-lt"/>
              <a:ea typeface="+mn-ea"/>
              <a:cs typeface="+mn-cs"/>
            </a:rPr>
            <a:t>りました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32,161
31,276
16.85
16,112,928
15,648,623
464,305
7,291,640
7,917,798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65024</xdr:rowOff>
    </xdr:from>
    <xdr:to>
      <xdr:col>24</xdr:col>
      <xdr:colOff>63500</xdr:colOff>
      <xdr:row>33</xdr:row>
      <xdr:rowOff>117221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22874"/>
          <a:ext cx="8382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100457</xdr:rowOff>
    </xdr:from>
    <xdr:to>
      <xdr:col>19</xdr:col>
      <xdr:colOff>177800</xdr:colOff>
      <xdr:row>33</xdr:row>
      <xdr:rowOff>117221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86857"/>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71120</xdr:rowOff>
    </xdr:from>
    <xdr:to>
      <xdr:col>15</xdr:col>
      <xdr:colOff>50800</xdr:colOff>
      <xdr:row>32</xdr:row>
      <xdr:rowOff>100457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57520"/>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71120</xdr:rowOff>
    </xdr:from>
    <xdr:to>
      <xdr:col>10</xdr:col>
      <xdr:colOff>114300</xdr:colOff>
      <xdr:row>32</xdr:row>
      <xdr:rowOff>86360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57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14224</xdr:rowOff>
    </xdr:from>
    <xdr:to>
      <xdr:col>24</xdr:col>
      <xdr:colOff>114300</xdr:colOff>
      <xdr:row>33</xdr:row>
      <xdr:rowOff>115824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37101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2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66421</xdr:rowOff>
    </xdr:from>
    <xdr:to>
      <xdr:col>20</xdr:col>
      <xdr:colOff>38100</xdr:colOff>
      <xdr:row>33</xdr:row>
      <xdr:rowOff>168021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2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9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49657</xdr:rowOff>
    </xdr:from>
    <xdr:to>
      <xdr:col>15</xdr:col>
      <xdr:colOff>101600</xdr:colOff>
      <xdr:row>32</xdr:row>
      <xdr:rowOff>151257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167784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20320</xdr:rowOff>
    </xdr:from>
    <xdr:to>
      <xdr:col>10</xdr:col>
      <xdr:colOff>165100</xdr:colOff>
      <xdr:row>32</xdr:row>
      <xdr:rowOff>121920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138447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35560</xdr:rowOff>
    </xdr:from>
    <xdr:to>
      <xdr:col>6</xdr:col>
      <xdr:colOff>38100</xdr:colOff>
      <xdr:row>32</xdr:row>
      <xdr:rowOff>137160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153687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48279</xdr:rowOff>
    </xdr:from>
    <xdr:to>
      <xdr:col>24</xdr:col>
      <xdr:colOff>63500</xdr:colOff>
      <xdr:row>57</xdr:row>
      <xdr:rowOff>84135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20929"/>
          <a:ext cx="838200" cy="3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170732</xdr:rowOff>
    </xdr:from>
    <xdr:to>
      <xdr:col>19</xdr:col>
      <xdr:colOff>177800</xdr:colOff>
      <xdr:row>57</xdr:row>
      <xdr:rowOff>48279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29032"/>
          <a:ext cx="889000" cy="3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170732</xdr:rowOff>
    </xdr:from>
    <xdr:to>
      <xdr:col>15</xdr:col>
      <xdr:colOff>50800</xdr:colOff>
      <xdr:row>56</xdr:row>
      <xdr:rowOff>6106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29032"/>
          <a:ext cx="889000" cy="17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6106</xdr:rowOff>
    </xdr:from>
    <xdr:to>
      <xdr:col>10</xdr:col>
      <xdr:colOff>114300</xdr:colOff>
      <xdr:row>57</xdr:row>
      <xdr:rowOff>55845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07306"/>
          <a:ext cx="889000" cy="22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33335</xdr:rowOff>
    </xdr:from>
    <xdr:to>
      <xdr:col>24</xdr:col>
      <xdr:colOff>114300</xdr:colOff>
      <xdr:row>57</xdr:row>
      <xdr:rowOff>134935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56212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5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168929</xdr:rowOff>
    </xdr:from>
    <xdr:to>
      <xdr:col>20</xdr:col>
      <xdr:colOff>38100</xdr:colOff>
      <xdr:row>57</xdr:row>
      <xdr:rowOff>99079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7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115606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4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119932</xdr:rowOff>
    </xdr:from>
    <xdr:to>
      <xdr:col>15</xdr:col>
      <xdr:colOff>101600</xdr:colOff>
      <xdr:row>55</xdr:row>
      <xdr:rowOff>50082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7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66609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1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126756</xdr:rowOff>
    </xdr:from>
    <xdr:to>
      <xdr:col>10</xdr:col>
      <xdr:colOff>165100</xdr:colOff>
      <xdr:row>56</xdr:row>
      <xdr:rowOff>56906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5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73433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33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5045</xdr:rowOff>
    </xdr:from>
    <xdr:to>
      <xdr:col>6</xdr:col>
      <xdr:colOff>38100</xdr:colOff>
      <xdr:row>57</xdr:row>
      <xdr:rowOff>106645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123172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58532</xdr:rowOff>
    </xdr:from>
    <xdr:to>
      <xdr:col>24</xdr:col>
      <xdr:colOff>63500</xdr:colOff>
      <xdr:row>75</xdr:row>
      <xdr:rowOff>60955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17282"/>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60955</xdr:rowOff>
    </xdr:from>
    <xdr:to>
      <xdr:col>19</xdr:col>
      <xdr:colOff>177800</xdr:colOff>
      <xdr:row>76</xdr:row>
      <xdr:rowOff>20698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19705"/>
          <a:ext cx="889000" cy="13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20698</xdr:rowOff>
    </xdr:from>
    <xdr:to>
      <xdr:col>15</xdr:col>
      <xdr:colOff>50800</xdr:colOff>
      <xdr:row>76</xdr:row>
      <xdr:rowOff>105097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50898"/>
          <a:ext cx="889000" cy="8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105097</xdr:rowOff>
    </xdr:from>
    <xdr:to>
      <xdr:col>10</xdr:col>
      <xdr:colOff>114300</xdr:colOff>
      <xdr:row>76</xdr:row>
      <xdr:rowOff>167925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35297"/>
          <a:ext cx="889000" cy="6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7732</xdr:rowOff>
    </xdr:from>
    <xdr:to>
      <xdr:col>24</xdr:col>
      <xdr:colOff>114300</xdr:colOff>
      <xdr:row>75</xdr:row>
      <xdr:rowOff>109332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30609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1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10155</xdr:rowOff>
    </xdr:from>
    <xdr:to>
      <xdr:col>20</xdr:col>
      <xdr:colOff>38100</xdr:colOff>
      <xdr:row>75</xdr:row>
      <xdr:rowOff>111755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6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128282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141349</xdr:rowOff>
    </xdr:from>
    <xdr:to>
      <xdr:col>15</xdr:col>
      <xdr:colOff>101600</xdr:colOff>
      <xdr:row>76</xdr:row>
      <xdr:rowOff>71500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000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88026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7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54297</xdr:rowOff>
    </xdr:from>
    <xdr:to>
      <xdr:col>10</xdr:col>
      <xdr:colOff>165100</xdr:colOff>
      <xdr:row>76</xdr:row>
      <xdr:rowOff>155897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8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5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117125</xdr:rowOff>
    </xdr:from>
    <xdr:to>
      <xdr:col>6</xdr:col>
      <xdr:colOff>38100</xdr:colOff>
      <xdr:row>77</xdr:row>
      <xdr:rowOff>47275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63802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2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189</xdr:rowOff>
    </xdr:from>
    <xdr:to>
      <xdr:col>24</xdr:col>
      <xdr:colOff>63500</xdr:colOff>
      <xdr:row>96</xdr:row>
      <xdr:rowOff>39915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59389"/>
          <a:ext cx="8382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39915</xdr:rowOff>
    </xdr:from>
    <xdr:to>
      <xdr:col>19</xdr:col>
      <xdr:colOff>177800</xdr:colOff>
      <xdr:row>96</xdr:row>
      <xdr:rowOff>168683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99115"/>
          <a:ext cx="889000" cy="12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168683</xdr:rowOff>
    </xdr:from>
    <xdr:to>
      <xdr:col>15</xdr:col>
      <xdr:colOff>50800</xdr:colOff>
      <xdr:row>97</xdr:row>
      <xdr:rowOff>35131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27883"/>
          <a:ext cx="889000" cy="3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20518</xdr:rowOff>
    </xdr:from>
    <xdr:to>
      <xdr:col>10</xdr:col>
      <xdr:colOff>114300</xdr:colOff>
      <xdr:row>97</xdr:row>
      <xdr:rowOff>35131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51168"/>
          <a:ext cx="8890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120839</xdr:rowOff>
    </xdr:from>
    <xdr:to>
      <xdr:col>24</xdr:col>
      <xdr:colOff>114300</xdr:colOff>
      <xdr:row>96</xdr:row>
      <xdr:rowOff>50989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0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143716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6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160565</xdr:rowOff>
    </xdr:from>
    <xdr:to>
      <xdr:col>20</xdr:col>
      <xdr:colOff>38100</xdr:colOff>
      <xdr:row>96</xdr:row>
      <xdr:rowOff>90715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4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107242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117883</xdr:rowOff>
    </xdr:from>
    <xdr:to>
      <xdr:col>15</xdr:col>
      <xdr:colOff>101600</xdr:colOff>
      <xdr:row>97</xdr:row>
      <xdr:rowOff>48033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7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64560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155781</xdr:rowOff>
    </xdr:from>
    <xdr:to>
      <xdr:col>10</xdr:col>
      <xdr:colOff>165100</xdr:colOff>
      <xdr:row>97</xdr:row>
      <xdr:rowOff>85931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102458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9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141168</xdr:rowOff>
    </xdr:from>
    <xdr:to>
      <xdr:col>6</xdr:col>
      <xdr:colOff>38100</xdr:colOff>
      <xdr:row>97</xdr:row>
      <xdr:rowOff>71318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87845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25073</xdr:rowOff>
    </xdr:from>
    <xdr:to>
      <xdr:col>55</xdr:col>
      <xdr:colOff>0</xdr:colOff>
      <xdr:row>31</xdr:row>
      <xdr:rowOff>48260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5340023"/>
          <a:ext cx="8382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25073</xdr:rowOff>
    </xdr:from>
    <xdr:to>
      <xdr:col>50</xdr:col>
      <xdr:colOff>114300</xdr:colOff>
      <xdr:row>31</xdr:row>
      <xdr:rowOff>149497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5340023"/>
          <a:ext cx="889000" cy="12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37157</xdr:rowOff>
    </xdr:from>
    <xdr:to>
      <xdr:col>45</xdr:col>
      <xdr:colOff>177800</xdr:colOff>
      <xdr:row>31</xdr:row>
      <xdr:rowOff>149497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5352107"/>
          <a:ext cx="889000" cy="1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37157</xdr:rowOff>
    </xdr:from>
    <xdr:to>
      <xdr:col>41</xdr:col>
      <xdr:colOff>50800</xdr:colOff>
      <xdr:row>32</xdr:row>
      <xdr:rowOff>5806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352107"/>
          <a:ext cx="889000" cy="1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168910</xdr:rowOff>
    </xdr:from>
    <xdr:to>
      <xdr:col>55</xdr:col>
      <xdr:colOff>50800</xdr:colOff>
      <xdr:row>31</xdr:row>
      <xdr:rowOff>99060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3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121937</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26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145723</xdr:rowOff>
    </xdr:from>
    <xdr:to>
      <xdr:col>50</xdr:col>
      <xdr:colOff>165100</xdr:colOff>
      <xdr:row>31</xdr:row>
      <xdr:rowOff>75873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2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92400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06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98697</xdr:rowOff>
    </xdr:from>
    <xdr:to>
      <xdr:col>46</xdr:col>
      <xdr:colOff>38100</xdr:colOff>
      <xdr:row>32</xdr:row>
      <xdr:rowOff>28847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41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45374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18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157807</xdr:rowOff>
    </xdr:from>
    <xdr:to>
      <xdr:col>41</xdr:col>
      <xdr:colOff>101600</xdr:colOff>
      <xdr:row>31</xdr:row>
      <xdr:rowOff>87957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3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104484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07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126456</xdr:rowOff>
    </xdr:from>
    <xdr:to>
      <xdr:col>36</xdr:col>
      <xdr:colOff>165100</xdr:colOff>
      <xdr:row>32</xdr:row>
      <xdr:rowOff>56606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4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73133</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2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38839</xdr:rowOff>
    </xdr:from>
    <xdr:to>
      <xdr:col>55</xdr:col>
      <xdr:colOff>0</xdr:colOff>
      <xdr:row>59</xdr:row>
      <xdr:rowOff>64262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54389"/>
          <a:ext cx="838200" cy="2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60000</xdr:rowOff>
    </xdr:from>
    <xdr:to>
      <xdr:col>50</xdr:col>
      <xdr:colOff>114300</xdr:colOff>
      <xdr:row>59</xdr:row>
      <xdr:rowOff>64262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75550"/>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60000</xdr:rowOff>
    </xdr:from>
    <xdr:to>
      <xdr:col>45</xdr:col>
      <xdr:colOff>177800</xdr:colOff>
      <xdr:row>59</xdr:row>
      <xdr:rowOff>66140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75550"/>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66140</xdr:rowOff>
    </xdr:from>
    <xdr:to>
      <xdr:col>41</xdr:col>
      <xdr:colOff>50800</xdr:colOff>
      <xdr:row>59</xdr:row>
      <xdr:rowOff>71593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81690"/>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159489</xdr:rowOff>
    </xdr:from>
    <xdr:to>
      <xdr:col>55</xdr:col>
      <xdr:colOff>50800</xdr:colOff>
      <xdr:row>59</xdr:row>
      <xdr:rowOff>89639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0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74416</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13462</xdr:rowOff>
    </xdr:from>
    <xdr:to>
      <xdr:col>50</xdr:col>
      <xdr:colOff>165100</xdr:colOff>
      <xdr:row>59</xdr:row>
      <xdr:rowOff>115062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106189</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9200</xdr:rowOff>
    </xdr:from>
    <xdr:to>
      <xdr:col>46</xdr:col>
      <xdr:colOff>38100</xdr:colOff>
      <xdr:row>59</xdr:row>
      <xdr:rowOff>110800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2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101927</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1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15340</xdr:rowOff>
    </xdr:from>
    <xdr:to>
      <xdr:col>41</xdr:col>
      <xdr:colOff>101600</xdr:colOff>
      <xdr:row>59</xdr:row>
      <xdr:rowOff>116940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108067</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20793</xdr:rowOff>
    </xdr:from>
    <xdr:to>
      <xdr:col>36</xdr:col>
      <xdr:colOff>165100</xdr:colOff>
      <xdr:row>59</xdr:row>
      <xdr:rowOff>122393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113520</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2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163664</xdr:rowOff>
    </xdr:from>
    <xdr:to>
      <xdr:col>55</xdr:col>
      <xdr:colOff>0</xdr:colOff>
      <xdr:row>78</xdr:row>
      <xdr:rowOff>14732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365314"/>
          <a:ext cx="8382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163664</xdr:rowOff>
    </xdr:from>
    <xdr:to>
      <xdr:col>50</xdr:col>
      <xdr:colOff>114300</xdr:colOff>
      <xdr:row>78</xdr:row>
      <xdr:rowOff>406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365314"/>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406</xdr:rowOff>
    </xdr:from>
    <xdr:to>
      <xdr:col>45</xdr:col>
      <xdr:colOff>177800</xdr:colOff>
      <xdr:row>78</xdr:row>
      <xdr:rowOff>108801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373506"/>
          <a:ext cx="889000" cy="10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108801</xdr:rowOff>
    </xdr:from>
    <xdr:to>
      <xdr:col>41</xdr:col>
      <xdr:colOff>50800</xdr:colOff>
      <xdr:row>78</xdr:row>
      <xdr:rowOff>116878</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81901"/>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135382</xdr:rowOff>
    </xdr:from>
    <xdr:to>
      <xdr:col>55</xdr:col>
      <xdr:colOff>50800</xdr:colOff>
      <xdr:row>78</xdr:row>
      <xdr:rowOff>65532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3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113809</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3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112864</xdr:rowOff>
    </xdr:from>
    <xdr:to>
      <xdr:col>50</xdr:col>
      <xdr:colOff>165100</xdr:colOff>
      <xdr:row>78</xdr:row>
      <xdr:rowOff>43014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31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34141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40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121056</xdr:rowOff>
    </xdr:from>
    <xdr:to>
      <xdr:col>46</xdr:col>
      <xdr:colOff>38100</xdr:colOff>
      <xdr:row>78</xdr:row>
      <xdr:rowOff>51206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42333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41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58001</xdr:rowOff>
    </xdr:from>
    <xdr:to>
      <xdr:col>41</xdr:col>
      <xdr:colOff>101600</xdr:colOff>
      <xdr:row>78</xdr:row>
      <xdr:rowOff>159601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3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150728</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2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66078</xdr:rowOff>
    </xdr:from>
    <xdr:to>
      <xdr:col>36</xdr:col>
      <xdr:colOff>165100</xdr:colOff>
      <xdr:row>78</xdr:row>
      <xdr:rowOff>167678</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3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158805</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3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157487</xdr:rowOff>
    </xdr:from>
    <xdr:to>
      <xdr:col>55</xdr:col>
      <xdr:colOff>0</xdr:colOff>
      <xdr:row>95</xdr:row>
      <xdr:rowOff>129217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273787"/>
          <a:ext cx="838200" cy="1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157487</xdr:rowOff>
    </xdr:from>
    <xdr:to>
      <xdr:col>50</xdr:col>
      <xdr:colOff>114300</xdr:colOff>
      <xdr:row>95</xdr:row>
      <xdr:rowOff>46388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273787"/>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91999</xdr:rowOff>
    </xdr:from>
    <xdr:to>
      <xdr:col>45</xdr:col>
      <xdr:colOff>177800</xdr:colOff>
      <xdr:row>95</xdr:row>
      <xdr:rowOff>46388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208299"/>
          <a:ext cx="889000" cy="12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57339</xdr:rowOff>
    </xdr:from>
    <xdr:to>
      <xdr:col>41</xdr:col>
      <xdr:colOff>50800</xdr:colOff>
      <xdr:row>94</xdr:row>
      <xdr:rowOff>91999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173639"/>
          <a:ext cx="889000" cy="3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78417</xdr:rowOff>
    </xdr:from>
    <xdr:to>
      <xdr:col>55</xdr:col>
      <xdr:colOff>50800</xdr:colOff>
      <xdr:row>96</xdr:row>
      <xdr:rowOff>8567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3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101294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21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106687</xdr:rowOff>
    </xdr:from>
    <xdr:to>
      <xdr:col>50</xdr:col>
      <xdr:colOff>165100</xdr:colOff>
      <xdr:row>95</xdr:row>
      <xdr:rowOff>36837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2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53364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59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167038</xdr:rowOff>
    </xdr:from>
    <xdr:to>
      <xdr:col>46</xdr:col>
      <xdr:colOff>38100</xdr:colOff>
      <xdr:row>95</xdr:row>
      <xdr:rowOff>97188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28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113715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05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41199</xdr:rowOff>
    </xdr:from>
    <xdr:to>
      <xdr:col>41</xdr:col>
      <xdr:colOff>101600</xdr:colOff>
      <xdr:row>94</xdr:row>
      <xdr:rowOff>142799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15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159326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593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6539</xdr:rowOff>
    </xdr:from>
    <xdr:to>
      <xdr:col>36</xdr:col>
      <xdr:colOff>165100</xdr:colOff>
      <xdr:row>94</xdr:row>
      <xdr:rowOff>108139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12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124666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58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77216</xdr:rowOff>
    </xdr:from>
    <xdr:to>
      <xdr:col>85</xdr:col>
      <xdr:colOff>127000</xdr:colOff>
      <xdr:row>37</xdr:row>
      <xdr:rowOff>103810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420866"/>
          <a:ext cx="8382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17971</xdr:rowOff>
    </xdr:from>
    <xdr:to>
      <xdr:col>81</xdr:col>
      <xdr:colOff>50800</xdr:colOff>
      <xdr:row>37</xdr:row>
      <xdr:rowOff>103810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190171"/>
          <a:ext cx="889000" cy="25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17971</xdr:rowOff>
    </xdr:from>
    <xdr:to>
      <xdr:col>76</xdr:col>
      <xdr:colOff>114300</xdr:colOff>
      <xdr:row>36</xdr:row>
      <xdr:rowOff>167361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190171"/>
          <a:ext cx="889000" cy="14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167361</xdr:rowOff>
    </xdr:from>
    <xdr:to>
      <xdr:col>71</xdr:col>
      <xdr:colOff>177800</xdr:colOff>
      <xdr:row>37</xdr:row>
      <xdr:rowOff>71920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339561"/>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26416</xdr:rowOff>
    </xdr:from>
    <xdr:to>
      <xdr:col>85</xdr:col>
      <xdr:colOff>177800</xdr:colOff>
      <xdr:row>37</xdr:row>
      <xdr:rowOff>128016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49293</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2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53010</xdr:rowOff>
    </xdr:from>
    <xdr:to>
      <xdr:col>81</xdr:col>
      <xdr:colOff>101600</xdr:colOff>
      <xdr:row>37</xdr:row>
      <xdr:rowOff>154610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3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171137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17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138621</xdr:rowOff>
    </xdr:from>
    <xdr:to>
      <xdr:col>76</xdr:col>
      <xdr:colOff>165100</xdr:colOff>
      <xdr:row>36</xdr:row>
      <xdr:rowOff>68771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1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85298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91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116561</xdr:rowOff>
    </xdr:from>
    <xdr:to>
      <xdr:col>72</xdr:col>
      <xdr:colOff>38100</xdr:colOff>
      <xdr:row>37</xdr:row>
      <xdr:rowOff>46711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28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63238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06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21120</xdr:rowOff>
    </xdr:from>
    <xdr:to>
      <xdr:col>67</xdr:col>
      <xdr:colOff>101600</xdr:colOff>
      <xdr:row>37</xdr:row>
      <xdr:rowOff>122720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3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139247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13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102634</xdr:rowOff>
    </xdr:from>
    <xdr:to>
      <xdr:col>85</xdr:col>
      <xdr:colOff>127000</xdr:colOff>
      <xdr:row>57</xdr:row>
      <xdr:rowOff>14427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532384"/>
          <a:ext cx="838200" cy="25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102634</xdr:rowOff>
    </xdr:from>
    <xdr:to>
      <xdr:col>81</xdr:col>
      <xdr:colOff>50800</xdr:colOff>
      <xdr:row>56</xdr:row>
      <xdr:rowOff>157139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532384"/>
          <a:ext cx="889000" cy="22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157139</xdr:rowOff>
    </xdr:from>
    <xdr:to>
      <xdr:col>76</xdr:col>
      <xdr:colOff>114300</xdr:colOff>
      <xdr:row>57</xdr:row>
      <xdr:rowOff>111827</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758339"/>
          <a:ext cx="889000" cy="12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151963</xdr:rowOff>
    </xdr:from>
    <xdr:to>
      <xdr:col>71</xdr:col>
      <xdr:colOff>177800</xdr:colOff>
      <xdr:row>57</xdr:row>
      <xdr:rowOff>111827</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753163"/>
          <a:ext cx="889000" cy="13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135077</xdr:rowOff>
    </xdr:from>
    <xdr:to>
      <xdr:col>85</xdr:col>
      <xdr:colOff>177800</xdr:colOff>
      <xdr:row>57</xdr:row>
      <xdr:rowOff>65227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73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113504</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1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51834</xdr:rowOff>
    </xdr:from>
    <xdr:to>
      <xdr:col>81</xdr:col>
      <xdr:colOff>101600</xdr:colOff>
      <xdr:row>55</xdr:row>
      <xdr:rowOff>153434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169961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2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106339</xdr:rowOff>
    </xdr:from>
    <xdr:to>
      <xdr:col>76</xdr:col>
      <xdr:colOff>165100</xdr:colOff>
      <xdr:row>57</xdr:row>
      <xdr:rowOff>36489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7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27616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80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61027</xdr:rowOff>
    </xdr:from>
    <xdr:to>
      <xdr:col>72</xdr:col>
      <xdr:colOff>38100</xdr:colOff>
      <xdr:row>57</xdr:row>
      <xdr:rowOff>162627</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83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153754</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92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101163</xdr:rowOff>
    </xdr:from>
    <xdr:to>
      <xdr:col>67</xdr:col>
      <xdr:colOff>101600</xdr:colOff>
      <xdr:row>57</xdr:row>
      <xdr:rowOff>31313</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70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47840</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47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134654</xdr:rowOff>
    </xdr:from>
    <xdr:to>
      <xdr:col>85</xdr:col>
      <xdr:colOff>127000</xdr:colOff>
      <xdr:row>97</xdr:row>
      <xdr:rowOff>163850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765304"/>
          <a:ext cx="8382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163850</xdr:rowOff>
    </xdr:from>
    <xdr:to>
      <xdr:col>81</xdr:col>
      <xdr:colOff>50800</xdr:colOff>
      <xdr:row>98</xdr:row>
      <xdr:rowOff>11602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794500"/>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11602</xdr:rowOff>
    </xdr:from>
    <xdr:to>
      <xdr:col>76</xdr:col>
      <xdr:colOff>114300</xdr:colOff>
      <xdr:row>98</xdr:row>
      <xdr:rowOff>22396</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813702"/>
          <a:ext cx="8890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22396</xdr:rowOff>
    </xdr:from>
    <xdr:to>
      <xdr:col>71</xdr:col>
      <xdr:colOff>177800</xdr:colOff>
      <xdr:row>98</xdr:row>
      <xdr:rowOff>24208</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824496"/>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83854</xdr:rowOff>
    </xdr:from>
    <xdr:to>
      <xdr:col>85</xdr:col>
      <xdr:colOff>177800</xdr:colOff>
      <xdr:row>98</xdr:row>
      <xdr:rowOff>14004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71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62281</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69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113050</xdr:rowOff>
    </xdr:from>
    <xdr:to>
      <xdr:col>81</xdr:col>
      <xdr:colOff>101600</xdr:colOff>
      <xdr:row>98</xdr:row>
      <xdr:rowOff>43200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34327</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83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132252</xdr:rowOff>
    </xdr:from>
    <xdr:to>
      <xdr:col>76</xdr:col>
      <xdr:colOff>165100</xdr:colOff>
      <xdr:row>98</xdr:row>
      <xdr:rowOff>62402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76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53529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85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143046</xdr:rowOff>
    </xdr:from>
    <xdr:to>
      <xdr:col>72</xdr:col>
      <xdr:colOff>38100</xdr:colOff>
      <xdr:row>98</xdr:row>
      <xdr:rowOff>73196</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77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64323</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86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144858</xdr:rowOff>
    </xdr:from>
    <xdr:to>
      <xdr:col>67</xdr:col>
      <xdr:colOff>101600</xdr:colOff>
      <xdr:row>98</xdr:row>
      <xdr:rowOff>75008</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7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66135</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86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主な構成要素である総務費については、住民一人当たり</a:t>
          </a:r>
          <a:r>
            <a:rPr kumimoji="1" lang="en-US" altLang="ja-JP" sz="1100">
              <a:solidFill>
                <a:schemeClr val="dk1"/>
              </a:solidFill>
              <a:effectLst/>
              <a:latin typeface="+mn-lt"/>
              <a:ea typeface="+mn-ea"/>
              <a:cs typeface="+mn-cs"/>
            </a:rPr>
            <a:t>79,584</a:t>
          </a:r>
          <a:r>
            <a:rPr kumimoji="1" lang="ja-JP" altLang="ja-JP" sz="1100">
              <a:solidFill>
                <a:schemeClr val="dk1"/>
              </a:solidFill>
              <a:effectLst/>
              <a:latin typeface="+mn-lt"/>
              <a:ea typeface="+mn-ea"/>
              <a:cs typeface="+mn-cs"/>
            </a:rPr>
            <a:t>円となっており、類似団体平均と比較しやや高い水準にありますが。令和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選挙関係経費の減や財政調整基金積立金の減</a:t>
          </a:r>
          <a:r>
            <a:rPr kumimoji="1" lang="ja-JP" altLang="ja-JP" sz="1100">
              <a:solidFill>
                <a:schemeClr val="dk1"/>
              </a:solidFill>
              <a:effectLst/>
              <a:latin typeface="+mn-lt"/>
              <a:ea typeface="+mn-ea"/>
              <a:cs typeface="+mn-cs"/>
            </a:rPr>
            <a:t>などにより、その差は減少しています。</a:t>
          </a:r>
          <a:endParaRPr lang="ja-JP" altLang="ja-JP" sz="1400">
            <a:effectLst/>
          </a:endParaRPr>
        </a:p>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188,152</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年度から約</a:t>
          </a:r>
          <a:r>
            <a:rPr kumimoji="1" lang="en-US" altLang="ja-JP" sz="1100">
              <a:solidFill>
                <a:schemeClr val="dk1"/>
              </a:solidFill>
              <a:effectLst/>
              <a:latin typeface="+mn-lt"/>
              <a:ea typeface="+mn-ea"/>
              <a:cs typeface="+mn-cs"/>
            </a:rPr>
            <a:t>37,000</a:t>
          </a:r>
          <a:r>
            <a:rPr kumimoji="1" lang="ja-JP" altLang="ja-JP" sz="1100">
              <a:solidFill>
                <a:schemeClr val="dk1"/>
              </a:solidFill>
              <a:effectLst/>
              <a:latin typeface="+mn-lt"/>
              <a:ea typeface="+mn-ea"/>
              <a:cs typeface="+mn-cs"/>
            </a:rPr>
            <a:t>円増加しています。主な要因として、介護給付費・訓練等給付費等の扶助費の増加や国民健康保険特別会計への赤字補てん的な繰出金の増加、介護保険特別会計への保険給付費に係る繰出金の増加等があげられます。なお、国民健康保険特別会計への赤字補てん的な繰出金については、多摩地区の市町村と比較しても高い水準となっており、民生費が類似団体平均を上回っている要因の一つにもなっています。</a:t>
          </a:r>
          <a:endParaRPr lang="ja-JP" altLang="ja-JP" sz="1400">
            <a:effectLst/>
          </a:endParaRPr>
        </a:p>
        <a:p>
          <a:r>
            <a:rPr kumimoji="1" lang="ja-JP" altLang="ja-JP" sz="1100">
              <a:solidFill>
                <a:schemeClr val="dk1"/>
              </a:solidFill>
              <a:effectLst/>
              <a:latin typeface="+mn-lt"/>
              <a:ea typeface="+mn-ea"/>
              <a:cs typeface="+mn-cs"/>
            </a:rPr>
            <a:t>　土木費については、住民一人当たり</a:t>
          </a:r>
          <a:r>
            <a:rPr kumimoji="1" lang="en-US" altLang="ja-JP" sz="1100">
              <a:solidFill>
                <a:schemeClr val="dk1"/>
              </a:solidFill>
              <a:effectLst/>
              <a:latin typeface="+mn-lt"/>
              <a:ea typeface="+mn-ea"/>
              <a:cs typeface="+mn-cs"/>
            </a:rPr>
            <a:t>60,213</a:t>
          </a:r>
          <a:r>
            <a:rPr kumimoji="1" lang="ja-JP" altLang="ja-JP" sz="1100">
              <a:solidFill>
                <a:schemeClr val="dk1"/>
              </a:solidFill>
              <a:effectLst/>
              <a:latin typeface="+mn-lt"/>
              <a:ea typeface="+mn-ea"/>
              <a:cs typeface="+mn-cs"/>
            </a:rPr>
            <a:t>円となっており、類似団体平均と比較し高い水準にあります。これは、福生都市計画事業瑞穂町箱根ケ崎駅西土地区画整理事業の実施や殿ヶ谷土地区画整理事業への助成金が主な要因となっており、区画整理完了までは高い水準が続くと考えられ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年度の単年度収支は、約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1,700</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マイナス</a:t>
          </a:r>
          <a:r>
            <a:rPr kumimoji="1" lang="ja-JP" altLang="ja-JP" sz="1100">
              <a:solidFill>
                <a:schemeClr val="dk1"/>
              </a:solidFill>
              <a:effectLst/>
              <a:latin typeface="+mn-lt"/>
              <a:ea typeface="+mn-ea"/>
              <a:cs typeface="+mn-cs"/>
            </a:rPr>
            <a:t>値で、財政調整基金</a:t>
          </a:r>
          <a:r>
            <a:rPr kumimoji="1" lang="ja-JP" altLang="en-US" sz="1100">
              <a:solidFill>
                <a:schemeClr val="dk1"/>
              </a:solidFill>
              <a:effectLst/>
              <a:latin typeface="+mn-lt"/>
              <a:ea typeface="+mn-ea"/>
              <a:cs typeface="+mn-cs"/>
            </a:rPr>
            <a:t>積立金額が約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8,400</a:t>
          </a:r>
          <a:r>
            <a:rPr kumimoji="1" lang="ja-JP" altLang="en-US" sz="1100">
              <a:solidFill>
                <a:schemeClr val="dk1"/>
              </a:solidFill>
              <a:effectLst/>
              <a:latin typeface="+mn-lt"/>
              <a:ea typeface="+mn-ea"/>
              <a:cs typeface="+mn-cs"/>
            </a:rPr>
            <a:t>万円、取崩額</a:t>
          </a:r>
          <a:r>
            <a:rPr kumimoji="1" lang="en-US" altLang="ja-JP" sz="1100">
              <a:solidFill>
                <a:schemeClr val="dk1"/>
              </a:solidFill>
              <a:effectLst/>
              <a:latin typeface="+mn-lt"/>
              <a:ea typeface="+mn-ea"/>
              <a:cs typeface="+mn-cs"/>
            </a:rPr>
            <a:t>4,700</a:t>
          </a:r>
          <a:r>
            <a:rPr kumimoji="1" lang="ja-JP" altLang="en-US" sz="1100">
              <a:solidFill>
                <a:schemeClr val="dk1"/>
              </a:solidFill>
              <a:effectLst/>
              <a:latin typeface="+mn-lt"/>
              <a:ea typeface="+mn-ea"/>
              <a:cs typeface="+mn-cs"/>
            </a:rPr>
            <a:t>万円だったため、</a:t>
          </a:r>
          <a:r>
            <a:rPr kumimoji="1" lang="ja-JP" altLang="ja-JP" sz="1100">
              <a:solidFill>
                <a:schemeClr val="dk1"/>
              </a:solidFill>
              <a:effectLst/>
              <a:latin typeface="+mn-lt"/>
              <a:ea typeface="+mn-ea"/>
              <a:cs typeface="+mn-cs"/>
            </a:rPr>
            <a:t>実質単年度収支は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2,000</a:t>
          </a:r>
          <a:r>
            <a:rPr kumimoji="1" lang="ja-JP" altLang="en-US" sz="1100">
              <a:solidFill>
                <a:schemeClr val="dk1"/>
              </a:solidFill>
              <a:effectLst/>
              <a:latin typeface="+mn-lt"/>
              <a:ea typeface="+mn-ea"/>
              <a:cs typeface="+mn-cs"/>
            </a:rPr>
            <a:t>万円のプラス値とな</a:t>
          </a:r>
          <a:r>
            <a:rPr kumimoji="1" lang="ja-JP" altLang="ja-JP" sz="1100">
              <a:solidFill>
                <a:schemeClr val="dk1"/>
              </a:solidFill>
              <a:effectLst/>
              <a:latin typeface="+mn-lt"/>
              <a:ea typeface="+mn-ea"/>
              <a:cs typeface="+mn-cs"/>
            </a:rPr>
            <a:t>り、前年度比では、約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9,000</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マイナス</a:t>
          </a:r>
          <a:r>
            <a:rPr kumimoji="1" lang="ja-JP" altLang="ja-JP" sz="1100">
              <a:solidFill>
                <a:schemeClr val="dk1"/>
              </a:solidFill>
              <a:effectLst/>
              <a:latin typeface="+mn-lt"/>
              <a:ea typeface="+mn-ea"/>
              <a:cs typeface="+mn-cs"/>
            </a:rPr>
            <a:t>となりました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財政調整基金については、決算剰余金の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以上を積立てるとともに、最低水準の取り崩しに努めています。今後も財政調整基金残高比率の急激な低下を招くことのないよう、計画的な事業進捗に努めます。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一般会計では、</a:t>
          </a:r>
          <a:r>
            <a:rPr kumimoji="1" lang="ja-JP" altLang="en-US" sz="1100">
              <a:solidFill>
                <a:schemeClr val="dk1"/>
              </a:solidFill>
              <a:effectLst/>
              <a:latin typeface="+mn-lt"/>
              <a:ea typeface="+mn-ea"/>
              <a:cs typeface="+mn-cs"/>
            </a:rPr>
            <a:t>固定資産税が令和３年度に適用していたコロナ特例減免分廃止の影響を受け、約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1,400</a:t>
          </a:r>
          <a:r>
            <a:rPr kumimoji="1" lang="ja-JP" altLang="en-US" sz="1100">
              <a:solidFill>
                <a:schemeClr val="dk1"/>
              </a:solidFill>
              <a:effectLst/>
              <a:latin typeface="+mn-lt"/>
              <a:ea typeface="+mn-ea"/>
              <a:cs typeface="+mn-cs"/>
            </a:rPr>
            <a:t>万円の増額、新型コロナウイルス感染症からの景気回復により、個人の所得割が約</a:t>
          </a:r>
          <a:r>
            <a:rPr kumimoji="1" lang="en-US" altLang="ja-JP" sz="1100">
              <a:solidFill>
                <a:schemeClr val="dk1"/>
              </a:solidFill>
              <a:effectLst/>
              <a:latin typeface="+mn-lt"/>
              <a:ea typeface="+mn-ea"/>
              <a:cs typeface="+mn-cs"/>
            </a:rPr>
            <a:t>7,400</a:t>
          </a:r>
          <a:r>
            <a:rPr kumimoji="1" lang="ja-JP" altLang="en-US" sz="1100">
              <a:solidFill>
                <a:schemeClr val="dk1"/>
              </a:solidFill>
              <a:effectLst/>
              <a:latin typeface="+mn-lt"/>
              <a:ea typeface="+mn-ea"/>
              <a:cs typeface="+mn-cs"/>
            </a:rPr>
            <a:t>万円の増、都市計画税約</a:t>
          </a:r>
          <a:r>
            <a:rPr kumimoji="1" lang="en-US" altLang="ja-JP" sz="1100">
              <a:solidFill>
                <a:schemeClr val="dk1"/>
              </a:solidFill>
              <a:effectLst/>
              <a:latin typeface="+mn-lt"/>
              <a:ea typeface="+mn-ea"/>
              <a:cs typeface="+mn-cs"/>
            </a:rPr>
            <a:t>5,700</a:t>
          </a:r>
          <a:r>
            <a:rPr kumimoji="1" lang="ja-JP" altLang="en-US" sz="1100">
              <a:solidFill>
                <a:schemeClr val="dk1"/>
              </a:solidFill>
              <a:effectLst/>
              <a:latin typeface="+mn-lt"/>
              <a:ea typeface="+mn-ea"/>
              <a:cs typeface="+mn-cs"/>
            </a:rPr>
            <a:t>万円の増となったことなど</a:t>
          </a:r>
          <a:r>
            <a:rPr kumimoji="1" lang="ja-JP" altLang="ja-JP" sz="1100">
              <a:solidFill>
                <a:schemeClr val="dk1"/>
              </a:solidFill>
              <a:effectLst/>
              <a:latin typeface="+mn-lt"/>
              <a:ea typeface="+mn-ea"/>
              <a:cs typeface="+mn-cs"/>
            </a:rPr>
            <a:t>により、歳入決算額が歳出決算額を上回り、実質収支は約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3,800</a:t>
          </a:r>
          <a:r>
            <a:rPr kumimoji="1" lang="ja-JP" altLang="ja-JP" sz="1100">
              <a:solidFill>
                <a:schemeClr val="dk1"/>
              </a:solidFill>
              <a:effectLst/>
              <a:latin typeface="+mn-lt"/>
              <a:ea typeface="+mn-ea"/>
              <a:cs typeface="+mn-cs"/>
            </a:rPr>
            <a:t>万円のプラスとなりました。標準財政規模は前年度比約</a:t>
          </a:r>
          <a:r>
            <a:rPr kumimoji="1" lang="en-US" altLang="ja-JP" sz="1100">
              <a:solidFill>
                <a:schemeClr val="dk1"/>
              </a:solidFill>
              <a:effectLst/>
              <a:latin typeface="+mn-lt"/>
              <a:ea typeface="+mn-ea"/>
              <a:cs typeface="+mn-cs"/>
            </a:rPr>
            <a:t>7,800</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、実質収支が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額となったことにより、標準財政規模比で</a:t>
          </a:r>
          <a:r>
            <a:rPr kumimoji="1" lang="en-US" altLang="ja-JP" sz="1100">
              <a:solidFill>
                <a:schemeClr val="dk1"/>
              </a:solidFill>
              <a:effectLst/>
              <a:latin typeface="+mn-lt"/>
              <a:ea typeface="+mn-ea"/>
              <a:cs typeface="+mn-cs"/>
            </a:rPr>
            <a:t>2.76</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その他会計についても、黒字決算の状況が続いていますが、一般会計からの繰出金で補うことにより、黒字決算となっていることは否めません。適正な保険税率等を検討するなど、一般会計からの繰出金に依存しない独立採算の原則による財政運営に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8" customWidth="1"/>
    <col min="12" max="12" width="2.21875" style="178" customWidth="1"/>
    <col min="13" max="17" width="2.33203125" style="178" customWidth="1"/>
    <col min="18" max="119" width="2.109375" style="178" customWidth="1"/>
    <col min="120" max="16384" width="0" style="178"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9"/>
      <c r="DK1" s="179"/>
      <c r="DL1" s="179"/>
      <c r="DM1" s="179"/>
      <c r="DN1" s="179"/>
      <c r="DO1" s="179"/>
    </row>
    <row r="2" spans="1:119" ht="24" thickBot="1" x14ac:dyDescent="0.25">
      <c r="B2" s="180" t="s">
        <v>82</v>
      </c>
      <c r="C2" s="180"/>
      <c r="D2" s="181"/>
    </row>
    <row r="3" spans="1:119" ht="18.75" customHeight="1" thickBot="1" x14ac:dyDescent="0.25">
      <c r="A3" s="179"/>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79"/>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16112928</v>
      </c>
      <c r="BO4" s="449"/>
      <c r="BP4" s="449"/>
      <c r="BQ4" s="449"/>
      <c r="BR4" s="449"/>
      <c r="BS4" s="449"/>
      <c r="BT4" s="449"/>
      <c r="BU4" s="450"/>
      <c r="BV4" s="448">
        <v>17456169</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6.4</v>
      </c>
      <c r="CU4" s="589"/>
      <c r="CV4" s="589"/>
      <c r="CW4" s="589"/>
      <c r="CX4" s="589"/>
      <c r="CY4" s="589"/>
      <c r="CZ4" s="589"/>
      <c r="DA4" s="590"/>
      <c r="DB4" s="588">
        <v>9.3000000000000007</v>
      </c>
      <c r="DC4" s="589"/>
      <c r="DD4" s="589"/>
      <c r="DE4" s="589"/>
      <c r="DF4" s="589"/>
      <c r="DG4" s="589"/>
      <c r="DH4" s="589"/>
      <c r="DI4" s="590"/>
    </row>
    <row r="5" spans="1:119" ht="18.75" customHeight="1" x14ac:dyDescent="0.2">
      <c r="A5" s="179"/>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15648623</v>
      </c>
      <c r="BO5" s="420"/>
      <c r="BP5" s="420"/>
      <c r="BQ5" s="420"/>
      <c r="BR5" s="420"/>
      <c r="BS5" s="420"/>
      <c r="BT5" s="420"/>
      <c r="BU5" s="421"/>
      <c r="BV5" s="419">
        <v>16760875</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90.1</v>
      </c>
      <c r="CU5" s="417"/>
      <c r="CV5" s="417"/>
      <c r="CW5" s="417"/>
      <c r="CX5" s="417"/>
      <c r="CY5" s="417"/>
      <c r="CZ5" s="417"/>
      <c r="DA5" s="418"/>
      <c r="DB5" s="416">
        <v>85.2</v>
      </c>
      <c r="DC5" s="417"/>
      <c r="DD5" s="417"/>
      <c r="DE5" s="417"/>
      <c r="DF5" s="417"/>
      <c r="DG5" s="417"/>
      <c r="DH5" s="417"/>
      <c r="DI5" s="418"/>
    </row>
    <row r="6" spans="1:119" ht="18.75" customHeight="1" x14ac:dyDescent="0.2">
      <c r="A6" s="179"/>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464305</v>
      </c>
      <c r="BO6" s="420"/>
      <c r="BP6" s="420"/>
      <c r="BQ6" s="420"/>
      <c r="BR6" s="420"/>
      <c r="BS6" s="420"/>
      <c r="BT6" s="420"/>
      <c r="BU6" s="421"/>
      <c r="BV6" s="419">
        <v>695294</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90.1</v>
      </c>
      <c r="CU6" s="563"/>
      <c r="CV6" s="563"/>
      <c r="CW6" s="563"/>
      <c r="CX6" s="563"/>
      <c r="CY6" s="563"/>
      <c r="CZ6" s="563"/>
      <c r="DA6" s="564"/>
      <c r="DB6" s="562">
        <v>87</v>
      </c>
      <c r="DC6" s="563"/>
      <c r="DD6" s="563"/>
      <c r="DE6" s="563"/>
      <c r="DF6" s="563"/>
      <c r="DG6" s="563"/>
      <c r="DH6" s="563"/>
      <c r="DI6" s="564"/>
    </row>
    <row r="7" spans="1:119" ht="18.75" customHeight="1" x14ac:dyDescent="0.2">
      <c r="A7" s="179"/>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0</v>
      </c>
      <c r="BO7" s="420"/>
      <c r="BP7" s="420"/>
      <c r="BQ7" s="420"/>
      <c r="BR7" s="420"/>
      <c r="BS7" s="420"/>
      <c r="BT7" s="420"/>
      <c r="BU7" s="421"/>
      <c r="BV7" s="419">
        <v>13501</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7291640</v>
      </c>
      <c r="CU7" s="420"/>
      <c r="CV7" s="420"/>
      <c r="CW7" s="420"/>
      <c r="CX7" s="420"/>
      <c r="CY7" s="420"/>
      <c r="CZ7" s="420"/>
      <c r="DA7" s="421"/>
      <c r="DB7" s="419">
        <v>7369678</v>
      </c>
      <c r="DC7" s="420"/>
      <c r="DD7" s="420"/>
      <c r="DE7" s="420"/>
      <c r="DF7" s="420"/>
      <c r="DG7" s="420"/>
      <c r="DH7" s="420"/>
      <c r="DI7" s="421"/>
    </row>
    <row r="8" spans="1:119" ht="18.75" customHeight="1" thickBot="1" x14ac:dyDescent="0.25">
      <c r="A8" s="179"/>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464305</v>
      </c>
      <c r="BO8" s="420"/>
      <c r="BP8" s="420"/>
      <c r="BQ8" s="420"/>
      <c r="BR8" s="420"/>
      <c r="BS8" s="420"/>
      <c r="BT8" s="420"/>
      <c r="BU8" s="421"/>
      <c r="BV8" s="419">
        <v>681793</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0.99</v>
      </c>
      <c r="CU8" s="523"/>
      <c r="CV8" s="523"/>
      <c r="CW8" s="523"/>
      <c r="CX8" s="523"/>
      <c r="CY8" s="523"/>
      <c r="CZ8" s="523"/>
      <c r="DA8" s="524"/>
      <c r="DB8" s="522">
        <v>1</v>
      </c>
      <c r="DC8" s="523"/>
      <c r="DD8" s="523"/>
      <c r="DE8" s="523"/>
      <c r="DF8" s="523"/>
      <c r="DG8" s="523"/>
      <c r="DH8" s="523"/>
      <c r="DI8" s="524"/>
    </row>
    <row r="9" spans="1:119" ht="18.75" customHeight="1" thickBot="1" x14ac:dyDescent="0.25">
      <c r="A9" s="179"/>
      <c r="B9" s="551" t="s">
        <v>113</v>
      </c>
      <c r="C9" s="552"/>
      <c r="D9" s="552"/>
      <c r="E9" s="552"/>
      <c r="F9" s="552"/>
      <c r="G9" s="552"/>
      <c r="H9" s="552"/>
      <c r="I9" s="552"/>
      <c r="J9" s="552"/>
      <c r="K9" s="470"/>
      <c r="L9" s="553" t="s">
        <v>114</v>
      </c>
      <c r="M9" s="554"/>
      <c r="N9" s="554"/>
      <c r="O9" s="554"/>
      <c r="P9" s="554"/>
      <c r="Q9" s="555"/>
      <c r="R9" s="556">
        <v>31765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95</v>
      </c>
      <c r="AV9" s="478"/>
      <c r="AW9" s="478"/>
      <c r="AX9" s="478"/>
      <c r="AY9" s="433" t="s">
        <v>117</v>
      </c>
      <c r="AZ9" s="434"/>
      <c r="BA9" s="434"/>
      <c r="BB9" s="434"/>
      <c r="BC9" s="434"/>
      <c r="BD9" s="434"/>
      <c r="BE9" s="434"/>
      <c r="BF9" s="434"/>
      <c r="BG9" s="434"/>
      <c r="BH9" s="434"/>
      <c r="BI9" s="434"/>
      <c r="BJ9" s="434"/>
      <c r="BK9" s="434"/>
      <c r="BL9" s="434"/>
      <c r="BM9" s="435"/>
      <c r="BN9" s="419">
        <v>-217488</v>
      </c>
      <c r="BO9" s="420"/>
      <c r="BP9" s="420"/>
      <c r="BQ9" s="420"/>
      <c r="BR9" s="420"/>
      <c r="BS9" s="420"/>
      <c r="BT9" s="420"/>
      <c r="BU9" s="421"/>
      <c r="BV9" s="419">
        <v>293152</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5.6</v>
      </c>
      <c r="CU9" s="417"/>
      <c r="CV9" s="417"/>
      <c r="CW9" s="417"/>
      <c r="CX9" s="417"/>
      <c r="CY9" s="417"/>
      <c r="CZ9" s="417"/>
      <c r="DA9" s="418"/>
      <c r="DB9" s="416">
        <v>5.0999999999999996</v>
      </c>
      <c r="DC9" s="417"/>
      <c r="DD9" s="417"/>
      <c r="DE9" s="417"/>
      <c r="DF9" s="417"/>
      <c r="DG9" s="417"/>
      <c r="DH9" s="417"/>
      <c r="DI9" s="418"/>
    </row>
    <row r="10" spans="1:119" ht="18.75" customHeight="1" thickBot="1" x14ac:dyDescent="0.25">
      <c r="A10" s="179"/>
      <c r="B10" s="551"/>
      <c r="C10" s="552"/>
      <c r="D10" s="552"/>
      <c r="E10" s="552"/>
      <c r="F10" s="552"/>
      <c r="G10" s="552"/>
      <c r="H10" s="552"/>
      <c r="I10" s="552"/>
      <c r="J10" s="552"/>
      <c r="K10" s="470"/>
      <c r="L10" s="375" t="s">
        <v>119</v>
      </c>
      <c r="M10" s="376"/>
      <c r="N10" s="376"/>
      <c r="O10" s="376"/>
      <c r="P10" s="376"/>
      <c r="Q10" s="377"/>
      <c r="R10" s="372">
        <v>33445</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95</v>
      </c>
      <c r="AV10" s="478"/>
      <c r="AW10" s="478"/>
      <c r="AX10" s="478"/>
      <c r="AY10" s="433" t="s">
        <v>121</v>
      </c>
      <c r="AZ10" s="434"/>
      <c r="BA10" s="434"/>
      <c r="BB10" s="434"/>
      <c r="BC10" s="434"/>
      <c r="BD10" s="434"/>
      <c r="BE10" s="434"/>
      <c r="BF10" s="434"/>
      <c r="BG10" s="434"/>
      <c r="BH10" s="434"/>
      <c r="BI10" s="434"/>
      <c r="BJ10" s="434"/>
      <c r="BK10" s="434"/>
      <c r="BL10" s="434"/>
      <c r="BM10" s="435"/>
      <c r="BN10" s="419">
        <v>383827</v>
      </c>
      <c r="BO10" s="420"/>
      <c r="BP10" s="420"/>
      <c r="BQ10" s="420"/>
      <c r="BR10" s="420"/>
      <c r="BS10" s="420"/>
      <c r="BT10" s="420"/>
      <c r="BU10" s="421"/>
      <c r="BV10" s="419">
        <v>716023</v>
      </c>
      <c r="BW10" s="420"/>
      <c r="BX10" s="420"/>
      <c r="BY10" s="420"/>
      <c r="BZ10" s="420"/>
      <c r="CA10" s="420"/>
      <c r="CB10" s="420"/>
      <c r="CC10" s="421"/>
      <c r="CD10" s="182" t="s">
        <v>122</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5">
      <c r="A11" s="179"/>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2">
      <c r="A12" s="179"/>
      <c r="B12" s="525" t="s">
        <v>130</v>
      </c>
      <c r="C12" s="526"/>
      <c r="D12" s="526"/>
      <c r="E12" s="526"/>
      <c r="F12" s="526"/>
      <c r="G12" s="526"/>
      <c r="H12" s="526"/>
      <c r="I12" s="526"/>
      <c r="J12" s="526"/>
      <c r="K12" s="527"/>
      <c r="L12" s="534" t="s">
        <v>131</v>
      </c>
      <c r="M12" s="535"/>
      <c r="N12" s="535"/>
      <c r="O12" s="535"/>
      <c r="P12" s="535"/>
      <c r="Q12" s="536"/>
      <c r="R12" s="537">
        <v>32161</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47000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138</v>
      </c>
      <c r="DC12" s="523"/>
      <c r="DD12" s="523"/>
      <c r="DE12" s="523"/>
      <c r="DF12" s="523"/>
      <c r="DG12" s="523"/>
      <c r="DH12" s="523"/>
      <c r="DI12" s="524"/>
    </row>
    <row r="13" spans="1:119" ht="18.75" customHeight="1" x14ac:dyDescent="0.2">
      <c r="A13" s="179"/>
      <c r="B13" s="528"/>
      <c r="C13" s="529"/>
      <c r="D13" s="529"/>
      <c r="E13" s="529"/>
      <c r="F13" s="529"/>
      <c r="G13" s="529"/>
      <c r="H13" s="529"/>
      <c r="I13" s="529"/>
      <c r="J13" s="529"/>
      <c r="K13" s="530"/>
      <c r="L13" s="188"/>
      <c r="M13" s="503" t="s">
        <v>139</v>
      </c>
      <c r="N13" s="504"/>
      <c r="O13" s="504"/>
      <c r="P13" s="504"/>
      <c r="Q13" s="505"/>
      <c r="R13" s="506">
        <v>31276</v>
      </c>
      <c r="S13" s="507"/>
      <c r="T13" s="507"/>
      <c r="U13" s="507"/>
      <c r="V13" s="508"/>
      <c r="W13" s="509" t="s">
        <v>140</v>
      </c>
      <c r="X13" s="405"/>
      <c r="Y13" s="405"/>
      <c r="Z13" s="405"/>
      <c r="AA13" s="405"/>
      <c r="AB13" s="406"/>
      <c r="AC13" s="372">
        <v>277</v>
      </c>
      <c r="AD13" s="373"/>
      <c r="AE13" s="373"/>
      <c r="AF13" s="373"/>
      <c r="AG13" s="374"/>
      <c r="AH13" s="372">
        <v>300</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119339</v>
      </c>
      <c r="BO13" s="420"/>
      <c r="BP13" s="420"/>
      <c r="BQ13" s="420"/>
      <c r="BR13" s="420"/>
      <c r="BS13" s="420"/>
      <c r="BT13" s="420"/>
      <c r="BU13" s="421"/>
      <c r="BV13" s="419">
        <v>1009175</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0.8</v>
      </c>
      <c r="CU13" s="417"/>
      <c r="CV13" s="417"/>
      <c r="CW13" s="417"/>
      <c r="CX13" s="417"/>
      <c r="CY13" s="417"/>
      <c r="CZ13" s="417"/>
      <c r="DA13" s="418"/>
      <c r="DB13" s="416">
        <v>0.6</v>
      </c>
      <c r="DC13" s="417"/>
      <c r="DD13" s="417"/>
      <c r="DE13" s="417"/>
      <c r="DF13" s="417"/>
      <c r="DG13" s="417"/>
      <c r="DH13" s="417"/>
      <c r="DI13" s="418"/>
    </row>
    <row r="14" spans="1:119" ht="18.75" customHeight="1" thickBot="1" x14ac:dyDescent="0.25">
      <c r="A14" s="179"/>
      <c r="B14" s="528"/>
      <c r="C14" s="529"/>
      <c r="D14" s="529"/>
      <c r="E14" s="529"/>
      <c r="F14" s="529"/>
      <c r="G14" s="529"/>
      <c r="H14" s="529"/>
      <c r="I14" s="529"/>
      <c r="J14" s="529"/>
      <c r="K14" s="530"/>
      <c r="L14" s="493" t="s">
        <v>145</v>
      </c>
      <c r="M14" s="546"/>
      <c r="N14" s="546"/>
      <c r="O14" s="546"/>
      <c r="P14" s="546"/>
      <c r="Q14" s="547"/>
      <c r="R14" s="506">
        <v>32328</v>
      </c>
      <c r="S14" s="507"/>
      <c r="T14" s="507"/>
      <c r="U14" s="507"/>
      <c r="V14" s="508"/>
      <c r="W14" s="510"/>
      <c r="X14" s="408"/>
      <c r="Y14" s="408"/>
      <c r="Z14" s="408"/>
      <c r="AA14" s="408"/>
      <c r="AB14" s="409"/>
      <c r="AC14" s="499">
        <v>2</v>
      </c>
      <c r="AD14" s="500"/>
      <c r="AE14" s="500"/>
      <c r="AF14" s="500"/>
      <c r="AG14" s="501"/>
      <c r="AH14" s="499">
        <v>2.1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147</v>
      </c>
      <c r="CU14" s="517"/>
      <c r="CV14" s="517"/>
      <c r="CW14" s="517"/>
      <c r="CX14" s="517"/>
      <c r="CY14" s="517"/>
      <c r="CZ14" s="517"/>
      <c r="DA14" s="518"/>
      <c r="DB14" s="516" t="s">
        <v>138</v>
      </c>
      <c r="DC14" s="517"/>
      <c r="DD14" s="517"/>
      <c r="DE14" s="517"/>
      <c r="DF14" s="517"/>
      <c r="DG14" s="517"/>
      <c r="DH14" s="517"/>
      <c r="DI14" s="518"/>
    </row>
    <row r="15" spans="1:119" ht="18.75" customHeight="1" x14ac:dyDescent="0.2">
      <c r="A15" s="179"/>
      <c r="B15" s="528"/>
      <c r="C15" s="529"/>
      <c r="D15" s="529"/>
      <c r="E15" s="529"/>
      <c r="F15" s="529"/>
      <c r="G15" s="529"/>
      <c r="H15" s="529"/>
      <c r="I15" s="529"/>
      <c r="J15" s="529"/>
      <c r="K15" s="530"/>
      <c r="L15" s="188"/>
      <c r="M15" s="503" t="s">
        <v>148</v>
      </c>
      <c r="N15" s="504"/>
      <c r="O15" s="504"/>
      <c r="P15" s="504"/>
      <c r="Q15" s="505"/>
      <c r="R15" s="506">
        <v>31501</v>
      </c>
      <c r="S15" s="507"/>
      <c r="T15" s="507"/>
      <c r="U15" s="507"/>
      <c r="V15" s="508"/>
      <c r="W15" s="509" t="s">
        <v>149</v>
      </c>
      <c r="X15" s="405"/>
      <c r="Y15" s="405"/>
      <c r="Z15" s="405"/>
      <c r="AA15" s="405"/>
      <c r="AB15" s="406"/>
      <c r="AC15" s="372">
        <v>4370</v>
      </c>
      <c r="AD15" s="373"/>
      <c r="AE15" s="373"/>
      <c r="AF15" s="373"/>
      <c r="AG15" s="374"/>
      <c r="AH15" s="372">
        <v>4669</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5642348</v>
      </c>
      <c r="BO15" s="449"/>
      <c r="BP15" s="449"/>
      <c r="BQ15" s="449"/>
      <c r="BR15" s="449"/>
      <c r="BS15" s="449"/>
      <c r="BT15" s="449"/>
      <c r="BU15" s="450"/>
      <c r="BV15" s="448">
        <v>5442737</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89"/>
      <c r="CU15" s="190"/>
      <c r="CV15" s="190"/>
      <c r="CW15" s="190"/>
      <c r="CX15" s="190"/>
      <c r="CY15" s="190"/>
      <c r="CZ15" s="190"/>
      <c r="DA15" s="191"/>
      <c r="DB15" s="189"/>
      <c r="DC15" s="190"/>
      <c r="DD15" s="190"/>
      <c r="DE15" s="190"/>
      <c r="DF15" s="190"/>
      <c r="DG15" s="190"/>
      <c r="DH15" s="190"/>
      <c r="DI15" s="191"/>
    </row>
    <row r="16" spans="1:119" ht="18.75" customHeight="1" x14ac:dyDescent="0.2">
      <c r="A16" s="179"/>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31.1</v>
      </c>
      <c r="AD16" s="500"/>
      <c r="AE16" s="500"/>
      <c r="AF16" s="500"/>
      <c r="AG16" s="501"/>
      <c r="AH16" s="499">
        <v>32.1</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5688483</v>
      </c>
      <c r="BO16" s="420"/>
      <c r="BP16" s="420"/>
      <c r="BQ16" s="420"/>
      <c r="BR16" s="420"/>
      <c r="BS16" s="420"/>
      <c r="BT16" s="420"/>
      <c r="BU16" s="421"/>
      <c r="BV16" s="419">
        <v>5611070</v>
      </c>
      <c r="BW16" s="420"/>
      <c r="BX16" s="420"/>
      <c r="BY16" s="420"/>
      <c r="BZ16" s="420"/>
      <c r="CA16" s="420"/>
      <c r="CB16" s="420"/>
      <c r="CC16" s="421"/>
      <c r="CD16" s="192"/>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79"/>
      <c r="B17" s="531"/>
      <c r="C17" s="532"/>
      <c r="D17" s="532"/>
      <c r="E17" s="532"/>
      <c r="F17" s="532"/>
      <c r="G17" s="532"/>
      <c r="H17" s="532"/>
      <c r="I17" s="532"/>
      <c r="J17" s="532"/>
      <c r="K17" s="533"/>
      <c r="L17" s="193"/>
      <c r="M17" s="512" t="s">
        <v>155</v>
      </c>
      <c r="N17" s="513"/>
      <c r="O17" s="513"/>
      <c r="P17" s="513"/>
      <c r="Q17" s="514"/>
      <c r="R17" s="496" t="s">
        <v>156</v>
      </c>
      <c r="S17" s="497"/>
      <c r="T17" s="497"/>
      <c r="U17" s="497"/>
      <c r="V17" s="498"/>
      <c r="W17" s="509" t="s">
        <v>157</v>
      </c>
      <c r="X17" s="405"/>
      <c r="Y17" s="405"/>
      <c r="Z17" s="405"/>
      <c r="AA17" s="405"/>
      <c r="AB17" s="406"/>
      <c r="AC17" s="372">
        <v>9423</v>
      </c>
      <c r="AD17" s="373"/>
      <c r="AE17" s="373"/>
      <c r="AF17" s="373"/>
      <c r="AG17" s="374"/>
      <c r="AH17" s="372">
        <v>9577</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7245505</v>
      </c>
      <c r="BO17" s="420"/>
      <c r="BP17" s="420"/>
      <c r="BQ17" s="420"/>
      <c r="BR17" s="420"/>
      <c r="BS17" s="420"/>
      <c r="BT17" s="420"/>
      <c r="BU17" s="421"/>
      <c r="BV17" s="419">
        <v>6964111</v>
      </c>
      <c r="BW17" s="420"/>
      <c r="BX17" s="420"/>
      <c r="BY17" s="420"/>
      <c r="BZ17" s="420"/>
      <c r="CA17" s="420"/>
      <c r="CB17" s="420"/>
      <c r="CC17" s="421"/>
      <c r="CD17" s="192"/>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79"/>
      <c r="B18" s="469" t="s">
        <v>159</v>
      </c>
      <c r="C18" s="470"/>
      <c r="D18" s="470"/>
      <c r="E18" s="471"/>
      <c r="F18" s="471"/>
      <c r="G18" s="471"/>
      <c r="H18" s="471"/>
      <c r="I18" s="471"/>
      <c r="J18" s="471"/>
      <c r="K18" s="471"/>
      <c r="L18" s="472">
        <v>16.850000000000001</v>
      </c>
      <c r="M18" s="472"/>
      <c r="N18" s="472"/>
      <c r="O18" s="472"/>
      <c r="P18" s="472"/>
      <c r="Q18" s="472"/>
      <c r="R18" s="473"/>
      <c r="S18" s="473"/>
      <c r="T18" s="473"/>
      <c r="U18" s="473"/>
      <c r="V18" s="474"/>
      <c r="W18" s="490"/>
      <c r="X18" s="491"/>
      <c r="Y18" s="491"/>
      <c r="Z18" s="491"/>
      <c r="AA18" s="491"/>
      <c r="AB18" s="515"/>
      <c r="AC18" s="389">
        <v>67</v>
      </c>
      <c r="AD18" s="390"/>
      <c r="AE18" s="390"/>
      <c r="AF18" s="390"/>
      <c r="AG18" s="475"/>
      <c r="AH18" s="389">
        <v>65.8</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7516016</v>
      </c>
      <c r="BO18" s="420"/>
      <c r="BP18" s="420"/>
      <c r="BQ18" s="420"/>
      <c r="BR18" s="420"/>
      <c r="BS18" s="420"/>
      <c r="BT18" s="420"/>
      <c r="BU18" s="421"/>
      <c r="BV18" s="419">
        <v>7179683</v>
      </c>
      <c r="BW18" s="420"/>
      <c r="BX18" s="420"/>
      <c r="BY18" s="420"/>
      <c r="BZ18" s="420"/>
      <c r="CA18" s="420"/>
      <c r="CB18" s="420"/>
      <c r="CC18" s="421"/>
      <c r="CD18" s="192"/>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79"/>
      <c r="B19" s="469" t="s">
        <v>161</v>
      </c>
      <c r="C19" s="470"/>
      <c r="D19" s="470"/>
      <c r="E19" s="471"/>
      <c r="F19" s="471"/>
      <c r="G19" s="471"/>
      <c r="H19" s="471"/>
      <c r="I19" s="471"/>
      <c r="J19" s="471"/>
      <c r="K19" s="471"/>
      <c r="L19" s="479">
        <v>1885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10715766</v>
      </c>
      <c r="BO19" s="420"/>
      <c r="BP19" s="420"/>
      <c r="BQ19" s="420"/>
      <c r="BR19" s="420"/>
      <c r="BS19" s="420"/>
      <c r="BT19" s="420"/>
      <c r="BU19" s="421"/>
      <c r="BV19" s="419">
        <v>10715550</v>
      </c>
      <c r="BW19" s="420"/>
      <c r="BX19" s="420"/>
      <c r="BY19" s="420"/>
      <c r="BZ19" s="420"/>
      <c r="CA19" s="420"/>
      <c r="CB19" s="420"/>
      <c r="CC19" s="421"/>
      <c r="CD19" s="192"/>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79"/>
      <c r="B20" s="469" t="s">
        <v>163</v>
      </c>
      <c r="C20" s="470"/>
      <c r="D20" s="470"/>
      <c r="E20" s="471"/>
      <c r="F20" s="471"/>
      <c r="G20" s="471"/>
      <c r="H20" s="471"/>
      <c r="I20" s="471"/>
      <c r="J20" s="471"/>
      <c r="K20" s="471"/>
      <c r="L20" s="479">
        <v>13017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2"/>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79"/>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2"/>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79"/>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7917798</v>
      </c>
      <c r="BO22" s="449"/>
      <c r="BP22" s="449"/>
      <c r="BQ22" s="449"/>
      <c r="BR22" s="449"/>
      <c r="BS22" s="449"/>
      <c r="BT22" s="449"/>
      <c r="BU22" s="450"/>
      <c r="BV22" s="448">
        <v>8205091</v>
      </c>
      <c r="BW22" s="449"/>
      <c r="BX22" s="449"/>
      <c r="BY22" s="449"/>
      <c r="BZ22" s="449"/>
      <c r="CA22" s="449"/>
      <c r="CB22" s="449"/>
      <c r="CC22" s="450"/>
      <c r="CD22" s="192"/>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79"/>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3091051</v>
      </c>
      <c r="BO23" s="420"/>
      <c r="BP23" s="420"/>
      <c r="BQ23" s="420"/>
      <c r="BR23" s="420"/>
      <c r="BS23" s="420"/>
      <c r="BT23" s="420"/>
      <c r="BU23" s="421"/>
      <c r="BV23" s="419">
        <v>3306120</v>
      </c>
      <c r="BW23" s="420"/>
      <c r="BX23" s="420"/>
      <c r="BY23" s="420"/>
      <c r="BZ23" s="420"/>
      <c r="CA23" s="420"/>
      <c r="CB23" s="420"/>
      <c r="CC23" s="421"/>
      <c r="CD23" s="192"/>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79"/>
      <c r="B24" s="398"/>
      <c r="C24" s="399"/>
      <c r="D24" s="400"/>
      <c r="E24" s="375" t="s">
        <v>173</v>
      </c>
      <c r="F24" s="376"/>
      <c r="G24" s="376"/>
      <c r="H24" s="376"/>
      <c r="I24" s="376"/>
      <c r="J24" s="376"/>
      <c r="K24" s="377"/>
      <c r="L24" s="372">
        <v>1</v>
      </c>
      <c r="M24" s="373"/>
      <c r="N24" s="373"/>
      <c r="O24" s="373"/>
      <c r="P24" s="374"/>
      <c r="Q24" s="372">
        <v>7630</v>
      </c>
      <c r="R24" s="373"/>
      <c r="S24" s="373"/>
      <c r="T24" s="373"/>
      <c r="U24" s="373"/>
      <c r="V24" s="374"/>
      <c r="W24" s="462"/>
      <c r="X24" s="399"/>
      <c r="Y24" s="400"/>
      <c r="Z24" s="375" t="s">
        <v>174</v>
      </c>
      <c r="AA24" s="376"/>
      <c r="AB24" s="376"/>
      <c r="AC24" s="376"/>
      <c r="AD24" s="376"/>
      <c r="AE24" s="376"/>
      <c r="AF24" s="376"/>
      <c r="AG24" s="377"/>
      <c r="AH24" s="372">
        <v>201</v>
      </c>
      <c r="AI24" s="373"/>
      <c r="AJ24" s="373"/>
      <c r="AK24" s="373"/>
      <c r="AL24" s="374"/>
      <c r="AM24" s="372">
        <v>655260</v>
      </c>
      <c r="AN24" s="373"/>
      <c r="AO24" s="373"/>
      <c r="AP24" s="373"/>
      <c r="AQ24" s="373"/>
      <c r="AR24" s="374"/>
      <c r="AS24" s="372">
        <v>3260</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6915341</v>
      </c>
      <c r="BO24" s="420"/>
      <c r="BP24" s="420"/>
      <c r="BQ24" s="420"/>
      <c r="BR24" s="420"/>
      <c r="BS24" s="420"/>
      <c r="BT24" s="420"/>
      <c r="BU24" s="421"/>
      <c r="BV24" s="419">
        <v>7020922</v>
      </c>
      <c r="BW24" s="420"/>
      <c r="BX24" s="420"/>
      <c r="BY24" s="420"/>
      <c r="BZ24" s="420"/>
      <c r="CA24" s="420"/>
      <c r="CB24" s="420"/>
      <c r="CC24" s="421"/>
      <c r="CD24" s="192"/>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79"/>
      <c r="B25" s="398"/>
      <c r="C25" s="399"/>
      <c r="D25" s="400"/>
      <c r="E25" s="375" t="s">
        <v>176</v>
      </c>
      <c r="F25" s="376"/>
      <c r="G25" s="376"/>
      <c r="H25" s="376"/>
      <c r="I25" s="376"/>
      <c r="J25" s="376"/>
      <c r="K25" s="377"/>
      <c r="L25" s="372">
        <v>1</v>
      </c>
      <c r="M25" s="373"/>
      <c r="N25" s="373"/>
      <c r="O25" s="373"/>
      <c r="P25" s="374"/>
      <c r="Q25" s="372">
        <v>6660</v>
      </c>
      <c r="R25" s="373"/>
      <c r="S25" s="373"/>
      <c r="T25" s="373"/>
      <c r="U25" s="373"/>
      <c r="V25" s="374"/>
      <c r="W25" s="462"/>
      <c r="X25" s="399"/>
      <c r="Y25" s="400"/>
      <c r="Z25" s="375" t="s">
        <v>177</v>
      </c>
      <c r="AA25" s="376"/>
      <c r="AB25" s="376"/>
      <c r="AC25" s="376"/>
      <c r="AD25" s="376"/>
      <c r="AE25" s="376"/>
      <c r="AF25" s="376"/>
      <c r="AG25" s="377"/>
      <c r="AH25" s="372" t="s">
        <v>138</v>
      </c>
      <c r="AI25" s="373"/>
      <c r="AJ25" s="373"/>
      <c r="AK25" s="373"/>
      <c r="AL25" s="374"/>
      <c r="AM25" s="372" t="s">
        <v>138</v>
      </c>
      <c r="AN25" s="373"/>
      <c r="AO25" s="373"/>
      <c r="AP25" s="373"/>
      <c r="AQ25" s="373"/>
      <c r="AR25" s="374"/>
      <c r="AS25" s="372" t="s">
        <v>138</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2412242</v>
      </c>
      <c r="BO25" s="449"/>
      <c r="BP25" s="449"/>
      <c r="BQ25" s="449"/>
      <c r="BR25" s="449"/>
      <c r="BS25" s="449"/>
      <c r="BT25" s="449"/>
      <c r="BU25" s="450"/>
      <c r="BV25" s="448">
        <v>3856007</v>
      </c>
      <c r="BW25" s="449"/>
      <c r="BX25" s="449"/>
      <c r="BY25" s="449"/>
      <c r="BZ25" s="449"/>
      <c r="CA25" s="449"/>
      <c r="CB25" s="449"/>
      <c r="CC25" s="450"/>
      <c r="CD25" s="192"/>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79"/>
      <c r="B26" s="398"/>
      <c r="C26" s="399"/>
      <c r="D26" s="400"/>
      <c r="E26" s="375" t="s">
        <v>179</v>
      </c>
      <c r="F26" s="376"/>
      <c r="G26" s="376"/>
      <c r="H26" s="376"/>
      <c r="I26" s="376"/>
      <c r="J26" s="376"/>
      <c r="K26" s="377"/>
      <c r="L26" s="372">
        <v>1</v>
      </c>
      <c r="M26" s="373"/>
      <c r="N26" s="373"/>
      <c r="O26" s="373"/>
      <c r="P26" s="374"/>
      <c r="Q26" s="372">
        <v>6370</v>
      </c>
      <c r="R26" s="373"/>
      <c r="S26" s="373"/>
      <c r="T26" s="373"/>
      <c r="U26" s="373"/>
      <c r="V26" s="374"/>
      <c r="W26" s="462"/>
      <c r="X26" s="399"/>
      <c r="Y26" s="400"/>
      <c r="Z26" s="375" t="s">
        <v>180</v>
      </c>
      <c r="AA26" s="430"/>
      <c r="AB26" s="430"/>
      <c r="AC26" s="430"/>
      <c r="AD26" s="430"/>
      <c r="AE26" s="430"/>
      <c r="AF26" s="430"/>
      <c r="AG26" s="431"/>
      <c r="AH26" s="372" t="s">
        <v>138</v>
      </c>
      <c r="AI26" s="373"/>
      <c r="AJ26" s="373"/>
      <c r="AK26" s="373"/>
      <c r="AL26" s="374"/>
      <c r="AM26" s="372" t="s">
        <v>138</v>
      </c>
      <c r="AN26" s="373"/>
      <c r="AO26" s="373"/>
      <c r="AP26" s="373"/>
      <c r="AQ26" s="373"/>
      <c r="AR26" s="374"/>
      <c r="AS26" s="372" t="s">
        <v>138</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138</v>
      </c>
      <c r="BW26" s="420"/>
      <c r="BX26" s="420"/>
      <c r="BY26" s="420"/>
      <c r="BZ26" s="420"/>
      <c r="CA26" s="420"/>
      <c r="CB26" s="420"/>
      <c r="CC26" s="421"/>
      <c r="CD26" s="192"/>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79"/>
      <c r="B27" s="398"/>
      <c r="C27" s="399"/>
      <c r="D27" s="400"/>
      <c r="E27" s="375" t="s">
        <v>182</v>
      </c>
      <c r="F27" s="376"/>
      <c r="G27" s="376"/>
      <c r="H27" s="376"/>
      <c r="I27" s="376"/>
      <c r="J27" s="376"/>
      <c r="K27" s="377"/>
      <c r="L27" s="372">
        <v>1</v>
      </c>
      <c r="M27" s="373"/>
      <c r="N27" s="373"/>
      <c r="O27" s="373"/>
      <c r="P27" s="374"/>
      <c r="Q27" s="372">
        <v>4200</v>
      </c>
      <c r="R27" s="373"/>
      <c r="S27" s="373"/>
      <c r="T27" s="373"/>
      <c r="U27" s="373"/>
      <c r="V27" s="374"/>
      <c r="W27" s="462"/>
      <c r="X27" s="399"/>
      <c r="Y27" s="400"/>
      <c r="Z27" s="375" t="s">
        <v>183</v>
      </c>
      <c r="AA27" s="376"/>
      <c r="AB27" s="376"/>
      <c r="AC27" s="376"/>
      <c r="AD27" s="376"/>
      <c r="AE27" s="376"/>
      <c r="AF27" s="376"/>
      <c r="AG27" s="377"/>
      <c r="AH27" s="372">
        <v>2</v>
      </c>
      <c r="AI27" s="373"/>
      <c r="AJ27" s="373"/>
      <c r="AK27" s="373"/>
      <c r="AL27" s="374"/>
      <c r="AM27" s="372" t="s">
        <v>184</v>
      </c>
      <c r="AN27" s="373"/>
      <c r="AO27" s="373"/>
      <c r="AP27" s="373"/>
      <c r="AQ27" s="373"/>
      <c r="AR27" s="374"/>
      <c r="AS27" s="372" t="s">
        <v>184</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138</v>
      </c>
      <c r="BO27" s="454"/>
      <c r="BP27" s="454"/>
      <c r="BQ27" s="454"/>
      <c r="BR27" s="454"/>
      <c r="BS27" s="454"/>
      <c r="BT27" s="454"/>
      <c r="BU27" s="455"/>
      <c r="BV27" s="453" t="s">
        <v>138</v>
      </c>
      <c r="BW27" s="454"/>
      <c r="BX27" s="454"/>
      <c r="BY27" s="454"/>
      <c r="BZ27" s="454"/>
      <c r="CA27" s="454"/>
      <c r="CB27" s="454"/>
      <c r="CC27" s="455"/>
      <c r="CD27" s="194"/>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79"/>
      <c r="B28" s="398"/>
      <c r="C28" s="399"/>
      <c r="D28" s="400"/>
      <c r="E28" s="375" t="s">
        <v>186</v>
      </c>
      <c r="F28" s="376"/>
      <c r="G28" s="376"/>
      <c r="H28" s="376"/>
      <c r="I28" s="376"/>
      <c r="J28" s="376"/>
      <c r="K28" s="377"/>
      <c r="L28" s="372">
        <v>1</v>
      </c>
      <c r="M28" s="373"/>
      <c r="N28" s="373"/>
      <c r="O28" s="373"/>
      <c r="P28" s="374"/>
      <c r="Q28" s="372">
        <v>3600</v>
      </c>
      <c r="R28" s="373"/>
      <c r="S28" s="373"/>
      <c r="T28" s="373"/>
      <c r="U28" s="373"/>
      <c r="V28" s="374"/>
      <c r="W28" s="462"/>
      <c r="X28" s="399"/>
      <c r="Y28" s="400"/>
      <c r="Z28" s="375" t="s">
        <v>187</v>
      </c>
      <c r="AA28" s="376"/>
      <c r="AB28" s="376"/>
      <c r="AC28" s="376"/>
      <c r="AD28" s="376"/>
      <c r="AE28" s="376"/>
      <c r="AF28" s="376"/>
      <c r="AG28" s="377"/>
      <c r="AH28" s="372" t="s">
        <v>138</v>
      </c>
      <c r="AI28" s="373"/>
      <c r="AJ28" s="373"/>
      <c r="AK28" s="373"/>
      <c r="AL28" s="374"/>
      <c r="AM28" s="372" t="s">
        <v>138</v>
      </c>
      <c r="AN28" s="373"/>
      <c r="AO28" s="373"/>
      <c r="AP28" s="373"/>
      <c r="AQ28" s="373"/>
      <c r="AR28" s="374"/>
      <c r="AS28" s="372" t="s">
        <v>138</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2077656</v>
      </c>
      <c r="BO28" s="449"/>
      <c r="BP28" s="449"/>
      <c r="BQ28" s="449"/>
      <c r="BR28" s="449"/>
      <c r="BS28" s="449"/>
      <c r="BT28" s="449"/>
      <c r="BU28" s="450"/>
      <c r="BV28" s="448">
        <v>1740829</v>
      </c>
      <c r="BW28" s="449"/>
      <c r="BX28" s="449"/>
      <c r="BY28" s="449"/>
      <c r="BZ28" s="449"/>
      <c r="CA28" s="449"/>
      <c r="CB28" s="449"/>
      <c r="CC28" s="450"/>
      <c r="CD28" s="192"/>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79"/>
      <c r="B29" s="398"/>
      <c r="C29" s="399"/>
      <c r="D29" s="400"/>
      <c r="E29" s="375" t="s">
        <v>189</v>
      </c>
      <c r="F29" s="376"/>
      <c r="G29" s="376"/>
      <c r="H29" s="376"/>
      <c r="I29" s="376"/>
      <c r="J29" s="376"/>
      <c r="K29" s="377"/>
      <c r="L29" s="372">
        <v>14</v>
      </c>
      <c r="M29" s="373"/>
      <c r="N29" s="373"/>
      <c r="O29" s="373"/>
      <c r="P29" s="374"/>
      <c r="Q29" s="372">
        <v>3400</v>
      </c>
      <c r="R29" s="373"/>
      <c r="S29" s="373"/>
      <c r="T29" s="373"/>
      <c r="U29" s="373"/>
      <c r="V29" s="374"/>
      <c r="W29" s="463"/>
      <c r="X29" s="464"/>
      <c r="Y29" s="465"/>
      <c r="Z29" s="375" t="s">
        <v>190</v>
      </c>
      <c r="AA29" s="376"/>
      <c r="AB29" s="376"/>
      <c r="AC29" s="376"/>
      <c r="AD29" s="376"/>
      <c r="AE29" s="376"/>
      <c r="AF29" s="376"/>
      <c r="AG29" s="377"/>
      <c r="AH29" s="372">
        <v>203</v>
      </c>
      <c r="AI29" s="373"/>
      <c r="AJ29" s="373"/>
      <c r="AK29" s="373"/>
      <c r="AL29" s="374"/>
      <c r="AM29" s="372">
        <v>664852</v>
      </c>
      <c r="AN29" s="373"/>
      <c r="AO29" s="373"/>
      <c r="AP29" s="373"/>
      <c r="AQ29" s="373"/>
      <c r="AR29" s="374"/>
      <c r="AS29" s="372">
        <v>3275</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t="s">
        <v>138</v>
      </c>
      <c r="BO29" s="420"/>
      <c r="BP29" s="420"/>
      <c r="BQ29" s="420"/>
      <c r="BR29" s="420"/>
      <c r="BS29" s="420"/>
      <c r="BT29" s="420"/>
      <c r="BU29" s="421"/>
      <c r="BV29" s="419" t="s">
        <v>138</v>
      </c>
      <c r="BW29" s="420"/>
      <c r="BX29" s="420"/>
      <c r="BY29" s="420"/>
      <c r="BZ29" s="420"/>
      <c r="CA29" s="420"/>
      <c r="CB29" s="420"/>
      <c r="CC29" s="421"/>
      <c r="CD29" s="194"/>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79"/>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100.5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4143805</v>
      </c>
      <c r="BO30" s="454"/>
      <c r="BP30" s="454"/>
      <c r="BQ30" s="454"/>
      <c r="BR30" s="454"/>
      <c r="BS30" s="454"/>
      <c r="BT30" s="454"/>
      <c r="BU30" s="455"/>
      <c r="BV30" s="453">
        <v>3858881</v>
      </c>
      <c r="BW30" s="454"/>
      <c r="BX30" s="454"/>
      <c r="BY30" s="454"/>
      <c r="BZ30" s="454"/>
      <c r="CA30" s="454"/>
      <c r="CB30" s="454"/>
      <c r="CC30" s="455"/>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2">
      <c r="A31" s="179"/>
      <c r="B31" s="201"/>
      <c r="DI31" s="202"/>
    </row>
    <row r="32" spans="1:113" ht="13.5" customHeight="1" x14ac:dyDescent="0.2">
      <c r="A32" s="179"/>
      <c r="B32" s="203"/>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2"/>
    </row>
    <row r="33" spans="1:113" ht="13.5" customHeight="1" x14ac:dyDescent="0.2">
      <c r="A33" s="179"/>
      <c r="B33" s="203"/>
      <c r="C33" s="371" t="s">
        <v>199</v>
      </c>
      <c r="D33" s="371"/>
      <c r="E33" s="370" t="s">
        <v>200</v>
      </c>
      <c r="F33" s="370"/>
      <c r="G33" s="370"/>
      <c r="H33" s="370"/>
      <c r="I33" s="370"/>
      <c r="J33" s="370"/>
      <c r="K33" s="370"/>
      <c r="L33" s="370"/>
      <c r="M33" s="370"/>
      <c r="N33" s="370"/>
      <c r="O33" s="370"/>
      <c r="P33" s="370"/>
      <c r="Q33" s="370"/>
      <c r="R33" s="370"/>
      <c r="S33" s="370"/>
      <c r="T33" s="204"/>
      <c r="U33" s="371" t="s">
        <v>199</v>
      </c>
      <c r="V33" s="371"/>
      <c r="W33" s="370" t="s">
        <v>200</v>
      </c>
      <c r="X33" s="370"/>
      <c r="Y33" s="370"/>
      <c r="Z33" s="370"/>
      <c r="AA33" s="370"/>
      <c r="AB33" s="370"/>
      <c r="AC33" s="370"/>
      <c r="AD33" s="370"/>
      <c r="AE33" s="370"/>
      <c r="AF33" s="370"/>
      <c r="AG33" s="370"/>
      <c r="AH33" s="370"/>
      <c r="AI33" s="370"/>
      <c r="AJ33" s="370"/>
      <c r="AK33" s="370"/>
      <c r="AL33" s="204"/>
      <c r="AM33" s="371" t="s">
        <v>201</v>
      </c>
      <c r="AN33" s="371"/>
      <c r="AO33" s="370" t="s">
        <v>200</v>
      </c>
      <c r="AP33" s="370"/>
      <c r="AQ33" s="370"/>
      <c r="AR33" s="370"/>
      <c r="AS33" s="370"/>
      <c r="AT33" s="370"/>
      <c r="AU33" s="370"/>
      <c r="AV33" s="370"/>
      <c r="AW33" s="370"/>
      <c r="AX33" s="370"/>
      <c r="AY33" s="370"/>
      <c r="AZ33" s="370"/>
      <c r="BA33" s="370"/>
      <c r="BB33" s="370"/>
      <c r="BC33" s="370"/>
      <c r="BD33" s="205"/>
      <c r="BE33" s="370" t="s">
        <v>202</v>
      </c>
      <c r="BF33" s="370"/>
      <c r="BG33" s="370" t="s">
        <v>203</v>
      </c>
      <c r="BH33" s="370"/>
      <c r="BI33" s="370"/>
      <c r="BJ33" s="370"/>
      <c r="BK33" s="370"/>
      <c r="BL33" s="370"/>
      <c r="BM33" s="370"/>
      <c r="BN33" s="370"/>
      <c r="BO33" s="370"/>
      <c r="BP33" s="370"/>
      <c r="BQ33" s="370"/>
      <c r="BR33" s="370"/>
      <c r="BS33" s="370"/>
      <c r="BT33" s="370"/>
      <c r="BU33" s="370"/>
      <c r="BV33" s="205"/>
      <c r="BW33" s="371" t="s">
        <v>202</v>
      </c>
      <c r="BX33" s="371"/>
      <c r="BY33" s="370" t="s">
        <v>204</v>
      </c>
      <c r="BZ33" s="370"/>
      <c r="CA33" s="370"/>
      <c r="CB33" s="370"/>
      <c r="CC33" s="370"/>
      <c r="CD33" s="370"/>
      <c r="CE33" s="370"/>
      <c r="CF33" s="370"/>
      <c r="CG33" s="370"/>
      <c r="CH33" s="370"/>
      <c r="CI33" s="370"/>
      <c r="CJ33" s="370"/>
      <c r="CK33" s="370"/>
      <c r="CL33" s="370"/>
      <c r="CM33" s="370"/>
      <c r="CN33" s="204"/>
      <c r="CO33" s="371" t="s">
        <v>199</v>
      </c>
      <c r="CP33" s="371"/>
      <c r="CQ33" s="370" t="s">
        <v>205</v>
      </c>
      <c r="CR33" s="370"/>
      <c r="CS33" s="370"/>
      <c r="CT33" s="370"/>
      <c r="CU33" s="370"/>
      <c r="CV33" s="370"/>
      <c r="CW33" s="370"/>
      <c r="CX33" s="370"/>
      <c r="CY33" s="370"/>
      <c r="CZ33" s="370"/>
      <c r="DA33" s="370"/>
      <c r="DB33" s="370"/>
      <c r="DC33" s="370"/>
      <c r="DD33" s="370"/>
      <c r="DE33" s="370"/>
      <c r="DF33" s="204"/>
      <c r="DG33" s="369" t="s">
        <v>206</v>
      </c>
      <c r="DH33" s="369"/>
      <c r="DI33" s="206"/>
    </row>
    <row r="34" spans="1:113" ht="32.25" customHeight="1" x14ac:dyDescent="0.2">
      <c r="A34" s="179"/>
      <c r="B34" s="203"/>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9"/>
      <c r="U34" s="367">
        <f>IF(W34="","",MAX(C34:D43)+1)</f>
        <v>3</v>
      </c>
      <c r="V34" s="367"/>
      <c r="W34" s="368" t="str">
        <f>IF('各会計、関係団体の財政状況及び健全化判断比率'!B28="","",'各会計、関係団体の財政状況及び健全化判断比率'!B28)</f>
        <v>瑞穂町国民健康保険特別会計</v>
      </c>
      <c r="X34" s="368"/>
      <c r="Y34" s="368"/>
      <c r="Z34" s="368"/>
      <c r="AA34" s="368"/>
      <c r="AB34" s="368"/>
      <c r="AC34" s="368"/>
      <c r="AD34" s="368"/>
      <c r="AE34" s="368"/>
      <c r="AF34" s="368"/>
      <c r="AG34" s="368"/>
      <c r="AH34" s="368"/>
      <c r="AI34" s="368"/>
      <c r="AJ34" s="368"/>
      <c r="AK34" s="368"/>
      <c r="AL34" s="179"/>
      <c r="AM34" s="367">
        <f>IF(AO34="","",MAX(C34:D43,U34:V43)+1)</f>
        <v>6</v>
      </c>
      <c r="AN34" s="367"/>
      <c r="AO34" s="368" t="str">
        <f>IF('各会計、関係団体の財政状況及び健全化判断比率'!B31="","",'各会計、関係団体の財政状況及び健全化判断比率'!B31)</f>
        <v>瑞穂町下水道事業会計</v>
      </c>
      <c r="AP34" s="368"/>
      <c r="AQ34" s="368"/>
      <c r="AR34" s="368"/>
      <c r="AS34" s="368"/>
      <c r="AT34" s="368"/>
      <c r="AU34" s="368"/>
      <c r="AV34" s="368"/>
      <c r="AW34" s="368"/>
      <c r="AX34" s="368"/>
      <c r="AY34" s="368"/>
      <c r="AZ34" s="368"/>
      <c r="BA34" s="368"/>
      <c r="BB34" s="368"/>
      <c r="BC34" s="368"/>
      <c r="BD34" s="179"/>
      <c r="BE34" s="367" t="str">
        <f>IF(BG34="","",MAX(C34:D43,U34:V43,AM34:AN43)+1)</f>
        <v/>
      </c>
      <c r="BF34" s="367"/>
      <c r="BG34" s="368"/>
      <c r="BH34" s="368"/>
      <c r="BI34" s="368"/>
      <c r="BJ34" s="368"/>
      <c r="BK34" s="368"/>
      <c r="BL34" s="368"/>
      <c r="BM34" s="368"/>
      <c r="BN34" s="368"/>
      <c r="BO34" s="368"/>
      <c r="BP34" s="368"/>
      <c r="BQ34" s="368"/>
      <c r="BR34" s="368"/>
      <c r="BS34" s="368"/>
      <c r="BT34" s="368"/>
      <c r="BU34" s="368"/>
      <c r="BV34" s="179"/>
      <c r="BW34" s="367">
        <f>IF(BY34="","",MAX(C34:D43,U34:V43,AM34:AN43,BE34:BF43)+1)</f>
        <v>7</v>
      </c>
      <c r="BX34" s="367"/>
      <c r="BY34" s="368" t="str">
        <f>IF('各会計、関係団体の財政状況及び健全化判断比率'!B68="","",'各会計、関係団体の財政状況及び健全化判断比率'!B68)</f>
        <v>福生病院企業団</v>
      </c>
      <c r="BZ34" s="368"/>
      <c r="CA34" s="368"/>
      <c r="CB34" s="368"/>
      <c r="CC34" s="368"/>
      <c r="CD34" s="368"/>
      <c r="CE34" s="368"/>
      <c r="CF34" s="368"/>
      <c r="CG34" s="368"/>
      <c r="CH34" s="368"/>
      <c r="CI34" s="368"/>
      <c r="CJ34" s="368"/>
      <c r="CK34" s="368"/>
      <c r="CL34" s="368"/>
      <c r="CM34" s="368"/>
      <c r="CN34" s="179"/>
      <c r="CO34" s="367">
        <f>IF(CQ34="","",MAX(C34:D43,U34:V43,AM34:AN43,BE34:BF43,BW34:BX43)+1)</f>
        <v>17</v>
      </c>
      <c r="CP34" s="367"/>
      <c r="CQ34" s="368" t="str">
        <f>IF('各会計、関係団体の財政状況及び健全化判断比率'!BS7="","",'各会計、関係団体の財政状況及び健全化判断比率'!BS7)</f>
        <v>瑞穂町土地開発公社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6"/>
    </row>
    <row r="35" spans="1:113" ht="32.25" customHeight="1" x14ac:dyDescent="0.2">
      <c r="A35" s="179"/>
      <c r="B35" s="203"/>
      <c r="C35" s="367">
        <f>IF(E35="","",C34+1)</f>
        <v>2</v>
      </c>
      <c r="D35" s="367"/>
      <c r="E35" s="368" t="str">
        <f>IF('各会計、関係団体の財政状況及び健全化判断比率'!B8="","",'各会計、関係団体の財政状況及び健全化判断比率'!B8)</f>
        <v>福生都市計画瑞穂町箱根ケ崎駅西土地区画整理事業特別会計</v>
      </c>
      <c r="F35" s="368"/>
      <c r="G35" s="368"/>
      <c r="H35" s="368"/>
      <c r="I35" s="368"/>
      <c r="J35" s="368"/>
      <c r="K35" s="368"/>
      <c r="L35" s="368"/>
      <c r="M35" s="368"/>
      <c r="N35" s="368"/>
      <c r="O35" s="368"/>
      <c r="P35" s="368"/>
      <c r="Q35" s="368"/>
      <c r="R35" s="368"/>
      <c r="S35" s="368"/>
      <c r="T35" s="179"/>
      <c r="U35" s="367">
        <f>IF(W35="","",U34+1)</f>
        <v>4</v>
      </c>
      <c r="V35" s="367"/>
      <c r="W35" s="368" t="str">
        <f>IF('各会計、関係団体の財政状況及び健全化判断比率'!B29="","",'各会計、関係団体の財政状況及び健全化判断比率'!B29)</f>
        <v>瑞穂町介護保険特別会計</v>
      </c>
      <c r="X35" s="368"/>
      <c r="Y35" s="368"/>
      <c r="Z35" s="368"/>
      <c r="AA35" s="368"/>
      <c r="AB35" s="368"/>
      <c r="AC35" s="368"/>
      <c r="AD35" s="368"/>
      <c r="AE35" s="368"/>
      <c r="AF35" s="368"/>
      <c r="AG35" s="368"/>
      <c r="AH35" s="368"/>
      <c r="AI35" s="368"/>
      <c r="AJ35" s="368"/>
      <c r="AK35" s="368"/>
      <c r="AL35" s="179"/>
      <c r="AM35" s="367" t="str">
        <f t="shared" ref="AM35:AM43" si="0">IF(AO35="","",AM34+1)</f>
        <v/>
      </c>
      <c r="AN35" s="367"/>
      <c r="AO35" s="368"/>
      <c r="AP35" s="368"/>
      <c r="AQ35" s="368"/>
      <c r="AR35" s="368"/>
      <c r="AS35" s="368"/>
      <c r="AT35" s="368"/>
      <c r="AU35" s="368"/>
      <c r="AV35" s="368"/>
      <c r="AW35" s="368"/>
      <c r="AX35" s="368"/>
      <c r="AY35" s="368"/>
      <c r="AZ35" s="368"/>
      <c r="BA35" s="368"/>
      <c r="BB35" s="368"/>
      <c r="BC35" s="368"/>
      <c r="BD35" s="179"/>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9"/>
      <c r="BW35" s="367">
        <f t="shared" ref="BW35:BW43" si="2">IF(BY35="","",BW34+1)</f>
        <v>8</v>
      </c>
      <c r="BX35" s="367"/>
      <c r="BY35" s="368" t="str">
        <f>IF('各会計、関係団体の財政状況及び健全化判断比率'!B69="","",'各会計、関係団体の財政状況及び健全化判断比率'!B69)</f>
        <v>東京都後期高齢者医療広域連合（一般会計）</v>
      </c>
      <c r="BZ35" s="368"/>
      <c r="CA35" s="368"/>
      <c r="CB35" s="368"/>
      <c r="CC35" s="368"/>
      <c r="CD35" s="368"/>
      <c r="CE35" s="368"/>
      <c r="CF35" s="368"/>
      <c r="CG35" s="368"/>
      <c r="CH35" s="368"/>
      <c r="CI35" s="368"/>
      <c r="CJ35" s="368"/>
      <c r="CK35" s="368"/>
      <c r="CL35" s="368"/>
      <c r="CM35" s="368"/>
      <c r="CN35" s="179"/>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6"/>
    </row>
    <row r="36" spans="1:113" ht="32.25" customHeight="1" x14ac:dyDescent="0.2">
      <c r="A36" s="179"/>
      <c r="B36" s="203"/>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9"/>
      <c r="U36" s="367">
        <f t="shared" ref="U36:U43" si="4">IF(W36="","",U35+1)</f>
        <v>5</v>
      </c>
      <c r="V36" s="367"/>
      <c r="W36" s="368" t="str">
        <f>IF('各会計、関係団体の財政状況及び健全化判断比率'!B30="","",'各会計、関係団体の財政状況及び健全化判断比率'!B30)</f>
        <v>瑞穂町後期高齢者医療特別会計</v>
      </c>
      <c r="X36" s="368"/>
      <c r="Y36" s="368"/>
      <c r="Z36" s="368"/>
      <c r="AA36" s="368"/>
      <c r="AB36" s="368"/>
      <c r="AC36" s="368"/>
      <c r="AD36" s="368"/>
      <c r="AE36" s="368"/>
      <c r="AF36" s="368"/>
      <c r="AG36" s="368"/>
      <c r="AH36" s="368"/>
      <c r="AI36" s="368"/>
      <c r="AJ36" s="368"/>
      <c r="AK36" s="368"/>
      <c r="AL36" s="179"/>
      <c r="AM36" s="367" t="str">
        <f t="shared" si="0"/>
        <v/>
      </c>
      <c r="AN36" s="367"/>
      <c r="AO36" s="368"/>
      <c r="AP36" s="368"/>
      <c r="AQ36" s="368"/>
      <c r="AR36" s="368"/>
      <c r="AS36" s="368"/>
      <c r="AT36" s="368"/>
      <c r="AU36" s="368"/>
      <c r="AV36" s="368"/>
      <c r="AW36" s="368"/>
      <c r="AX36" s="368"/>
      <c r="AY36" s="368"/>
      <c r="AZ36" s="368"/>
      <c r="BA36" s="368"/>
      <c r="BB36" s="368"/>
      <c r="BC36" s="368"/>
      <c r="BD36" s="179"/>
      <c r="BE36" s="367" t="str">
        <f t="shared" si="1"/>
        <v/>
      </c>
      <c r="BF36" s="367"/>
      <c r="BG36" s="368"/>
      <c r="BH36" s="368"/>
      <c r="BI36" s="368"/>
      <c r="BJ36" s="368"/>
      <c r="BK36" s="368"/>
      <c r="BL36" s="368"/>
      <c r="BM36" s="368"/>
      <c r="BN36" s="368"/>
      <c r="BO36" s="368"/>
      <c r="BP36" s="368"/>
      <c r="BQ36" s="368"/>
      <c r="BR36" s="368"/>
      <c r="BS36" s="368"/>
      <c r="BT36" s="368"/>
      <c r="BU36" s="368"/>
      <c r="BV36" s="179"/>
      <c r="BW36" s="367">
        <f t="shared" si="2"/>
        <v>9</v>
      </c>
      <c r="BX36" s="367"/>
      <c r="BY36" s="368" t="str">
        <f>IF('各会計、関係団体の財政状況及び健全化判断比率'!B70="","",'各会計、関係団体の財政状況及び健全化判断比率'!B70)</f>
        <v>東京都後期高齢者医療広域連合（後期高齢者医療特別会計）</v>
      </c>
      <c r="BZ36" s="368"/>
      <c r="CA36" s="368"/>
      <c r="CB36" s="368"/>
      <c r="CC36" s="368"/>
      <c r="CD36" s="368"/>
      <c r="CE36" s="368"/>
      <c r="CF36" s="368"/>
      <c r="CG36" s="368"/>
      <c r="CH36" s="368"/>
      <c r="CI36" s="368"/>
      <c r="CJ36" s="368"/>
      <c r="CK36" s="368"/>
      <c r="CL36" s="368"/>
      <c r="CM36" s="368"/>
      <c r="CN36" s="179"/>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6"/>
    </row>
    <row r="37" spans="1:113" ht="32.25" customHeight="1" x14ac:dyDescent="0.2">
      <c r="A37" s="179"/>
      <c r="B37" s="203"/>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9"/>
      <c r="U37" s="367" t="str">
        <f t="shared" si="4"/>
        <v/>
      </c>
      <c r="V37" s="367"/>
      <c r="W37" s="368"/>
      <c r="X37" s="368"/>
      <c r="Y37" s="368"/>
      <c r="Z37" s="368"/>
      <c r="AA37" s="368"/>
      <c r="AB37" s="368"/>
      <c r="AC37" s="368"/>
      <c r="AD37" s="368"/>
      <c r="AE37" s="368"/>
      <c r="AF37" s="368"/>
      <c r="AG37" s="368"/>
      <c r="AH37" s="368"/>
      <c r="AI37" s="368"/>
      <c r="AJ37" s="368"/>
      <c r="AK37" s="368"/>
      <c r="AL37" s="179"/>
      <c r="AM37" s="367" t="str">
        <f t="shared" si="0"/>
        <v/>
      </c>
      <c r="AN37" s="367"/>
      <c r="AO37" s="368"/>
      <c r="AP37" s="368"/>
      <c r="AQ37" s="368"/>
      <c r="AR37" s="368"/>
      <c r="AS37" s="368"/>
      <c r="AT37" s="368"/>
      <c r="AU37" s="368"/>
      <c r="AV37" s="368"/>
      <c r="AW37" s="368"/>
      <c r="AX37" s="368"/>
      <c r="AY37" s="368"/>
      <c r="AZ37" s="368"/>
      <c r="BA37" s="368"/>
      <c r="BB37" s="368"/>
      <c r="BC37" s="368"/>
      <c r="BD37" s="179"/>
      <c r="BE37" s="367" t="str">
        <f t="shared" si="1"/>
        <v/>
      </c>
      <c r="BF37" s="367"/>
      <c r="BG37" s="368"/>
      <c r="BH37" s="368"/>
      <c r="BI37" s="368"/>
      <c r="BJ37" s="368"/>
      <c r="BK37" s="368"/>
      <c r="BL37" s="368"/>
      <c r="BM37" s="368"/>
      <c r="BN37" s="368"/>
      <c r="BO37" s="368"/>
      <c r="BP37" s="368"/>
      <c r="BQ37" s="368"/>
      <c r="BR37" s="368"/>
      <c r="BS37" s="368"/>
      <c r="BT37" s="368"/>
      <c r="BU37" s="368"/>
      <c r="BV37" s="179"/>
      <c r="BW37" s="367">
        <f t="shared" si="2"/>
        <v>10</v>
      </c>
      <c r="BX37" s="367"/>
      <c r="BY37" s="368" t="str">
        <f>IF('各会計、関係団体の財政状況及び健全化判断比率'!B71="","",'各会計、関係団体の財政状況及び健全化判断比率'!B71)</f>
        <v>東京たま広域資源循環組合</v>
      </c>
      <c r="BZ37" s="368"/>
      <c r="CA37" s="368"/>
      <c r="CB37" s="368"/>
      <c r="CC37" s="368"/>
      <c r="CD37" s="368"/>
      <c r="CE37" s="368"/>
      <c r="CF37" s="368"/>
      <c r="CG37" s="368"/>
      <c r="CH37" s="368"/>
      <c r="CI37" s="368"/>
      <c r="CJ37" s="368"/>
      <c r="CK37" s="368"/>
      <c r="CL37" s="368"/>
      <c r="CM37" s="368"/>
      <c r="CN37" s="179"/>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6"/>
    </row>
    <row r="38" spans="1:113" ht="32.25" customHeight="1" x14ac:dyDescent="0.2">
      <c r="A38" s="179"/>
      <c r="B38" s="203"/>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9"/>
      <c r="U38" s="367" t="str">
        <f t="shared" si="4"/>
        <v/>
      </c>
      <c r="V38" s="367"/>
      <c r="W38" s="368"/>
      <c r="X38" s="368"/>
      <c r="Y38" s="368"/>
      <c r="Z38" s="368"/>
      <c r="AA38" s="368"/>
      <c r="AB38" s="368"/>
      <c r="AC38" s="368"/>
      <c r="AD38" s="368"/>
      <c r="AE38" s="368"/>
      <c r="AF38" s="368"/>
      <c r="AG38" s="368"/>
      <c r="AH38" s="368"/>
      <c r="AI38" s="368"/>
      <c r="AJ38" s="368"/>
      <c r="AK38" s="368"/>
      <c r="AL38" s="179"/>
      <c r="AM38" s="367" t="str">
        <f t="shared" si="0"/>
        <v/>
      </c>
      <c r="AN38" s="367"/>
      <c r="AO38" s="368"/>
      <c r="AP38" s="368"/>
      <c r="AQ38" s="368"/>
      <c r="AR38" s="368"/>
      <c r="AS38" s="368"/>
      <c r="AT38" s="368"/>
      <c r="AU38" s="368"/>
      <c r="AV38" s="368"/>
      <c r="AW38" s="368"/>
      <c r="AX38" s="368"/>
      <c r="AY38" s="368"/>
      <c r="AZ38" s="368"/>
      <c r="BA38" s="368"/>
      <c r="BB38" s="368"/>
      <c r="BC38" s="368"/>
      <c r="BD38" s="179"/>
      <c r="BE38" s="367" t="str">
        <f t="shared" si="1"/>
        <v/>
      </c>
      <c r="BF38" s="367"/>
      <c r="BG38" s="368"/>
      <c r="BH38" s="368"/>
      <c r="BI38" s="368"/>
      <c r="BJ38" s="368"/>
      <c r="BK38" s="368"/>
      <c r="BL38" s="368"/>
      <c r="BM38" s="368"/>
      <c r="BN38" s="368"/>
      <c r="BO38" s="368"/>
      <c r="BP38" s="368"/>
      <c r="BQ38" s="368"/>
      <c r="BR38" s="368"/>
      <c r="BS38" s="368"/>
      <c r="BT38" s="368"/>
      <c r="BU38" s="368"/>
      <c r="BV38" s="179"/>
      <c r="BW38" s="367">
        <f t="shared" si="2"/>
        <v>11</v>
      </c>
      <c r="BX38" s="367"/>
      <c r="BY38" s="368" t="str">
        <f>IF('各会計、関係団体の財政状況及び健全化判断比率'!B72="","",'各会計、関係団体の財政状況及び健全化判断比率'!B72)</f>
        <v>瑞穂斎場組合</v>
      </c>
      <c r="BZ38" s="368"/>
      <c r="CA38" s="368"/>
      <c r="CB38" s="368"/>
      <c r="CC38" s="368"/>
      <c r="CD38" s="368"/>
      <c r="CE38" s="368"/>
      <c r="CF38" s="368"/>
      <c r="CG38" s="368"/>
      <c r="CH38" s="368"/>
      <c r="CI38" s="368"/>
      <c r="CJ38" s="368"/>
      <c r="CK38" s="368"/>
      <c r="CL38" s="368"/>
      <c r="CM38" s="368"/>
      <c r="CN38" s="179"/>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6"/>
    </row>
    <row r="39" spans="1:113" ht="32.25" customHeight="1" x14ac:dyDescent="0.2">
      <c r="A39" s="179"/>
      <c r="B39" s="203"/>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9"/>
      <c r="U39" s="367" t="str">
        <f t="shared" si="4"/>
        <v/>
      </c>
      <c r="V39" s="367"/>
      <c r="W39" s="368"/>
      <c r="X39" s="368"/>
      <c r="Y39" s="368"/>
      <c r="Z39" s="368"/>
      <c r="AA39" s="368"/>
      <c r="AB39" s="368"/>
      <c r="AC39" s="368"/>
      <c r="AD39" s="368"/>
      <c r="AE39" s="368"/>
      <c r="AF39" s="368"/>
      <c r="AG39" s="368"/>
      <c r="AH39" s="368"/>
      <c r="AI39" s="368"/>
      <c r="AJ39" s="368"/>
      <c r="AK39" s="368"/>
      <c r="AL39" s="179"/>
      <c r="AM39" s="367" t="str">
        <f t="shared" si="0"/>
        <v/>
      </c>
      <c r="AN39" s="367"/>
      <c r="AO39" s="368"/>
      <c r="AP39" s="368"/>
      <c r="AQ39" s="368"/>
      <c r="AR39" s="368"/>
      <c r="AS39" s="368"/>
      <c r="AT39" s="368"/>
      <c r="AU39" s="368"/>
      <c r="AV39" s="368"/>
      <c r="AW39" s="368"/>
      <c r="AX39" s="368"/>
      <c r="AY39" s="368"/>
      <c r="AZ39" s="368"/>
      <c r="BA39" s="368"/>
      <c r="BB39" s="368"/>
      <c r="BC39" s="368"/>
      <c r="BD39" s="179"/>
      <c r="BE39" s="367" t="str">
        <f t="shared" si="1"/>
        <v/>
      </c>
      <c r="BF39" s="367"/>
      <c r="BG39" s="368"/>
      <c r="BH39" s="368"/>
      <c r="BI39" s="368"/>
      <c r="BJ39" s="368"/>
      <c r="BK39" s="368"/>
      <c r="BL39" s="368"/>
      <c r="BM39" s="368"/>
      <c r="BN39" s="368"/>
      <c r="BO39" s="368"/>
      <c r="BP39" s="368"/>
      <c r="BQ39" s="368"/>
      <c r="BR39" s="368"/>
      <c r="BS39" s="368"/>
      <c r="BT39" s="368"/>
      <c r="BU39" s="368"/>
      <c r="BV39" s="179"/>
      <c r="BW39" s="367">
        <f t="shared" si="2"/>
        <v>12</v>
      </c>
      <c r="BX39" s="367"/>
      <c r="BY39" s="368" t="str">
        <f>IF('各会計、関係団体の財政状況及び健全化判断比率'!B73="","",'各会計、関係団体の財政状況及び健全化判断比率'!B73)</f>
        <v>西多摩衛生組合</v>
      </c>
      <c r="BZ39" s="368"/>
      <c r="CA39" s="368"/>
      <c r="CB39" s="368"/>
      <c r="CC39" s="368"/>
      <c r="CD39" s="368"/>
      <c r="CE39" s="368"/>
      <c r="CF39" s="368"/>
      <c r="CG39" s="368"/>
      <c r="CH39" s="368"/>
      <c r="CI39" s="368"/>
      <c r="CJ39" s="368"/>
      <c r="CK39" s="368"/>
      <c r="CL39" s="368"/>
      <c r="CM39" s="368"/>
      <c r="CN39" s="179"/>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6"/>
    </row>
    <row r="40" spans="1:113" ht="32.25" customHeight="1" x14ac:dyDescent="0.2">
      <c r="A40" s="179"/>
      <c r="B40" s="203"/>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9"/>
      <c r="U40" s="367" t="str">
        <f t="shared" si="4"/>
        <v/>
      </c>
      <c r="V40" s="367"/>
      <c r="W40" s="368"/>
      <c r="X40" s="368"/>
      <c r="Y40" s="368"/>
      <c r="Z40" s="368"/>
      <c r="AA40" s="368"/>
      <c r="AB40" s="368"/>
      <c r="AC40" s="368"/>
      <c r="AD40" s="368"/>
      <c r="AE40" s="368"/>
      <c r="AF40" s="368"/>
      <c r="AG40" s="368"/>
      <c r="AH40" s="368"/>
      <c r="AI40" s="368"/>
      <c r="AJ40" s="368"/>
      <c r="AK40" s="368"/>
      <c r="AL40" s="179"/>
      <c r="AM40" s="367" t="str">
        <f t="shared" si="0"/>
        <v/>
      </c>
      <c r="AN40" s="367"/>
      <c r="AO40" s="368"/>
      <c r="AP40" s="368"/>
      <c r="AQ40" s="368"/>
      <c r="AR40" s="368"/>
      <c r="AS40" s="368"/>
      <c r="AT40" s="368"/>
      <c r="AU40" s="368"/>
      <c r="AV40" s="368"/>
      <c r="AW40" s="368"/>
      <c r="AX40" s="368"/>
      <c r="AY40" s="368"/>
      <c r="AZ40" s="368"/>
      <c r="BA40" s="368"/>
      <c r="BB40" s="368"/>
      <c r="BC40" s="368"/>
      <c r="BD40" s="179"/>
      <c r="BE40" s="367" t="str">
        <f t="shared" si="1"/>
        <v/>
      </c>
      <c r="BF40" s="367"/>
      <c r="BG40" s="368"/>
      <c r="BH40" s="368"/>
      <c r="BI40" s="368"/>
      <c r="BJ40" s="368"/>
      <c r="BK40" s="368"/>
      <c r="BL40" s="368"/>
      <c r="BM40" s="368"/>
      <c r="BN40" s="368"/>
      <c r="BO40" s="368"/>
      <c r="BP40" s="368"/>
      <c r="BQ40" s="368"/>
      <c r="BR40" s="368"/>
      <c r="BS40" s="368"/>
      <c r="BT40" s="368"/>
      <c r="BU40" s="368"/>
      <c r="BV40" s="179"/>
      <c r="BW40" s="367">
        <f t="shared" si="2"/>
        <v>13</v>
      </c>
      <c r="BX40" s="367"/>
      <c r="BY40" s="368" t="str">
        <f>IF('各会計、関係団体の財政状況及び健全化判断比率'!B74="","",'各会計、関係団体の財政状況及び健全化判断比率'!B74)</f>
        <v>羽村・瑞穂地区学校給食組合</v>
      </c>
      <c r="BZ40" s="368"/>
      <c r="CA40" s="368"/>
      <c r="CB40" s="368"/>
      <c r="CC40" s="368"/>
      <c r="CD40" s="368"/>
      <c r="CE40" s="368"/>
      <c r="CF40" s="368"/>
      <c r="CG40" s="368"/>
      <c r="CH40" s="368"/>
      <c r="CI40" s="368"/>
      <c r="CJ40" s="368"/>
      <c r="CK40" s="368"/>
      <c r="CL40" s="368"/>
      <c r="CM40" s="368"/>
      <c r="CN40" s="179"/>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6"/>
    </row>
    <row r="41" spans="1:113" ht="32.25" customHeight="1" x14ac:dyDescent="0.2">
      <c r="A41" s="179"/>
      <c r="B41" s="203"/>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9"/>
      <c r="U41" s="367" t="str">
        <f t="shared" si="4"/>
        <v/>
      </c>
      <c r="V41" s="367"/>
      <c r="W41" s="368"/>
      <c r="X41" s="368"/>
      <c r="Y41" s="368"/>
      <c r="Z41" s="368"/>
      <c r="AA41" s="368"/>
      <c r="AB41" s="368"/>
      <c r="AC41" s="368"/>
      <c r="AD41" s="368"/>
      <c r="AE41" s="368"/>
      <c r="AF41" s="368"/>
      <c r="AG41" s="368"/>
      <c r="AH41" s="368"/>
      <c r="AI41" s="368"/>
      <c r="AJ41" s="368"/>
      <c r="AK41" s="368"/>
      <c r="AL41" s="179"/>
      <c r="AM41" s="367" t="str">
        <f t="shared" si="0"/>
        <v/>
      </c>
      <c r="AN41" s="367"/>
      <c r="AO41" s="368"/>
      <c r="AP41" s="368"/>
      <c r="AQ41" s="368"/>
      <c r="AR41" s="368"/>
      <c r="AS41" s="368"/>
      <c r="AT41" s="368"/>
      <c r="AU41" s="368"/>
      <c r="AV41" s="368"/>
      <c r="AW41" s="368"/>
      <c r="AX41" s="368"/>
      <c r="AY41" s="368"/>
      <c r="AZ41" s="368"/>
      <c r="BA41" s="368"/>
      <c r="BB41" s="368"/>
      <c r="BC41" s="368"/>
      <c r="BD41" s="179"/>
      <c r="BE41" s="367" t="str">
        <f t="shared" si="1"/>
        <v/>
      </c>
      <c r="BF41" s="367"/>
      <c r="BG41" s="368"/>
      <c r="BH41" s="368"/>
      <c r="BI41" s="368"/>
      <c r="BJ41" s="368"/>
      <c r="BK41" s="368"/>
      <c r="BL41" s="368"/>
      <c r="BM41" s="368"/>
      <c r="BN41" s="368"/>
      <c r="BO41" s="368"/>
      <c r="BP41" s="368"/>
      <c r="BQ41" s="368"/>
      <c r="BR41" s="368"/>
      <c r="BS41" s="368"/>
      <c r="BT41" s="368"/>
      <c r="BU41" s="368"/>
      <c r="BV41" s="179"/>
      <c r="BW41" s="367">
        <f t="shared" si="2"/>
        <v>14</v>
      </c>
      <c r="BX41" s="367"/>
      <c r="BY41" s="368" t="str">
        <f>IF('各会計、関係団体の財政状況及び健全化判断比率'!B75="","",'各会計、関係団体の財政状況及び健全化判断比率'!B75)</f>
        <v>東京市町村総合事務組合（一般会計）</v>
      </c>
      <c r="BZ41" s="368"/>
      <c r="CA41" s="368"/>
      <c r="CB41" s="368"/>
      <c r="CC41" s="368"/>
      <c r="CD41" s="368"/>
      <c r="CE41" s="368"/>
      <c r="CF41" s="368"/>
      <c r="CG41" s="368"/>
      <c r="CH41" s="368"/>
      <c r="CI41" s="368"/>
      <c r="CJ41" s="368"/>
      <c r="CK41" s="368"/>
      <c r="CL41" s="368"/>
      <c r="CM41" s="368"/>
      <c r="CN41" s="179"/>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6"/>
    </row>
    <row r="42" spans="1:113" ht="32.25" customHeight="1" x14ac:dyDescent="0.2">
      <c r="B42" s="203"/>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9"/>
      <c r="U42" s="367" t="str">
        <f t="shared" si="4"/>
        <v/>
      </c>
      <c r="V42" s="367"/>
      <c r="W42" s="368"/>
      <c r="X42" s="368"/>
      <c r="Y42" s="368"/>
      <c r="Z42" s="368"/>
      <c r="AA42" s="368"/>
      <c r="AB42" s="368"/>
      <c r="AC42" s="368"/>
      <c r="AD42" s="368"/>
      <c r="AE42" s="368"/>
      <c r="AF42" s="368"/>
      <c r="AG42" s="368"/>
      <c r="AH42" s="368"/>
      <c r="AI42" s="368"/>
      <c r="AJ42" s="368"/>
      <c r="AK42" s="368"/>
      <c r="AL42" s="179"/>
      <c r="AM42" s="367" t="str">
        <f t="shared" si="0"/>
        <v/>
      </c>
      <c r="AN42" s="367"/>
      <c r="AO42" s="368"/>
      <c r="AP42" s="368"/>
      <c r="AQ42" s="368"/>
      <c r="AR42" s="368"/>
      <c r="AS42" s="368"/>
      <c r="AT42" s="368"/>
      <c r="AU42" s="368"/>
      <c r="AV42" s="368"/>
      <c r="AW42" s="368"/>
      <c r="AX42" s="368"/>
      <c r="AY42" s="368"/>
      <c r="AZ42" s="368"/>
      <c r="BA42" s="368"/>
      <c r="BB42" s="368"/>
      <c r="BC42" s="368"/>
      <c r="BD42" s="179"/>
      <c r="BE42" s="367" t="str">
        <f t="shared" si="1"/>
        <v/>
      </c>
      <c r="BF42" s="367"/>
      <c r="BG42" s="368"/>
      <c r="BH42" s="368"/>
      <c r="BI42" s="368"/>
      <c r="BJ42" s="368"/>
      <c r="BK42" s="368"/>
      <c r="BL42" s="368"/>
      <c r="BM42" s="368"/>
      <c r="BN42" s="368"/>
      <c r="BO42" s="368"/>
      <c r="BP42" s="368"/>
      <c r="BQ42" s="368"/>
      <c r="BR42" s="368"/>
      <c r="BS42" s="368"/>
      <c r="BT42" s="368"/>
      <c r="BU42" s="368"/>
      <c r="BV42" s="179"/>
      <c r="BW42" s="367">
        <f t="shared" si="2"/>
        <v>15</v>
      </c>
      <c r="BX42" s="367"/>
      <c r="BY42" s="368" t="str">
        <f>IF('各会計、関係団体の財政状況及び健全化判断比率'!B76="","",'各会計、関係団体の財政状況及び健全化判断比率'!B76)</f>
        <v>東京市町村総合事務組合（東京都市町村民交通災害共済事業）</v>
      </c>
      <c r="BZ42" s="368"/>
      <c r="CA42" s="368"/>
      <c r="CB42" s="368"/>
      <c r="CC42" s="368"/>
      <c r="CD42" s="368"/>
      <c r="CE42" s="368"/>
      <c r="CF42" s="368"/>
      <c r="CG42" s="368"/>
      <c r="CH42" s="368"/>
      <c r="CI42" s="368"/>
      <c r="CJ42" s="368"/>
      <c r="CK42" s="368"/>
      <c r="CL42" s="368"/>
      <c r="CM42" s="368"/>
      <c r="CN42" s="179"/>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6"/>
    </row>
    <row r="43" spans="1:113" ht="32.25" customHeight="1" x14ac:dyDescent="0.2">
      <c r="B43" s="203"/>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9"/>
      <c r="U43" s="367" t="str">
        <f t="shared" si="4"/>
        <v/>
      </c>
      <c r="V43" s="367"/>
      <c r="W43" s="368"/>
      <c r="X43" s="368"/>
      <c r="Y43" s="368"/>
      <c r="Z43" s="368"/>
      <c r="AA43" s="368"/>
      <c r="AB43" s="368"/>
      <c r="AC43" s="368"/>
      <c r="AD43" s="368"/>
      <c r="AE43" s="368"/>
      <c r="AF43" s="368"/>
      <c r="AG43" s="368"/>
      <c r="AH43" s="368"/>
      <c r="AI43" s="368"/>
      <c r="AJ43" s="368"/>
      <c r="AK43" s="368"/>
      <c r="AL43" s="179"/>
      <c r="AM43" s="367" t="str">
        <f t="shared" si="0"/>
        <v/>
      </c>
      <c r="AN43" s="367"/>
      <c r="AO43" s="368"/>
      <c r="AP43" s="368"/>
      <c r="AQ43" s="368"/>
      <c r="AR43" s="368"/>
      <c r="AS43" s="368"/>
      <c r="AT43" s="368"/>
      <c r="AU43" s="368"/>
      <c r="AV43" s="368"/>
      <c r="AW43" s="368"/>
      <c r="AX43" s="368"/>
      <c r="AY43" s="368"/>
      <c r="AZ43" s="368"/>
      <c r="BA43" s="368"/>
      <c r="BB43" s="368"/>
      <c r="BC43" s="368"/>
      <c r="BD43" s="179"/>
      <c r="BE43" s="367" t="str">
        <f t="shared" si="1"/>
        <v/>
      </c>
      <c r="BF43" s="367"/>
      <c r="BG43" s="368"/>
      <c r="BH43" s="368"/>
      <c r="BI43" s="368"/>
      <c r="BJ43" s="368"/>
      <c r="BK43" s="368"/>
      <c r="BL43" s="368"/>
      <c r="BM43" s="368"/>
      <c r="BN43" s="368"/>
      <c r="BO43" s="368"/>
      <c r="BP43" s="368"/>
      <c r="BQ43" s="368"/>
      <c r="BR43" s="368"/>
      <c r="BS43" s="368"/>
      <c r="BT43" s="368"/>
      <c r="BU43" s="368"/>
      <c r="BV43" s="179"/>
      <c r="BW43" s="367">
        <f t="shared" si="2"/>
        <v>16</v>
      </c>
      <c r="BX43" s="367"/>
      <c r="BY43" s="368" t="str">
        <f>IF('各会計、関係団体の財政状況及び健全化判断比率'!B77="","",'各会計、関係団体の財政状況及び健全化判断比率'!B77)</f>
        <v>東京都市町村議会議員公務災害補償等組合</v>
      </c>
      <c r="BZ43" s="368"/>
      <c r="CA43" s="368"/>
      <c r="CB43" s="368"/>
      <c r="CC43" s="368"/>
      <c r="CD43" s="368"/>
      <c r="CE43" s="368"/>
      <c r="CF43" s="368"/>
      <c r="CG43" s="368"/>
      <c r="CH43" s="368"/>
      <c r="CI43" s="368"/>
      <c r="CJ43" s="368"/>
      <c r="CK43" s="368"/>
      <c r="CL43" s="368"/>
      <c r="CM43" s="368"/>
      <c r="CN43" s="179"/>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6"/>
    </row>
    <row r="44" spans="1:113" ht="13.5" customHeight="1" thickBot="1" x14ac:dyDescent="0.25">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2"/>
    <row r="46" spans="1:113" x14ac:dyDescent="0.2">
      <c r="B46" s="178"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dR/UOGNo4p5XOyqOtU21zteR0pnseCL68g65oE4NG06tUHAr5WEeUqacSBQhky65I9r2A77h0FGhh57NfmNQlA==" saltValue="OTatwPSozU/wBdKXtsJDO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51" t="s">
        <v>560</v>
      </c>
      <c r="D34" s="1151"/>
      <c r="E34" s="1152"/>
      <c r="F34" s="32">
        <v>2.48</v>
      </c>
      <c r="G34" s="33">
        <v>2.89</v>
      </c>
      <c r="H34" s="33">
        <v>5.45</v>
      </c>
      <c r="I34" s="33">
        <v>8.76</v>
      </c>
      <c r="J34" s="34">
        <v>6</v>
      </c>
      <c r="K34" s="22"/>
      <c r="L34" s="22"/>
      <c r="M34" s="22"/>
      <c r="N34" s="22"/>
      <c r="O34" s="22"/>
      <c r="P34" s="22"/>
    </row>
    <row r="35" spans="1:16" ht="39" customHeight="1" x14ac:dyDescent="0.2">
      <c r="A35" s="22"/>
      <c r="B35" s="35"/>
      <c r="C35" s="1145" t="s">
        <v>561</v>
      </c>
      <c r="D35" s="1146"/>
      <c r="E35" s="1147"/>
      <c r="F35" s="36" t="s">
        <v>511</v>
      </c>
      <c r="G35" s="37" t="s">
        <v>511</v>
      </c>
      <c r="H35" s="37">
        <v>1.37</v>
      </c>
      <c r="I35" s="37">
        <v>2.4300000000000002</v>
      </c>
      <c r="J35" s="38">
        <v>3.28</v>
      </c>
      <c r="K35" s="22"/>
      <c r="L35" s="22"/>
      <c r="M35" s="22"/>
      <c r="N35" s="22"/>
      <c r="O35" s="22"/>
      <c r="P35" s="22"/>
    </row>
    <row r="36" spans="1:16" ht="39" customHeight="1" x14ac:dyDescent="0.2">
      <c r="A36" s="22"/>
      <c r="B36" s="35"/>
      <c r="C36" s="1145" t="s">
        <v>562</v>
      </c>
      <c r="D36" s="1146"/>
      <c r="E36" s="1147"/>
      <c r="F36" s="36">
        <v>0.22</v>
      </c>
      <c r="G36" s="37">
        <v>0.88</v>
      </c>
      <c r="H36" s="37">
        <v>0</v>
      </c>
      <c r="I36" s="37">
        <v>0.48</v>
      </c>
      <c r="J36" s="38">
        <v>0.35</v>
      </c>
      <c r="K36" s="22"/>
      <c r="L36" s="22"/>
      <c r="M36" s="22"/>
      <c r="N36" s="22"/>
      <c r="O36" s="22"/>
      <c r="P36" s="22"/>
    </row>
    <row r="37" spans="1:16" ht="39" customHeight="1" x14ac:dyDescent="0.2">
      <c r="A37" s="22"/>
      <c r="B37" s="35"/>
      <c r="C37" s="1145" t="s">
        <v>563</v>
      </c>
      <c r="D37" s="1146"/>
      <c r="E37" s="1147"/>
      <c r="F37" s="36">
        <v>0.12</v>
      </c>
      <c r="G37" s="37">
        <v>0.11</v>
      </c>
      <c r="H37" s="37">
        <v>0.09</v>
      </c>
      <c r="I37" s="37">
        <v>0.11</v>
      </c>
      <c r="J37" s="38">
        <v>0.14000000000000001</v>
      </c>
      <c r="K37" s="22"/>
      <c r="L37" s="22"/>
      <c r="M37" s="22"/>
      <c r="N37" s="22"/>
      <c r="O37" s="22"/>
      <c r="P37" s="22"/>
    </row>
    <row r="38" spans="1:16" ht="39" customHeight="1" x14ac:dyDescent="0.2">
      <c r="A38" s="22"/>
      <c r="B38" s="35"/>
      <c r="C38" s="1145" t="s">
        <v>564</v>
      </c>
      <c r="D38" s="1146"/>
      <c r="E38" s="1147"/>
      <c r="F38" s="36">
        <v>0.56999999999999995</v>
      </c>
      <c r="G38" s="37">
        <v>0.06</v>
      </c>
      <c r="H38" s="37">
        <v>0.84</v>
      </c>
      <c r="I38" s="37">
        <v>0.11</v>
      </c>
      <c r="J38" s="38">
        <v>0.13</v>
      </c>
      <c r="K38" s="22"/>
      <c r="L38" s="22"/>
      <c r="M38" s="22"/>
      <c r="N38" s="22"/>
      <c r="O38" s="22"/>
      <c r="P38" s="22"/>
    </row>
    <row r="39" spans="1:16" ht="39" customHeight="1" x14ac:dyDescent="0.2">
      <c r="A39" s="22"/>
      <c r="B39" s="35"/>
      <c r="C39" s="1145" t="s">
        <v>565</v>
      </c>
      <c r="D39" s="1146"/>
      <c r="E39" s="1147"/>
      <c r="F39" s="36">
        <v>0.22</v>
      </c>
      <c r="G39" s="37">
        <v>0.59</v>
      </c>
      <c r="H39" s="37">
        <v>0.41</v>
      </c>
      <c r="I39" s="37">
        <v>0.49</v>
      </c>
      <c r="J39" s="38">
        <v>0.09</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566</v>
      </c>
      <c r="D42" s="1146"/>
      <c r="E42" s="1147"/>
      <c r="F42" s="36" t="s">
        <v>511</v>
      </c>
      <c r="G42" s="37" t="s">
        <v>511</v>
      </c>
      <c r="H42" s="37" t="s">
        <v>511</v>
      </c>
      <c r="I42" s="37" t="s">
        <v>511</v>
      </c>
      <c r="J42" s="38" t="s">
        <v>511</v>
      </c>
      <c r="K42" s="22"/>
      <c r="L42" s="22"/>
      <c r="M42" s="22"/>
      <c r="N42" s="22"/>
      <c r="O42" s="22"/>
      <c r="P42" s="22"/>
    </row>
    <row r="43" spans="1:16" ht="39" customHeight="1" thickBot="1" x14ac:dyDescent="0.25">
      <c r="A43" s="22"/>
      <c r="B43" s="40"/>
      <c r="C43" s="1148" t="s">
        <v>567</v>
      </c>
      <c r="D43" s="1149"/>
      <c r="E43" s="1150"/>
      <c r="F43" s="41">
        <v>0.46</v>
      </c>
      <c r="G43" s="42">
        <v>1.79</v>
      </c>
      <c r="H43" s="42" t="s">
        <v>511</v>
      </c>
      <c r="I43" s="42" t="s">
        <v>511</v>
      </c>
      <c r="J43" s="43" t="s">
        <v>511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UJWxQlevdYwHzko64vKSSW2zsAG2FkvDQ7dPZnP6+hmcs5dMms4gz0B6AfdQseBzfARjC62zPgCMNV5zD6aKLA==" saltValue="2EtkR7a7NxKTc+MFUXIC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501</v>
      </c>
      <c r="L45" s="60">
        <v>498</v>
      </c>
      <c r="M45" s="60">
        <v>516</v>
      </c>
      <c r="N45" s="60">
        <v>550</v>
      </c>
      <c r="O45" s="61">
        <v>605</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511</v>
      </c>
      <c r="L46" s="64" t="s">
        <v>511</v>
      </c>
      <c r="M46" s="64" t="s">
        <v>511</v>
      </c>
      <c r="N46" s="64" t="s">
        <v>511</v>
      </c>
      <c r="O46" s="65" t="s">
        <v>511</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511</v>
      </c>
      <c r="L47" s="64" t="s">
        <v>511</v>
      </c>
      <c r="M47" s="64" t="s">
        <v>511</v>
      </c>
      <c r="N47" s="64" t="s">
        <v>511</v>
      </c>
      <c r="O47" s="65" t="s">
        <v>511</v>
      </c>
      <c r="P47" s="48"/>
      <c r="Q47" s="48"/>
      <c r="R47" s="48"/>
      <c r="S47" s="48"/>
      <c r="T47" s="48"/>
      <c r="U47" s="48"/>
    </row>
    <row r="48" spans="1:21" ht="30.75" customHeight="1" x14ac:dyDescent="0.2">
      <c r="A48" s="48"/>
      <c r="B48" s="1178"/>
      <c r="C48" s="1179"/>
      <c r="D48" s="62"/>
      <c r="E48" s="1155" t="s">
        <v>14</v>
      </c>
      <c r="F48" s="1155"/>
      <c r="G48" s="1155"/>
      <c r="H48" s="1155"/>
      <c r="I48" s="1155"/>
      <c r="J48" s="1156"/>
      <c r="K48" s="63">
        <v>168</v>
      </c>
      <c r="L48" s="64">
        <v>168</v>
      </c>
      <c r="M48" s="64">
        <v>95</v>
      </c>
      <c r="N48" s="64">
        <v>99</v>
      </c>
      <c r="O48" s="65">
        <v>91</v>
      </c>
      <c r="P48" s="48"/>
      <c r="Q48" s="48"/>
      <c r="R48" s="48"/>
      <c r="S48" s="48"/>
      <c r="T48" s="48"/>
      <c r="U48" s="48"/>
    </row>
    <row r="49" spans="1:21" ht="30.75" customHeight="1" x14ac:dyDescent="0.2">
      <c r="A49" s="48"/>
      <c r="B49" s="1178"/>
      <c r="C49" s="1179"/>
      <c r="D49" s="62"/>
      <c r="E49" s="1155" t="s">
        <v>15</v>
      </c>
      <c r="F49" s="1155"/>
      <c r="G49" s="1155"/>
      <c r="H49" s="1155"/>
      <c r="I49" s="1155"/>
      <c r="J49" s="1156"/>
      <c r="K49" s="63">
        <v>130</v>
      </c>
      <c r="L49" s="64">
        <v>137</v>
      </c>
      <c r="M49" s="64">
        <v>139</v>
      </c>
      <c r="N49" s="64">
        <v>121</v>
      </c>
      <c r="O49" s="65">
        <v>125</v>
      </c>
      <c r="P49" s="48"/>
      <c r="Q49" s="48"/>
      <c r="R49" s="48"/>
      <c r="S49" s="48"/>
      <c r="T49" s="48"/>
      <c r="U49" s="48"/>
    </row>
    <row r="50" spans="1:21" ht="30.75" customHeight="1" x14ac:dyDescent="0.2">
      <c r="A50" s="48"/>
      <c r="B50" s="1178"/>
      <c r="C50" s="1179"/>
      <c r="D50" s="62"/>
      <c r="E50" s="1155" t="s">
        <v>16</v>
      </c>
      <c r="F50" s="1155"/>
      <c r="G50" s="1155"/>
      <c r="H50" s="1155"/>
      <c r="I50" s="1155"/>
      <c r="J50" s="1156"/>
      <c r="K50" s="63">
        <v>1</v>
      </c>
      <c r="L50" s="64">
        <v>1</v>
      </c>
      <c r="M50" s="64">
        <v>1</v>
      </c>
      <c r="N50" s="64">
        <v>1</v>
      </c>
      <c r="O50" s="65">
        <v>2</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511</v>
      </c>
      <c r="L51" s="64" t="s">
        <v>511</v>
      </c>
      <c r="M51" s="64" t="s">
        <v>511</v>
      </c>
      <c r="N51" s="64" t="s">
        <v>511</v>
      </c>
      <c r="O51" s="65" t="s">
        <v>511</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747</v>
      </c>
      <c r="L52" s="64">
        <v>796</v>
      </c>
      <c r="M52" s="64">
        <v>687</v>
      </c>
      <c r="N52" s="64">
        <v>704</v>
      </c>
      <c r="O52" s="65">
        <v>787</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53</v>
      </c>
      <c r="L53" s="69">
        <v>8</v>
      </c>
      <c r="M53" s="69">
        <v>64</v>
      </c>
      <c r="N53" s="69">
        <v>67</v>
      </c>
      <c r="O53" s="70">
        <v>36</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5">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1/C3H62MAZ0NjFXMESHgvdOTxx2vUaxsRBpmNF/YKJLD6pCnTSy5qXKX9N82Y9G/W5bbJqZrzMEPxLhfiBOBg==" saltValue="2iOdCwhRy6sH8+6l/ORda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552</v>
      </c>
      <c r="J40" s="103" t="s">
        <v>553</v>
      </c>
      <c r="K40" s="103" t="s">
        <v>554</v>
      </c>
      <c r="L40" s="103" t="s">
        <v>555</v>
      </c>
      <c r="M40" s="104" t="s">
        <v>556</v>
      </c>
    </row>
    <row r="41" spans="2:13" ht="27.75" customHeight="1" x14ac:dyDescent="0.2">
      <c r="B41" s="1196" t="s">
        <v>31</v>
      </c>
      <c r="C41" s="1197"/>
      <c r="D41" s="105"/>
      <c r="E41" s="1198" t="s">
        <v>32</v>
      </c>
      <c r="F41" s="1198"/>
      <c r="G41" s="1198"/>
      <c r="H41" s="1199"/>
      <c r="I41" s="353">
        <v>6814</v>
      </c>
      <c r="J41" s="354">
        <v>7925</v>
      </c>
      <c r="K41" s="354">
        <v>8172</v>
      </c>
      <c r="L41" s="354">
        <v>8205</v>
      </c>
      <c r="M41" s="355">
        <v>7918</v>
      </c>
    </row>
    <row r="42" spans="2:13" ht="27.75" customHeight="1" x14ac:dyDescent="0.2">
      <c r="B42" s="1186"/>
      <c r="C42" s="1187"/>
      <c r="D42" s="106"/>
      <c r="E42" s="1190" t="s">
        <v>33</v>
      </c>
      <c r="F42" s="1190"/>
      <c r="G42" s="1190"/>
      <c r="H42" s="1191"/>
      <c r="I42" s="356">
        <v>669</v>
      </c>
      <c r="J42" s="357">
        <v>669</v>
      </c>
      <c r="K42" s="357">
        <v>708</v>
      </c>
      <c r="L42" s="357">
        <v>722</v>
      </c>
      <c r="M42" s="358">
        <v>799</v>
      </c>
    </row>
    <row r="43" spans="2:13" ht="27.75" customHeight="1" x14ac:dyDescent="0.2">
      <c r="B43" s="1186"/>
      <c r="C43" s="1187"/>
      <c r="D43" s="106"/>
      <c r="E43" s="1190" t="s">
        <v>34</v>
      </c>
      <c r="F43" s="1190"/>
      <c r="G43" s="1190"/>
      <c r="H43" s="1191"/>
      <c r="I43" s="356">
        <v>1760</v>
      </c>
      <c r="J43" s="357">
        <v>1843</v>
      </c>
      <c r="K43" s="357">
        <v>1664</v>
      </c>
      <c r="L43" s="357">
        <v>1445</v>
      </c>
      <c r="M43" s="358">
        <v>1190</v>
      </c>
    </row>
    <row r="44" spans="2:13" ht="27.75" customHeight="1" x14ac:dyDescent="0.2">
      <c r="B44" s="1186"/>
      <c r="C44" s="1187"/>
      <c r="D44" s="106"/>
      <c r="E44" s="1190" t="s">
        <v>35</v>
      </c>
      <c r="F44" s="1190"/>
      <c r="G44" s="1190"/>
      <c r="H44" s="1191"/>
      <c r="I44" s="356">
        <v>1165</v>
      </c>
      <c r="J44" s="357">
        <v>1009</v>
      </c>
      <c r="K44" s="357">
        <v>914</v>
      </c>
      <c r="L44" s="357">
        <v>847</v>
      </c>
      <c r="M44" s="358">
        <v>926</v>
      </c>
    </row>
    <row r="45" spans="2:13" ht="27.75" customHeight="1" x14ac:dyDescent="0.2">
      <c r="B45" s="1186"/>
      <c r="C45" s="1187"/>
      <c r="D45" s="106"/>
      <c r="E45" s="1190" t="s">
        <v>36</v>
      </c>
      <c r="F45" s="1190"/>
      <c r="G45" s="1190"/>
      <c r="H45" s="1191"/>
      <c r="I45" s="356">
        <v>1512</v>
      </c>
      <c r="J45" s="357">
        <v>1496</v>
      </c>
      <c r="K45" s="357">
        <v>1463</v>
      </c>
      <c r="L45" s="357">
        <v>1552</v>
      </c>
      <c r="M45" s="358">
        <v>1397</v>
      </c>
    </row>
    <row r="46" spans="2:13" ht="27.75" customHeight="1" x14ac:dyDescent="0.2">
      <c r="B46" s="1186"/>
      <c r="C46" s="1187"/>
      <c r="D46" s="107"/>
      <c r="E46" s="1190" t="s">
        <v>37</v>
      </c>
      <c r="F46" s="1190"/>
      <c r="G46" s="1190"/>
      <c r="H46" s="1191"/>
      <c r="I46" s="356" t="s">
        <v>511</v>
      </c>
      <c r="J46" s="357" t="s">
        <v>511</v>
      </c>
      <c r="K46" s="357" t="s">
        <v>511</v>
      </c>
      <c r="L46" s="357" t="s">
        <v>511</v>
      </c>
      <c r="M46" s="358" t="s">
        <v>511</v>
      </c>
    </row>
    <row r="47" spans="2:13" ht="27.75" customHeight="1" x14ac:dyDescent="0.2">
      <c r="B47" s="1186"/>
      <c r="C47" s="1187"/>
      <c r="D47" s="108"/>
      <c r="E47" s="1200" t="s">
        <v>38</v>
      </c>
      <c r="F47" s="1201"/>
      <c r="G47" s="1201"/>
      <c r="H47" s="1202"/>
      <c r="I47" s="356" t="s">
        <v>511</v>
      </c>
      <c r="J47" s="357" t="s">
        <v>511</v>
      </c>
      <c r="K47" s="357" t="s">
        <v>511</v>
      </c>
      <c r="L47" s="357" t="s">
        <v>511</v>
      </c>
      <c r="M47" s="358" t="s">
        <v>511</v>
      </c>
    </row>
    <row r="48" spans="2:13" ht="27.75" customHeight="1" x14ac:dyDescent="0.2">
      <c r="B48" s="1186"/>
      <c r="C48" s="1187"/>
      <c r="D48" s="106"/>
      <c r="E48" s="1190" t="s">
        <v>39</v>
      </c>
      <c r="F48" s="1190"/>
      <c r="G48" s="1190"/>
      <c r="H48" s="1191"/>
      <c r="I48" s="356" t="s">
        <v>511</v>
      </c>
      <c r="J48" s="357" t="s">
        <v>511</v>
      </c>
      <c r="K48" s="357" t="s">
        <v>511</v>
      </c>
      <c r="L48" s="357" t="s">
        <v>511</v>
      </c>
      <c r="M48" s="358" t="s">
        <v>511</v>
      </c>
    </row>
    <row r="49" spans="2:13" ht="27.75" customHeight="1" x14ac:dyDescent="0.2">
      <c r="B49" s="1188"/>
      <c r="C49" s="1189"/>
      <c r="D49" s="106"/>
      <c r="E49" s="1190" t="s">
        <v>40</v>
      </c>
      <c r="F49" s="1190"/>
      <c r="G49" s="1190"/>
      <c r="H49" s="1191"/>
      <c r="I49" s="356" t="s">
        <v>511</v>
      </c>
      <c r="J49" s="357" t="s">
        <v>511</v>
      </c>
      <c r="K49" s="357" t="s">
        <v>511</v>
      </c>
      <c r="L49" s="357" t="s">
        <v>511</v>
      </c>
      <c r="M49" s="358" t="s">
        <v>511</v>
      </c>
    </row>
    <row r="50" spans="2:13" ht="27.75" customHeight="1" x14ac:dyDescent="0.2">
      <c r="B50" s="1184" t="s">
        <v>41</v>
      </c>
      <c r="C50" s="1185"/>
      <c r="D50" s="109"/>
      <c r="E50" s="1190" t="s">
        <v>42</v>
      </c>
      <c r="F50" s="1190"/>
      <c r="G50" s="1190"/>
      <c r="H50" s="1191"/>
      <c r="I50" s="356">
        <v>6659</v>
      </c>
      <c r="J50" s="357">
        <v>5390</v>
      </c>
      <c r="K50" s="357">
        <v>5018</v>
      </c>
      <c r="L50" s="357">
        <v>5790</v>
      </c>
      <c r="M50" s="358">
        <v>6215</v>
      </c>
    </row>
    <row r="51" spans="2:13" ht="27.75" customHeight="1" x14ac:dyDescent="0.2">
      <c r="B51" s="1186"/>
      <c r="C51" s="1187"/>
      <c r="D51" s="106"/>
      <c r="E51" s="1190" t="s">
        <v>43</v>
      </c>
      <c r="F51" s="1190"/>
      <c r="G51" s="1190"/>
      <c r="H51" s="1191"/>
      <c r="I51" s="356">
        <v>3598</v>
      </c>
      <c r="J51" s="357">
        <v>4049</v>
      </c>
      <c r="K51" s="357">
        <v>3956</v>
      </c>
      <c r="L51" s="357">
        <v>4322</v>
      </c>
      <c r="M51" s="358">
        <v>4344</v>
      </c>
    </row>
    <row r="52" spans="2:13" ht="27.75" customHeight="1" x14ac:dyDescent="0.2">
      <c r="B52" s="1188"/>
      <c r="C52" s="1189"/>
      <c r="D52" s="106"/>
      <c r="E52" s="1190" t="s">
        <v>44</v>
      </c>
      <c r="F52" s="1190"/>
      <c r="G52" s="1190"/>
      <c r="H52" s="1191"/>
      <c r="I52" s="356">
        <v>4277</v>
      </c>
      <c r="J52" s="357">
        <v>3910</v>
      </c>
      <c r="K52" s="357">
        <v>3543</v>
      </c>
      <c r="L52" s="357">
        <v>3333</v>
      </c>
      <c r="M52" s="358">
        <v>2992</v>
      </c>
    </row>
    <row r="53" spans="2:13" ht="27.75" customHeight="1" thickBot="1" x14ac:dyDescent="0.25">
      <c r="B53" s="1192" t="s">
        <v>45</v>
      </c>
      <c r="C53" s="1193"/>
      <c r="D53" s="110"/>
      <c r="E53" s="1194" t="s">
        <v>46</v>
      </c>
      <c r="F53" s="1194"/>
      <c r="G53" s="1194"/>
      <c r="H53" s="1195"/>
      <c r="I53" s="359">
        <v>-2613</v>
      </c>
      <c r="J53" s="360">
        <v>-406</v>
      </c>
      <c r="K53" s="360">
        <v>404</v>
      </c>
      <c r="L53" s="360">
        <v>-673</v>
      </c>
      <c r="M53" s="361">
        <v>-1322</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Wlp4FpSr7tupUF6UpbAnB9rkb1BZb4mWQst3SOtvT8YeosIrswrOt3rNOBEmnq/+0u1Zuy+GIiCFtYZ1SUrS7w==" saltValue="7gjWlPw8cSD8BsOKSm7A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554</v>
      </c>
      <c r="G54" s="119" t="s">
        <v>555</v>
      </c>
      <c r="H54" s="120" t="s">
        <v>556</v>
      </c>
    </row>
    <row r="55" spans="2:8" ht="52.5" customHeight="1" x14ac:dyDescent="0.2">
      <c r="B55" s="121"/>
      <c r="C55" s="1211" t="s">
        <v>49</v>
      </c>
      <c r="D55" s="1211"/>
      <c r="E55" s="1212"/>
      <c r="F55" s="122">
        <v>1025</v>
      </c>
      <c r="G55" s="122">
        <v>1741</v>
      </c>
      <c r="H55" s="123">
        <v>2078</v>
      </c>
    </row>
    <row r="56" spans="2:8" ht="52.5" customHeight="1" x14ac:dyDescent="0.2">
      <c r="B56" s="124"/>
      <c r="C56" s="1213" t="s">
        <v>50</v>
      </c>
      <c r="D56" s="1213"/>
      <c r="E56" s="1214"/>
      <c r="F56" s="125" t="s">
        <v>511</v>
      </c>
      <c r="G56" s="125" t="s">
        <v>511</v>
      </c>
      <c r="H56" s="126" t="s">
        <v>511</v>
      </c>
    </row>
    <row r="57" spans="2:8" ht="53.25" customHeight="1" x14ac:dyDescent="0.2">
      <c r="B57" s="124"/>
      <c r="C57" s="1215" t="s">
        <v>51</v>
      </c>
      <c r="D57" s="1215"/>
      <c r="E57" s="1216"/>
      <c r="F57" s="127">
        <v>4321</v>
      </c>
      <c r="G57" s="127">
        <v>3859</v>
      </c>
      <c r="H57" s="128">
        <v>4144</v>
      </c>
    </row>
    <row r="58" spans="2:8" ht="45.75" customHeight="1" x14ac:dyDescent="0.2">
      <c r="B58" s="129"/>
      <c r="C58" s="1203" t="s">
        <v>590</v>
      </c>
      <c r="D58" s="1204"/>
      <c r="E58" s="1205"/>
      <c r="F58" s="362">
        <v>2655</v>
      </c>
      <c r="G58" s="362">
        <v>2617</v>
      </c>
      <c r="H58" s="130">
        <v>2616</v>
      </c>
    </row>
    <row r="59" spans="2:8" ht="45.75" customHeight="1" x14ac:dyDescent="0.2">
      <c r="B59" s="129"/>
      <c r="C59" s="1203" t="s">
        <v>591</v>
      </c>
      <c r="D59" s="1204"/>
      <c r="E59" s="1205"/>
      <c r="F59" s="362">
        <v>435</v>
      </c>
      <c r="G59" s="362">
        <v>537</v>
      </c>
      <c r="H59" s="130">
        <v>637</v>
      </c>
    </row>
    <row r="60" spans="2:8" ht="45.75" customHeight="1" x14ac:dyDescent="0.2">
      <c r="B60" s="129"/>
      <c r="C60" s="1203" t="s">
        <v>594</v>
      </c>
      <c r="D60" s="1204"/>
      <c r="E60" s="1205"/>
      <c r="F60" s="362">
        <v>508</v>
      </c>
      <c r="G60" s="362">
        <v>145</v>
      </c>
      <c r="H60" s="130">
        <v>376</v>
      </c>
    </row>
    <row r="61" spans="2:8" ht="45.75" customHeight="1" x14ac:dyDescent="0.2">
      <c r="B61" s="129"/>
      <c r="C61" s="1203" t="s">
        <v>593</v>
      </c>
      <c r="D61" s="1204"/>
      <c r="E61" s="1205"/>
      <c r="F61" s="362">
        <v>180</v>
      </c>
      <c r="G61" s="362">
        <v>175</v>
      </c>
      <c r="H61" s="130">
        <v>170</v>
      </c>
    </row>
    <row r="62" spans="2:8" ht="45.75" customHeight="1" thickBot="1" x14ac:dyDescent="0.25">
      <c r="B62" s="131"/>
      <c r="C62" s="1206" t="s">
        <v>592</v>
      </c>
      <c r="D62" s="1207"/>
      <c r="E62" s="1208"/>
      <c r="F62" s="363">
        <v>146</v>
      </c>
      <c r="G62" s="363">
        <v>129</v>
      </c>
      <c r="H62" s="132">
        <v>129</v>
      </c>
    </row>
    <row r="63" spans="2:8" ht="52.5" customHeight="1" thickBot="1" x14ac:dyDescent="0.25">
      <c r="B63" s="133"/>
      <c r="C63" s="1209" t="s">
        <v>52</v>
      </c>
      <c r="D63" s="1209"/>
      <c r="E63" s="1210"/>
      <c r="F63" s="134">
        <v>5346</v>
      </c>
      <c r="G63" s="134">
        <v>5600</v>
      </c>
      <c r="H63" s="135">
        <v>6221</v>
      </c>
    </row>
    <row r="64" spans="2:8" ht="13.2" x14ac:dyDescent="0.2"/>
  </sheetData>
  <sheetProtection algorithmName="SHA-512" hashValue="uOp27pX/rJDNK83X7L0SUoHemGZAvJGo9LKAeY6wULaf+hxqZqn5XrRv1vsjdkSaFHhHfJHqJV9B4Qa1xVw+Fw==" saltValue="QD+M0PhJ8qaDeOgp1lzX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53</v>
      </c>
      <c r="E2" s="147"/>
      <c r="F2" s="148" t="s">
        <v>549</v>
      </c>
      <c r="G2" s="149"/>
      <c r="H2" s="150"/>
    </row>
    <row r="3" spans="1:8" x14ac:dyDescent="0.2">
      <c r="A3" s="146" t="s">
        <v>542</v>
      </c>
      <c r="B3" s="151"/>
      <c r="C3" s="152"/>
      <c r="D3" s="153">
        <v>96293</v>
      </c>
      <c r="E3" s="154"/>
      <c r="F3" s="155">
        <v>47387</v>
      </c>
      <c r="G3" s="156"/>
      <c r="H3" s="157"/>
    </row>
    <row r="4" spans="1:8" x14ac:dyDescent="0.2">
      <c r="A4" s="158"/>
      <c r="B4" s="159"/>
      <c r="C4" s="160"/>
      <c r="D4" s="161">
        <v>67721</v>
      </c>
      <c r="E4" s="162"/>
      <c r="F4" s="163">
        <v>24928</v>
      </c>
      <c r="G4" s="164"/>
      <c r="H4" s="165"/>
    </row>
    <row r="5" spans="1:8" x14ac:dyDescent="0.2">
      <c r="A5" s="146" t="s">
        <v>544</v>
      </c>
      <c r="B5" s="151"/>
      <c r="C5" s="152"/>
      <c r="D5" s="153">
        <v>120984</v>
      </c>
      <c r="E5" s="154"/>
      <c r="F5" s="155">
        <v>51264</v>
      </c>
      <c r="G5" s="156"/>
      <c r="H5" s="157"/>
    </row>
    <row r="6" spans="1:8" x14ac:dyDescent="0.2">
      <c r="A6" s="158"/>
      <c r="B6" s="159"/>
      <c r="C6" s="160"/>
      <c r="D6" s="161">
        <v>46368</v>
      </c>
      <c r="E6" s="162"/>
      <c r="F6" s="163">
        <v>26040</v>
      </c>
      <c r="G6" s="164"/>
      <c r="H6" s="165"/>
    </row>
    <row r="7" spans="1:8" x14ac:dyDescent="0.2">
      <c r="A7" s="146" t="s">
        <v>545</v>
      </c>
      <c r="B7" s="151"/>
      <c r="C7" s="152"/>
      <c r="D7" s="153">
        <v>73744</v>
      </c>
      <c r="E7" s="154"/>
      <c r="F7" s="155">
        <v>52068</v>
      </c>
      <c r="G7" s="156"/>
      <c r="H7" s="157"/>
    </row>
    <row r="8" spans="1:8" x14ac:dyDescent="0.2">
      <c r="A8" s="158"/>
      <c r="B8" s="159"/>
      <c r="C8" s="160"/>
      <c r="D8" s="161">
        <v>48626</v>
      </c>
      <c r="E8" s="162"/>
      <c r="F8" s="163">
        <v>26936</v>
      </c>
      <c r="G8" s="164"/>
      <c r="H8" s="165"/>
    </row>
    <row r="9" spans="1:8" x14ac:dyDescent="0.2">
      <c r="A9" s="146" t="s">
        <v>546</v>
      </c>
      <c r="B9" s="151"/>
      <c r="C9" s="152"/>
      <c r="D9" s="153">
        <v>65678</v>
      </c>
      <c r="E9" s="154"/>
      <c r="F9" s="155">
        <v>47161</v>
      </c>
      <c r="G9" s="156"/>
      <c r="H9" s="157"/>
    </row>
    <row r="10" spans="1:8" x14ac:dyDescent="0.2">
      <c r="A10" s="158"/>
      <c r="B10" s="159"/>
      <c r="C10" s="160"/>
      <c r="D10" s="161">
        <v>40919</v>
      </c>
      <c r="E10" s="162"/>
      <c r="F10" s="163">
        <v>24595</v>
      </c>
      <c r="G10" s="164"/>
      <c r="H10" s="165"/>
    </row>
    <row r="11" spans="1:8" x14ac:dyDescent="0.2">
      <c r="A11" s="146" t="s">
        <v>547</v>
      </c>
      <c r="B11" s="151"/>
      <c r="C11" s="152"/>
      <c r="D11" s="153">
        <v>48003</v>
      </c>
      <c r="E11" s="154"/>
      <c r="F11" s="155">
        <v>43423</v>
      </c>
      <c r="G11" s="156"/>
      <c r="H11" s="157"/>
    </row>
    <row r="12" spans="1:8" x14ac:dyDescent="0.2">
      <c r="A12" s="158"/>
      <c r="B12" s="159"/>
      <c r="C12" s="166"/>
      <c r="D12" s="161">
        <v>33810</v>
      </c>
      <c r="E12" s="162"/>
      <c r="F12" s="163">
        <v>22207</v>
      </c>
      <c r="G12" s="164"/>
      <c r="H12" s="165"/>
    </row>
    <row r="13" spans="1:8" x14ac:dyDescent="0.2">
      <c r="A13" s="146"/>
      <c r="B13" s="151"/>
      <c r="C13" s="167"/>
      <c r="D13" s="168">
        <v>80940</v>
      </c>
      <c r="E13" s="169"/>
      <c r="F13" s="170">
        <v>48261</v>
      </c>
      <c r="G13" s="171"/>
      <c r="H13" s="157"/>
    </row>
    <row r="14" spans="1:8" x14ac:dyDescent="0.2">
      <c r="A14" s="158"/>
      <c r="B14" s="159"/>
      <c r="C14" s="160"/>
      <c r="D14" s="161">
        <v>47489</v>
      </c>
      <c r="E14" s="162"/>
      <c r="F14" s="163">
        <v>24941</v>
      </c>
      <c r="G14" s="164"/>
      <c r="H14" s="165"/>
    </row>
    <row r="17" spans="1:11" x14ac:dyDescent="0.2">
      <c r="A17" s="142" t="s">
        <v>54</v>
      </c>
    </row>
    <row r="18" spans="1:11" x14ac:dyDescent="0.2">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x14ac:dyDescent="0.2">
      <c r="A19" s="172" t="s">
        <v>55</v>
      </c>
      <c r="B19" s="172">
        <f>ROUND(VALUE(SUBSTITUTE(実質収支比率等に係る経年分析!F$48,"▲","-")),2)</f>
        <v>2.72</v>
      </c>
      <c r="C19" s="172">
        <f>ROUND(VALUE(SUBSTITUTE(実質収支比率等に係る経年分析!G$48,"▲","-")),2)</f>
        <v>3.78</v>
      </c>
      <c r="D19" s="172">
        <f>ROUND(VALUE(SUBSTITUTE(実質収支比率等に係る経年分析!H$48,"▲","-")),2)</f>
        <v>5.45</v>
      </c>
      <c r="E19" s="172">
        <f>ROUND(VALUE(SUBSTITUTE(実質収支比率等に係る経年分析!I$48,"▲","-")),2)</f>
        <v>9.25</v>
      </c>
      <c r="F19" s="172">
        <f>ROUND(VALUE(SUBSTITUTE(実質収支比率等に係る経年分析!J$48,"▲","-")),2)</f>
        <v>6.37</v>
      </c>
    </row>
    <row r="20" spans="1:11" x14ac:dyDescent="0.2">
      <c r="A20" s="172" t="s">
        <v>56</v>
      </c>
      <c r="B20" s="172">
        <f>ROUND(VALUE(SUBSTITUTE(実質収支比率等に係る経年分析!F$47,"▲","-")),2)</f>
        <v>28.9</v>
      </c>
      <c r="C20" s="172">
        <f>ROUND(VALUE(SUBSTITUTE(実質収支比率等に係る経年分析!G$47,"▲","-")),2)</f>
        <v>21.02</v>
      </c>
      <c r="D20" s="172">
        <f>ROUND(VALUE(SUBSTITUTE(実質収支比率等に係る経年分析!H$47,"▲","-")),2)</f>
        <v>14.37</v>
      </c>
      <c r="E20" s="172">
        <f>ROUND(VALUE(SUBSTITUTE(実質収支比率等に係る経年分析!I$47,"▲","-")),2)</f>
        <v>23.62</v>
      </c>
      <c r="F20" s="172">
        <f>ROUND(VALUE(SUBSTITUTE(実質収支比率等に係る経年分析!J$47,"▲","-")),2)</f>
        <v>28.49</v>
      </c>
    </row>
    <row r="21" spans="1:11" x14ac:dyDescent="0.2">
      <c r="A21" s="172" t="s">
        <v>57</v>
      </c>
      <c r="B21" s="172">
        <f>IF(ISNUMBER(VALUE(SUBSTITUTE(実質収支比率等に係る経年分析!F$49,"▲","-"))),ROUND(VALUE(SUBSTITUTE(実質収支比率等に係る経年分析!F$49,"▲","-")),2),NA())</f>
        <v>-6.45</v>
      </c>
      <c r="C21" s="172">
        <f>IF(ISNUMBER(VALUE(SUBSTITUTE(実質収支比率等に係る経年分析!G$49,"▲","-"))),ROUND(VALUE(SUBSTITUTE(実質収支比率等に係る経年分析!G$49,"▲","-")),2),NA())</f>
        <v>-6.15</v>
      </c>
      <c r="D21" s="172">
        <f>IF(ISNUMBER(VALUE(SUBSTITUTE(実質収支比率等に係る経年分析!H$49,"▲","-"))),ROUND(VALUE(SUBSTITUTE(実質収支比率等に係る経年分析!H$49,"▲","-")),2),NA())</f>
        <v>-4.66</v>
      </c>
      <c r="E21" s="172">
        <f>IF(ISNUMBER(VALUE(SUBSTITUTE(実質収支比率等に係る経年分析!I$49,"▲","-"))),ROUND(VALUE(SUBSTITUTE(実質収支比率等に係る経年分析!I$49,"▲","-")),2),NA())</f>
        <v>13.69</v>
      </c>
      <c r="F21" s="172">
        <f>IF(ISNUMBER(VALUE(SUBSTITUTE(実質収支比率等に係る経年分析!J$49,"▲","-"))),ROUND(VALUE(SUBSTITUTE(実質収支比率等に係る経年分析!J$49,"▲","-")),2),NA())</f>
        <v>1.64</v>
      </c>
    </row>
    <row r="24" spans="1:11" x14ac:dyDescent="0.2">
      <c r="A24" s="142" t="s">
        <v>58</v>
      </c>
    </row>
    <row r="25" spans="1:11" x14ac:dyDescent="0.2">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x14ac:dyDescent="0.2">
      <c r="A26" s="173"/>
      <c r="B26" s="173" t="s">
        <v>59</v>
      </c>
      <c r="C26" s="173" t="s">
        <v>60</v>
      </c>
      <c r="D26" s="173" t="s">
        <v>59</v>
      </c>
      <c r="E26" s="173" t="s">
        <v>60</v>
      </c>
      <c r="F26" s="173" t="s">
        <v>59</v>
      </c>
      <c r="G26" s="173" t="s">
        <v>60</v>
      </c>
      <c r="H26" s="173" t="s">
        <v>59</v>
      </c>
      <c r="I26" s="173" t="s">
        <v>60</v>
      </c>
      <c r="J26" s="173" t="s">
        <v>59</v>
      </c>
      <c r="K26" s="173" t="s">
        <v>60</v>
      </c>
    </row>
    <row r="27" spans="1:11" x14ac:dyDescent="0.2">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#N/A</v>
      </c>
      <c r="C27" s="173">
        <f>IF(ROUND(VALUE(SUBSTITUTE(連結実質赤字比率に係る赤字・黒字の構成分析!F$43,"▲", "-")), 2) &gt;= 0, ABS(ROUND(VALUE(SUBSTITUTE(連結実質赤字比率に係る赤字・黒字の構成分析!F$43,"▲", "-")), 2)), NA())</f>
        <v>0.46</v>
      </c>
      <c r="D27" s="173" t="e">
        <f>IF(ROUND(VALUE(SUBSTITUTE(連結実質赤字比率に係る赤字・黒字の構成分析!G$43,"▲", "-")), 2) &lt; 0, ABS(ROUND(VALUE(SUBSTITUTE(連結実質赤字比率に係る赤字・黒字の構成分析!G$43,"▲", "-")), 2)), NA())</f>
        <v>#N/A</v>
      </c>
      <c r="E27" s="173">
        <f>IF(ROUND(VALUE(SUBSTITUTE(連結実質赤字比率に係る赤字・黒字の構成分析!G$43,"▲", "-")), 2) &gt;= 0, ABS(ROUND(VALUE(SUBSTITUTE(連結実質赤字比率に係る赤字・黒字の構成分析!G$43,"▲", "-")), 2)), NA())</f>
        <v>1.79</v>
      </c>
      <c r="F27" s="173" t="e">
        <f>IF(ROUND(VALUE(SUBSTITUTE(連結実質赤字比率に係る赤字・黒字の構成分析!H$43,"▲", "-")), 2) &lt; 0, ABS(ROUND(VALUE(SUBSTITUTE(連結実質赤字比率に係る赤字・黒字の構成分析!H$43,"▲", "-")), 2)), NA())</f>
        <v>#VALUE!</v>
      </c>
      <c r="G27" s="173" t="e">
        <f>IF(ROUND(VALUE(SUBSTITUTE(連結実質赤字比率に係る赤字・黒字の構成分析!H$43,"▲", "-")), 2) &gt;= 0, ABS(ROUND(VALUE(SUBSTITUTE(連結実質赤字比率に係る赤字・黒字の構成分析!H$43,"▲", "-")), 2)), NA())</f>
        <v>#VALUE!</v>
      </c>
      <c r="H27" s="173" t="e">
        <f>IF(ROUND(VALUE(SUBSTITUTE(連結実質赤字比率に係る赤字・黒字の構成分析!I$43,"▲", "-")), 2) &lt; 0, ABS(ROUND(VALUE(SUBSTITUTE(連結実質赤字比率に係る赤字・黒字の構成分析!I$43,"▲", "-")), 2)), NA())</f>
        <v>#VALUE!</v>
      </c>
      <c r="I27" s="173" t="e">
        <f>IF(ROUND(VALUE(SUBSTITUTE(連結実質赤字比率に係る赤字・黒字の構成分析!I$43,"▲", "-")), 2) &gt;= 0, ABS(ROUND(VALUE(SUBSTITUTE(連結実質赤字比率に係る赤字・黒字の構成分析!I$43,"▲", "-")), 2)), NA())</f>
        <v>#VALUE!</v>
      </c>
      <c r="J27" s="173" t="e">
        <f>IF(ROUND(VALUE(SUBSTITUTE(連結実質赤字比率に係る赤字・黒字の構成分析!J$43,"▲", "-")), 2) &lt; 0, ABS(ROUND(VALUE(SUBSTITUTE(連結実質赤字比率に係る赤字・黒字の構成分析!J$43,"▲", "-")), 2)), NA())</f>
        <v>#VALUE!</v>
      </c>
      <c r="K27" s="173" t="e">
        <f>IF(ROUND(VALUE(SUBSTITUTE(連結実質赤字比率に係る赤字・黒字の構成分析!J$43,"▲", "-")), 2) &gt;= 0, ABS(ROUND(VALUE(SUBSTITUTE(連結実質赤字比率に係る赤字・黒字の構成分析!J$43,"▲", "-")), 2)), NA())</f>
        <v>#VALUE!</v>
      </c>
    </row>
    <row r="28" spans="1:11" x14ac:dyDescent="0.2">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2">
      <c r="A29" s="173" t="e">
        <f>IF(連結実質赤字比率に係る赤字・黒字の構成分析!C$41="",NA(),連結実質赤字比率に係る赤字・黒字の構成分析!C$41)</f>
        <v>#N/A</v>
      </c>
      <c r="B29" s="173" t="e">
        <f>IF(ROUND(VALUE(SUBSTITUTE(連結実質赤字比率に係る赤字・黒字の構成分析!F$41,"▲", "-")), 2) &lt; 0, ABS(ROUND(VALUE(SUBSTITUTE(連結実質赤字比率に係る赤字・黒字の構成分析!F$41,"▲", "-")), 2)), NA())</f>
        <v>#VALUE!</v>
      </c>
      <c r="C29" s="173" t="e">
        <f>IF(ROUND(VALUE(SUBSTITUTE(連結実質赤字比率に係る赤字・黒字の構成分析!F$41,"▲", "-")), 2) &gt;= 0, ABS(ROUND(VALUE(SUBSTITUTE(連結実質赤字比率に係る赤字・黒字の構成分析!F$41,"▲", "-")), 2)), NA())</f>
        <v>#VALUE!</v>
      </c>
      <c r="D29" s="173" t="e">
        <f>IF(ROUND(VALUE(SUBSTITUTE(連結実質赤字比率に係る赤字・黒字の構成分析!G$41,"▲", "-")), 2) &lt; 0, ABS(ROUND(VALUE(SUBSTITUTE(連結実質赤字比率に係る赤字・黒字の構成分析!G$41,"▲", "-")), 2)), NA())</f>
        <v>#VALUE!</v>
      </c>
      <c r="E29" s="173" t="e">
        <f>IF(ROUND(VALUE(SUBSTITUTE(連結実質赤字比率に係る赤字・黒字の構成分析!G$41,"▲", "-")), 2) &gt;= 0, ABS(ROUND(VALUE(SUBSTITUTE(連結実質赤字比率に係る赤字・黒字の構成分析!G$41,"▲", "-")), 2)), NA())</f>
        <v>#VALUE!</v>
      </c>
      <c r="F29" s="173" t="e">
        <f>IF(ROUND(VALUE(SUBSTITUTE(連結実質赤字比率に係る赤字・黒字の構成分析!H$41,"▲", "-")), 2) &lt; 0, ABS(ROUND(VALUE(SUBSTITUTE(連結実質赤字比率に係る赤字・黒字の構成分析!H$41,"▲", "-")), 2)), NA())</f>
        <v>#VALUE!</v>
      </c>
      <c r="G29" s="173" t="e">
        <f>IF(ROUND(VALUE(SUBSTITUTE(連結実質赤字比率に係る赤字・黒字の構成分析!H$41,"▲", "-")), 2) &gt;= 0, ABS(ROUND(VALUE(SUBSTITUTE(連結実質赤字比率に係る赤字・黒字の構成分析!H$41,"▲", "-")), 2)), NA())</f>
        <v>#VALUE!</v>
      </c>
      <c r="H29" s="173" t="e">
        <f>IF(ROUND(VALUE(SUBSTITUTE(連結実質赤字比率に係る赤字・黒字の構成分析!I$41,"▲", "-")), 2) &lt; 0, ABS(ROUND(VALUE(SUBSTITUTE(連結実質赤字比率に係る赤字・黒字の構成分析!I$41,"▲", "-")), 2)), NA())</f>
        <v>#VALUE!</v>
      </c>
      <c r="I29" s="173" t="e">
        <f>IF(ROUND(VALUE(SUBSTITUTE(連結実質赤字比率に係る赤字・黒字の構成分析!I$41,"▲", "-")), 2) &gt;= 0, ABS(ROUND(VALUE(SUBSTITUTE(連結実質赤字比率に係る赤字・黒字の構成分析!I$41,"▲", "-")), 2)), NA())</f>
        <v>#VALUE!</v>
      </c>
      <c r="J29" s="173" t="e">
        <f>IF(ROUND(VALUE(SUBSTITUTE(連結実質赤字比率に係る赤字・黒字の構成分析!J$41,"▲", "-")), 2) &lt; 0, ABS(ROUND(VALUE(SUBSTITUTE(連結実質赤字比率に係る赤字・黒字の構成分析!J$41,"▲", "-")), 2)), NA())</f>
        <v>#VALUE!</v>
      </c>
      <c r="K29" s="173" t="e">
        <f>IF(ROUND(VALUE(SUBSTITUTE(連結実質赤字比率に係る赤字・黒字の構成分析!J$41,"▲", "-")), 2) &gt;= 0, ABS(ROUND(VALUE(SUBSTITUTE(連結実質赤字比率に係る赤字・黒字の構成分析!J$41,"▲", "-")), 2)), NA())</f>
        <v>#VALUE!</v>
      </c>
    </row>
    <row r="30" spans="1:11" x14ac:dyDescent="0.2">
      <c r="A30" s="173" t="e">
        <f>IF(連結実質赤字比率に係る赤字・黒字の構成分析!C$40="",NA(),連結実質赤字比率に係る赤字・黒字の構成分析!C$40)</f>
        <v>#N/A</v>
      </c>
      <c r="B30" s="173" t="e">
        <f>IF(ROUND(VALUE(SUBSTITUTE(連結実質赤字比率に係る赤字・黒字の構成分析!F$40,"▲", "-")), 2) &lt; 0, ABS(ROUND(VALUE(SUBSTITUTE(連結実質赤字比率に係る赤字・黒字の構成分析!F$40,"▲", "-")), 2)), NA())</f>
        <v>#VALUE!</v>
      </c>
      <c r="C30" s="173" t="e">
        <f>IF(ROUND(VALUE(SUBSTITUTE(連結実質赤字比率に係る赤字・黒字の構成分析!F$40,"▲", "-")), 2) &gt;= 0, ABS(ROUND(VALUE(SUBSTITUTE(連結実質赤字比率に係る赤字・黒字の構成分析!F$40,"▲", "-")), 2)), NA())</f>
        <v>#VALUE!</v>
      </c>
      <c r="D30" s="173" t="e">
        <f>IF(ROUND(VALUE(SUBSTITUTE(連結実質赤字比率に係る赤字・黒字の構成分析!G$40,"▲", "-")), 2) &lt; 0, ABS(ROUND(VALUE(SUBSTITUTE(連結実質赤字比率に係る赤字・黒字の構成分析!G$40,"▲", "-")), 2)), NA())</f>
        <v>#VALUE!</v>
      </c>
      <c r="E30" s="173" t="e">
        <f>IF(ROUND(VALUE(SUBSTITUTE(連結実質赤字比率に係る赤字・黒字の構成分析!G$40,"▲", "-")), 2) &gt;= 0, ABS(ROUND(VALUE(SUBSTITUTE(連結実質赤字比率に係る赤字・黒字の構成分析!G$40,"▲", "-")), 2)), NA())</f>
        <v>#VALUE!</v>
      </c>
      <c r="F30" s="173" t="e">
        <f>IF(ROUND(VALUE(SUBSTITUTE(連結実質赤字比率に係る赤字・黒字の構成分析!H$40,"▲", "-")), 2) &lt; 0, ABS(ROUND(VALUE(SUBSTITUTE(連結実質赤字比率に係る赤字・黒字の構成分析!H$40,"▲", "-")), 2)), NA())</f>
        <v>#VALUE!</v>
      </c>
      <c r="G30" s="173" t="e">
        <f>IF(ROUND(VALUE(SUBSTITUTE(連結実質赤字比率に係る赤字・黒字の構成分析!H$40,"▲", "-")), 2) &gt;= 0, ABS(ROUND(VALUE(SUBSTITUTE(連結実質赤字比率に係る赤字・黒字の構成分析!H$40,"▲", "-")), 2)), NA())</f>
        <v>#VALUE!</v>
      </c>
      <c r="H30" s="173" t="e">
        <f>IF(ROUND(VALUE(SUBSTITUTE(連結実質赤字比率に係る赤字・黒字の構成分析!I$40,"▲", "-")), 2) &lt; 0, ABS(ROUND(VALUE(SUBSTITUTE(連結実質赤字比率に係る赤字・黒字の構成分析!I$40,"▲", "-")), 2)), NA())</f>
        <v>#VALUE!</v>
      </c>
      <c r="I30" s="173" t="e">
        <f>IF(ROUND(VALUE(SUBSTITUTE(連結実質赤字比率に係る赤字・黒字の構成分析!I$40,"▲", "-")), 2) &gt;= 0, ABS(ROUND(VALUE(SUBSTITUTE(連結実質赤字比率に係る赤字・黒字の構成分析!I$40,"▲", "-")), 2)), NA())</f>
        <v>#VALUE!</v>
      </c>
      <c r="J30" s="173" t="e">
        <f>IF(ROUND(VALUE(SUBSTITUTE(連結実質赤字比率に係る赤字・黒字の構成分析!J$40,"▲", "-")), 2) &lt; 0, ABS(ROUND(VALUE(SUBSTITUTE(連結実質赤字比率に係る赤字・黒字の構成分析!J$40,"▲", "-")), 2)), NA())</f>
        <v>#VALUE!</v>
      </c>
      <c r="K30" s="173" t="e">
        <f>IF(ROUND(VALUE(SUBSTITUTE(連結実質赤字比率に係る赤字・黒字の構成分析!J$40,"▲", "-")), 2) &gt;= 0, ABS(ROUND(VALUE(SUBSTITUTE(連結実質赤字比率に係る赤字・黒字の構成分析!J$40,"▲", "-")), 2)), NA())</f>
        <v>#VALUE!</v>
      </c>
    </row>
    <row r="31" spans="1:11" x14ac:dyDescent="0.2">
      <c r="A31" s="173" t="str">
        <f>IF(連結実質赤字比率に係る赤字・黒字の構成分析!C$39="",NA(),連結実質赤字比率に係る赤字・黒字の構成分析!C$39)</f>
        <v>瑞穂町国民健康保険特別会計</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0.22</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0.59</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0.41</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0.49</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0.09</v>
      </c>
    </row>
    <row r="32" spans="1:11" x14ac:dyDescent="0.2">
      <c r="A32" s="173" t="str">
        <f>IF(連結実質赤字比率に係る赤字・黒字の構成分析!C$38="",NA(),連結実質赤字比率に係る赤字・黒字の構成分析!C$38)</f>
        <v>瑞穂町介護保険特別会計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0.56999999999999995</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0.06</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0.84</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0.11</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0.13</v>
      </c>
    </row>
    <row r="33" spans="1:16" x14ac:dyDescent="0.2">
      <c r="A33" s="173" t="str">
        <f>IF(連結実質赤字比率に係る赤字・黒字の構成分析!C$37="",NA(),連結実質赤字比率に係る赤字・黒字の構成分析!C$37)</f>
        <v>瑞穂町後期高齢者医療特別会計</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0.12</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0.11</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0.09</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0.11</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0.14000000000000001</v>
      </c>
    </row>
    <row r="34" spans="1:16" x14ac:dyDescent="0.2">
      <c r="A34" s="173" t="str">
        <f>IF(連結実質赤字比率に係る赤字・黒字の構成分析!C$36="",NA(),連結実質赤字比率に係る赤字・黒字の構成分析!C$36)</f>
        <v>福生都市計画瑞穂町箱根ケ崎駅西土地区画整理事業特別会計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0.22</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0.88</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0</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0.48</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0.35</v>
      </c>
    </row>
    <row r="35" spans="1:16" x14ac:dyDescent="0.2">
      <c r="A35" s="173" t="str">
        <f>IF(連結実質赤字比率に係る赤字・黒字の構成分析!C$35="",NA(),連結実質赤字比率に係る赤字・黒字の構成分析!C$35)</f>
        <v>瑞穂町下水道事業会計</v>
      </c>
      <c r="B35" s="173" t="e">
        <f>IF(ROUND(VALUE(SUBSTITUTE(連結実質赤字比率に係る赤字・黒字の構成分析!F$35,"▲", "-")), 2) &lt; 0, ABS(ROUND(VALUE(SUBSTITUTE(連結実質赤字比率に係る赤字・黒字の構成分析!F$35,"▲", "-")), 2)), NA())</f>
        <v>#VALUE!</v>
      </c>
      <c r="C35" s="173" t="e">
        <f>IF(ROUND(VALUE(SUBSTITUTE(連結実質赤字比率に係る赤字・黒字の構成分析!F$35,"▲", "-")), 2) &gt;= 0, ABS(ROUND(VALUE(SUBSTITUTE(連結実質赤字比率に係る赤字・黒字の構成分析!F$35,"▲", "-")), 2)), NA())</f>
        <v>#VALUE!</v>
      </c>
      <c r="D35" s="173" t="e">
        <f>IF(ROUND(VALUE(SUBSTITUTE(連結実質赤字比率に係る赤字・黒字の構成分析!G$35,"▲", "-")), 2) &lt; 0, ABS(ROUND(VALUE(SUBSTITUTE(連結実質赤字比率に係る赤字・黒字の構成分析!G$35,"▲", "-")), 2)), NA())</f>
        <v>#VALUE!</v>
      </c>
      <c r="E35" s="173" t="e">
        <f>IF(ROUND(VALUE(SUBSTITUTE(連結実質赤字比率に係る赤字・黒字の構成分析!G$35,"▲", "-")), 2) &gt;= 0, ABS(ROUND(VALUE(SUBSTITUTE(連結実質赤字比率に係る赤字・黒字の構成分析!G$35,"▲", "-")), 2)), NA())</f>
        <v>#VALUE!</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1.37</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2.4300000000000002</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3.28</v>
      </c>
    </row>
    <row r="36" spans="1:16" x14ac:dyDescent="0.2">
      <c r="A36" s="173" t="str">
        <f>IF(連結実質赤字比率に係る赤字・黒字の構成分析!C$34="",NA(),連結実質赤字比率に係る赤字・黒字の構成分析!C$34)</f>
        <v>一般会計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2.48</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2.89</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5.45</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8.76</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6</v>
      </c>
    </row>
    <row r="39" spans="1:16" x14ac:dyDescent="0.2">
      <c r="A39" s="142" t="s">
        <v>61</v>
      </c>
    </row>
    <row r="40" spans="1:16" x14ac:dyDescent="0.2">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x14ac:dyDescent="0.2">
      <c r="A41" s="174"/>
      <c r="B41" s="174" t="s">
        <v>62</v>
      </c>
      <c r="C41" s="174"/>
      <c r="D41" s="174" t="s">
        <v>63</v>
      </c>
      <c r="E41" s="174" t="s">
        <v>62</v>
      </c>
      <c r="F41" s="174"/>
      <c r="G41" s="174" t="s">
        <v>63</v>
      </c>
      <c r="H41" s="174" t="s">
        <v>62</v>
      </c>
      <c r="I41" s="174"/>
      <c r="J41" s="174" t="s">
        <v>63</v>
      </c>
      <c r="K41" s="174" t="s">
        <v>62</v>
      </c>
      <c r="L41" s="174"/>
      <c r="M41" s="174" t="s">
        <v>63</v>
      </c>
      <c r="N41" s="174" t="s">
        <v>62</v>
      </c>
      <c r="O41" s="174"/>
      <c r="P41" s="174" t="s">
        <v>63</v>
      </c>
    </row>
    <row r="42" spans="1:16" x14ac:dyDescent="0.2">
      <c r="A42" s="174" t="s">
        <v>64</v>
      </c>
      <c r="B42" s="174"/>
      <c r="C42" s="174"/>
      <c r="D42" s="174">
        <f>'実質公債費比率（分子）の構造'!K$52</f>
        <v>747</v>
      </c>
      <c r="E42" s="174"/>
      <c r="F42" s="174"/>
      <c r="G42" s="174">
        <f>'実質公債費比率（分子）の構造'!L$52</f>
        <v>796</v>
      </c>
      <c r="H42" s="174"/>
      <c r="I42" s="174"/>
      <c r="J42" s="174">
        <f>'実質公債費比率（分子）の構造'!M$52</f>
        <v>687</v>
      </c>
      <c r="K42" s="174"/>
      <c r="L42" s="174"/>
      <c r="M42" s="174">
        <f>'実質公債費比率（分子）の構造'!N$52</f>
        <v>704</v>
      </c>
      <c r="N42" s="174"/>
      <c r="O42" s="174"/>
      <c r="P42" s="174">
        <f>'実質公債費比率（分子）の構造'!O$52</f>
        <v>787</v>
      </c>
    </row>
    <row r="43" spans="1:16" x14ac:dyDescent="0.2">
      <c r="A43" s="174" t="s">
        <v>65</v>
      </c>
      <c r="B43" s="174" t="str">
        <f>'実質公債費比率（分子）の構造'!K$51</f>
        <v>-</v>
      </c>
      <c r="C43" s="174"/>
      <c r="D43" s="174"/>
      <c r="E43" s="174" t="str">
        <f>'実質公債費比率（分子）の構造'!L$51</f>
        <v>-</v>
      </c>
      <c r="F43" s="174"/>
      <c r="G43" s="174"/>
      <c r="H43" s="174" t="str">
        <f>'実質公債費比率（分子）の構造'!M$51</f>
        <v>-</v>
      </c>
      <c r="I43" s="174"/>
      <c r="J43" s="174"/>
      <c r="K43" s="174" t="str">
        <f>'実質公債費比率（分子）の構造'!N$51</f>
        <v>-</v>
      </c>
      <c r="L43" s="174"/>
      <c r="M43" s="174"/>
      <c r="N43" s="174" t="str">
        <f>'実質公債費比率（分子）の構造'!O$51</f>
        <v>-</v>
      </c>
      <c r="O43" s="174"/>
      <c r="P43" s="174"/>
    </row>
    <row r="44" spans="1:16" x14ac:dyDescent="0.2">
      <c r="A44" s="174" t="s">
        <v>66</v>
      </c>
      <c r="B44" s="174">
        <f>'実質公債費比率（分子）の構造'!K$50</f>
        <v>1</v>
      </c>
      <c r="C44" s="174"/>
      <c r="D44" s="174"/>
      <c r="E44" s="174">
        <f>'実質公債費比率（分子）の構造'!L$50</f>
        <v>1</v>
      </c>
      <c r="F44" s="174"/>
      <c r="G44" s="174"/>
      <c r="H44" s="174">
        <f>'実質公債費比率（分子）の構造'!M$50</f>
        <v>1</v>
      </c>
      <c r="I44" s="174"/>
      <c r="J44" s="174"/>
      <c r="K44" s="174">
        <f>'実質公債費比率（分子）の構造'!N$50</f>
        <v>1</v>
      </c>
      <c r="L44" s="174"/>
      <c r="M44" s="174"/>
      <c r="N44" s="174">
        <f>'実質公債費比率（分子）の構造'!O$50</f>
        <v>2</v>
      </c>
      <c r="O44" s="174"/>
      <c r="P44" s="174"/>
    </row>
    <row r="45" spans="1:16" x14ac:dyDescent="0.2">
      <c r="A45" s="174" t="s">
        <v>67</v>
      </c>
      <c r="B45" s="174">
        <f>'実質公債費比率（分子）の構造'!K$49</f>
        <v>130</v>
      </c>
      <c r="C45" s="174"/>
      <c r="D45" s="174"/>
      <c r="E45" s="174">
        <f>'実質公債費比率（分子）の構造'!L$49</f>
        <v>137</v>
      </c>
      <c r="F45" s="174"/>
      <c r="G45" s="174"/>
      <c r="H45" s="174">
        <f>'実質公債費比率（分子）の構造'!M$49</f>
        <v>139</v>
      </c>
      <c r="I45" s="174"/>
      <c r="J45" s="174"/>
      <c r="K45" s="174">
        <f>'実質公債費比率（分子）の構造'!N$49</f>
        <v>121</v>
      </c>
      <c r="L45" s="174"/>
      <c r="M45" s="174"/>
      <c r="N45" s="174">
        <f>'実質公債費比率（分子）の構造'!O$49</f>
        <v>125</v>
      </c>
      <c r="O45" s="174"/>
      <c r="P45" s="174"/>
    </row>
    <row r="46" spans="1:16" x14ac:dyDescent="0.2">
      <c r="A46" s="174" t="s">
        <v>68</v>
      </c>
      <c r="B46" s="174">
        <f>'実質公債費比率（分子）の構造'!K$48</f>
        <v>168</v>
      </c>
      <c r="C46" s="174"/>
      <c r="D46" s="174"/>
      <c r="E46" s="174">
        <f>'実質公債費比率（分子）の構造'!L$48</f>
        <v>168</v>
      </c>
      <c r="F46" s="174"/>
      <c r="G46" s="174"/>
      <c r="H46" s="174">
        <f>'実質公債費比率（分子）の構造'!M$48</f>
        <v>95</v>
      </c>
      <c r="I46" s="174"/>
      <c r="J46" s="174"/>
      <c r="K46" s="174">
        <f>'実質公債費比率（分子）の構造'!N$48</f>
        <v>99</v>
      </c>
      <c r="L46" s="174"/>
      <c r="M46" s="174"/>
      <c r="N46" s="174">
        <f>'実質公債費比率（分子）の構造'!O$48</f>
        <v>91</v>
      </c>
      <c r="O46" s="174"/>
      <c r="P46" s="174"/>
    </row>
    <row r="47" spans="1:16" x14ac:dyDescent="0.2">
      <c r="A47" s="174" t="s">
        <v>69</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2">
      <c r="A48" s="174" t="s">
        <v>70</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2">
      <c r="A49" s="174" t="s">
        <v>71</v>
      </c>
      <c r="B49" s="174">
        <f>'実質公債費比率（分子）の構造'!K$45</f>
        <v>501</v>
      </c>
      <c r="C49" s="174"/>
      <c r="D49" s="174"/>
      <c r="E49" s="174">
        <f>'実質公債費比率（分子）の構造'!L$45</f>
        <v>498</v>
      </c>
      <c r="F49" s="174"/>
      <c r="G49" s="174"/>
      <c r="H49" s="174">
        <f>'実質公債費比率（分子）の構造'!M$45</f>
        <v>516</v>
      </c>
      <c r="I49" s="174"/>
      <c r="J49" s="174"/>
      <c r="K49" s="174">
        <f>'実質公債費比率（分子）の構造'!N$45</f>
        <v>550</v>
      </c>
      <c r="L49" s="174"/>
      <c r="M49" s="174"/>
      <c r="N49" s="174">
        <f>'実質公債費比率（分子）の構造'!O$45</f>
        <v>605</v>
      </c>
      <c r="O49" s="174"/>
      <c r="P49" s="174"/>
    </row>
    <row r="50" spans="1:16" x14ac:dyDescent="0.2">
      <c r="A50" s="174" t="s">
        <v>72</v>
      </c>
      <c r="B50" s="174" t="e">
        <f>NA()</f>
        <v>#N/A</v>
      </c>
      <c r="C50" s="174">
        <f>IF(ISNUMBER('実質公債費比率（分子）の構造'!K$53),'実質公債費比率（分子）の構造'!K$53,NA())</f>
        <v>53</v>
      </c>
      <c r="D50" s="174" t="e">
        <f>NA()</f>
        <v>#N/A</v>
      </c>
      <c r="E50" s="174" t="e">
        <f>NA()</f>
        <v>#N/A</v>
      </c>
      <c r="F50" s="174">
        <f>IF(ISNUMBER('実質公債費比率（分子）の構造'!L$53),'実質公債費比率（分子）の構造'!L$53,NA())</f>
        <v>8</v>
      </c>
      <c r="G50" s="174" t="e">
        <f>NA()</f>
        <v>#N/A</v>
      </c>
      <c r="H50" s="174" t="e">
        <f>NA()</f>
        <v>#N/A</v>
      </c>
      <c r="I50" s="174">
        <f>IF(ISNUMBER('実質公債費比率（分子）の構造'!M$53),'実質公債費比率（分子）の構造'!M$53,NA())</f>
        <v>64</v>
      </c>
      <c r="J50" s="174" t="e">
        <f>NA()</f>
        <v>#N/A</v>
      </c>
      <c r="K50" s="174" t="e">
        <f>NA()</f>
        <v>#N/A</v>
      </c>
      <c r="L50" s="174">
        <f>IF(ISNUMBER('実質公債費比率（分子）の構造'!N$53),'実質公債費比率（分子）の構造'!N$53,NA())</f>
        <v>67</v>
      </c>
      <c r="M50" s="174" t="e">
        <f>NA()</f>
        <v>#N/A</v>
      </c>
      <c r="N50" s="174" t="e">
        <f>NA()</f>
        <v>#N/A</v>
      </c>
      <c r="O50" s="174">
        <f>IF(ISNUMBER('実質公債費比率（分子）の構造'!O$53),'実質公債費比率（分子）の構造'!O$53,NA())</f>
        <v>36</v>
      </c>
      <c r="P50" s="174" t="e">
        <f>NA()</f>
        <v>#N/A</v>
      </c>
    </row>
    <row r="53" spans="1:16" x14ac:dyDescent="0.2">
      <c r="A53" s="142" t="s">
        <v>73</v>
      </c>
    </row>
    <row r="54" spans="1:16" x14ac:dyDescent="0.2">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x14ac:dyDescent="0.2">
      <c r="A55" s="173"/>
      <c r="B55" s="173" t="s">
        <v>74</v>
      </c>
      <c r="C55" s="173"/>
      <c r="D55" s="173" t="s">
        <v>75</v>
      </c>
      <c r="E55" s="173" t="s">
        <v>74</v>
      </c>
      <c r="F55" s="173"/>
      <c r="G55" s="173" t="s">
        <v>75</v>
      </c>
      <c r="H55" s="173" t="s">
        <v>74</v>
      </c>
      <c r="I55" s="173"/>
      <c r="J55" s="173" t="s">
        <v>75</v>
      </c>
      <c r="K55" s="173" t="s">
        <v>74</v>
      </c>
      <c r="L55" s="173"/>
      <c r="M55" s="173" t="s">
        <v>75</v>
      </c>
      <c r="N55" s="173" t="s">
        <v>74</v>
      </c>
      <c r="O55" s="173"/>
      <c r="P55" s="173" t="s">
        <v>75</v>
      </c>
    </row>
    <row r="56" spans="1:16" x14ac:dyDescent="0.2">
      <c r="A56" s="173" t="s">
        <v>44</v>
      </c>
      <c r="B56" s="173"/>
      <c r="C56" s="173"/>
      <c r="D56" s="173">
        <f>'将来負担比率（分子）の構造'!I$52</f>
        <v>4277</v>
      </c>
      <c r="E56" s="173"/>
      <c r="F56" s="173"/>
      <c r="G56" s="173">
        <f>'将来負担比率（分子）の構造'!J$52</f>
        <v>3910</v>
      </c>
      <c r="H56" s="173"/>
      <c r="I56" s="173"/>
      <c r="J56" s="173">
        <f>'将来負担比率（分子）の構造'!K$52</f>
        <v>3543</v>
      </c>
      <c r="K56" s="173"/>
      <c r="L56" s="173"/>
      <c r="M56" s="173">
        <f>'将来負担比率（分子）の構造'!L$52</f>
        <v>3333</v>
      </c>
      <c r="N56" s="173"/>
      <c r="O56" s="173"/>
      <c r="P56" s="173">
        <f>'将来負担比率（分子）の構造'!M$52</f>
        <v>2992</v>
      </c>
    </row>
    <row r="57" spans="1:16" x14ac:dyDescent="0.2">
      <c r="A57" s="173" t="s">
        <v>43</v>
      </c>
      <c r="B57" s="173"/>
      <c r="C57" s="173"/>
      <c r="D57" s="173">
        <f>'将来負担比率（分子）の構造'!I$51</f>
        <v>3598</v>
      </c>
      <c r="E57" s="173"/>
      <c r="F57" s="173"/>
      <c r="G57" s="173">
        <f>'将来負担比率（分子）の構造'!J$51</f>
        <v>4049</v>
      </c>
      <c r="H57" s="173"/>
      <c r="I57" s="173"/>
      <c r="J57" s="173">
        <f>'将来負担比率（分子）の構造'!K$51</f>
        <v>3956</v>
      </c>
      <c r="K57" s="173"/>
      <c r="L57" s="173"/>
      <c r="M57" s="173">
        <f>'将来負担比率（分子）の構造'!L$51</f>
        <v>4322</v>
      </c>
      <c r="N57" s="173"/>
      <c r="O57" s="173"/>
      <c r="P57" s="173">
        <f>'将来負担比率（分子）の構造'!M$51</f>
        <v>4344</v>
      </c>
    </row>
    <row r="58" spans="1:16" x14ac:dyDescent="0.2">
      <c r="A58" s="173" t="s">
        <v>42</v>
      </c>
      <c r="B58" s="173"/>
      <c r="C58" s="173"/>
      <c r="D58" s="173">
        <f>'将来負担比率（分子）の構造'!I$50</f>
        <v>6659</v>
      </c>
      <c r="E58" s="173"/>
      <c r="F58" s="173"/>
      <c r="G58" s="173">
        <f>'将来負担比率（分子）の構造'!J$50</f>
        <v>5390</v>
      </c>
      <c r="H58" s="173"/>
      <c r="I58" s="173"/>
      <c r="J58" s="173">
        <f>'将来負担比率（分子）の構造'!K$50</f>
        <v>5018</v>
      </c>
      <c r="K58" s="173"/>
      <c r="L58" s="173"/>
      <c r="M58" s="173">
        <f>'将来負担比率（分子）の構造'!L$50</f>
        <v>5790</v>
      </c>
      <c r="N58" s="173"/>
      <c r="O58" s="173"/>
      <c r="P58" s="173">
        <f>'将来負担比率（分子）の構造'!M$50</f>
        <v>6215</v>
      </c>
    </row>
    <row r="59" spans="1:16" x14ac:dyDescent="0.2">
      <c r="A59" s="173" t="s">
        <v>40</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2">
      <c r="A60" s="173" t="s">
        <v>39</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2">
      <c r="A61" s="173" t="s">
        <v>37</v>
      </c>
      <c r="B61" s="173" t="str">
        <f>'将来負担比率（分子）の構造'!I$46</f>
        <v>-</v>
      </c>
      <c r="C61" s="173"/>
      <c r="D61" s="173"/>
      <c r="E61" s="173" t="str">
        <f>'将来負担比率（分子）の構造'!J$46</f>
        <v>-</v>
      </c>
      <c r="F61" s="173"/>
      <c r="G61" s="173"/>
      <c r="H61" s="173" t="str">
        <f>'将来負担比率（分子）の構造'!K$46</f>
        <v>-</v>
      </c>
      <c r="I61" s="173"/>
      <c r="J61" s="173"/>
      <c r="K61" s="173" t="str">
        <f>'将来負担比率（分子）の構造'!L$46</f>
        <v>-</v>
      </c>
      <c r="L61" s="173"/>
      <c r="M61" s="173"/>
      <c r="N61" s="173" t="str">
        <f>'将来負担比率（分子）の構造'!M$46</f>
        <v>-</v>
      </c>
      <c r="O61" s="173"/>
      <c r="P61" s="173"/>
    </row>
    <row r="62" spans="1:16" x14ac:dyDescent="0.2">
      <c r="A62" s="173" t="s">
        <v>36</v>
      </c>
      <c r="B62" s="173">
        <f>'将来負担比率（分子）の構造'!I$45</f>
        <v>1512</v>
      </c>
      <c r="C62" s="173"/>
      <c r="D62" s="173"/>
      <c r="E62" s="173">
        <f>'将来負担比率（分子）の構造'!J$45</f>
        <v>1496</v>
      </c>
      <c r="F62" s="173"/>
      <c r="G62" s="173"/>
      <c r="H62" s="173">
        <f>'将来負担比率（分子）の構造'!K$45</f>
        <v>1463</v>
      </c>
      <c r="I62" s="173"/>
      <c r="J62" s="173"/>
      <c r="K62" s="173">
        <f>'将来負担比率（分子）の構造'!L$45</f>
        <v>1552</v>
      </c>
      <c r="L62" s="173"/>
      <c r="M62" s="173"/>
      <c r="N62" s="173">
        <f>'将来負担比率（分子）の構造'!M$45</f>
        <v>1397</v>
      </c>
      <c r="O62" s="173"/>
      <c r="P62" s="173"/>
    </row>
    <row r="63" spans="1:16" x14ac:dyDescent="0.2">
      <c r="A63" s="173" t="s">
        <v>35</v>
      </c>
      <c r="B63" s="173">
        <f>'将来負担比率（分子）の構造'!I$44</f>
        <v>1165</v>
      </c>
      <c r="C63" s="173"/>
      <c r="D63" s="173"/>
      <c r="E63" s="173">
        <f>'将来負担比率（分子）の構造'!J$44</f>
        <v>1009</v>
      </c>
      <c r="F63" s="173"/>
      <c r="G63" s="173"/>
      <c r="H63" s="173">
        <f>'将来負担比率（分子）の構造'!K$44</f>
        <v>914</v>
      </c>
      <c r="I63" s="173"/>
      <c r="J63" s="173"/>
      <c r="K63" s="173">
        <f>'将来負担比率（分子）の構造'!L$44</f>
        <v>847</v>
      </c>
      <c r="L63" s="173"/>
      <c r="M63" s="173"/>
      <c r="N63" s="173">
        <f>'将来負担比率（分子）の構造'!M$44</f>
        <v>926</v>
      </c>
      <c r="O63" s="173"/>
      <c r="P63" s="173"/>
    </row>
    <row r="64" spans="1:16" x14ac:dyDescent="0.2">
      <c r="A64" s="173" t="s">
        <v>34</v>
      </c>
      <c r="B64" s="173">
        <f>'将来負担比率（分子）の構造'!I$43</f>
        <v>1760</v>
      </c>
      <c r="C64" s="173"/>
      <c r="D64" s="173"/>
      <c r="E64" s="173">
        <f>'将来負担比率（分子）の構造'!J$43</f>
        <v>1843</v>
      </c>
      <c r="F64" s="173"/>
      <c r="G64" s="173"/>
      <c r="H64" s="173">
        <f>'将来負担比率（分子）の構造'!K$43</f>
        <v>1664</v>
      </c>
      <c r="I64" s="173"/>
      <c r="J64" s="173"/>
      <c r="K64" s="173">
        <f>'将来負担比率（分子）の構造'!L$43</f>
        <v>1445</v>
      </c>
      <c r="L64" s="173"/>
      <c r="M64" s="173"/>
      <c r="N64" s="173">
        <f>'将来負担比率（分子）の構造'!M$43</f>
        <v>1190</v>
      </c>
      <c r="O64" s="173"/>
      <c r="P64" s="173"/>
    </row>
    <row r="65" spans="1:16" x14ac:dyDescent="0.2">
      <c r="A65" s="173" t="s">
        <v>33</v>
      </c>
      <c r="B65" s="173">
        <f>'将来負担比率（分子）の構造'!I$42</f>
        <v>669</v>
      </c>
      <c r="C65" s="173"/>
      <c r="D65" s="173"/>
      <c r="E65" s="173">
        <f>'将来負担比率（分子）の構造'!J$42</f>
        <v>669</v>
      </c>
      <c r="F65" s="173"/>
      <c r="G65" s="173"/>
      <c r="H65" s="173">
        <f>'将来負担比率（分子）の構造'!K$42</f>
        <v>708</v>
      </c>
      <c r="I65" s="173"/>
      <c r="J65" s="173"/>
      <c r="K65" s="173">
        <f>'将来負担比率（分子）の構造'!L$42</f>
        <v>722</v>
      </c>
      <c r="L65" s="173"/>
      <c r="M65" s="173"/>
      <c r="N65" s="173">
        <f>'将来負担比率（分子）の構造'!M$42</f>
        <v>799</v>
      </c>
      <c r="O65" s="173"/>
      <c r="P65" s="173"/>
    </row>
    <row r="66" spans="1:16" x14ac:dyDescent="0.2">
      <c r="A66" s="173" t="s">
        <v>32</v>
      </c>
      <c r="B66" s="173">
        <f>'将来負担比率（分子）の構造'!I$41</f>
        <v>6814</v>
      </c>
      <c r="C66" s="173"/>
      <c r="D66" s="173"/>
      <c r="E66" s="173">
        <f>'将来負担比率（分子）の構造'!J$41</f>
        <v>7925</v>
      </c>
      <c r="F66" s="173"/>
      <c r="G66" s="173"/>
      <c r="H66" s="173">
        <f>'将来負担比率（分子）の構造'!K$41</f>
        <v>8172</v>
      </c>
      <c r="I66" s="173"/>
      <c r="J66" s="173"/>
      <c r="K66" s="173">
        <f>'将来負担比率（分子）の構造'!L$41</f>
        <v>8205</v>
      </c>
      <c r="L66" s="173"/>
      <c r="M66" s="173"/>
      <c r="N66" s="173">
        <f>'将来負担比率（分子）の構造'!M$41</f>
        <v>7918</v>
      </c>
      <c r="O66" s="173"/>
      <c r="P66" s="173"/>
    </row>
    <row r="67" spans="1:16" x14ac:dyDescent="0.2">
      <c r="A67" s="173" t="s">
        <v>76</v>
      </c>
      <c r="B67" s="173" t="e">
        <f>NA()</f>
        <v>#N/A</v>
      </c>
      <c r="C67" s="173">
        <f>IF(ISNUMBER('将来負担比率（分子）の構造'!I$53), IF('将来負担比率（分子）の構造'!I$53 &lt; 0, 0, '将来負担比率（分子）の構造'!I$53), NA())</f>
        <v>0</v>
      </c>
      <c r="D67" s="173" t="e">
        <f>NA()</f>
        <v>#N/A</v>
      </c>
      <c r="E67" s="173" t="e">
        <f>NA()</f>
        <v>#N/A</v>
      </c>
      <c r="F67" s="173">
        <f>IF(ISNUMBER('将来負担比率（分子）の構造'!J$53), IF('将来負担比率（分子）の構造'!J$53 &lt; 0, 0, '将来負担比率（分子）の構造'!J$53), NA())</f>
        <v>0</v>
      </c>
      <c r="G67" s="173" t="e">
        <f>NA()</f>
        <v>#N/A</v>
      </c>
      <c r="H67" s="173" t="e">
        <f>NA()</f>
        <v>#N/A</v>
      </c>
      <c r="I67" s="173">
        <f>IF(ISNUMBER('将来負担比率（分子）の構造'!K$53), IF('将来負担比率（分子）の構造'!K$53 &lt; 0, 0, '将来負担比率（分子）の構造'!K$53), NA())</f>
        <v>404</v>
      </c>
      <c r="J67" s="173" t="e">
        <f>NA()</f>
        <v>#N/A</v>
      </c>
      <c r="K67" s="173" t="e">
        <f>NA()</f>
        <v>#N/A</v>
      </c>
      <c r="L67" s="173">
        <f>IF(ISNUMBER('将来負担比率（分子）の構造'!L$53), IF('将来負担比率（分子）の構造'!L$53 &lt; 0, 0, '将来負担比率（分子）の構造'!L$53), NA())</f>
        <v>0</v>
      </c>
      <c r="M67" s="173" t="e">
        <f>NA()</f>
        <v>#N/A</v>
      </c>
      <c r="N67" s="173" t="e">
        <f>NA()</f>
        <v>#N/A</v>
      </c>
      <c r="O67" s="173">
        <f>IF(ISNUMBER('将来負担比率（分子）の構造'!M$53), IF('将来負担比率（分子）の構造'!M$53 &lt; 0, 0, '将来負担比率（分子）の構造'!M$53), NA())</f>
        <v>0</v>
      </c>
      <c r="P67" s="173" t="e">
        <f>NA()</f>
        <v>#N/A</v>
      </c>
    </row>
    <row r="70" spans="1:16" x14ac:dyDescent="0.2">
      <c r="A70" s="175" t="s">
        <v>77</v>
      </c>
      <c r="B70" s="175"/>
      <c r="C70" s="175"/>
      <c r="D70" s="175"/>
      <c r="E70" s="175"/>
      <c r="F70" s="175"/>
    </row>
    <row r="71" spans="1:16" x14ac:dyDescent="0.2">
      <c r="A71" s="176"/>
      <c r="B71" s="176" t="str">
        <f>基金残高に係る経年分析!F54</f>
        <v>R02</v>
      </c>
      <c r="C71" s="176" t="str">
        <f>基金残高に係る経年分析!G54</f>
        <v>R03</v>
      </c>
      <c r="D71" s="176" t="str">
        <f>基金残高に係る経年分析!H54</f>
        <v>R04</v>
      </c>
    </row>
    <row r="72" spans="1:16" x14ac:dyDescent="0.2">
      <c r="A72" s="176" t="s">
        <v>78</v>
      </c>
      <c r="B72" s="177">
        <f>基金残高に係る経年分析!F55</f>
        <v>1025</v>
      </c>
      <c r="C72" s="177">
        <f>基金残高に係る経年分析!G55</f>
        <v>1741</v>
      </c>
      <c r="D72" s="177">
        <f>基金残高に係る経年分析!H55</f>
        <v>2078</v>
      </c>
    </row>
    <row r="73" spans="1:16" x14ac:dyDescent="0.2">
      <c r="A73" s="176" t="s">
        <v>79</v>
      </c>
      <c r="B73" s="177" t="str">
        <f>基金残高に係る経年分析!F56</f>
        <v>-</v>
      </c>
      <c r="C73" s="177" t="str">
        <f>基金残高に係る経年分析!G56</f>
        <v>-</v>
      </c>
      <c r="D73" s="177" t="str">
        <f>基金残高に係る経年分析!H56</f>
        <v>-</v>
      </c>
    </row>
    <row r="74" spans="1:16" x14ac:dyDescent="0.2">
      <c r="A74" s="176" t="s">
        <v>80</v>
      </c>
      <c r="B74" s="177">
        <f>基金残高に係る経年分析!F57</f>
        <v>4321</v>
      </c>
      <c r="C74" s="177">
        <f>基金残高に係る経年分析!G57</f>
        <v>3859</v>
      </c>
      <c r="D74" s="177">
        <f>基金残高に係る経年分析!H57</f>
        <v>4144</v>
      </c>
    </row>
  </sheetData>
  <sheetProtection algorithmName="SHA-512" hashValue="wPug+LZLKvScL8JVdP6jfyK8T7TBkI+h2Fr1wiRZM357kX1Ow77gpjSgFG4yyqv5sXD8s0N3EBnQ9DHOYxlVZA==" saltValue="XL28r6uO0ZDdbXl3gXau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4" customWidth="1"/>
    <col min="134" max="143" width="1.6640625" style="212" customWidth="1"/>
    <col min="144" max="16384" width="0" style="212" hidden="1"/>
  </cols>
  <sheetData>
    <row r="1" spans="2:143" ht="22.5" customHeight="1" thickBot="1" x14ac:dyDescent="0.25">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17" t="s">
        <v>216</v>
      </c>
      <c r="DI1" s="718"/>
      <c r="DJ1" s="718"/>
      <c r="DK1" s="718"/>
      <c r="DL1" s="718"/>
      <c r="DM1" s="718"/>
      <c r="DN1" s="719"/>
      <c r="DO1" s="212"/>
      <c r="DP1" s="717" t="s">
        <v>217</v>
      </c>
      <c r="DQ1" s="718"/>
      <c r="DR1" s="718"/>
      <c r="DS1" s="718"/>
      <c r="DT1" s="718"/>
      <c r="DU1" s="718"/>
      <c r="DV1" s="718"/>
      <c r="DW1" s="718"/>
      <c r="DX1" s="718"/>
      <c r="DY1" s="718"/>
      <c r="DZ1" s="718"/>
      <c r="EA1" s="718"/>
      <c r="EB1" s="718"/>
      <c r="EC1" s="719"/>
      <c r="ED1" s="211"/>
      <c r="EE1" s="211"/>
      <c r="EF1" s="211"/>
      <c r="EG1" s="211"/>
      <c r="EH1" s="211"/>
      <c r="EI1" s="211"/>
      <c r="EJ1" s="211"/>
      <c r="EK1" s="211"/>
      <c r="EL1" s="211"/>
      <c r="EM1" s="211"/>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6751323</v>
      </c>
      <c r="S5" s="677"/>
      <c r="T5" s="677"/>
      <c r="U5" s="677"/>
      <c r="V5" s="677"/>
      <c r="W5" s="677"/>
      <c r="X5" s="677"/>
      <c r="Y5" s="702"/>
      <c r="Z5" s="715">
        <v>41.9</v>
      </c>
      <c r="AA5" s="715"/>
      <c r="AB5" s="715"/>
      <c r="AC5" s="715"/>
      <c r="AD5" s="716">
        <v>6186845</v>
      </c>
      <c r="AE5" s="716"/>
      <c r="AF5" s="716"/>
      <c r="AG5" s="716"/>
      <c r="AH5" s="716"/>
      <c r="AI5" s="716"/>
      <c r="AJ5" s="716"/>
      <c r="AK5" s="716"/>
      <c r="AL5" s="703">
        <v>74.099999999999994</v>
      </c>
      <c r="AM5" s="685"/>
      <c r="AN5" s="685"/>
      <c r="AO5" s="704"/>
      <c r="AP5" s="679" t="s">
        <v>230</v>
      </c>
      <c r="AQ5" s="680"/>
      <c r="AR5" s="680"/>
      <c r="AS5" s="680"/>
      <c r="AT5" s="680"/>
      <c r="AU5" s="680"/>
      <c r="AV5" s="680"/>
      <c r="AW5" s="680"/>
      <c r="AX5" s="680"/>
      <c r="AY5" s="680"/>
      <c r="AZ5" s="680"/>
      <c r="BA5" s="680"/>
      <c r="BB5" s="680"/>
      <c r="BC5" s="680"/>
      <c r="BD5" s="680"/>
      <c r="BE5" s="680"/>
      <c r="BF5" s="681"/>
      <c r="BG5" s="621">
        <v>6186845</v>
      </c>
      <c r="BH5" s="622"/>
      <c r="BI5" s="622"/>
      <c r="BJ5" s="622"/>
      <c r="BK5" s="622"/>
      <c r="BL5" s="622"/>
      <c r="BM5" s="622"/>
      <c r="BN5" s="623"/>
      <c r="BO5" s="659">
        <v>91.6</v>
      </c>
      <c r="BP5" s="659"/>
      <c r="BQ5" s="659"/>
      <c r="BR5" s="659"/>
      <c r="BS5" s="660">
        <v>26442</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81410</v>
      </c>
      <c r="S6" s="622"/>
      <c r="T6" s="622"/>
      <c r="U6" s="622"/>
      <c r="V6" s="622"/>
      <c r="W6" s="622"/>
      <c r="X6" s="622"/>
      <c r="Y6" s="623"/>
      <c r="Z6" s="659">
        <v>0.5</v>
      </c>
      <c r="AA6" s="659"/>
      <c r="AB6" s="659"/>
      <c r="AC6" s="659"/>
      <c r="AD6" s="660">
        <v>81410</v>
      </c>
      <c r="AE6" s="660"/>
      <c r="AF6" s="660"/>
      <c r="AG6" s="660"/>
      <c r="AH6" s="660"/>
      <c r="AI6" s="660"/>
      <c r="AJ6" s="660"/>
      <c r="AK6" s="660"/>
      <c r="AL6" s="624">
        <v>1</v>
      </c>
      <c r="AM6" s="625"/>
      <c r="AN6" s="625"/>
      <c r="AO6" s="661"/>
      <c r="AP6" s="618" t="s">
        <v>235</v>
      </c>
      <c r="AQ6" s="619"/>
      <c r="AR6" s="619"/>
      <c r="AS6" s="619"/>
      <c r="AT6" s="619"/>
      <c r="AU6" s="619"/>
      <c r="AV6" s="619"/>
      <c r="AW6" s="619"/>
      <c r="AX6" s="619"/>
      <c r="AY6" s="619"/>
      <c r="AZ6" s="619"/>
      <c r="BA6" s="619"/>
      <c r="BB6" s="619"/>
      <c r="BC6" s="619"/>
      <c r="BD6" s="619"/>
      <c r="BE6" s="619"/>
      <c r="BF6" s="620"/>
      <c r="BG6" s="621">
        <v>6186845</v>
      </c>
      <c r="BH6" s="622"/>
      <c r="BI6" s="622"/>
      <c r="BJ6" s="622"/>
      <c r="BK6" s="622"/>
      <c r="BL6" s="622"/>
      <c r="BM6" s="622"/>
      <c r="BN6" s="623"/>
      <c r="BO6" s="659">
        <v>91.6</v>
      </c>
      <c r="BP6" s="659"/>
      <c r="BQ6" s="659"/>
      <c r="BR6" s="659"/>
      <c r="BS6" s="660">
        <v>26442</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149411</v>
      </c>
      <c r="CS6" s="622"/>
      <c r="CT6" s="622"/>
      <c r="CU6" s="622"/>
      <c r="CV6" s="622"/>
      <c r="CW6" s="622"/>
      <c r="CX6" s="622"/>
      <c r="CY6" s="623"/>
      <c r="CZ6" s="703">
        <v>1</v>
      </c>
      <c r="DA6" s="685"/>
      <c r="DB6" s="685"/>
      <c r="DC6" s="705"/>
      <c r="DD6" s="627" t="s">
        <v>147</v>
      </c>
      <c r="DE6" s="622"/>
      <c r="DF6" s="622"/>
      <c r="DG6" s="622"/>
      <c r="DH6" s="622"/>
      <c r="DI6" s="622"/>
      <c r="DJ6" s="622"/>
      <c r="DK6" s="622"/>
      <c r="DL6" s="622"/>
      <c r="DM6" s="622"/>
      <c r="DN6" s="622"/>
      <c r="DO6" s="622"/>
      <c r="DP6" s="623"/>
      <c r="DQ6" s="627">
        <v>149411</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6718</v>
      </c>
      <c r="S7" s="622"/>
      <c r="T7" s="622"/>
      <c r="U7" s="622"/>
      <c r="V7" s="622"/>
      <c r="W7" s="622"/>
      <c r="X7" s="622"/>
      <c r="Y7" s="623"/>
      <c r="Z7" s="659">
        <v>0</v>
      </c>
      <c r="AA7" s="659"/>
      <c r="AB7" s="659"/>
      <c r="AC7" s="659"/>
      <c r="AD7" s="660">
        <v>6718</v>
      </c>
      <c r="AE7" s="660"/>
      <c r="AF7" s="660"/>
      <c r="AG7" s="660"/>
      <c r="AH7" s="660"/>
      <c r="AI7" s="660"/>
      <c r="AJ7" s="660"/>
      <c r="AK7" s="660"/>
      <c r="AL7" s="624">
        <v>0.1</v>
      </c>
      <c r="AM7" s="625"/>
      <c r="AN7" s="625"/>
      <c r="AO7" s="661"/>
      <c r="AP7" s="618" t="s">
        <v>238</v>
      </c>
      <c r="AQ7" s="619"/>
      <c r="AR7" s="619"/>
      <c r="AS7" s="619"/>
      <c r="AT7" s="619"/>
      <c r="AU7" s="619"/>
      <c r="AV7" s="619"/>
      <c r="AW7" s="619"/>
      <c r="AX7" s="619"/>
      <c r="AY7" s="619"/>
      <c r="AZ7" s="619"/>
      <c r="BA7" s="619"/>
      <c r="BB7" s="619"/>
      <c r="BC7" s="619"/>
      <c r="BD7" s="619"/>
      <c r="BE7" s="619"/>
      <c r="BF7" s="620"/>
      <c r="BG7" s="621">
        <v>2215251</v>
      </c>
      <c r="BH7" s="622"/>
      <c r="BI7" s="622"/>
      <c r="BJ7" s="622"/>
      <c r="BK7" s="622"/>
      <c r="BL7" s="622"/>
      <c r="BM7" s="622"/>
      <c r="BN7" s="623"/>
      <c r="BO7" s="659">
        <v>32.799999999999997</v>
      </c>
      <c r="BP7" s="659"/>
      <c r="BQ7" s="659"/>
      <c r="BR7" s="659"/>
      <c r="BS7" s="660">
        <v>26442</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2559494</v>
      </c>
      <c r="CS7" s="622"/>
      <c r="CT7" s="622"/>
      <c r="CU7" s="622"/>
      <c r="CV7" s="622"/>
      <c r="CW7" s="622"/>
      <c r="CX7" s="622"/>
      <c r="CY7" s="623"/>
      <c r="CZ7" s="659">
        <v>16.399999999999999</v>
      </c>
      <c r="DA7" s="659"/>
      <c r="DB7" s="659"/>
      <c r="DC7" s="659"/>
      <c r="DD7" s="627">
        <v>52851</v>
      </c>
      <c r="DE7" s="622"/>
      <c r="DF7" s="622"/>
      <c r="DG7" s="622"/>
      <c r="DH7" s="622"/>
      <c r="DI7" s="622"/>
      <c r="DJ7" s="622"/>
      <c r="DK7" s="622"/>
      <c r="DL7" s="622"/>
      <c r="DM7" s="622"/>
      <c r="DN7" s="622"/>
      <c r="DO7" s="622"/>
      <c r="DP7" s="623"/>
      <c r="DQ7" s="627">
        <v>2315148</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35631</v>
      </c>
      <c r="S8" s="622"/>
      <c r="T8" s="622"/>
      <c r="U8" s="622"/>
      <c r="V8" s="622"/>
      <c r="W8" s="622"/>
      <c r="X8" s="622"/>
      <c r="Y8" s="623"/>
      <c r="Z8" s="659">
        <v>0.2</v>
      </c>
      <c r="AA8" s="659"/>
      <c r="AB8" s="659"/>
      <c r="AC8" s="659"/>
      <c r="AD8" s="660">
        <v>35631</v>
      </c>
      <c r="AE8" s="660"/>
      <c r="AF8" s="660"/>
      <c r="AG8" s="660"/>
      <c r="AH8" s="660"/>
      <c r="AI8" s="660"/>
      <c r="AJ8" s="660"/>
      <c r="AK8" s="660"/>
      <c r="AL8" s="624">
        <v>0.4</v>
      </c>
      <c r="AM8" s="625"/>
      <c r="AN8" s="625"/>
      <c r="AO8" s="661"/>
      <c r="AP8" s="618" t="s">
        <v>241</v>
      </c>
      <c r="AQ8" s="619"/>
      <c r="AR8" s="619"/>
      <c r="AS8" s="619"/>
      <c r="AT8" s="619"/>
      <c r="AU8" s="619"/>
      <c r="AV8" s="619"/>
      <c r="AW8" s="619"/>
      <c r="AX8" s="619"/>
      <c r="AY8" s="619"/>
      <c r="AZ8" s="619"/>
      <c r="BA8" s="619"/>
      <c r="BB8" s="619"/>
      <c r="BC8" s="619"/>
      <c r="BD8" s="619"/>
      <c r="BE8" s="619"/>
      <c r="BF8" s="620"/>
      <c r="BG8" s="621">
        <v>57928</v>
      </c>
      <c r="BH8" s="622"/>
      <c r="BI8" s="622"/>
      <c r="BJ8" s="622"/>
      <c r="BK8" s="622"/>
      <c r="BL8" s="622"/>
      <c r="BM8" s="622"/>
      <c r="BN8" s="623"/>
      <c r="BO8" s="659">
        <v>0.9</v>
      </c>
      <c r="BP8" s="659"/>
      <c r="BQ8" s="659"/>
      <c r="BR8" s="659"/>
      <c r="BS8" s="660" t="s">
        <v>242</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6051152</v>
      </c>
      <c r="CS8" s="622"/>
      <c r="CT8" s="622"/>
      <c r="CU8" s="622"/>
      <c r="CV8" s="622"/>
      <c r="CW8" s="622"/>
      <c r="CX8" s="622"/>
      <c r="CY8" s="623"/>
      <c r="CZ8" s="659">
        <v>38.700000000000003</v>
      </c>
      <c r="DA8" s="659"/>
      <c r="DB8" s="659"/>
      <c r="DC8" s="659"/>
      <c r="DD8" s="627">
        <v>214249</v>
      </c>
      <c r="DE8" s="622"/>
      <c r="DF8" s="622"/>
      <c r="DG8" s="622"/>
      <c r="DH8" s="622"/>
      <c r="DI8" s="622"/>
      <c r="DJ8" s="622"/>
      <c r="DK8" s="622"/>
      <c r="DL8" s="622"/>
      <c r="DM8" s="622"/>
      <c r="DN8" s="622"/>
      <c r="DO8" s="622"/>
      <c r="DP8" s="623"/>
      <c r="DQ8" s="627">
        <v>3093488</v>
      </c>
      <c r="DR8" s="622"/>
      <c r="DS8" s="622"/>
      <c r="DT8" s="622"/>
      <c r="DU8" s="622"/>
      <c r="DV8" s="622"/>
      <c r="DW8" s="622"/>
      <c r="DX8" s="622"/>
      <c r="DY8" s="622"/>
      <c r="DZ8" s="622"/>
      <c r="EA8" s="622"/>
      <c r="EB8" s="622"/>
      <c r="EC8" s="658"/>
    </row>
    <row r="9" spans="2:143" ht="11.25" customHeight="1" x14ac:dyDescent="0.2">
      <c r="B9" s="618" t="s">
        <v>244</v>
      </c>
      <c r="C9" s="619"/>
      <c r="D9" s="619"/>
      <c r="E9" s="619"/>
      <c r="F9" s="619"/>
      <c r="G9" s="619"/>
      <c r="H9" s="619"/>
      <c r="I9" s="619"/>
      <c r="J9" s="619"/>
      <c r="K9" s="619"/>
      <c r="L9" s="619"/>
      <c r="M9" s="619"/>
      <c r="N9" s="619"/>
      <c r="O9" s="619"/>
      <c r="P9" s="619"/>
      <c r="Q9" s="620"/>
      <c r="R9" s="621">
        <v>27187</v>
      </c>
      <c r="S9" s="622"/>
      <c r="T9" s="622"/>
      <c r="U9" s="622"/>
      <c r="V9" s="622"/>
      <c r="W9" s="622"/>
      <c r="X9" s="622"/>
      <c r="Y9" s="623"/>
      <c r="Z9" s="659">
        <v>0.2</v>
      </c>
      <c r="AA9" s="659"/>
      <c r="AB9" s="659"/>
      <c r="AC9" s="659"/>
      <c r="AD9" s="660">
        <v>27187</v>
      </c>
      <c r="AE9" s="660"/>
      <c r="AF9" s="660"/>
      <c r="AG9" s="660"/>
      <c r="AH9" s="660"/>
      <c r="AI9" s="660"/>
      <c r="AJ9" s="660"/>
      <c r="AK9" s="660"/>
      <c r="AL9" s="624">
        <v>0.3</v>
      </c>
      <c r="AM9" s="625"/>
      <c r="AN9" s="625"/>
      <c r="AO9" s="661"/>
      <c r="AP9" s="618" t="s">
        <v>245</v>
      </c>
      <c r="AQ9" s="619"/>
      <c r="AR9" s="619"/>
      <c r="AS9" s="619"/>
      <c r="AT9" s="619"/>
      <c r="AU9" s="619"/>
      <c r="AV9" s="619"/>
      <c r="AW9" s="619"/>
      <c r="AX9" s="619"/>
      <c r="AY9" s="619"/>
      <c r="AZ9" s="619"/>
      <c r="BA9" s="619"/>
      <c r="BB9" s="619"/>
      <c r="BC9" s="619"/>
      <c r="BD9" s="619"/>
      <c r="BE9" s="619"/>
      <c r="BF9" s="620"/>
      <c r="BG9" s="621">
        <v>1784403</v>
      </c>
      <c r="BH9" s="622"/>
      <c r="BI9" s="622"/>
      <c r="BJ9" s="622"/>
      <c r="BK9" s="622"/>
      <c r="BL9" s="622"/>
      <c r="BM9" s="622"/>
      <c r="BN9" s="623"/>
      <c r="BO9" s="659">
        <v>26.4</v>
      </c>
      <c r="BP9" s="659"/>
      <c r="BQ9" s="659"/>
      <c r="BR9" s="659"/>
      <c r="BS9" s="660" t="s">
        <v>147</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1850674</v>
      </c>
      <c r="CS9" s="622"/>
      <c r="CT9" s="622"/>
      <c r="CU9" s="622"/>
      <c r="CV9" s="622"/>
      <c r="CW9" s="622"/>
      <c r="CX9" s="622"/>
      <c r="CY9" s="623"/>
      <c r="CZ9" s="659">
        <v>11.8</v>
      </c>
      <c r="DA9" s="659"/>
      <c r="DB9" s="659"/>
      <c r="DC9" s="659"/>
      <c r="DD9" s="627">
        <v>61782</v>
      </c>
      <c r="DE9" s="622"/>
      <c r="DF9" s="622"/>
      <c r="DG9" s="622"/>
      <c r="DH9" s="622"/>
      <c r="DI9" s="622"/>
      <c r="DJ9" s="622"/>
      <c r="DK9" s="622"/>
      <c r="DL9" s="622"/>
      <c r="DM9" s="622"/>
      <c r="DN9" s="622"/>
      <c r="DO9" s="622"/>
      <c r="DP9" s="623"/>
      <c r="DQ9" s="627">
        <v>1098027</v>
      </c>
      <c r="DR9" s="622"/>
      <c r="DS9" s="622"/>
      <c r="DT9" s="622"/>
      <c r="DU9" s="622"/>
      <c r="DV9" s="622"/>
      <c r="DW9" s="622"/>
      <c r="DX9" s="622"/>
      <c r="DY9" s="622"/>
      <c r="DZ9" s="622"/>
      <c r="EA9" s="622"/>
      <c r="EB9" s="622"/>
      <c r="EC9" s="658"/>
    </row>
    <row r="10" spans="2:143" ht="11.25" customHeight="1" x14ac:dyDescent="0.2">
      <c r="B10" s="618" t="s">
        <v>247</v>
      </c>
      <c r="C10" s="619"/>
      <c r="D10" s="619"/>
      <c r="E10" s="619"/>
      <c r="F10" s="619"/>
      <c r="G10" s="619"/>
      <c r="H10" s="619"/>
      <c r="I10" s="619"/>
      <c r="J10" s="619"/>
      <c r="K10" s="619"/>
      <c r="L10" s="619"/>
      <c r="M10" s="619"/>
      <c r="N10" s="619"/>
      <c r="O10" s="619"/>
      <c r="P10" s="619"/>
      <c r="Q10" s="620"/>
      <c r="R10" s="621" t="s">
        <v>138</v>
      </c>
      <c r="S10" s="622"/>
      <c r="T10" s="622"/>
      <c r="U10" s="622"/>
      <c r="V10" s="622"/>
      <c r="W10" s="622"/>
      <c r="X10" s="622"/>
      <c r="Y10" s="623"/>
      <c r="Z10" s="659" t="s">
        <v>147</v>
      </c>
      <c r="AA10" s="659"/>
      <c r="AB10" s="659"/>
      <c r="AC10" s="659"/>
      <c r="AD10" s="660" t="s">
        <v>242</v>
      </c>
      <c r="AE10" s="660"/>
      <c r="AF10" s="660"/>
      <c r="AG10" s="660"/>
      <c r="AH10" s="660"/>
      <c r="AI10" s="660"/>
      <c r="AJ10" s="660"/>
      <c r="AK10" s="660"/>
      <c r="AL10" s="624" t="s">
        <v>147</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151730</v>
      </c>
      <c r="BH10" s="622"/>
      <c r="BI10" s="622"/>
      <c r="BJ10" s="622"/>
      <c r="BK10" s="622"/>
      <c r="BL10" s="622"/>
      <c r="BM10" s="622"/>
      <c r="BN10" s="623"/>
      <c r="BO10" s="659">
        <v>2.2000000000000002</v>
      </c>
      <c r="BP10" s="659"/>
      <c r="BQ10" s="659"/>
      <c r="BR10" s="659"/>
      <c r="BS10" s="660" t="s">
        <v>242</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v>140069</v>
      </c>
      <c r="CS10" s="622"/>
      <c r="CT10" s="622"/>
      <c r="CU10" s="622"/>
      <c r="CV10" s="622"/>
      <c r="CW10" s="622"/>
      <c r="CX10" s="622"/>
      <c r="CY10" s="623"/>
      <c r="CZ10" s="659">
        <v>0.9</v>
      </c>
      <c r="DA10" s="659"/>
      <c r="DB10" s="659"/>
      <c r="DC10" s="659"/>
      <c r="DD10" s="627" t="s">
        <v>147</v>
      </c>
      <c r="DE10" s="622"/>
      <c r="DF10" s="622"/>
      <c r="DG10" s="622"/>
      <c r="DH10" s="622"/>
      <c r="DI10" s="622"/>
      <c r="DJ10" s="622"/>
      <c r="DK10" s="622"/>
      <c r="DL10" s="622"/>
      <c r="DM10" s="622"/>
      <c r="DN10" s="622"/>
      <c r="DO10" s="622"/>
      <c r="DP10" s="623"/>
      <c r="DQ10" s="627">
        <v>124689</v>
      </c>
      <c r="DR10" s="622"/>
      <c r="DS10" s="622"/>
      <c r="DT10" s="622"/>
      <c r="DU10" s="622"/>
      <c r="DV10" s="622"/>
      <c r="DW10" s="622"/>
      <c r="DX10" s="622"/>
      <c r="DY10" s="622"/>
      <c r="DZ10" s="622"/>
      <c r="EA10" s="622"/>
      <c r="EB10" s="622"/>
      <c r="EC10" s="658"/>
    </row>
    <row r="11" spans="2:143" ht="11.25" customHeight="1" x14ac:dyDescent="0.2">
      <c r="B11" s="618" t="s">
        <v>250</v>
      </c>
      <c r="C11" s="619"/>
      <c r="D11" s="619"/>
      <c r="E11" s="619"/>
      <c r="F11" s="619"/>
      <c r="G11" s="619"/>
      <c r="H11" s="619"/>
      <c r="I11" s="619"/>
      <c r="J11" s="619"/>
      <c r="K11" s="619"/>
      <c r="L11" s="619"/>
      <c r="M11" s="619"/>
      <c r="N11" s="619"/>
      <c r="O11" s="619"/>
      <c r="P11" s="619"/>
      <c r="Q11" s="620"/>
      <c r="R11" s="621">
        <v>847731</v>
      </c>
      <c r="S11" s="622"/>
      <c r="T11" s="622"/>
      <c r="U11" s="622"/>
      <c r="V11" s="622"/>
      <c r="W11" s="622"/>
      <c r="X11" s="622"/>
      <c r="Y11" s="623"/>
      <c r="Z11" s="624">
        <v>5.3</v>
      </c>
      <c r="AA11" s="625"/>
      <c r="AB11" s="625"/>
      <c r="AC11" s="626"/>
      <c r="AD11" s="627">
        <v>847731</v>
      </c>
      <c r="AE11" s="622"/>
      <c r="AF11" s="622"/>
      <c r="AG11" s="622"/>
      <c r="AH11" s="622"/>
      <c r="AI11" s="622"/>
      <c r="AJ11" s="622"/>
      <c r="AK11" s="623"/>
      <c r="AL11" s="624">
        <v>10.199999999999999</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221190</v>
      </c>
      <c r="BH11" s="622"/>
      <c r="BI11" s="622"/>
      <c r="BJ11" s="622"/>
      <c r="BK11" s="622"/>
      <c r="BL11" s="622"/>
      <c r="BM11" s="622"/>
      <c r="BN11" s="623"/>
      <c r="BO11" s="659">
        <v>3.3</v>
      </c>
      <c r="BP11" s="659"/>
      <c r="BQ11" s="659"/>
      <c r="BR11" s="659"/>
      <c r="BS11" s="660">
        <v>26442</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118252</v>
      </c>
      <c r="CS11" s="622"/>
      <c r="CT11" s="622"/>
      <c r="CU11" s="622"/>
      <c r="CV11" s="622"/>
      <c r="CW11" s="622"/>
      <c r="CX11" s="622"/>
      <c r="CY11" s="623"/>
      <c r="CZ11" s="659">
        <v>0.8</v>
      </c>
      <c r="DA11" s="659"/>
      <c r="DB11" s="659"/>
      <c r="DC11" s="659"/>
      <c r="DD11" s="627">
        <v>49288</v>
      </c>
      <c r="DE11" s="622"/>
      <c r="DF11" s="622"/>
      <c r="DG11" s="622"/>
      <c r="DH11" s="622"/>
      <c r="DI11" s="622"/>
      <c r="DJ11" s="622"/>
      <c r="DK11" s="622"/>
      <c r="DL11" s="622"/>
      <c r="DM11" s="622"/>
      <c r="DN11" s="622"/>
      <c r="DO11" s="622"/>
      <c r="DP11" s="623"/>
      <c r="DQ11" s="627">
        <v>56337</v>
      </c>
      <c r="DR11" s="622"/>
      <c r="DS11" s="622"/>
      <c r="DT11" s="622"/>
      <c r="DU11" s="622"/>
      <c r="DV11" s="622"/>
      <c r="DW11" s="622"/>
      <c r="DX11" s="622"/>
      <c r="DY11" s="622"/>
      <c r="DZ11" s="622"/>
      <c r="EA11" s="622"/>
      <c r="EB11" s="622"/>
      <c r="EC11" s="658"/>
    </row>
    <row r="12" spans="2:143" ht="11.25" customHeight="1" x14ac:dyDescent="0.2">
      <c r="B12" s="618" t="s">
        <v>253</v>
      </c>
      <c r="C12" s="619"/>
      <c r="D12" s="619"/>
      <c r="E12" s="619"/>
      <c r="F12" s="619"/>
      <c r="G12" s="619"/>
      <c r="H12" s="619"/>
      <c r="I12" s="619"/>
      <c r="J12" s="619"/>
      <c r="K12" s="619"/>
      <c r="L12" s="619"/>
      <c r="M12" s="619"/>
      <c r="N12" s="619"/>
      <c r="O12" s="619"/>
      <c r="P12" s="619"/>
      <c r="Q12" s="620"/>
      <c r="R12" s="621" t="s">
        <v>147</v>
      </c>
      <c r="S12" s="622"/>
      <c r="T12" s="622"/>
      <c r="U12" s="622"/>
      <c r="V12" s="622"/>
      <c r="W12" s="622"/>
      <c r="X12" s="622"/>
      <c r="Y12" s="623"/>
      <c r="Z12" s="659" t="s">
        <v>138</v>
      </c>
      <c r="AA12" s="659"/>
      <c r="AB12" s="659"/>
      <c r="AC12" s="659"/>
      <c r="AD12" s="660" t="s">
        <v>138</v>
      </c>
      <c r="AE12" s="660"/>
      <c r="AF12" s="660"/>
      <c r="AG12" s="660"/>
      <c r="AH12" s="660"/>
      <c r="AI12" s="660"/>
      <c r="AJ12" s="660"/>
      <c r="AK12" s="660"/>
      <c r="AL12" s="624" t="s">
        <v>147</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3422133</v>
      </c>
      <c r="BH12" s="622"/>
      <c r="BI12" s="622"/>
      <c r="BJ12" s="622"/>
      <c r="BK12" s="622"/>
      <c r="BL12" s="622"/>
      <c r="BM12" s="622"/>
      <c r="BN12" s="623"/>
      <c r="BO12" s="659">
        <v>50.7</v>
      </c>
      <c r="BP12" s="659"/>
      <c r="BQ12" s="659"/>
      <c r="BR12" s="659"/>
      <c r="BS12" s="660" t="s">
        <v>138</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169803</v>
      </c>
      <c r="CS12" s="622"/>
      <c r="CT12" s="622"/>
      <c r="CU12" s="622"/>
      <c r="CV12" s="622"/>
      <c r="CW12" s="622"/>
      <c r="CX12" s="622"/>
      <c r="CY12" s="623"/>
      <c r="CZ12" s="659">
        <v>1.1000000000000001</v>
      </c>
      <c r="DA12" s="659"/>
      <c r="DB12" s="659"/>
      <c r="DC12" s="659"/>
      <c r="DD12" s="627" t="s">
        <v>147</v>
      </c>
      <c r="DE12" s="622"/>
      <c r="DF12" s="622"/>
      <c r="DG12" s="622"/>
      <c r="DH12" s="622"/>
      <c r="DI12" s="622"/>
      <c r="DJ12" s="622"/>
      <c r="DK12" s="622"/>
      <c r="DL12" s="622"/>
      <c r="DM12" s="622"/>
      <c r="DN12" s="622"/>
      <c r="DO12" s="622"/>
      <c r="DP12" s="623"/>
      <c r="DQ12" s="627">
        <v>131735</v>
      </c>
      <c r="DR12" s="622"/>
      <c r="DS12" s="622"/>
      <c r="DT12" s="622"/>
      <c r="DU12" s="622"/>
      <c r="DV12" s="622"/>
      <c r="DW12" s="622"/>
      <c r="DX12" s="622"/>
      <c r="DY12" s="622"/>
      <c r="DZ12" s="622"/>
      <c r="EA12" s="622"/>
      <c r="EB12" s="622"/>
      <c r="EC12" s="658"/>
    </row>
    <row r="13" spans="2:143" ht="11.25" customHeight="1" x14ac:dyDescent="0.2">
      <c r="B13" s="618" t="s">
        <v>256</v>
      </c>
      <c r="C13" s="619"/>
      <c r="D13" s="619"/>
      <c r="E13" s="619"/>
      <c r="F13" s="619"/>
      <c r="G13" s="619"/>
      <c r="H13" s="619"/>
      <c r="I13" s="619"/>
      <c r="J13" s="619"/>
      <c r="K13" s="619"/>
      <c r="L13" s="619"/>
      <c r="M13" s="619"/>
      <c r="N13" s="619"/>
      <c r="O13" s="619"/>
      <c r="P13" s="619"/>
      <c r="Q13" s="620"/>
      <c r="R13" s="621" t="s">
        <v>242</v>
      </c>
      <c r="S13" s="622"/>
      <c r="T13" s="622"/>
      <c r="U13" s="622"/>
      <c r="V13" s="622"/>
      <c r="W13" s="622"/>
      <c r="X13" s="622"/>
      <c r="Y13" s="623"/>
      <c r="Z13" s="659" t="s">
        <v>242</v>
      </c>
      <c r="AA13" s="659"/>
      <c r="AB13" s="659"/>
      <c r="AC13" s="659"/>
      <c r="AD13" s="660" t="s">
        <v>138</v>
      </c>
      <c r="AE13" s="660"/>
      <c r="AF13" s="660"/>
      <c r="AG13" s="660"/>
      <c r="AH13" s="660"/>
      <c r="AI13" s="660"/>
      <c r="AJ13" s="660"/>
      <c r="AK13" s="660"/>
      <c r="AL13" s="624" t="s">
        <v>138</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3359618</v>
      </c>
      <c r="BH13" s="622"/>
      <c r="BI13" s="622"/>
      <c r="BJ13" s="622"/>
      <c r="BK13" s="622"/>
      <c r="BL13" s="622"/>
      <c r="BM13" s="622"/>
      <c r="BN13" s="623"/>
      <c r="BO13" s="659">
        <v>49.8</v>
      </c>
      <c r="BP13" s="659"/>
      <c r="BQ13" s="659"/>
      <c r="BR13" s="659"/>
      <c r="BS13" s="660" t="s">
        <v>147</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1936507</v>
      </c>
      <c r="CS13" s="622"/>
      <c r="CT13" s="622"/>
      <c r="CU13" s="622"/>
      <c r="CV13" s="622"/>
      <c r="CW13" s="622"/>
      <c r="CX13" s="622"/>
      <c r="CY13" s="623"/>
      <c r="CZ13" s="659">
        <v>12.4</v>
      </c>
      <c r="DA13" s="659"/>
      <c r="DB13" s="659"/>
      <c r="DC13" s="659"/>
      <c r="DD13" s="627">
        <v>1023731</v>
      </c>
      <c r="DE13" s="622"/>
      <c r="DF13" s="622"/>
      <c r="DG13" s="622"/>
      <c r="DH13" s="622"/>
      <c r="DI13" s="622"/>
      <c r="DJ13" s="622"/>
      <c r="DK13" s="622"/>
      <c r="DL13" s="622"/>
      <c r="DM13" s="622"/>
      <c r="DN13" s="622"/>
      <c r="DO13" s="622"/>
      <c r="DP13" s="623"/>
      <c r="DQ13" s="627">
        <v>1132331</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v>4</v>
      </c>
      <c r="S14" s="622"/>
      <c r="T14" s="622"/>
      <c r="U14" s="622"/>
      <c r="V14" s="622"/>
      <c r="W14" s="622"/>
      <c r="X14" s="622"/>
      <c r="Y14" s="623"/>
      <c r="Z14" s="659">
        <v>0</v>
      </c>
      <c r="AA14" s="659"/>
      <c r="AB14" s="659"/>
      <c r="AC14" s="659"/>
      <c r="AD14" s="660">
        <v>4</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113902</v>
      </c>
      <c r="BH14" s="622"/>
      <c r="BI14" s="622"/>
      <c r="BJ14" s="622"/>
      <c r="BK14" s="622"/>
      <c r="BL14" s="622"/>
      <c r="BM14" s="622"/>
      <c r="BN14" s="623"/>
      <c r="BO14" s="659">
        <v>1.7</v>
      </c>
      <c r="BP14" s="659"/>
      <c r="BQ14" s="659"/>
      <c r="BR14" s="659"/>
      <c r="BS14" s="660" t="s">
        <v>147</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583385</v>
      </c>
      <c r="CS14" s="622"/>
      <c r="CT14" s="622"/>
      <c r="CU14" s="622"/>
      <c r="CV14" s="622"/>
      <c r="CW14" s="622"/>
      <c r="CX14" s="622"/>
      <c r="CY14" s="623"/>
      <c r="CZ14" s="659">
        <v>3.7</v>
      </c>
      <c r="DA14" s="659"/>
      <c r="DB14" s="659"/>
      <c r="DC14" s="659"/>
      <c r="DD14" s="627">
        <v>41214</v>
      </c>
      <c r="DE14" s="622"/>
      <c r="DF14" s="622"/>
      <c r="DG14" s="622"/>
      <c r="DH14" s="622"/>
      <c r="DI14" s="622"/>
      <c r="DJ14" s="622"/>
      <c r="DK14" s="622"/>
      <c r="DL14" s="622"/>
      <c r="DM14" s="622"/>
      <c r="DN14" s="622"/>
      <c r="DO14" s="622"/>
      <c r="DP14" s="623"/>
      <c r="DQ14" s="627">
        <v>441107</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138</v>
      </c>
      <c r="S15" s="622"/>
      <c r="T15" s="622"/>
      <c r="U15" s="622"/>
      <c r="V15" s="622"/>
      <c r="W15" s="622"/>
      <c r="X15" s="622"/>
      <c r="Y15" s="623"/>
      <c r="Z15" s="659" t="s">
        <v>147</v>
      </c>
      <c r="AA15" s="659"/>
      <c r="AB15" s="659"/>
      <c r="AC15" s="659"/>
      <c r="AD15" s="660" t="s">
        <v>242</v>
      </c>
      <c r="AE15" s="660"/>
      <c r="AF15" s="660"/>
      <c r="AG15" s="660"/>
      <c r="AH15" s="660"/>
      <c r="AI15" s="660"/>
      <c r="AJ15" s="660"/>
      <c r="AK15" s="660"/>
      <c r="AL15" s="624" t="s">
        <v>147</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435559</v>
      </c>
      <c r="BH15" s="622"/>
      <c r="BI15" s="622"/>
      <c r="BJ15" s="622"/>
      <c r="BK15" s="622"/>
      <c r="BL15" s="622"/>
      <c r="BM15" s="622"/>
      <c r="BN15" s="623"/>
      <c r="BO15" s="659">
        <v>6.5</v>
      </c>
      <c r="BP15" s="659"/>
      <c r="BQ15" s="659"/>
      <c r="BR15" s="659"/>
      <c r="BS15" s="660" t="s">
        <v>242</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1484951</v>
      </c>
      <c r="CS15" s="622"/>
      <c r="CT15" s="622"/>
      <c r="CU15" s="622"/>
      <c r="CV15" s="622"/>
      <c r="CW15" s="622"/>
      <c r="CX15" s="622"/>
      <c r="CY15" s="623"/>
      <c r="CZ15" s="659">
        <v>9.5</v>
      </c>
      <c r="DA15" s="659"/>
      <c r="DB15" s="659"/>
      <c r="DC15" s="659"/>
      <c r="DD15" s="627">
        <v>100709</v>
      </c>
      <c r="DE15" s="622"/>
      <c r="DF15" s="622"/>
      <c r="DG15" s="622"/>
      <c r="DH15" s="622"/>
      <c r="DI15" s="622"/>
      <c r="DJ15" s="622"/>
      <c r="DK15" s="622"/>
      <c r="DL15" s="622"/>
      <c r="DM15" s="622"/>
      <c r="DN15" s="622"/>
      <c r="DO15" s="622"/>
      <c r="DP15" s="623"/>
      <c r="DQ15" s="627">
        <v>1104263</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21142</v>
      </c>
      <c r="S16" s="622"/>
      <c r="T16" s="622"/>
      <c r="U16" s="622"/>
      <c r="V16" s="622"/>
      <c r="W16" s="622"/>
      <c r="X16" s="622"/>
      <c r="Y16" s="623"/>
      <c r="Z16" s="659">
        <v>0.1</v>
      </c>
      <c r="AA16" s="659"/>
      <c r="AB16" s="659"/>
      <c r="AC16" s="659"/>
      <c r="AD16" s="660">
        <v>21142</v>
      </c>
      <c r="AE16" s="660"/>
      <c r="AF16" s="660"/>
      <c r="AG16" s="660"/>
      <c r="AH16" s="660"/>
      <c r="AI16" s="660"/>
      <c r="AJ16" s="660"/>
      <c r="AK16" s="660"/>
      <c r="AL16" s="624">
        <v>0.3</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147</v>
      </c>
      <c r="BH16" s="622"/>
      <c r="BI16" s="622"/>
      <c r="BJ16" s="622"/>
      <c r="BK16" s="622"/>
      <c r="BL16" s="622"/>
      <c r="BM16" s="622"/>
      <c r="BN16" s="623"/>
      <c r="BO16" s="659" t="s">
        <v>147</v>
      </c>
      <c r="BP16" s="659"/>
      <c r="BQ16" s="659"/>
      <c r="BR16" s="659"/>
      <c r="BS16" s="660" t="s">
        <v>147</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t="s">
        <v>147</v>
      </c>
      <c r="CS16" s="622"/>
      <c r="CT16" s="622"/>
      <c r="CU16" s="622"/>
      <c r="CV16" s="622"/>
      <c r="CW16" s="622"/>
      <c r="CX16" s="622"/>
      <c r="CY16" s="623"/>
      <c r="CZ16" s="659" t="s">
        <v>138</v>
      </c>
      <c r="DA16" s="659"/>
      <c r="DB16" s="659"/>
      <c r="DC16" s="659"/>
      <c r="DD16" s="627" t="s">
        <v>147</v>
      </c>
      <c r="DE16" s="622"/>
      <c r="DF16" s="622"/>
      <c r="DG16" s="622"/>
      <c r="DH16" s="622"/>
      <c r="DI16" s="622"/>
      <c r="DJ16" s="622"/>
      <c r="DK16" s="622"/>
      <c r="DL16" s="622"/>
      <c r="DM16" s="622"/>
      <c r="DN16" s="622"/>
      <c r="DO16" s="622"/>
      <c r="DP16" s="623"/>
      <c r="DQ16" s="627" t="s">
        <v>147</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178980</v>
      </c>
      <c r="S17" s="622"/>
      <c r="T17" s="622"/>
      <c r="U17" s="622"/>
      <c r="V17" s="622"/>
      <c r="W17" s="622"/>
      <c r="X17" s="622"/>
      <c r="Y17" s="623"/>
      <c r="Z17" s="659">
        <v>1.1000000000000001</v>
      </c>
      <c r="AA17" s="659"/>
      <c r="AB17" s="659"/>
      <c r="AC17" s="659"/>
      <c r="AD17" s="660">
        <v>178980</v>
      </c>
      <c r="AE17" s="660"/>
      <c r="AF17" s="660"/>
      <c r="AG17" s="660"/>
      <c r="AH17" s="660"/>
      <c r="AI17" s="660"/>
      <c r="AJ17" s="660"/>
      <c r="AK17" s="660"/>
      <c r="AL17" s="624">
        <v>2.1</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147</v>
      </c>
      <c r="BH17" s="622"/>
      <c r="BI17" s="622"/>
      <c r="BJ17" s="622"/>
      <c r="BK17" s="622"/>
      <c r="BL17" s="622"/>
      <c r="BM17" s="622"/>
      <c r="BN17" s="623"/>
      <c r="BO17" s="659" t="s">
        <v>147</v>
      </c>
      <c r="BP17" s="659"/>
      <c r="BQ17" s="659"/>
      <c r="BR17" s="659"/>
      <c r="BS17" s="660" t="s">
        <v>147</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604925</v>
      </c>
      <c r="CS17" s="622"/>
      <c r="CT17" s="622"/>
      <c r="CU17" s="622"/>
      <c r="CV17" s="622"/>
      <c r="CW17" s="622"/>
      <c r="CX17" s="622"/>
      <c r="CY17" s="623"/>
      <c r="CZ17" s="659">
        <v>3.9</v>
      </c>
      <c r="DA17" s="659"/>
      <c r="DB17" s="659"/>
      <c r="DC17" s="659"/>
      <c r="DD17" s="627" t="s">
        <v>147</v>
      </c>
      <c r="DE17" s="622"/>
      <c r="DF17" s="622"/>
      <c r="DG17" s="622"/>
      <c r="DH17" s="622"/>
      <c r="DI17" s="622"/>
      <c r="DJ17" s="622"/>
      <c r="DK17" s="622"/>
      <c r="DL17" s="622"/>
      <c r="DM17" s="622"/>
      <c r="DN17" s="622"/>
      <c r="DO17" s="622"/>
      <c r="DP17" s="623"/>
      <c r="DQ17" s="627">
        <v>604925</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43235</v>
      </c>
      <c r="S18" s="622"/>
      <c r="T18" s="622"/>
      <c r="U18" s="622"/>
      <c r="V18" s="622"/>
      <c r="W18" s="622"/>
      <c r="X18" s="622"/>
      <c r="Y18" s="623"/>
      <c r="Z18" s="659">
        <v>0.3</v>
      </c>
      <c r="AA18" s="659"/>
      <c r="AB18" s="659"/>
      <c r="AC18" s="659"/>
      <c r="AD18" s="660">
        <v>43235</v>
      </c>
      <c r="AE18" s="660"/>
      <c r="AF18" s="660"/>
      <c r="AG18" s="660"/>
      <c r="AH18" s="660"/>
      <c r="AI18" s="660"/>
      <c r="AJ18" s="660"/>
      <c r="AK18" s="660"/>
      <c r="AL18" s="624">
        <v>0.5</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147</v>
      </c>
      <c r="BH18" s="622"/>
      <c r="BI18" s="622"/>
      <c r="BJ18" s="622"/>
      <c r="BK18" s="622"/>
      <c r="BL18" s="622"/>
      <c r="BM18" s="622"/>
      <c r="BN18" s="623"/>
      <c r="BO18" s="659" t="s">
        <v>138</v>
      </c>
      <c r="BP18" s="659"/>
      <c r="BQ18" s="659"/>
      <c r="BR18" s="659"/>
      <c r="BS18" s="660" t="s">
        <v>242</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147</v>
      </c>
      <c r="CS18" s="622"/>
      <c r="CT18" s="622"/>
      <c r="CU18" s="622"/>
      <c r="CV18" s="622"/>
      <c r="CW18" s="622"/>
      <c r="CX18" s="622"/>
      <c r="CY18" s="623"/>
      <c r="CZ18" s="659" t="s">
        <v>138</v>
      </c>
      <c r="DA18" s="659"/>
      <c r="DB18" s="659"/>
      <c r="DC18" s="659"/>
      <c r="DD18" s="627" t="s">
        <v>147</v>
      </c>
      <c r="DE18" s="622"/>
      <c r="DF18" s="622"/>
      <c r="DG18" s="622"/>
      <c r="DH18" s="622"/>
      <c r="DI18" s="622"/>
      <c r="DJ18" s="622"/>
      <c r="DK18" s="622"/>
      <c r="DL18" s="622"/>
      <c r="DM18" s="622"/>
      <c r="DN18" s="622"/>
      <c r="DO18" s="622"/>
      <c r="DP18" s="623"/>
      <c r="DQ18" s="627" t="s">
        <v>138</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39790</v>
      </c>
      <c r="S19" s="622"/>
      <c r="T19" s="622"/>
      <c r="U19" s="622"/>
      <c r="V19" s="622"/>
      <c r="W19" s="622"/>
      <c r="X19" s="622"/>
      <c r="Y19" s="623"/>
      <c r="Z19" s="659">
        <v>0.2</v>
      </c>
      <c r="AA19" s="659"/>
      <c r="AB19" s="659"/>
      <c r="AC19" s="659"/>
      <c r="AD19" s="660">
        <v>39790</v>
      </c>
      <c r="AE19" s="660"/>
      <c r="AF19" s="660"/>
      <c r="AG19" s="660"/>
      <c r="AH19" s="660"/>
      <c r="AI19" s="660"/>
      <c r="AJ19" s="660"/>
      <c r="AK19" s="660"/>
      <c r="AL19" s="624">
        <v>0.5</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564478</v>
      </c>
      <c r="BH19" s="622"/>
      <c r="BI19" s="622"/>
      <c r="BJ19" s="622"/>
      <c r="BK19" s="622"/>
      <c r="BL19" s="622"/>
      <c r="BM19" s="622"/>
      <c r="BN19" s="623"/>
      <c r="BO19" s="659">
        <v>8.4</v>
      </c>
      <c r="BP19" s="659"/>
      <c r="BQ19" s="659"/>
      <c r="BR19" s="659"/>
      <c r="BS19" s="660" t="s">
        <v>147</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147</v>
      </c>
      <c r="CS19" s="622"/>
      <c r="CT19" s="622"/>
      <c r="CU19" s="622"/>
      <c r="CV19" s="622"/>
      <c r="CW19" s="622"/>
      <c r="CX19" s="622"/>
      <c r="CY19" s="623"/>
      <c r="CZ19" s="659" t="s">
        <v>242</v>
      </c>
      <c r="DA19" s="659"/>
      <c r="DB19" s="659"/>
      <c r="DC19" s="659"/>
      <c r="DD19" s="627" t="s">
        <v>147</v>
      </c>
      <c r="DE19" s="622"/>
      <c r="DF19" s="622"/>
      <c r="DG19" s="622"/>
      <c r="DH19" s="622"/>
      <c r="DI19" s="622"/>
      <c r="DJ19" s="622"/>
      <c r="DK19" s="622"/>
      <c r="DL19" s="622"/>
      <c r="DM19" s="622"/>
      <c r="DN19" s="622"/>
      <c r="DO19" s="622"/>
      <c r="DP19" s="623"/>
      <c r="DQ19" s="627" t="s">
        <v>138</v>
      </c>
      <c r="DR19" s="622"/>
      <c r="DS19" s="622"/>
      <c r="DT19" s="622"/>
      <c r="DU19" s="622"/>
      <c r="DV19" s="622"/>
      <c r="DW19" s="622"/>
      <c r="DX19" s="622"/>
      <c r="DY19" s="622"/>
      <c r="DZ19" s="622"/>
      <c r="EA19" s="622"/>
      <c r="EB19" s="622"/>
      <c r="EC19" s="658"/>
    </row>
    <row r="20" spans="2:133" ht="11.25" customHeight="1" x14ac:dyDescent="0.2">
      <c r="B20" s="688" t="s">
        <v>277</v>
      </c>
      <c r="C20" s="689"/>
      <c r="D20" s="689"/>
      <c r="E20" s="689"/>
      <c r="F20" s="689"/>
      <c r="G20" s="689"/>
      <c r="H20" s="689"/>
      <c r="I20" s="689"/>
      <c r="J20" s="689"/>
      <c r="K20" s="689"/>
      <c r="L20" s="689"/>
      <c r="M20" s="689"/>
      <c r="N20" s="689"/>
      <c r="O20" s="689"/>
      <c r="P20" s="689"/>
      <c r="Q20" s="690"/>
      <c r="R20" s="621">
        <v>3445</v>
      </c>
      <c r="S20" s="622"/>
      <c r="T20" s="622"/>
      <c r="U20" s="622"/>
      <c r="V20" s="622"/>
      <c r="W20" s="622"/>
      <c r="X20" s="622"/>
      <c r="Y20" s="623"/>
      <c r="Z20" s="659">
        <v>0</v>
      </c>
      <c r="AA20" s="659"/>
      <c r="AB20" s="659"/>
      <c r="AC20" s="659"/>
      <c r="AD20" s="660">
        <v>3445</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564478</v>
      </c>
      <c r="BH20" s="622"/>
      <c r="BI20" s="622"/>
      <c r="BJ20" s="622"/>
      <c r="BK20" s="622"/>
      <c r="BL20" s="622"/>
      <c r="BM20" s="622"/>
      <c r="BN20" s="623"/>
      <c r="BO20" s="659">
        <v>8.4</v>
      </c>
      <c r="BP20" s="659"/>
      <c r="BQ20" s="659"/>
      <c r="BR20" s="659"/>
      <c r="BS20" s="660" t="s">
        <v>138</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15648623</v>
      </c>
      <c r="CS20" s="622"/>
      <c r="CT20" s="622"/>
      <c r="CU20" s="622"/>
      <c r="CV20" s="622"/>
      <c r="CW20" s="622"/>
      <c r="CX20" s="622"/>
      <c r="CY20" s="623"/>
      <c r="CZ20" s="659">
        <v>100</v>
      </c>
      <c r="DA20" s="659"/>
      <c r="DB20" s="659"/>
      <c r="DC20" s="659"/>
      <c r="DD20" s="627">
        <v>1543824</v>
      </c>
      <c r="DE20" s="622"/>
      <c r="DF20" s="622"/>
      <c r="DG20" s="622"/>
      <c r="DH20" s="622"/>
      <c r="DI20" s="622"/>
      <c r="DJ20" s="622"/>
      <c r="DK20" s="622"/>
      <c r="DL20" s="622"/>
      <c r="DM20" s="622"/>
      <c r="DN20" s="622"/>
      <c r="DO20" s="622"/>
      <c r="DP20" s="623"/>
      <c r="DQ20" s="627">
        <v>10251461</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92629</v>
      </c>
      <c r="S21" s="622"/>
      <c r="T21" s="622"/>
      <c r="U21" s="622"/>
      <c r="V21" s="622"/>
      <c r="W21" s="622"/>
      <c r="X21" s="622"/>
      <c r="Y21" s="623"/>
      <c r="Z21" s="659">
        <v>0.6</v>
      </c>
      <c r="AA21" s="659"/>
      <c r="AB21" s="659"/>
      <c r="AC21" s="659"/>
      <c r="AD21" s="660">
        <v>46135</v>
      </c>
      <c r="AE21" s="660"/>
      <c r="AF21" s="660"/>
      <c r="AG21" s="660"/>
      <c r="AH21" s="660"/>
      <c r="AI21" s="660"/>
      <c r="AJ21" s="660"/>
      <c r="AK21" s="660"/>
      <c r="AL21" s="624">
        <v>0.6</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t="s">
        <v>147</v>
      </c>
      <c r="BH21" s="622"/>
      <c r="BI21" s="622"/>
      <c r="BJ21" s="622"/>
      <c r="BK21" s="622"/>
      <c r="BL21" s="622"/>
      <c r="BM21" s="622"/>
      <c r="BN21" s="623"/>
      <c r="BO21" s="659" t="s">
        <v>147</v>
      </c>
      <c r="BP21" s="659"/>
      <c r="BQ21" s="659"/>
      <c r="BR21" s="659"/>
      <c r="BS21" s="660" t="s">
        <v>242</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46135</v>
      </c>
      <c r="S22" s="622"/>
      <c r="T22" s="622"/>
      <c r="U22" s="622"/>
      <c r="V22" s="622"/>
      <c r="W22" s="622"/>
      <c r="X22" s="622"/>
      <c r="Y22" s="623"/>
      <c r="Z22" s="659">
        <v>0.3</v>
      </c>
      <c r="AA22" s="659"/>
      <c r="AB22" s="659"/>
      <c r="AC22" s="659"/>
      <c r="AD22" s="660">
        <v>46135</v>
      </c>
      <c r="AE22" s="660"/>
      <c r="AF22" s="660"/>
      <c r="AG22" s="660"/>
      <c r="AH22" s="660"/>
      <c r="AI22" s="660"/>
      <c r="AJ22" s="660"/>
      <c r="AK22" s="660"/>
      <c r="AL22" s="624">
        <v>0.6</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147</v>
      </c>
      <c r="BH22" s="622"/>
      <c r="BI22" s="622"/>
      <c r="BJ22" s="622"/>
      <c r="BK22" s="622"/>
      <c r="BL22" s="622"/>
      <c r="BM22" s="622"/>
      <c r="BN22" s="623"/>
      <c r="BO22" s="659" t="s">
        <v>147</v>
      </c>
      <c r="BP22" s="659"/>
      <c r="BQ22" s="659"/>
      <c r="BR22" s="659"/>
      <c r="BS22" s="660" t="s">
        <v>147</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46494</v>
      </c>
      <c r="S23" s="622"/>
      <c r="T23" s="622"/>
      <c r="U23" s="622"/>
      <c r="V23" s="622"/>
      <c r="W23" s="622"/>
      <c r="X23" s="622"/>
      <c r="Y23" s="623"/>
      <c r="Z23" s="659">
        <v>0.3</v>
      </c>
      <c r="AA23" s="659"/>
      <c r="AB23" s="659"/>
      <c r="AC23" s="659"/>
      <c r="AD23" s="660" t="s">
        <v>138</v>
      </c>
      <c r="AE23" s="660"/>
      <c r="AF23" s="660"/>
      <c r="AG23" s="660"/>
      <c r="AH23" s="660"/>
      <c r="AI23" s="660"/>
      <c r="AJ23" s="660"/>
      <c r="AK23" s="660"/>
      <c r="AL23" s="624" t="s">
        <v>147</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v>564478</v>
      </c>
      <c r="BH23" s="622"/>
      <c r="BI23" s="622"/>
      <c r="BJ23" s="622"/>
      <c r="BK23" s="622"/>
      <c r="BL23" s="622"/>
      <c r="BM23" s="622"/>
      <c r="BN23" s="623"/>
      <c r="BO23" s="659">
        <v>8.4</v>
      </c>
      <c r="BP23" s="659"/>
      <c r="BQ23" s="659"/>
      <c r="BR23" s="659"/>
      <c r="BS23" s="660" t="s">
        <v>147</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t="s">
        <v>147</v>
      </c>
      <c r="S24" s="622"/>
      <c r="T24" s="622"/>
      <c r="U24" s="622"/>
      <c r="V24" s="622"/>
      <c r="W24" s="622"/>
      <c r="X24" s="622"/>
      <c r="Y24" s="623"/>
      <c r="Z24" s="659" t="s">
        <v>147</v>
      </c>
      <c r="AA24" s="659"/>
      <c r="AB24" s="659"/>
      <c r="AC24" s="659"/>
      <c r="AD24" s="660" t="s">
        <v>147</v>
      </c>
      <c r="AE24" s="660"/>
      <c r="AF24" s="660"/>
      <c r="AG24" s="660"/>
      <c r="AH24" s="660"/>
      <c r="AI24" s="660"/>
      <c r="AJ24" s="660"/>
      <c r="AK24" s="660"/>
      <c r="AL24" s="624" t="s">
        <v>147</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138</v>
      </c>
      <c r="BH24" s="622"/>
      <c r="BI24" s="622"/>
      <c r="BJ24" s="622"/>
      <c r="BK24" s="622"/>
      <c r="BL24" s="622"/>
      <c r="BM24" s="622"/>
      <c r="BN24" s="623"/>
      <c r="BO24" s="659" t="s">
        <v>147</v>
      </c>
      <c r="BP24" s="659"/>
      <c r="BQ24" s="659"/>
      <c r="BR24" s="659"/>
      <c r="BS24" s="660" t="s">
        <v>242</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6568162</v>
      </c>
      <c r="CS24" s="677"/>
      <c r="CT24" s="677"/>
      <c r="CU24" s="677"/>
      <c r="CV24" s="677"/>
      <c r="CW24" s="677"/>
      <c r="CX24" s="677"/>
      <c r="CY24" s="702"/>
      <c r="CZ24" s="703">
        <v>42</v>
      </c>
      <c r="DA24" s="685"/>
      <c r="DB24" s="685"/>
      <c r="DC24" s="705"/>
      <c r="DD24" s="701">
        <v>4009572</v>
      </c>
      <c r="DE24" s="677"/>
      <c r="DF24" s="677"/>
      <c r="DG24" s="677"/>
      <c r="DH24" s="677"/>
      <c r="DI24" s="677"/>
      <c r="DJ24" s="677"/>
      <c r="DK24" s="702"/>
      <c r="DL24" s="701">
        <v>3977242</v>
      </c>
      <c r="DM24" s="677"/>
      <c r="DN24" s="677"/>
      <c r="DO24" s="677"/>
      <c r="DP24" s="677"/>
      <c r="DQ24" s="677"/>
      <c r="DR24" s="677"/>
      <c r="DS24" s="677"/>
      <c r="DT24" s="677"/>
      <c r="DU24" s="677"/>
      <c r="DV24" s="702"/>
      <c r="DW24" s="703">
        <v>47.7</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8085990</v>
      </c>
      <c r="S25" s="622"/>
      <c r="T25" s="622"/>
      <c r="U25" s="622"/>
      <c r="V25" s="622"/>
      <c r="W25" s="622"/>
      <c r="X25" s="622"/>
      <c r="Y25" s="623"/>
      <c r="Z25" s="659">
        <v>50.2</v>
      </c>
      <c r="AA25" s="659"/>
      <c r="AB25" s="659"/>
      <c r="AC25" s="659"/>
      <c r="AD25" s="660">
        <v>7475018</v>
      </c>
      <c r="AE25" s="660"/>
      <c r="AF25" s="660"/>
      <c r="AG25" s="660"/>
      <c r="AH25" s="660"/>
      <c r="AI25" s="660"/>
      <c r="AJ25" s="660"/>
      <c r="AK25" s="660"/>
      <c r="AL25" s="624">
        <v>89.6</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147</v>
      </c>
      <c r="BH25" s="622"/>
      <c r="BI25" s="622"/>
      <c r="BJ25" s="622"/>
      <c r="BK25" s="622"/>
      <c r="BL25" s="622"/>
      <c r="BM25" s="622"/>
      <c r="BN25" s="623"/>
      <c r="BO25" s="659" t="s">
        <v>242</v>
      </c>
      <c r="BP25" s="659"/>
      <c r="BQ25" s="659"/>
      <c r="BR25" s="659"/>
      <c r="BS25" s="660" t="s">
        <v>147</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2348595</v>
      </c>
      <c r="CS25" s="634"/>
      <c r="CT25" s="634"/>
      <c r="CU25" s="634"/>
      <c r="CV25" s="634"/>
      <c r="CW25" s="634"/>
      <c r="CX25" s="634"/>
      <c r="CY25" s="635"/>
      <c r="CZ25" s="624">
        <v>15</v>
      </c>
      <c r="DA25" s="636"/>
      <c r="DB25" s="636"/>
      <c r="DC25" s="637"/>
      <c r="DD25" s="627">
        <v>2171438</v>
      </c>
      <c r="DE25" s="634"/>
      <c r="DF25" s="634"/>
      <c r="DG25" s="634"/>
      <c r="DH25" s="634"/>
      <c r="DI25" s="634"/>
      <c r="DJ25" s="634"/>
      <c r="DK25" s="635"/>
      <c r="DL25" s="627">
        <v>2139376</v>
      </c>
      <c r="DM25" s="634"/>
      <c r="DN25" s="634"/>
      <c r="DO25" s="634"/>
      <c r="DP25" s="634"/>
      <c r="DQ25" s="634"/>
      <c r="DR25" s="634"/>
      <c r="DS25" s="634"/>
      <c r="DT25" s="634"/>
      <c r="DU25" s="634"/>
      <c r="DV25" s="635"/>
      <c r="DW25" s="624">
        <v>25.6</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5648</v>
      </c>
      <c r="S26" s="622"/>
      <c r="T26" s="622"/>
      <c r="U26" s="622"/>
      <c r="V26" s="622"/>
      <c r="W26" s="622"/>
      <c r="X26" s="622"/>
      <c r="Y26" s="623"/>
      <c r="Z26" s="659">
        <v>0</v>
      </c>
      <c r="AA26" s="659"/>
      <c r="AB26" s="659"/>
      <c r="AC26" s="659"/>
      <c r="AD26" s="660">
        <v>5648</v>
      </c>
      <c r="AE26" s="660"/>
      <c r="AF26" s="660"/>
      <c r="AG26" s="660"/>
      <c r="AH26" s="660"/>
      <c r="AI26" s="660"/>
      <c r="AJ26" s="660"/>
      <c r="AK26" s="660"/>
      <c r="AL26" s="624">
        <v>0.1</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138</v>
      </c>
      <c r="BH26" s="622"/>
      <c r="BI26" s="622"/>
      <c r="BJ26" s="622"/>
      <c r="BK26" s="622"/>
      <c r="BL26" s="622"/>
      <c r="BM26" s="622"/>
      <c r="BN26" s="623"/>
      <c r="BO26" s="659" t="s">
        <v>147</v>
      </c>
      <c r="BP26" s="659"/>
      <c r="BQ26" s="659"/>
      <c r="BR26" s="659"/>
      <c r="BS26" s="660" t="s">
        <v>147</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1323257</v>
      </c>
      <c r="CS26" s="622"/>
      <c r="CT26" s="622"/>
      <c r="CU26" s="622"/>
      <c r="CV26" s="622"/>
      <c r="CW26" s="622"/>
      <c r="CX26" s="622"/>
      <c r="CY26" s="623"/>
      <c r="CZ26" s="624">
        <v>8.5</v>
      </c>
      <c r="DA26" s="636"/>
      <c r="DB26" s="636"/>
      <c r="DC26" s="637"/>
      <c r="DD26" s="627">
        <v>1248623</v>
      </c>
      <c r="DE26" s="622"/>
      <c r="DF26" s="622"/>
      <c r="DG26" s="622"/>
      <c r="DH26" s="622"/>
      <c r="DI26" s="622"/>
      <c r="DJ26" s="622"/>
      <c r="DK26" s="623"/>
      <c r="DL26" s="627" t="s">
        <v>242</v>
      </c>
      <c r="DM26" s="622"/>
      <c r="DN26" s="622"/>
      <c r="DO26" s="622"/>
      <c r="DP26" s="622"/>
      <c r="DQ26" s="622"/>
      <c r="DR26" s="622"/>
      <c r="DS26" s="622"/>
      <c r="DT26" s="622"/>
      <c r="DU26" s="622"/>
      <c r="DV26" s="623"/>
      <c r="DW26" s="624" t="s">
        <v>147</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35076</v>
      </c>
      <c r="S27" s="622"/>
      <c r="T27" s="622"/>
      <c r="U27" s="622"/>
      <c r="V27" s="622"/>
      <c r="W27" s="622"/>
      <c r="X27" s="622"/>
      <c r="Y27" s="623"/>
      <c r="Z27" s="659">
        <v>0.2</v>
      </c>
      <c r="AA27" s="659"/>
      <c r="AB27" s="659"/>
      <c r="AC27" s="659"/>
      <c r="AD27" s="660">
        <v>7443</v>
      </c>
      <c r="AE27" s="660"/>
      <c r="AF27" s="660"/>
      <c r="AG27" s="660"/>
      <c r="AH27" s="660"/>
      <c r="AI27" s="660"/>
      <c r="AJ27" s="660"/>
      <c r="AK27" s="660"/>
      <c r="AL27" s="624">
        <v>0.1</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6751323</v>
      </c>
      <c r="BH27" s="622"/>
      <c r="BI27" s="622"/>
      <c r="BJ27" s="622"/>
      <c r="BK27" s="622"/>
      <c r="BL27" s="622"/>
      <c r="BM27" s="622"/>
      <c r="BN27" s="623"/>
      <c r="BO27" s="659">
        <v>100</v>
      </c>
      <c r="BP27" s="659"/>
      <c r="BQ27" s="659"/>
      <c r="BR27" s="659"/>
      <c r="BS27" s="660">
        <v>26442</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3614642</v>
      </c>
      <c r="CS27" s="634"/>
      <c r="CT27" s="634"/>
      <c r="CU27" s="634"/>
      <c r="CV27" s="634"/>
      <c r="CW27" s="634"/>
      <c r="CX27" s="634"/>
      <c r="CY27" s="635"/>
      <c r="CZ27" s="624">
        <v>23.1</v>
      </c>
      <c r="DA27" s="636"/>
      <c r="DB27" s="636"/>
      <c r="DC27" s="637"/>
      <c r="DD27" s="627">
        <v>1233209</v>
      </c>
      <c r="DE27" s="634"/>
      <c r="DF27" s="634"/>
      <c r="DG27" s="634"/>
      <c r="DH27" s="634"/>
      <c r="DI27" s="634"/>
      <c r="DJ27" s="634"/>
      <c r="DK27" s="635"/>
      <c r="DL27" s="627">
        <v>1232941</v>
      </c>
      <c r="DM27" s="634"/>
      <c r="DN27" s="634"/>
      <c r="DO27" s="634"/>
      <c r="DP27" s="634"/>
      <c r="DQ27" s="634"/>
      <c r="DR27" s="634"/>
      <c r="DS27" s="634"/>
      <c r="DT27" s="634"/>
      <c r="DU27" s="634"/>
      <c r="DV27" s="635"/>
      <c r="DW27" s="624">
        <v>14.8</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55798</v>
      </c>
      <c r="S28" s="622"/>
      <c r="T28" s="622"/>
      <c r="U28" s="622"/>
      <c r="V28" s="622"/>
      <c r="W28" s="622"/>
      <c r="X28" s="622"/>
      <c r="Y28" s="623"/>
      <c r="Z28" s="659">
        <v>0.3</v>
      </c>
      <c r="AA28" s="659"/>
      <c r="AB28" s="659"/>
      <c r="AC28" s="659"/>
      <c r="AD28" s="660">
        <v>3767</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604925</v>
      </c>
      <c r="CS28" s="622"/>
      <c r="CT28" s="622"/>
      <c r="CU28" s="622"/>
      <c r="CV28" s="622"/>
      <c r="CW28" s="622"/>
      <c r="CX28" s="622"/>
      <c r="CY28" s="623"/>
      <c r="CZ28" s="624">
        <v>3.9</v>
      </c>
      <c r="DA28" s="636"/>
      <c r="DB28" s="636"/>
      <c r="DC28" s="637"/>
      <c r="DD28" s="627">
        <v>604925</v>
      </c>
      <c r="DE28" s="622"/>
      <c r="DF28" s="622"/>
      <c r="DG28" s="622"/>
      <c r="DH28" s="622"/>
      <c r="DI28" s="622"/>
      <c r="DJ28" s="622"/>
      <c r="DK28" s="623"/>
      <c r="DL28" s="627">
        <v>604925</v>
      </c>
      <c r="DM28" s="622"/>
      <c r="DN28" s="622"/>
      <c r="DO28" s="622"/>
      <c r="DP28" s="622"/>
      <c r="DQ28" s="622"/>
      <c r="DR28" s="622"/>
      <c r="DS28" s="622"/>
      <c r="DT28" s="622"/>
      <c r="DU28" s="622"/>
      <c r="DV28" s="623"/>
      <c r="DW28" s="624">
        <v>7.2</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137882</v>
      </c>
      <c r="S29" s="622"/>
      <c r="T29" s="622"/>
      <c r="U29" s="622"/>
      <c r="V29" s="622"/>
      <c r="W29" s="622"/>
      <c r="X29" s="622"/>
      <c r="Y29" s="623"/>
      <c r="Z29" s="659">
        <v>0.9</v>
      </c>
      <c r="AA29" s="659"/>
      <c r="AB29" s="659"/>
      <c r="AC29" s="659"/>
      <c r="AD29" s="660" t="s">
        <v>147</v>
      </c>
      <c r="AE29" s="660"/>
      <c r="AF29" s="660"/>
      <c r="AG29" s="660"/>
      <c r="AH29" s="660"/>
      <c r="AI29" s="660"/>
      <c r="AJ29" s="660"/>
      <c r="AK29" s="660"/>
      <c r="AL29" s="624" t="s">
        <v>242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71</v>
      </c>
      <c r="CG29" s="619"/>
      <c r="CH29" s="619"/>
      <c r="CI29" s="619"/>
      <c r="CJ29" s="619"/>
      <c r="CK29" s="619"/>
      <c r="CL29" s="619"/>
      <c r="CM29" s="619"/>
      <c r="CN29" s="619"/>
      <c r="CO29" s="619"/>
      <c r="CP29" s="619"/>
      <c r="CQ29" s="620"/>
      <c r="CR29" s="621">
        <v>604925</v>
      </c>
      <c r="CS29" s="634"/>
      <c r="CT29" s="634"/>
      <c r="CU29" s="634"/>
      <c r="CV29" s="634"/>
      <c r="CW29" s="634"/>
      <c r="CX29" s="634"/>
      <c r="CY29" s="635"/>
      <c r="CZ29" s="624">
        <v>3.9</v>
      </c>
      <c r="DA29" s="636"/>
      <c r="DB29" s="636"/>
      <c r="DC29" s="637"/>
      <c r="DD29" s="627">
        <v>604925</v>
      </c>
      <c r="DE29" s="634"/>
      <c r="DF29" s="634"/>
      <c r="DG29" s="634"/>
      <c r="DH29" s="634"/>
      <c r="DI29" s="634"/>
      <c r="DJ29" s="634"/>
      <c r="DK29" s="635"/>
      <c r="DL29" s="627">
        <v>604925</v>
      </c>
      <c r="DM29" s="634"/>
      <c r="DN29" s="634"/>
      <c r="DO29" s="634"/>
      <c r="DP29" s="634"/>
      <c r="DQ29" s="634"/>
      <c r="DR29" s="634"/>
      <c r="DS29" s="634"/>
      <c r="DT29" s="634"/>
      <c r="DU29" s="634"/>
      <c r="DV29" s="635"/>
      <c r="DW29" s="624">
        <v>7.2</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2769353</v>
      </c>
      <c r="S30" s="622"/>
      <c r="T30" s="622"/>
      <c r="U30" s="622"/>
      <c r="V30" s="622"/>
      <c r="W30" s="622"/>
      <c r="X30" s="622"/>
      <c r="Y30" s="623"/>
      <c r="Z30" s="659">
        <v>17.2</v>
      </c>
      <c r="AA30" s="659"/>
      <c r="AB30" s="659"/>
      <c r="AC30" s="659"/>
      <c r="AD30" s="660" t="s">
        <v>242</v>
      </c>
      <c r="AE30" s="660"/>
      <c r="AF30" s="660"/>
      <c r="AG30" s="660"/>
      <c r="AH30" s="660"/>
      <c r="AI30" s="660"/>
      <c r="AJ30" s="660"/>
      <c r="AK30" s="660"/>
      <c r="AL30" s="624" t="s">
        <v>147</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309</v>
      </c>
      <c r="BH30" s="696"/>
      <c r="BI30" s="696"/>
      <c r="BJ30" s="696"/>
      <c r="BK30" s="696"/>
      <c r="BL30" s="696"/>
      <c r="BM30" s="696"/>
      <c r="BN30" s="696"/>
      <c r="BO30" s="696"/>
      <c r="BP30" s="696"/>
      <c r="BQ30" s="697"/>
      <c r="BR30" s="673"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577293</v>
      </c>
      <c r="CS30" s="622"/>
      <c r="CT30" s="622"/>
      <c r="CU30" s="622"/>
      <c r="CV30" s="622"/>
      <c r="CW30" s="622"/>
      <c r="CX30" s="622"/>
      <c r="CY30" s="623"/>
      <c r="CZ30" s="624">
        <v>3.7</v>
      </c>
      <c r="DA30" s="636"/>
      <c r="DB30" s="636"/>
      <c r="DC30" s="637"/>
      <c r="DD30" s="627">
        <v>577293</v>
      </c>
      <c r="DE30" s="622"/>
      <c r="DF30" s="622"/>
      <c r="DG30" s="622"/>
      <c r="DH30" s="622"/>
      <c r="DI30" s="622"/>
      <c r="DJ30" s="622"/>
      <c r="DK30" s="623"/>
      <c r="DL30" s="627">
        <v>577293</v>
      </c>
      <c r="DM30" s="622"/>
      <c r="DN30" s="622"/>
      <c r="DO30" s="622"/>
      <c r="DP30" s="622"/>
      <c r="DQ30" s="622"/>
      <c r="DR30" s="622"/>
      <c r="DS30" s="622"/>
      <c r="DT30" s="622"/>
      <c r="DU30" s="622"/>
      <c r="DV30" s="623"/>
      <c r="DW30" s="624">
        <v>6.9</v>
      </c>
      <c r="DX30" s="636"/>
      <c r="DY30" s="636"/>
      <c r="DZ30" s="636"/>
      <c r="EA30" s="636"/>
      <c r="EB30" s="636"/>
      <c r="EC30" s="648"/>
    </row>
    <row r="31" spans="2:133" ht="11.25" customHeight="1" x14ac:dyDescent="0.2">
      <c r="B31" s="688" t="s">
        <v>312</v>
      </c>
      <c r="C31" s="689"/>
      <c r="D31" s="689"/>
      <c r="E31" s="689"/>
      <c r="F31" s="689"/>
      <c r="G31" s="689"/>
      <c r="H31" s="689"/>
      <c r="I31" s="689"/>
      <c r="J31" s="689"/>
      <c r="K31" s="689"/>
      <c r="L31" s="689"/>
      <c r="M31" s="689"/>
      <c r="N31" s="689"/>
      <c r="O31" s="689"/>
      <c r="P31" s="689"/>
      <c r="Q31" s="690"/>
      <c r="R31" s="621">
        <v>850058</v>
      </c>
      <c r="S31" s="622"/>
      <c r="T31" s="622"/>
      <c r="U31" s="622"/>
      <c r="V31" s="622"/>
      <c r="W31" s="622"/>
      <c r="X31" s="622"/>
      <c r="Y31" s="623"/>
      <c r="Z31" s="659">
        <v>5.3</v>
      </c>
      <c r="AA31" s="659"/>
      <c r="AB31" s="659"/>
      <c r="AC31" s="659"/>
      <c r="AD31" s="660">
        <v>850058</v>
      </c>
      <c r="AE31" s="660"/>
      <c r="AF31" s="660"/>
      <c r="AG31" s="660"/>
      <c r="AH31" s="660"/>
      <c r="AI31" s="660"/>
      <c r="AJ31" s="660"/>
      <c r="AK31" s="660"/>
      <c r="AL31" s="624">
        <v>10.199999999999999</v>
      </c>
      <c r="AM31" s="625"/>
      <c r="AN31" s="625"/>
      <c r="AO31" s="661"/>
      <c r="AP31" s="691" t="s">
        <v>313</v>
      </c>
      <c r="AQ31" s="692"/>
      <c r="AR31" s="692"/>
      <c r="AS31" s="692"/>
      <c r="AT31" s="693" t="s">
        <v>314</v>
      </c>
      <c r="AU31" s="216"/>
      <c r="AV31" s="216"/>
      <c r="AW31" s="216"/>
      <c r="AX31" s="679" t="s">
        <v>190</v>
      </c>
      <c r="AY31" s="680"/>
      <c r="AZ31" s="680"/>
      <c r="BA31" s="680"/>
      <c r="BB31" s="680"/>
      <c r="BC31" s="680"/>
      <c r="BD31" s="680"/>
      <c r="BE31" s="680"/>
      <c r="BF31" s="681"/>
      <c r="BG31" s="683">
        <v>99.3</v>
      </c>
      <c r="BH31" s="684"/>
      <c r="BI31" s="684"/>
      <c r="BJ31" s="684"/>
      <c r="BK31" s="684"/>
      <c r="BL31" s="684"/>
      <c r="BM31" s="685">
        <v>97.9</v>
      </c>
      <c r="BN31" s="684"/>
      <c r="BO31" s="684"/>
      <c r="BP31" s="684"/>
      <c r="BQ31" s="686"/>
      <c r="BR31" s="683">
        <v>99.3</v>
      </c>
      <c r="BS31" s="684"/>
      <c r="BT31" s="684"/>
      <c r="BU31" s="684"/>
      <c r="BV31" s="684"/>
      <c r="BW31" s="684"/>
      <c r="BX31" s="685">
        <v>97.8</v>
      </c>
      <c r="BY31" s="684"/>
      <c r="BZ31" s="684"/>
      <c r="CA31" s="684"/>
      <c r="CB31" s="686"/>
      <c r="CD31" s="642"/>
      <c r="CE31" s="643"/>
      <c r="CF31" s="618" t="s">
        <v>315</v>
      </c>
      <c r="CG31" s="619"/>
      <c r="CH31" s="619"/>
      <c r="CI31" s="619"/>
      <c r="CJ31" s="619"/>
      <c r="CK31" s="619"/>
      <c r="CL31" s="619"/>
      <c r="CM31" s="619"/>
      <c r="CN31" s="619"/>
      <c r="CO31" s="619"/>
      <c r="CP31" s="619"/>
      <c r="CQ31" s="620"/>
      <c r="CR31" s="621">
        <v>27632</v>
      </c>
      <c r="CS31" s="634"/>
      <c r="CT31" s="634"/>
      <c r="CU31" s="634"/>
      <c r="CV31" s="634"/>
      <c r="CW31" s="634"/>
      <c r="CX31" s="634"/>
      <c r="CY31" s="635"/>
      <c r="CZ31" s="624">
        <v>0.2</v>
      </c>
      <c r="DA31" s="636"/>
      <c r="DB31" s="636"/>
      <c r="DC31" s="637"/>
      <c r="DD31" s="627">
        <v>27632</v>
      </c>
      <c r="DE31" s="634"/>
      <c r="DF31" s="634"/>
      <c r="DG31" s="634"/>
      <c r="DH31" s="634"/>
      <c r="DI31" s="634"/>
      <c r="DJ31" s="634"/>
      <c r="DK31" s="635"/>
      <c r="DL31" s="627">
        <v>27632</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2571852</v>
      </c>
      <c r="S32" s="622"/>
      <c r="T32" s="622"/>
      <c r="U32" s="622"/>
      <c r="V32" s="622"/>
      <c r="W32" s="622"/>
      <c r="X32" s="622"/>
      <c r="Y32" s="623"/>
      <c r="Z32" s="659">
        <v>16</v>
      </c>
      <c r="AA32" s="659"/>
      <c r="AB32" s="659"/>
      <c r="AC32" s="659"/>
      <c r="AD32" s="660" t="s">
        <v>147</v>
      </c>
      <c r="AE32" s="660"/>
      <c r="AF32" s="660"/>
      <c r="AG32" s="660"/>
      <c r="AH32" s="660"/>
      <c r="AI32" s="660"/>
      <c r="AJ32" s="660"/>
      <c r="AK32" s="660"/>
      <c r="AL32" s="624" t="s">
        <v>138</v>
      </c>
      <c r="AM32" s="625"/>
      <c r="AN32" s="625"/>
      <c r="AO32" s="661"/>
      <c r="AP32" s="662"/>
      <c r="AQ32" s="663"/>
      <c r="AR32" s="663"/>
      <c r="AS32" s="663"/>
      <c r="AT32" s="694"/>
      <c r="AU32" s="212" t="s">
        <v>317</v>
      </c>
      <c r="AX32" s="618" t="s">
        <v>318</v>
      </c>
      <c r="AY32" s="619"/>
      <c r="AZ32" s="619"/>
      <c r="BA32" s="619"/>
      <c r="BB32" s="619"/>
      <c r="BC32" s="619"/>
      <c r="BD32" s="619"/>
      <c r="BE32" s="619"/>
      <c r="BF32" s="620"/>
      <c r="BG32" s="687">
        <v>98.7</v>
      </c>
      <c r="BH32" s="634"/>
      <c r="BI32" s="634"/>
      <c r="BJ32" s="634"/>
      <c r="BK32" s="634"/>
      <c r="BL32" s="634"/>
      <c r="BM32" s="625">
        <v>96.2</v>
      </c>
      <c r="BN32" s="634"/>
      <c r="BO32" s="634"/>
      <c r="BP32" s="634"/>
      <c r="BQ32" s="657"/>
      <c r="BR32" s="687">
        <v>98.8</v>
      </c>
      <c r="BS32" s="634"/>
      <c r="BT32" s="634"/>
      <c r="BU32" s="634"/>
      <c r="BV32" s="634"/>
      <c r="BW32" s="634"/>
      <c r="BX32" s="625">
        <v>96</v>
      </c>
      <c r="BY32" s="634"/>
      <c r="BZ32" s="634"/>
      <c r="CA32" s="634"/>
      <c r="CB32" s="657"/>
      <c r="CD32" s="644"/>
      <c r="CE32" s="645"/>
      <c r="CF32" s="618" t="s">
        <v>319</v>
      </c>
      <c r="CG32" s="619"/>
      <c r="CH32" s="619"/>
      <c r="CI32" s="619"/>
      <c r="CJ32" s="619"/>
      <c r="CK32" s="619"/>
      <c r="CL32" s="619"/>
      <c r="CM32" s="619"/>
      <c r="CN32" s="619"/>
      <c r="CO32" s="619"/>
      <c r="CP32" s="619"/>
      <c r="CQ32" s="620"/>
      <c r="CR32" s="621" t="s">
        <v>147</v>
      </c>
      <c r="CS32" s="622"/>
      <c r="CT32" s="622"/>
      <c r="CU32" s="622"/>
      <c r="CV32" s="622"/>
      <c r="CW32" s="622"/>
      <c r="CX32" s="622"/>
      <c r="CY32" s="623"/>
      <c r="CZ32" s="624" t="s">
        <v>147</v>
      </c>
      <c r="DA32" s="636"/>
      <c r="DB32" s="636"/>
      <c r="DC32" s="637"/>
      <c r="DD32" s="627" t="s">
        <v>147</v>
      </c>
      <c r="DE32" s="622"/>
      <c r="DF32" s="622"/>
      <c r="DG32" s="622"/>
      <c r="DH32" s="622"/>
      <c r="DI32" s="622"/>
      <c r="DJ32" s="622"/>
      <c r="DK32" s="623"/>
      <c r="DL32" s="627" t="s">
        <v>147</v>
      </c>
      <c r="DM32" s="622"/>
      <c r="DN32" s="622"/>
      <c r="DO32" s="622"/>
      <c r="DP32" s="622"/>
      <c r="DQ32" s="622"/>
      <c r="DR32" s="622"/>
      <c r="DS32" s="622"/>
      <c r="DT32" s="622"/>
      <c r="DU32" s="622"/>
      <c r="DV32" s="623"/>
      <c r="DW32" s="624" t="s">
        <v>147</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144534</v>
      </c>
      <c r="S33" s="622"/>
      <c r="T33" s="622"/>
      <c r="U33" s="622"/>
      <c r="V33" s="622"/>
      <c r="W33" s="622"/>
      <c r="X33" s="622"/>
      <c r="Y33" s="623"/>
      <c r="Z33" s="659">
        <v>0.9</v>
      </c>
      <c r="AA33" s="659"/>
      <c r="AB33" s="659"/>
      <c r="AC33" s="659"/>
      <c r="AD33" s="660">
        <v>187</v>
      </c>
      <c r="AE33" s="660"/>
      <c r="AF33" s="660"/>
      <c r="AG33" s="660"/>
      <c r="AH33" s="660"/>
      <c r="AI33" s="660"/>
      <c r="AJ33" s="660"/>
      <c r="AK33" s="660"/>
      <c r="AL33" s="624">
        <v>0</v>
      </c>
      <c r="AM33" s="625"/>
      <c r="AN33" s="625"/>
      <c r="AO33" s="661"/>
      <c r="AP33" s="664"/>
      <c r="AQ33" s="665"/>
      <c r="AR33" s="665"/>
      <c r="AS33" s="665"/>
      <c r="AT33" s="695"/>
      <c r="AU33" s="217"/>
      <c r="AV33" s="217"/>
      <c r="AW33" s="217"/>
      <c r="AX33" s="602" t="s">
        <v>321</v>
      </c>
      <c r="AY33" s="603"/>
      <c r="AZ33" s="603"/>
      <c r="BA33" s="603"/>
      <c r="BB33" s="603"/>
      <c r="BC33" s="603"/>
      <c r="BD33" s="603"/>
      <c r="BE33" s="603"/>
      <c r="BF33" s="604"/>
      <c r="BG33" s="682">
        <v>99.6</v>
      </c>
      <c r="BH33" s="606"/>
      <c r="BI33" s="606"/>
      <c r="BJ33" s="606"/>
      <c r="BK33" s="606"/>
      <c r="BL33" s="606"/>
      <c r="BM33" s="652">
        <v>98.7</v>
      </c>
      <c r="BN33" s="606"/>
      <c r="BO33" s="606"/>
      <c r="BP33" s="606"/>
      <c r="BQ33" s="669"/>
      <c r="BR33" s="682">
        <v>99.5</v>
      </c>
      <c r="BS33" s="606"/>
      <c r="BT33" s="606"/>
      <c r="BU33" s="606"/>
      <c r="BV33" s="606"/>
      <c r="BW33" s="606"/>
      <c r="BX33" s="652">
        <v>98.6</v>
      </c>
      <c r="BY33" s="606"/>
      <c r="BZ33" s="606"/>
      <c r="CA33" s="606"/>
      <c r="CB33" s="669"/>
      <c r="CD33" s="618" t="s">
        <v>322</v>
      </c>
      <c r="CE33" s="619"/>
      <c r="CF33" s="619"/>
      <c r="CG33" s="619"/>
      <c r="CH33" s="619"/>
      <c r="CI33" s="619"/>
      <c r="CJ33" s="619"/>
      <c r="CK33" s="619"/>
      <c r="CL33" s="619"/>
      <c r="CM33" s="619"/>
      <c r="CN33" s="619"/>
      <c r="CO33" s="619"/>
      <c r="CP33" s="619"/>
      <c r="CQ33" s="620"/>
      <c r="CR33" s="621">
        <v>7536637</v>
      </c>
      <c r="CS33" s="634"/>
      <c r="CT33" s="634"/>
      <c r="CU33" s="634"/>
      <c r="CV33" s="634"/>
      <c r="CW33" s="634"/>
      <c r="CX33" s="634"/>
      <c r="CY33" s="635"/>
      <c r="CZ33" s="624">
        <v>48.2</v>
      </c>
      <c r="DA33" s="636"/>
      <c r="DB33" s="636"/>
      <c r="DC33" s="637"/>
      <c r="DD33" s="627">
        <v>5744859</v>
      </c>
      <c r="DE33" s="634"/>
      <c r="DF33" s="634"/>
      <c r="DG33" s="634"/>
      <c r="DH33" s="634"/>
      <c r="DI33" s="634"/>
      <c r="DJ33" s="634"/>
      <c r="DK33" s="635"/>
      <c r="DL33" s="627">
        <v>3538774</v>
      </c>
      <c r="DM33" s="634"/>
      <c r="DN33" s="634"/>
      <c r="DO33" s="634"/>
      <c r="DP33" s="634"/>
      <c r="DQ33" s="634"/>
      <c r="DR33" s="634"/>
      <c r="DS33" s="634"/>
      <c r="DT33" s="634"/>
      <c r="DU33" s="634"/>
      <c r="DV33" s="635"/>
      <c r="DW33" s="624">
        <v>42.4</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13719</v>
      </c>
      <c r="S34" s="622"/>
      <c r="T34" s="622"/>
      <c r="U34" s="622"/>
      <c r="V34" s="622"/>
      <c r="W34" s="622"/>
      <c r="X34" s="622"/>
      <c r="Y34" s="623"/>
      <c r="Z34" s="659">
        <v>0.1</v>
      </c>
      <c r="AA34" s="659"/>
      <c r="AB34" s="659"/>
      <c r="AC34" s="659"/>
      <c r="AD34" s="660" t="s">
        <v>147</v>
      </c>
      <c r="AE34" s="660"/>
      <c r="AF34" s="660"/>
      <c r="AG34" s="660"/>
      <c r="AH34" s="660"/>
      <c r="AI34" s="660"/>
      <c r="AJ34" s="660"/>
      <c r="AK34" s="660"/>
      <c r="AL34" s="624" t="s">
        <v>242</v>
      </c>
      <c r="AM34" s="625"/>
      <c r="AN34" s="625"/>
      <c r="AO34" s="661"/>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18" t="s">
        <v>324</v>
      </c>
      <c r="CE34" s="619"/>
      <c r="CF34" s="619"/>
      <c r="CG34" s="619"/>
      <c r="CH34" s="619"/>
      <c r="CI34" s="619"/>
      <c r="CJ34" s="619"/>
      <c r="CK34" s="619"/>
      <c r="CL34" s="619"/>
      <c r="CM34" s="619"/>
      <c r="CN34" s="619"/>
      <c r="CO34" s="619"/>
      <c r="CP34" s="619"/>
      <c r="CQ34" s="620"/>
      <c r="CR34" s="621">
        <v>2862189</v>
      </c>
      <c r="CS34" s="622"/>
      <c r="CT34" s="622"/>
      <c r="CU34" s="622"/>
      <c r="CV34" s="622"/>
      <c r="CW34" s="622"/>
      <c r="CX34" s="622"/>
      <c r="CY34" s="623"/>
      <c r="CZ34" s="624">
        <v>18.3</v>
      </c>
      <c r="DA34" s="636"/>
      <c r="DB34" s="636"/>
      <c r="DC34" s="637"/>
      <c r="DD34" s="627">
        <v>1847964</v>
      </c>
      <c r="DE34" s="622"/>
      <c r="DF34" s="622"/>
      <c r="DG34" s="622"/>
      <c r="DH34" s="622"/>
      <c r="DI34" s="622"/>
      <c r="DJ34" s="622"/>
      <c r="DK34" s="623"/>
      <c r="DL34" s="627">
        <v>1447991</v>
      </c>
      <c r="DM34" s="622"/>
      <c r="DN34" s="622"/>
      <c r="DO34" s="622"/>
      <c r="DP34" s="622"/>
      <c r="DQ34" s="622"/>
      <c r="DR34" s="622"/>
      <c r="DS34" s="622"/>
      <c r="DT34" s="622"/>
      <c r="DU34" s="622"/>
      <c r="DV34" s="623"/>
      <c r="DW34" s="624">
        <v>17.3</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273680</v>
      </c>
      <c r="S35" s="622"/>
      <c r="T35" s="622"/>
      <c r="U35" s="622"/>
      <c r="V35" s="622"/>
      <c r="W35" s="622"/>
      <c r="X35" s="622"/>
      <c r="Y35" s="623"/>
      <c r="Z35" s="659">
        <v>1.7</v>
      </c>
      <c r="AA35" s="659"/>
      <c r="AB35" s="659"/>
      <c r="AC35" s="659"/>
      <c r="AD35" s="660" t="s">
        <v>147</v>
      </c>
      <c r="AE35" s="660"/>
      <c r="AF35" s="660"/>
      <c r="AG35" s="660"/>
      <c r="AH35" s="660"/>
      <c r="AI35" s="660"/>
      <c r="AJ35" s="660"/>
      <c r="AK35" s="660"/>
      <c r="AL35" s="624" t="s">
        <v>147</v>
      </c>
      <c r="AM35" s="625"/>
      <c r="AN35" s="625"/>
      <c r="AO35" s="661"/>
      <c r="AP35" s="220"/>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65608</v>
      </c>
      <c r="CS35" s="634"/>
      <c r="CT35" s="634"/>
      <c r="CU35" s="634"/>
      <c r="CV35" s="634"/>
      <c r="CW35" s="634"/>
      <c r="CX35" s="634"/>
      <c r="CY35" s="635"/>
      <c r="CZ35" s="624">
        <v>0.4</v>
      </c>
      <c r="DA35" s="636"/>
      <c r="DB35" s="636"/>
      <c r="DC35" s="637"/>
      <c r="DD35" s="627">
        <v>54260</v>
      </c>
      <c r="DE35" s="634"/>
      <c r="DF35" s="634"/>
      <c r="DG35" s="634"/>
      <c r="DH35" s="634"/>
      <c r="DI35" s="634"/>
      <c r="DJ35" s="634"/>
      <c r="DK35" s="635"/>
      <c r="DL35" s="627">
        <v>53565</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695294</v>
      </c>
      <c r="S36" s="622"/>
      <c r="T36" s="622"/>
      <c r="U36" s="622"/>
      <c r="V36" s="622"/>
      <c r="W36" s="622"/>
      <c r="X36" s="622"/>
      <c r="Y36" s="623"/>
      <c r="Z36" s="659">
        <v>4.3</v>
      </c>
      <c r="AA36" s="659"/>
      <c r="AB36" s="659"/>
      <c r="AC36" s="659"/>
      <c r="AD36" s="660" t="s">
        <v>147</v>
      </c>
      <c r="AE36" s="660"/>
      <c r="AF36" s="660"/>
      <c r="AG36" s="660"/>
      <c r="AH36" s="660"/>
      <c r="AI36" s="660"/>
      <c r="AJ36" s="660"/>
      <c r="AK36" s="660"/>
      <c r="AL36" s="624" t="s">
        <v>147</v>
      </c>
      <c r="AM36" s="625"/>
      <c r="AN36" s="625"/>
      <c r="AO36" s="661"/>
      <c r="AP36" s="220"/>
      <c r="AQ36" s="670" t="s">
        <v>330</v>
      </c>
      <c r="AR36" s="671"/>
      <c r="AS36" s="671"/>
      <c r="AT36" s="671"/>
      <c r="AU36" s="671"/>
      <c r="AV36" s="671"/>
      <c r="AW36" s="671"/>
      <c r="AX36" s="671"/>
      <c r="AY36" s="672"/>
      <c r="AZ36" s="676">
        <v>1806664</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6588</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2387846</v>
      </c>
      <c r="CS36" s="622"/>
      <c r="CT36" s="622"/>
      <c r="CU36" s="622"/>
      <c r="CV36" s="622"/>
      <c r="CW36" s="622"/>
      <c r="CX36" s="622"/>
      <c r="CY36" s="623"/>
      <c r="CZ36" s="624">
        <v>15.3</v>
      </c>
      <c r="DA36" s="636"/>
      <c r="DB36" s="636"/>
      <c r="DC36" s="637"/>
      <c r="DD36" s="627">
        <v>1838707</v>
      </c>
      <c r="DE36" s="622"/>
      <c r="DF36" s="622"/>
      <c r="DG36" s="622"/>
      <c r="DH36" s="622"/>
      <c r="DI36" s="622"/>
      <c r="DJ36" s="622"/>
      <c r="DK36" s="623"/>
      <c r="DL36" s="627">
        <v>1245987</v>
      </c>
      <c r="DM36" s="622"/>
      <c r="DN36" s="622"/>
      <c r="DO36" s="622"/>
      <c r="DP36" s="622"/>
      <c r="DQ36" s="622"/>
      <c r="DR36" s="622"/>
      <c r="DS36" s="622"/>
      <c r="DT36" s="622"/>
      <c r="DU36" s="622"/>
      <c r="DV36" s="623"/>
      <c r="DW36" s="624">
        <v>14.9</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184044</v>
      </c>
      <c r="S37" s="622"/>
      <c r="T37" s="622"/>
      <c r="U37" s="622"/>
      <c r="V37" s="622"/>
      <c r="W37" s="622"/>
      <c r="X37" s="622"/>
      <c r="Y37" s="623"/>
      <c r="Z37" s="659">
        <v>1.1000000000000001</v>
      </c>
      <c r="AA37" s="659"/>
      <c r="AB37" s="659"/>
      <c r="AC37" s="659"/>
      <c r="AD37" s="660">
        <v>3800</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268207</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-288412</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488874</v>
      </c>
      <c r="CS37" s="634"/>
      <c r="CT37" s="634"/>
      <c r="CU37" s="634"/>
      <c r="CV37" s="634"/>
      <c r="CW37" s="634"/>
      <c r="CX37" s="634"/>
      <c r="CY37" s="635"/>
      <c r="CZ37" s="624">
        <v>3.1</v>
      </c>
      <c r="DA37" s="636"/>
      <c r="DB37" s="636"/>
      <c r="DC37" s="637"/>
      <c r="DD37" s="627">
        <v>327939</v>
      </c>
      <c r="DE37" s="634"/>
      <c r="DF37" s="634"/>
      <c r="DG37" s="634"/>
      <c r="DH37" s="634"/>
      <c r="DI37" s="634"/>
      <c r="DJ37" s="634"/>
      <c r="DK37" s="635"/>
      <c r="DL37" s="627">
        <v>316243</v>
      </c>
      <c r="DM37" s="634"/>
      <c r="DN37" s="634"/>
      <c r="DO37" s="634"/>
      <c r="DP37" s="634"/>
      <c r="DQ37" s="634"/>
      <c r="DR37" s="634"/>
      <c r="DS37" s="634"/>
      <c r="DT37" s="634"/>
      <c r="DU37" s="634"/>
      <c r="DV37" s="635"/>
      <c r="DW37" s="624">
        <v>3.8</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290000</v>
      </c>
      <c r="S38" s="622"/>
      <c r="T38" s="622"/>
      <c r="U38" s="622"/>
      <c r="V38" s="622"/>
      <c r="W38" s="622"/>
      <c r="X38" s="622"/>
      <c r="Y38" s="623"/>
      <c r="Z38" s="659">
        <v>1.8</v>
      </c>
      <c r="AA38" s="659"/>
      <c r="AB38" s="659"/>
      <c r="AC38" s="659"/>
      <c r="AD38" s="660" t="s">
        <v>242</v>
      </c>
      <c r="AE38" s="660"/>
      <c r="AF38" s="660"/>
      <c r="AG38" s="660"/>
      <c r="AH38" s="660"/>
      <c r="AI38" s="660"/>
      <c r="AJ38" s="660"/>
      <c r="AK38" s="660"/>
      <c r="AL38" s="624" t="s">
        <v>242</v>
      </c>
      <c r="AM38" s="625"/>
      <c r="AN38" s="625"/>
      <c r="AO38" s="661"/>
      <c r="AQ38" s="654" t="s">
        <v>338</v>
      </c>
      <c r="AR38" s="655"/>
      <c r="AS38" s="655"/>
      <c r="AT38" s="655"/>
      <c r="AU38" s="655"/>
      <c r="AV38" s="655"/>
      <c r="AW38" s="655"/>
      <c r="AX38" s="655"/>
      <c r="AY38" s="656"/>
      <c r="AZ38" s="621">
        <v>243052</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4903</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1295405</v>
      </c>
      <c r="CS38" s="622"/>
      <c r="CT38" s="622"/>
      <c r="CU38" s="622"/>
      <c r="CV38" s="622"/>
      <c r="CW38" s="622"/>
      <c r="CX38" s="622"/>
      <c r="CY38" s="623"/>
      <c r="CZ38" s="624">
        <v>8.3000000000000007</v>
      </c>
      <c r="DA38" s="636"/>
      <c r="DB38" s="636"/>
      <c r="DC38" s="637"/>
      <c r="DD38" s="627">
        <v>1109099</v>
      </c>
      <c r="DE38" s="622"/>
      <c r="DF38" s="622"/>
      <c r="DG38" s="622"/>
      <c r="DH38" s="622"/>
      <c r="DI38" s="622"/>
      <c r="DJ38" s="622"/>
      <c r="DK38" s="623"/>
      <c r="DL38" s="627">
        <v>782107</v>
      </c>
      <c r="DM38" s="622"/>
      <c r="DN38" s="622"/>
      <c r="DO38" s="622"/>
      <c r="DP38" s="622"/>
      <c r="DQ38" s="622"/>
      <c r="DR38" s="622"/>
      <c r="DS38" s="622"/>
      <c r="DT38" s="622"/>
      <c r="DU38" s="622"/>
      <c r="DV38" s="623"/>
      <c r="DW38" s="624">
        <v>9.4</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147</v>
      </c>
      <c r="S39" s="622"/>
      <c r="T39" s="622"/>
      <c r="U39" s="622"/>
      <c r="V39" s="622"/>
      <c r="W39" s="622"/>
      <c r="X39" s="622"/>
      <c r="Y39" s="623"/>
      <c r="Z39" s="659" t="s">
        <v>138</v>
      </c>
      <c r="AA39" s="659"/>
      <c r="AB39" s="659"/>
      <c r="AC39" s="659"/>
      <c r="AD39" s="660" t="s">
        <v>242</v>
      </c>
      <c r="AE39" s="660"/>
      <c r="AF39" s="660"/>
      <c r="AG39" s="660"/>
      <c r="AH39" s="660"/>
      <c r="AI39" s="660"/>
      <c r="AJ39" s="660"/>
      <c r="AK39" s="660"/>
      <c r="AL39" s="624" t="s">
        <v>147</v>
      </c>
      <c r="AM39" s="625"/>
      <c r="AN39" s="625"/>
      <c r="AO39" s="661"/>
      <c r="AQ39" s="654" t="s">
        <v>342</v>
      </c>
      <c r="AR39" s="655"/>
      <c r="AS39" s="655"/>
      <c r="AT39" s="655"/>
      <c r="AU39" s="655"/>
      <c r="AV39" s="655"/>
      <c r="AW39" s="655"/>
      <c r="AX39" s="655"/>
      <c r="AY39" s="656"/>
      <c r="AZ39" s="621" t="s">
        <v>147</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7679</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885589</v>
      </c>
      <c r="CS39" s="634"/>
      <c r="CT39" s="634"/>
      <c r="CU39" s="634"/>
      <c r="CV39" s="634"/>
      <c r="CW39" s="634"/>
      <c r="CX39" s="634"/>
      <c r="CY39" s="635"/>
      <c r="CZ39" s="624">
        <v>5.7</v>
      </c>
      <c r="DA39" s="636"/>
      <c r="DB39" s="636"/>
      <c r="DC39" s="637"/>
      <c r="DD39" s="627">
        <v>884829</v>
      </c>
      <c r="DE39" s="634"/>
      <c r="DF39" s="634"/>
      <c r="DG39" s="634"/>
      <c r="DH39" s="634"/>
      <c r="DI39" s="634"/>
      <c r="DJ39" s="634"/>
      <c r="DK39" s="635"/>
      <c r="DL39" s="627" t="s">
        <v>147</v>
      </c>
      <c r="DM39" s="634"/>
      <c r="DN39" s="634"/>
      <c r="DO39" s="634"/>
      <c r="DP39" s="634"/>
      <c r="DQ39" s="634"/>
      <c r="DR39" s="634"/>
      <c r="DS39" s="634"/>
      <c r="DT39" s="634"/>
      <c r="DU39" s="634"/>
      <c r="DV39" s="635"/>
      <c r="DW39" s="624" t="s">
        <v>147</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t="s">
        <v>242</v>
      </c>
      <c r="S40" s="622"/>
      <c r="T40" s="622"/>
      <c r="U40" s="622"/>
      <c r="V40" s="622"/>
      <c r="W40" s="622"/>
      <c r="X40" s="622"/>
      <c r="Y40" s="623"/>
      <c r="Z40" s="659" t="s">
        <v>147</v>
      </c>
      <c r="AA40" s="659"/>
      <c r="AB40" s="659"/>
      <c r="AC40" s="659"/>
      <c r="AD40" s="660" t="s">
        <v>147</v>
      </c>
      <c r="AE40" s="660"/>
      <c r="AF40" s="660"/>
      <c r="AG40" s="660"/>
      <c r="AH40" s="660"/>
      <c r="AI40" s="660"/>
      <c r="AJ40" s="660"/>
      <c r="AK40" s="660"/>
      <c r="AL40" s="624" t="s">
        <v>147</v>
      </c>
      <c r="AM40" s="625"/>
      <c r="AN40" s="625"/>
      <c r="AO40" s="661"/>
      <c r="AQ40" s="654" t="s">
        <v>346</v>
      </c>
      <c r="AR40" s="655"/>
      <c r="AS40" s="655"/>
      <c r="AT40" s="655"/>
      <c r="AU40" s="655"/>
      <c r="AV40" s="655"/>
      <c r="AW40" s="655"/>
      <c r="AX40" s="655"/>
      <c r="AY40" s="656"/>
      <c r="AZ40" s="621" t="s">
        <v>147</v>
      </c>
      <c r="BA40" s="622"/>
      <c r="BB40" s="622"/>
      <c r="BC40" s="622"/>
      <c r="BD40" s="634"/>
      <c r="BE40" s="634"/>
      <c r="BF40" s="657"/>
      <c r="BG40" s="662" t="s">
        <v>347</v>
      </c>
      <c r="BH40" s="663"/>
      <c r="BI40" s="663"/>
      <c r="BJ40" s="663"/>
      <c r="BK40" s="663"/>
      <c r="BL40" s="221"/>
      <c r="BM40" s="619" t="s">
        <v>348</v>
      </c>
      <c r="BN40" s="619"/>
      <c r="BO40" s="619"/>
      <c r="BP40" s="619"/>
      <c r="BQ40" s="619"/>
      <c r="BR40" s="619"/>
      <c r="BS40" s="619"/>
      <c r="BT40" s="619"/>
      <c r="BU40" s="620"/>
      <c r="BV40" s="621">
        <v>86</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40000</v>
      </c>
      <c r="CS40" s="622"/>
      <c r="CT40" s="622"/>
      <c r="CU40" s="622"/>
      <c r="CV40" s="622"/>
      <c r="CW40" s="622"/>
      <c r="CX40" s="622"/>
      <c r="CY40" s="623"/>
      <c r="CZ40" s="624">
        <v>0.3</v>
      </c>
      <c r="DA40" s="636"/>
      <c r="DB40" s="636"/>
      <c r="DC40" s="637"/>
      <c r="DD40" s="627">
        <v>10000</v>
      </c>
      <c r="DE40" s="622"/>
      <c r="DF40" s="622"/>
      <c r="DG40" s="622"/>
      <c r="DH40" s="622"/>
      <c r="DI40" s="622"/>
      <c r="DJ40" s="622"/>
      <c r="DK40" s="623"/>
      <c r="DL40" s="627">
        <v>9124</v>
      </c>
      <c r="DM40" s="622"/>
      <c r="DN40" s="622"/>
      <c r="DO40" s="622"/>
      <c r="DP40" s="622"/>
      <c r="DQ40" s="622"/>
      <c r="DR40" s="622"/>
      <c r="DS40" s="622"/>
      <c r="DT40" s="622"/>
      <c r="DU40" s="622"/>
      <c r="DV40" s="623"/>
      <c r="DW40" s="624">
        <v>0.1</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16112928</v>
      </c>
      <c r="S41" s="646"/>
      <c r="T41" s="646"/>
      <c r="U41" s="646"/>
      <c r="V41" s="646"/>
      <c r="W41" s="646"/>
      <c r="X41" s="646"/>
      <c r="Y41" s="649"/>
      <c r="Z41" s="650">
        <v>100</v>
      </c>
      <c r="AA41" s="650"/>
      <c r="AB41" s="650"/>
      <c r="AC41" s="650"/>
      <c r="AD41" s="651">
        <v>8345921</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495257</v>
      </c>
      <c r="BA41" s="622"/>
      <c r="BB41" s="622"/>
      <c r="BC41" s="622"/>
      <c r="BD41" s="634"/>
      <c r="BE41" s="634"/>
      <c r="BF41" s="657"/>
      <c r="BG41" s="662"/>
      <c r="BH41" s="663"/>
      <c r="BI41" s="663"/>
      <c r="BJ41" s="663"/>
      <c r="BK41" s="663"/>
      <c r="BL41" s="221"/>
      <c r="BM41" s="619" t="s">
        <v>352</v>
      </c>
      <c r="BN41" s="619"/>
      <c r="BO41" s="619"/>
      <c r="BP41" s="619"/>
      <c r="BQ41" s="619"/>
      <c r="BR41" s="619"/>
      <c r="BS41" s="619"/>
      <c r="BT41" s="619"/>
      <c r="BU41" s="620"/>
      <c r="BV41" s="621" t="s">
        <v>138</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147</v>
      </c>
      <c r="CS41" s="634"/>
      <c r="CT41" s="634"/>
      <c r="CU41" s="634"/>
      <c r="CV41" s="634"/>
      <c r="CW41" s="634"/>
      <c r="CX41" s="634"/>
      <c r="CY41" s="635"/>
      <c r="CZ41" s="624" t="s">
        <v>147</v>
      </c>
      <c r="DA41" s="636"/>
      <c r="DB41" s="636"/>
      <c r="DC41" s="637"/>
      <c r="DD41" s="627" t="s">
        <v>138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800148</v>
      </c>
      <c r="BA42" s="646"/>
      <c r="BB42" s="646"/>
      <c r="BC42" s="646"/>
      <c r="BD42" s="606"/>
      <c r="BE42" s="606"/>
      <c r="BF42" s="669"/>
      <c r="BG42" s="664"/>
      <c r="BH42" s="665"/>
      <c r="BI42" s="665"/>
      <c r="BJ42" s="665"/>
      <c r="BK42" s="665"/>
      <c r="BL42" s="222"/>
      <c r="BM42" s="603" t="s">
        <v>355</v>
      </c>
      <c r="BN42" s="603"/>
      <c r="BO42" s="603"/>
      <c r="BP42" s="603"/>
      <c r="BQ42" s="603"/>
      <c r="BR42" s="603"/>
      <c r="BS42" s="603"/>
      <c r="BT42" s="603"/>
      <c r="BU42" s="604"/>
      <c r="BV42" s="605">
        <v>321</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1543824</v>
      </c>
      <c r="CS42" s="634"/>
      <c r="CT42" s="634"/>
      <c r="CU42" s="634"/>
      <c r="CV42" s="634"/>
      <c r="CW42" s="634"/>
      <c r="CX42" s="634"/>
      <c r="CY42" s="635"/>
      <c r="CZ42" s="624">
        <v>9.9</v>
      </c>
      <c r="DA42" s="636"/>
      <c r="DB42" s="636"/>
      <c r="DC42" s="637"/>
      <c r="DD42" s="627">
        <v>497030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2" t="s">
        <v>357</v>
      </c>
      <c r="CD43" s="618" t="s">
        <v>358</v>
      </c>
      <c r="CE43" s="619"/>
      <c r="CF43" s="619"/>
      <c r="CG43" s="619"/>
      <c r="CH43" s="619"/>
      <c r="CI43" s="619"/>
      <c r="CJ43" s="619"/>
      <c r="CK43" s="619"/>
      <c r="CL43" s="619"/>
      <c r="CM43" s="619"/>
      <c r="CN43" s="619"/>
      <c r="CO43" s="619"/>
      <c r="CP43" s="619"/>
      <c r="CQ43" s="620"/>
      <c r="CR43" s="621">
        <v>17150</v>
      </c>
      <c r="CS43" s="634"/>
      <c r="CT43" s="634"/>
      <c r="CU43" s="634"/>
      <c r="CV43" s="634"/>
      <c r="CW43" s="634"/>
      <c r="CX43" s="634"/>
      <c r="CY43" s="635"/>
      <c r="CZ43" s="624">
        <v>0.1</v>
      </c>
      <c r="DA43" s="636"/>
      <c r="DB43" s="636"/>
      <c r="DC43" s="637"/>
      <c r="DD43" s="627">
        <v>17150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1543824</v>
      </c>
      <c r="CS44" s="622"/>
      <c r="CT44" s="622"/>
      <c r="CU44" s="622"/>
      <c r="CV44" s="622"/>
      <c r="CW44" s="622"/>
      <c r="CX44" s="622"/>
      <c r="CY44" s="623"/>
      <c r="CZ44" s="624">
        <v>9.9</v>
      </c>
      <c r="DA44" s="625"/>
      <c r="DB44" s="625"/>
      <c r="DC44" s="626"/>
      <c r="DD44" s="627">
        <v>497030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456463</v>
      </c>
      <c r="CS45" s="634"/>
      <c r="CT45" s="634"/>
      <c r="CU45" s="634"/>
      <c r="CV45" s="634"/>
      <c r="CW45" s="634"/>
      <c r="CX45" s="634"/>
      <c r="CY45" s="635"/>
      <c r="CZ45" s="624">
        <v>2.9</v>
      </c>
      <c r="DA45" s="636"/>
      <c r="DB45" s="636"/>
      <c r="DC45" s="637"/>
      <c r="DD45" s="627">
        <v>25352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3"/>
      <c r="CD46" s="642"/>
      <c r="CE46" s="643"/>
      <c r="CF46" s="618" t="s">
        <v>363</v>
      </c>
      <c r="CG46" s="619"/>
      <c r="CH46" s="619"/>
      <c r="CI46" s="619"/>
      <c r="CJ46" s="619"/>
      <c r="CK46" s="619"/>
      <c r="CL46" s="619"/>
      <c r="CM46" s="619"/>
      <c r="CN46" s="619"/>
      <c r="CO46" s="619"/>
      <c r="CP46" s="619"/>
      <c r="CQ46" s="620"/>
      <c r="CR46" s="621">
        <v>1087361</v>
      </c>
      <c r="CS46" s="622"/>
      <c r="CT46" s="622"/>
      <c r="CU46" s="622"/>
      <c r="CV46" s="622"/>
      <c r="CW46" s="622"/>
      <c r="CX46" s="622"/>
      <c r="CY46" s="623"/>
      <c r="CZ46" s="624">
        <v>6.9</v>
      </c>
      <c r="DA46" s="625"/>
      <c r="DB46" s="625"/>
      <c r="DC46" s="626"/>
      <c r="DD46" s="627">
        <v>471678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3"/>
      <c r="CD47" s="642"/>
      <c r="CE47" s="643"/>
      <c r="CF47" s="618" t="s">
        <v>364</v>
      </c>
      <c r="CG47" s="619"/>
      <c r="CH47" s="619"/>
      <c r="CI47" s="619"/>
      <c r="CJ47" s="619"/>
      <c r="CK47" s="619"/>
      <c r="CL47" s="619"/>
      <c r="CM47" s="619"/>
      <c r="CN47" s="619"/>
      <c r="CO47" s="619"/>
      <c r="CP47" s="619"/>
      <c r="CQ47" s="620"/>
      <c r="CR47" s="621" t="s">
        <v>147</v>
      </c>
      <c r="CS47" s="634"/>
      <c r="CT47" s="634"/>
      <c r="CU47" s="634"/>
      <c r="CV47" s="634"/>
      <c r="CW47" s="634"/>
      <c r="CX47" s="634"/>
      <c r="CY47" s="635"/>
      <c r="CZ47" s="624" t="s">
        <v>147</v>
      </c>
      <c r="DA47" s="636"/>
      <c r="DB47" s="636"/>
      <c r="DC47" s="637"/>
      <c r="DD47" s="627" t="s">
        <v>147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3"/>
      <c r="CD48" s="644"/>
      <c r="CE48" s="645"/>
      <c r="CF48" s="618" t="s">
        <v>365</v>
      </c>
      <c r="CG48" s="619"/>
      <c r="CH48" s="619"/>
      <c r="CI48" s="619"/>
      <c r="CJ48" s="619"/>
      <c r="CK48" s="619"/>
      <c r="CL48" s="619"/>
      <c r="CM48" s="619"/>
      <c r="CN48" s="619"/>
      <c r="CO48" s="619"/>
      <c r="CP48" s="619"/>
      <c r="CQ48" s="620"/>
      <c r="CR48" s="621" t="s">
        <v>138</v>
      </c>
      <c r="CS48" s="622"/>
      <c r="CT48" s="622"/>
      <c r="CU48" s="622"/>
      <c r="CV48" s="622"/>
      <c r="CW48" s="622"/>
      <c r="CX48" s="622"/>
      <c r="CY48" s="623"/>
      <c r="CZ48" s="624" t="s">
        <v>147</v>
      </c>
      <c r="DA48" s="625"/>
      <c r="DB48" s="625"/>
      <c r="DC48" s="626"/>
      <c r="DD48" s="627" t="s">
        <v>242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3"/>
      <c r="CD49" s="602" t="s">
        <v>366</v>
      </c>
      <c r="CE49" s="603"/>
      <c r="CF49" s="603"/>
      <c r="CG49" s="603"/>
      <c r="CH49" s="603"/>
      <c r="CI49" s="603"/>
      <c r="CJ49" s="603"/>
      <c r="CK49" s="603"/>
      <c r="CL49" s="603"/>
      <c r="CM49" s="603"/>
      <c r="CN49" s="603"/>
      <c r="CO49" s="603"/>
      <c r="CP49" s="603"/>
      <c r="CQ49" s="604"/>
      <c r="CR49" s="605">
        <v>15648623</v>
      </c>
      <c r="CS49" s="606"/>
      <c r="CT49" s="606"/>
      <c r="CU49" s="606"/>
      <c r="CV49" s="606"/>
      <c r="CW49" s="606"/>
      <c r="CX49" s="606"/>
      <c r="CY49" s="607"/>
      <c r="CZ49" s="608">
        <v>100</v>
      </c>
      <c r="DA49" s="609"/>
      <c r="DB49" s="609"/>
      <c r="DC49" s="610"/>
      <c r="DD49" s="611">
        <v>10251461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r73H12WXthF41k4eHK54CO9imYM8fspSW5WRhrhKRIgPEpz4FTmCw8AuJEo06YTkJ06zw2XR/477KhcZO9gTyA==" saltValue="h/bsGes8TcWCR9fy9rpbi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9" customWidth="1"/>
    <col min="131" max="131" width="1.66406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91" t="s">
        <v>368</v>
      </c>
      <c r="DK2" s="1092"/>
      <c r="DL2" s="1092"/>
      <c r="DM2" s="1092"/>
      <c r="DN2" s="1092"/>
      <c r="DO2" s="1093"/>
      <c r="DP2" s="226"/>
      <c r="DQ2" s="1091" t="s">
        <v>369</v>
      </c>
      <c r="DR2" s="1092"/>
      <c r="DS2" s="1092"/>
      <c r="DT2" s="1092"/>
      <c r="DU2" s="1092"/>
      <c r="DV2" s="1092"/>
      <c r="DW2" s="1092"/>
      <c r="DX2" s="1092"/>
      <c r="DY2" s="1092"/>
      <c r="DZ2" s="1093"/>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0"/>
      <c r="BA4" s="230"/>
      <c r="BB4" s="230"/>
      <c r="BC4" s="230"/>
      <c r="BD4" s="230"/>
      <c r="BE4" s="231"/>
      <c r="BF4" s="231"/>
      <c r="BG4" s="231"/>
      <c r="BH4" s="231"/>
      <c r="BI4" s="231"/>
      <c r="BJ4" s="231"/>
      <c r="BK4" s="231"/>
      <c r="BL4" s="231"/>
      <c r="BM4" s="231"/>
      <c r="BN4" s="231"/>
      <c r="BO4" s="231"/>
      <c r="BP4" s="231"/>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2"/>
    </row>
    <row r="5" spans="1:131" s="233"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0"/>
      <c r="BA5" s="230"/>
      <c r="BB5" s="230"/>
      <c r="BC5" s="230"/>
      <c r="BD5" s="230"/>
      <c r="BE5" s="231"/>
      <c r="BF5" s="231"/>
      <c r="BG5" s="231"/>
      <c r="BH5" s="231"/>
      <c r="BI5" s="231"/>
      <c r="BJ5" s="231"/>
      <c r="BK5" s="231"/>
      <c r="BL5" s="231"/>
      <c r="BM5" s="231"/>
      <c r="BN5" s="231"/>
      <c r="BO5" s="231"/>
      <c r="BP5" s="231"/>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2"/>
    </row>
    <row r="6" spans="1:131" s="233"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0"/>
      <c r="BA6" s="230"/>
      <c r="BB6" s="230"/>
      <c r="BC6" s="230"/>
      <c r="BD6" s="230"/>
      <c r="BE6" s="231"/>
      <c r="BF6" s="231"/>
      <c r="BG6" s="231"/>
      <c r="BH6" s="231"/>
      <c r="BI6" s="231"/>
      <c r="BJ6" s="231"/>
      <c r="BK6" s="231"/>
      <c r="BL6" s="231"/>
      <c r="BM6" s="231"/>
      <c r="BN6" s="231"/>
      <c r="BO6" s="231"/>
      <c r="BP6" s="231"/>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2"/>
    </row>
    <row r="7" spans="1:131" s="233" customFormat="1" ht="26.25" customHeight="1" thickTop="1" x14ac:dyDescent="0.2">
      <c r="A7" s="234">
        <v>1</v>
      </c>
      <c r="B7" s="1047" t="s">
        <v>389</v>
      </c>
      <c r="C7" s="1048"/>
      <c r="D7" s="1048"/>
      <c r="E7" s="1048"/>
      <c r="F7" s="1048"/>
      <c r="G7" s="1048"/>
      <c r="H7" s="1048"/>
      <c r="I7" s="1048"/>
      <c r="J7" s="1048"/>
      <c r="K7" s="1048"/>
      <c r="L7" s="1048"/>
      <c r="M7" s="1048"/>
      <c r="N7" s="1048"/>
      <c r="O7" s="1048"/>
      <c r="P7" s="1049"/>
      <c r="Q7" s="1102">
        <v>15637</v>
      </c>
      <c r="R7" s="1103"/>
      <c r="S7" s="1103"/>
      <c r="T7" s="1103"/>
      <c r="U7" s="1103"/>
      <c r="V7" s="1103">
        <v>15199</v>
      </c>
      <c r="W7" s="1103"/>
      <c r="X7" s="1103"/>
      <c r="Y7" s="1103"/>
      <c r="Z7" s="1103"/>
      <c r="AA7" s="1103">
        <v>438</v>
      </c>
      <c r="AB7" s="1103"/>
      <c r="AC7" s="1103"/>
      <c r="AD7" s="1103"/>
      <c r="AE7" s="1104"/>
      <c r="AF7" s="1105">
        <v>438</v>
      </c>
      <c r="AG7" s="1106"/>
      <c r="AH7" s="1106"/>
      <c r="AI7" s="1106"/>
      <c r="AJ7" s="1107"/>
      <c r="AK7" s="1108">
        <v>334</v>
      </c>
      <c r="AL7" s="1109"/>
      <c r="AM7" s="1109"/>
      <c r="AN7" s="1109"/>
      <c r="AO7" s="1109"/>
      <c r="AP7" s="1109">
        <v>3475</v>
      </c>
      <c r="AQ7" s="1109"/>
      <c r="AR7" s="1109"/>
      <c r="AS7" s="1109"/>
      <c r="AT7" s="1109"/>
      <c r="AU7" s="1110"/>
      <c r="AV7" s="1110"/>
      <c r="AW7" s="1110"/>
      <c r="AX7" s="1110"/>
      <c r="AY7" s="1111"/>
      <c r="AZ7" s="230"/>
      <c r="BA7" s="230"/>
      <c r="BB7" s="230"/>
      <c r="BC7" s="230"/>
      <c r="BD7" s="230"/>
      <c r="BE7" s="231"/>
      <c r="BF7" s="231"/>
      <c r="BG7" s="231"/>
      <c r="BH7" s="231"/>
      <c r="BI7" s="231"/>
      <c r="BJ7" s="231"/>
      <c r="BK7" s="231"/>
      <c r="BL7" s="231"/>
      <c r="BM7" s="231"/>
      <c r="BN7" s="231"/>
      <c r="BO7" s="231"/>
      <c r="BP7" s="231"/>
      <c r="BQ7" s="234">
        <v>1</v>
      </c>
      <c r="BR7" s="235" t="s">
        <v>588</v>
      </c>
      <c r="BS7" s="1099" t="s">
        <v>589</v>
      </c>
      <c r="BT7" s="1100"/>
      <c r="BU7" s="1100"/>
      <c r="BV7" s="1100"/>
      <c r="BW7" s="1100"/>
      <c r="BX7" s="1100"/>
      <c r="BY7" s="1100"/>
      <c r="BZ7" s="1100"/>
      <c r="CA7" s="1100"/>
      <c r="CB7" s="1100"/>
      <c r="CC7" s="1100"/>
      <c r="CD7" s="1100"/>
      <c r="CE7" s="1100"/>
      <c r="CF7" s="1100"/>
      <c r="CG7" s="1112"/>
      <c r="CH7" s="1096">
        <v>-2</v>
      </c>
      <c r="CI7" s="1097"/>
      <c r="CJ7" s="1097"/>
      <c r="CK7" s="1097"/>
      <c r="CL7" s="1098"/>
      <c r="CM7" s="1096">
        <v>21</v>
      </c>
      <c r="CN7" s="1097"/>
      <c r="CO7" s="1097"/>
      <c r="CP7" s="1097"/>
      <c r="CQ7" s="1098"/>
      <c r="CR7" s="1096">
        <v>10</v>
      </c>
      <c r="CS7" s="1097"/>
      <c r="CT7" s="1097"/>
      <c r="CU7" s="1097"/>
      <c r="CV7" s="1098"/>
      <c r="CW7" s="1096">
        <v>2</v>
      </c>
      <c r="CX7" s="1097"/>
      <c r="CY7" s="1097"/>
      <c r="CZ7" s="1097"/>
      <c r="DA7" s="1098"/>
      <c r="DB7" s="1096" t="s">
        <v>596</v>
      </c>
      <c r="DC7" s="1097"/>
      <c r="DD7" s="1097"/>
      <c r="DE7" s="1097"/>
      <c r="DF7" s="1098"/>
      <c r="DG7" s="1096">
        <v>788</v>
      </c>
      <c r="DH7" s="1097"/>
      <c r="DI7" s="1097"/>
      <c r="DJ7" s="1097"/>
      <c r="DK7" s="1098"/>
      <c r="DL7" s="1096" t="s">
        <v>596</v>
      </c>
      <c r="DM7" s="1097"/>
      <c r="DN7" s="1097"/>
      <c r="DO7" s="1097"/>
      <c r="DP7" s="1098"/>
      <c r="DQ7" s="1096" t="s">
        <v>596</v>
      </c>
      <c r="DR7" s="1097"/>
      <c r="DS7" s="1097"/>
      <c r="DT7" s="1097"/>
      <c r="DU7" s="1098"/>
      <c r="DV7" s="1099"/>
      <c r="DW7" s="1100"/>
      <c r="DX7" s="1100"/>
      <c r="DY7" s="1100"/>
      <c r="DZ7" s="1101"/>
      <c r="EA7" s="232"/>
    </row>
    <row r="8" spans="1:131" s="233" customFormat="1" ht="26.25" customHeight="1" x14ac:dyDescent="0.2">
      <c r="A8" s="236">
        <v>2</v>
      </c>
      <c r="B8" s="1030" t="s">
        <v>390</v>
      </c>
      <c r="C8" s="1031"/>
      <c r="D8" s="1031"/>
      <c r="E8" s="1031"/>
      <c r="F8" s="1031"/>
      <c r="G8" s="1031"/>
      <c r="H8" s="1031"/>
      <c r="I8" s="1031"/>
      <c r="J8" s="1031"/>
      <c r="K8" s="1031"/>
      <c r="L8" s="1031"/>
      <c r="M8" s="1031"/>
      <c r="N8" s="1031"/>
      <c r="O8" s="1031"/>
      <c r="P8" s="1032"/>
      <c r="Q8" s="1038">
        <v>1097</v>
      </c>
      <c r="R8" s="1039"/>
      <c r="S8" s="1039"/>
      <c r="T8" s="1039"/>
      <c r="U8" s="1039"/>
      <c r="V8" s="1039">
        <v>1070</v>
      </c>
      <c r="W8" s="1039"/>
      <c r="X8" s="1039"/>
      <c r="Y8" s="1039"/>
      <c r="Z8" s="1039"/>
      <c r="AA8" s="1039">
        <v>26</v>
      </c>
      <c r="AB8" s="1039"/>
      <c r="AC8" s="1039"/>
      <c r="AD8" s="1039"/>
      <c r="AE8" s="1040"/>
      <c r="AF8" s="1035">
        <v>26</v>
      </c>
      <c r="AG8" s="1036"/>
      <c r="AH8" s="1036"/>
      <c r="AI8" s="1036"/>
      <c r="AJ8" s="1037"/>
      <c r="AK8" s="1080">
        <v>560</v>
      </c>
      <c r="AL8" s="1081"/>
      <c r="AM8" s="1081"/>
      <c r="AN8" s="1081"/>
      <c r="AO8" s="1081"/>
      <c r="AP8" s="1081">
        <v>4443</v>
      </c>
      <c r="AQ8" s="1081"/>
      <c r="AR8" s="1081"/>
      <c r="AS8" s="1081"/>
      <c r="AT8" s="1081"/>
      <c r="AU8" s="1082"/>
      <c r="AV8" s="1082"/>
      <c r="AW8" s="1082"/>
      <c r="AX8" s="1082"/>
      <c r="AY8" s="1083"/>
      <c r="AZ8" s="230"/>
      <c r="BA8" s="230"/>
      <c r="BB8" s="230"/>
      <c r="BC8" s="230"/>
      <c r="BD8" s="230"/>
      <c r="BE8" s="231"/>
      <c r="BF8" s="231"/>
      <c r="BG8" s="231"/>
      <c r="BH8" s="231"/>
      <c r="BI8" s="231"/>
      <c r="BJ8" s="231"/>
      <c r="BK8" s="231"/>
      <c r="BL8" s="231"/>
      <c r="BM8" s="231"/>
      <c r="BN8" s="231"/>
      <c r="BO8" s="231"/>
      <c r="BP8" s="231"/>
      <c r="BQ8" s="236">
        <v>2</v>
      </c>
      <c r="BR8" s="237"/>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2"/>
    </row>
    <row r="9" spans="1:131" s="233" customFormat="1" ht="26.25" customHeight="1" x14ac:dyDescent="0.2">
      <c r="A9" s="236">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0"/>
      <c r="BA9" s="230"/>
      <c r="BB9" s="230"/>
      <c r="BC9" s="230"/>
      <c r="BD9" s="230"/>
      <c r="BE9" s="231"/>
      <c r="BF9" s="231"/>
      <c r="BG9" s="231"/>
      <c r="BH9" s="231"/>
      <c r="BI9" s="231"/>
      <c r="BJ9" s="231"/>
      <c r="BK9" s="231"/>
      <c r="BL9" s="231"/>
      <c r="BM9" s="231"/>
      <c r="BN9" s="231"/>
      <c r="BO9" s="231"/>
      <c r="BP9" s="231"/>
      <c r="BQ9" s="236">
        <v>3</v>
      </c>
      <c r="BR9" s="237"/>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2"/>
    </row>
    <row r="10" spans="1:131" s="233" customFormat="1" ht="26.25" customHeight="1" x14ac:dyDescent="0.2">
      <c r="A10" s="236">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0"/>
      <c r="BA10" s="230"/>
      <c r="BB10" s="230"/>
      <c r="BC10" s="230"/>
      <c r="BD10" s="230"/>
      <c r="BE10" s="231"/>
      <c r="BF10" s="231"/>
      <c r="BG10" s="231"/>
      <c r="BH10" s="231"/>
      <c r="BI10" s="231"/>
      <c r="BJ10" s="231"/>
      <c r="BK10" s="231"/>
      <c r="BL10" s="231"/>
      <c r="BM10" s="231"/>
      <c r="BN10" s="231"/>
      <c r="BO10" s="231"/>
      <c r="BP10" s="231"/>
      <c r="BQ10" s="236">
        <v>4</v>
      </c>
      <c r="BR10" s="237"/>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2"/>
    </row>
    <row r="11" spans="1:131" s="233" customFormat="1" ht="26.25" customHeight="1" x14ac:dyDescent="0.2">
      <c r="A11" s="236">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0"/>
      <c r="BA11" s="230"/>
      <c r="BB11" s="230"/>
      <c r="BC11" s="230"/>
      <c r="BD11" s="230"/>
      <c r="BE11" s="231"/>
      <c r="BF11" s="231"/>
      <c r="BG11" s="231"/>
      <c r="BH11" s="231"/>
      <c r="BI11" s="231"/>
      <c r="BJ11" s="231"/>
      <c r="BK11" s="231"/>
      <c r="BL11" s="231"/>
      <c r="BM11" s="231"/>
      <c r="BN11" s="231"/>
      <c r="BO11" s="231"/>
      <c r="BP11" s="231"/>
      <c r="BQ11" s="236">
        <v>5</v>
      </c>
      <c r="BR11" s="237"/>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2"/>
    </row>
    <row r="12" spans="1:131" s="233" customFormat="1" ht="26.25" customHeight="1" x14ac:dyDescent="0.2">
      <c r="A12" s="236">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0"/>
      <c r="BA12" s="230"/>
      <c r="BB12" s="230"/>
      <c r="BC12" s="230"/>
      <c r="BD12" s="230"/>
      <c r="BE12" s="231"/>
      <c r="BF12" s="231"/>
      <c r="BG12" s="231"/>
      <c r="BH12" s="231"/>
      <c r="BI12" s="231"/>
      <c r="BJ12" s="231"/>
      <c r="BK12" s="231"/>
      <c r="BL12" s="231"/>
      <c r="BM12" s="231"/>
      <c r="BN12" s="231"/>
      <c r="BO12" s="231"/>
      <c r="BP12" s="231"/>
      <c r="BQ12" s="236">
        <v>6</v>
      </c>
      <c r="BR12" s="237"/>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2"/>
    </row>
    <row r="13" spans="1:131" s="233" customFormat="1" ht="26.25" customHeight="1" x14ac:dyDescent="0.2">
      <c r="A13" s="236">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0"/>
      <c r="BA13" s="230"/>
      <c r="BB13" s="230"/>
      <c r="BC13" s="230"/>
      <c r="BD13" s="230"/>
      <c r="BE13" s="231"/>
      <c r="BF13" s="231"/>
      <c r="BG13" s="231"/>
      <c r="BH13" s="231"/>
      <c r="BI13" s="231"/>
      <c r="BJ13" s="231"/>
      <c r="BK13" s="231"/>
      <c r="BL13" s="231"/>
      <c r="BM13" s="231"/>
      <c r="BN13" s="231"/>
      <c r="BO13" s="231"/>
      <c r="BP13" s="231"/>
      <c r="BQ13" s="236">
        <v>7</v>
      </c>
      <c r="BR13" s="237"/>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2"/>
    </row>
    <row r="14" spans="1:131" s="233" customFormat="1" ht="26.25" customHeight="1" x14ac:dyDescent="0.2">
      <c r="A14" s="236">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0"/>
      <c r="BA14" s="230"/>
      <c r="BB14" s="230"/>
      <c r="BC14" s="230"/>
      <c r="BD14" s="230"/>
      <c r="BE14" s="231"/>
      <c r="BF14" s="231"/>
      <c r="BG14" s="231"/>
      <c r="BH14" s="231"/>
      <c r="BI14" s="231"/>
      <c r="BJ14" s="231"/>
      <c r="BK14" s="231"/>
      <c r="BL14" s="231"/>
      <c r="BM14" s="231"/>
      <c r="BN14" s="231"/>
      <c r="BO14" s="231"/>
      <c r="BP14" s="231"/>
      <c r="BQ14" s="236">
        <v>8</v>
      </c>
      <c r="BR14" s="237"/>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2"/>
    </row>
    <row r="15" spans="1:131" s="233" customFormat="1" ht="26.25" customHeight="1" x14ac:dyDescent="0.2">
      <c r="A15" s="236">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0"/>
      <c r="BA15" s="230"/>
      <c r="BB15" s="230"/>
      <c r="BC15" s="230"/>
      <c r="BD15" s="230"/>
      <c r="BE15" s="231"/>
      <c r="BF15" s="231"/>
      <c r="BG15" s="231"/>
      <c r="BH15" s="231"/>
      <c r="BI15" s="231"/>
      <c r="BJ15" s="231"/>
      <c r="BK15" s="231"/>
      <c r="BL15" s="231"/>
      <c r="BM15" s="231"/>
      <c r="BN15" s="231"/>
      <c r="BO15" s="231"/>
      <c r="BP15" s="231"/>
      <c r="BQ15" s="236">
        <v>9</v>
      </c>
      <c r="BR15" s="237"/>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2"/>
    </row>
    <row r="16" spans="1:131" s="233" customFormat="1" ht="26.25" customHeight="1" x14ac:dyDescent="0.2">
      <c r="A16" s="236">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0"/>
      <c r="BA16" s="230"/>
      <c r="BB16" s="230"/>
      <c r="BC16" s="230"/>
      <c r="BD16" s="230"/>
      <c r="BE16" s="231"/>
      <c r="BF16" s="231"/>
      <c r="BG16" s="231"/>
      <c r="BH16" s="231"/>
      <c r="BI16" s="231"/>
      <c r="BJ16" s="231"/>
      <c r="BK16" s="231"/>
      <c r="BL16" s="231"/>
      <c r="BM16" s="231"/>
      <c r="BN16" s="231"/>
      <c r="BO16" s="231"/>
      <c r="BP16" s="231"/>
      <c r="BQ16" s="236">
        <v>10</v>
      </c>
      <c r="BR16" s="237"/>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2"/>
    </row>
    <row r="17" spans="1:131" s="233" customFormat="1" ht="26.25" customHeight="1" x14ac:dyDescent="0.2">
      <c r="A17" s="236">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0"/>
      <c r="BA17" s="230"/>
      <c r="BB17" s="230"/>
      <c r="BC17" s="230"/>
      <c r="BD17" s="230"/>
      <c r="BE17" s="231"/>
      <c r="BF17" s="231"/>
      <c r="BG17" s="231"/>
      <c r="BH17" s="231"/>
      <c r="BI17" s="231"/>
      <c r="BJ17" s="231"/>
      <c r="BK17" s="231"/>
      <c r="BL17" s="231"/>
      <c r="BM17" s="231"/>
      <c r="BN17" s="231"/>
      <c r="BO17" s="231"/>
      <c r="BP17" s="231"/>
      <c r="BQ17" s="236">
        <v>11</v>
      </c>
      <c r="BR17" s="237"/>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2"/>
    </row>
    <row r="18" spans="1:131" s="233" customFormat="1" ht="26.25" customHeight="1" x14ac:dyDescent="0.2">
      <c r="A18" s="236">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0"/>
      <c r="BA18" s="230"/>
      <c r="BB18" s="230"/>
      <c r="BC18" s="230"/>
      <c r="BD18" s="230"/>
      <c r="BE18" s="231"/>
      <c r="BF18" s="231"/>
      <c r="BG18" s="231"/>
      <c r="BH18" s="231"/>
      <c r="BI18" s="231"/>
      <c r="BJ18" s="231"/>
      <c r="BK18" s="231"/>
      <c r="BL18" s="231"/>
      <c r="BM18" s="231"/>
      <c r="BN18" s="231"/>
      <c r="BO18" s="231"/>
      <c r="BP18" s="231"/>
      <c r="BQ18" s="236">
        <v>12</v>
      </c>
      <c r="BR18" s="237"/>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2"/>
    </row>
    <row r="19" spans="1:131" s="233" customFormat="1" ht="26.25" customHeight="1" x14ac:dyDescent="0.2">
      <c r="A19" s="236">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0"/>
      <c r="BA19" s="230"/>
      <c r="BB19" s="230"/>
      <c r="BC19" s="230"/>
      <c r="BD19" s="230"/>
      <c r="BE19" s="231"/>
      <c r="BF19" s="231"/>
      <c r="BG19" s="231"/>
      <c r="BH19" s="231"/>
      <c r="BI19" s="231"/>
      <c r="BJ19" s="231"/>
      <c r="BK19" s="231"/>
      <c r="BL19" s="231"/>
      <c r="BM19" s="231"/>
      <c r="BN19" s="231"/>
      <c r="BO19" s="231"/>
      <c r="BP19" s="231"/>
      <c r="BQ19" s="236">
        <v>13</v>
      </c>
      <c r="BR19" s="237"/>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2"/>
    </row>
    <row r="20" spans="1:131" s="233" customFormat="1" ht="26.25" customHeight="1" x14ac:dyDescent="0.2">
      <c r="A20" s="236">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0"/>
      <c r="BA20" s="230"/>
      <c r="BB20" s="230"/>
      <c r="BC20" s="230"/>
      <c r="BD20" s="230"/>
      <c r="BE20" s="231"/>
      <c r="BF20" s="231"/>
      <c r="BG20" s="231"/>
      <c r="BH20" s="231"/>
      <c r="BI20" s="231"/>
      <c r="BJ20" s="231"/>
      <c r="BK20" s="231"/>
      <c r="BL20" s="231"/>
      <c r="BM20" s="231"/>
      <c r="BN20" s="231"/>
      <c r="BO20" s="231"/>
      <c r="BP20" s="231"/>
      <c r="BQ20" s="236">
        <v>14</v>
      </c>
      <c r="BR20" s="237"/>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2"/>
    </row>
    <row r="21" spans="1:131" s="233" customFormat="1" ht="26.25" customHeight="1" thickBot="1" x14ac:dyDescent="0.25">
      <c r="A21" s="236">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0"/>
      <c r="BA21" s="230"/>
      <c r="BB21" s="230"/>
      <c r="BC21" s="230"/>
      <c r="BD21" s="230"/>
      <c r="BE21" s="231"/>
      <c r="BF21" s="231"/>
      <c r="BG21" s="231"/>
      <c r="BH21" s="231"/>
      <c r="BI21" s="231"/>
      <c r="BJ21" s="231"/>
      <c r="BK21" s="231"/>
      <c r="BL21" s="231"/>
      <c r="BM21" s="231"/>
      <c r="BN21" s="231"/>
      <c r="BO21" s="231"/>
      <c r="BP21" s="231"/>
      <c r="BQ21" s="236">
        <v>15</v>
      </c>
      <c r="BR21" s="237"/>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2"/>
    </row>
    <row r="22" spans="1:131" s="233" customFormat="1" ht="26.25" customHeight="1" x14ac:dyDescent="0.2">
      <c r="A22" s="236">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1"/>
      <c r="BF22" s="231"/>
      <c r="BG22" s="231"/>
      <c r="BH22" s="231"/>
      <c r="BI22" s="231"/>
      <c r="BJ22" s="231"/>
      <c r="BK22" s="231"/>
      <c r="BL22" s="231"/>
      <c r="BM22" s="231"/>
      <c r="BN22" s="231"/>
      <c r="BO22" s="231"/>
      <c r="BP22" s="231"/>
      <c r="BQ22" s="236">
        <v>16</v>
      </c>
      <c r="BR22" s="237"/>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2"/>
    </row>
    <row r="23" spans="1:131" s="233" customFormat="1" ht="26.25" customHeight="1" thickBot="1" x14ac:dyDescent="0.25">
      <c r="A23" s="238" t="s">
        <v>392</v>
      </c>
      <c r="B23" s="937" t="s">
        <v>393</v>
      </c>
      <c r="C23" s="938"/>
      <c r="D23" s="938"/>
      <c r="E23" s="938"/>
      <c r="F23" s="938"/>
      <c r="G23" s="938"/>
      <c r="H23" s="938"/>
      <c r="I23" s="938"/>
      <c r="J23" s="938"/>
      <c r="K23" s="938"/>
      <c r="L23" s="938"/>
      <c r="M23" s="938"/>
      <c r="N23" s="938"/>
      <c r="O23" s="938"/>
      <c r="P23" s="948"/>
      <c r="Q23" s="1067">
        <v>16113</v>
      </c>
      <c r="R23" s="1061"/>
      <c r="S23" s="1061"/>
      <c r="T23" s="1061"/>
      <c r="U23" s="1061"/>
      <c r="V23" s="1061">
        <v>15649</v>
      </c>
      <c r="W23" s="1061"/>
      <c r="X23" s="1061"/>
      <c r="Y23" s="1061"/>
      <c r="Z23" s="1061"/>
      <c r="AA23" s="1061">
        <v>464</v>
      </c>
      <c r="AB23" s="1061"/>
      <c r="AC23" s="1061"/>
      <c r="AD23" s="1061"/>
      <c r="AE23" s="1068"/>
      <c r="AF23" s="1069">
        <v>464</v>
      </c>
      <c r="AG23" s="1061"/>
      <c r="AH23" s="1061"/>
      <c r="AI23" s="1061"/>
      <c r="AJ23" s="1070"/>
      <c r="AK23" s="1071"/>
      <c r="AL23" s="1072"/>
      <c r="AM23" s="1072"/>
      <c r="AN23" s="1072"/>
      <c r="AO23" s="1072"/>
      <c r="AP23" s="1061">
        <v>7918</v>
      </c>
      <c r="AQ23" s="1061"/>
      <c r="AR23" s="1061"/>
      <c r="AS23" s="1061"/>
      <c r="AT23" s="1061"/>
      <c r="AU23" s="1062"/>
      <c r="AV23" s="1062"/>
      <c r="AW23" s="1062"/>
      <c r="AX23" s="1062"/>
      <c r="AY23" s="1063"/>
      <c r="AZ23" s="1064" t="s">
        <v>147</v>
      </c>
      <c r="BA23" s="1065"/>
      <c r="BB23" s="1065"/>
      <c r="BC23" s="1065"/>
      <c r="BD23" s="1066"/>
      <c r="BE23" s="231"/>
      <c r="BF23" s="231"/>
      <c r="BG23" s="231"/>
      <c r="BH23" s="231"/>
      <c r="BI23" s="231"/>
      <c r="BJ23" s="231"/>
      <c r="BK23" s="231"/>
      <c r="BL23" s="231"/>
      <c r="BM23" s="231"/>
      <c r="BN23" s="231"/>
      <c r="BO23" s="231"/>
      <c r="BP23" s="231"/>
      <c r="BQ23" s="236">
        <v>17</v>
      </c>
      <c r="BR23" s="237"/>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2"/>
    </row>
    <row r="24" spans="1:131" s="233" customFormat="1" ht="26.25" customHeight="1" x14ac:dyDescent="0.2">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0"/>
      <c r="BA24" s="230"/>
      <c r="BB24" s="230"/>
      <c r="BC24" s="230"/>
      <c r="BD24" s="230"/>
      <c r="BE24" s="231"/>
      <c r="BF24" s="231"/>
      <c r="BG24" s="231"/>
      <c r="BH24" s="231"/>
      <c r="BI24" s="231"/>
      <c r="BJ24" s="231"/>
      <c r="BK24" s="231"/>
      <c r="BL24" s="231"/>
      <c r="BM24" s="231"/>
      <c r="BN24" s="231"/>
      <c r="BO24" s="231"/>
      <c r="BP24" s="231"/>
      <c r="BQ24" s="236">
        <v>18</v>
      </c>
      <c r="BR24" s="237"/>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2"/>
    </row>
    <row r="25" spans="1:131" ht="26.25" customHeight="1" thickBot="1" x14ac:dyDescent="0.25">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0"/>
      <c r="BK25" s="230"/>
      <c r="BL25" s="230"/>
      <c r="BM25" s="230"/>
      <c r="BN25" s="230"/>
      <c r="BO25" s="239"/>
      <c r="BP25" s="239"/>
      <c r="BQ25" s="236">
        <v>19</v>
      </c>
      <c r="BR25" s="237"/>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8"/>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379</v>
      </c>
      <c r="BF26" s="1002"/>
      <c r="BG26" s="1002"/>
      <c r="BH26" s="1002"/>
      <c r="BI26" s="1015"/>
      <c r="BJ26" s="230"/>
      <c r="BK26" s="230"/>
      <c r="BL26" s="230"/>
      <c r="BM26" s="230"/>
      <c r="BN26" s="230"/>
      <c r="BO26" s="239"/>
      <c r="BP26" s="239"/>
      <c r="BQ26" s="236">
        <v>20</v>
      </c>
      <c r="BR26" s="237"/>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8"/>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0"/>
      <c r="BK27" s="230"/>
      <c r="BL27" s="230"/>
      <c r="BM27" s="230"/>
      <c r="BN27" s="230"/>
      <c r="BO27" s="239"/>
      <c r="BP27" s="239"/>
      <c r="BQ27" s="236">
        <v>21</v>
      </c>
      <c r="BR27" s="237"/>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8"/>
    </row>
    <row r="28" spans="1:131" ht="26.25" customHeight="1" thickTop="1" x14ac:dyDescent="0.2">
      <c r="A28" s="240">
        <v>1</v>
      </c>
      <c r="B28" s="1047" t="s">
        <v>404</v>
      </c>
      <c r="C28" s="1048"/>
      <c r="D28" s="1048"/>
      <c r="E28" s="1048"/>
      <c r="F28" s="1048"/>
      <c r="G28" s="1048"/>
      <c r="H28" s="1048"/>
      <c r="I28" s="1048"/>
      <c r="J28" s="1048"/>
      <c r="K28" s="1048"/>
      <c r="L28" s="1048"/>
      <c r="M28" s="1048"/>
      <c r="N28" s="1048"/>
      <c r="O28" s="1048"/>
      <c r="P28" s="1049"/>
      <c r="Q28" s="1050">
        <v>3739</v>
      </c>
      <c r="R28" s="1051"/>
      <c r="S28" s="1051"/>
      <c r="T28" s="1051"/>
      <c r="U28" s="1051"/>
      <c r="V28" s="1051">
        <v>3732</v>
      </c>
      <c r="W28" s="1051"/>
      <c r="X28" s="1051"/>
      <c r="Y28" s="1051"/>
      <c r="Z28" s="1051"/>
      <c r="AA28" s="1051">
        <v>7</v>
      </c>
      <c r="AB28" s="1051"/>
      <c r="AC28" s="1051"/>
      <c r="AD28" s="1051"/>
      <c r="AE28" s="1052"/>
      <c r="AF28" s="1053">
        <v>7</v>
      </c>
      <c r="AG28" s="1051"/>
      <c r="AH28" s="1051"/>
      <c r="AI28" s="1051"/>
      <c r="AJ28" s="1054"/>
      <c r="AK28" s="1042">
        <v>498</v>
      </c>
      <c r="AL28" s="1043"/>
      <c r="AM28" s="1043"/>
      <c r="AN28" s="1043"/>
      <c r="AO28" s="1043"/>
      <c r="AP28" s="1043" t="s">
        <v>574</v>
      </c>
      <c r="AQ28" s="1043"/>
      <c r="AR28" s="1043"/>
      <c r="AS28" s="1043"/>
      <c r="AT28" s="1043"/>
      <c r="AU28" s="1043" t="s">
        <v>574</v>
      </c>
      <c r="AV28" s="1043"/>
      <c r="AW28" s="1043"/>
      <c r="AX28" s="1043"/>
      <c r="AY28" s="1043"/>
      <c r="AZ28" s="1044" t="s">
        <v>595</v>
      </c>
      <c r="BA28" s="1044"/>
      <c r="BB28" s="1044"/>
      <c r="BC28" s="1044"/>
      <c r="BD28" s="1044"/>
      <c r="BE28" s="1045"/>
      <c r="BF28" s="1045"/>
      <c r="BG28" s="1045"/>
      <c r="BH28" s="1045"/>
      <c r="BI28" s="1046"/>
      <c r="BJ28" s="230"/>
      <c r="BK28" s="230"/>
      <c r="BL28" s="230"/>
      <c r="BM28" s="230"/>
      <c r="BN28" s="230"/>
      <c r="BO28" s="239"/>
      <c r="BP28" s="239"/>
      <c r="BQ28" s="236">
        <v>22</v>
      </c>
      <c r="BR28" s="237"/>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8"/>
    </row>
    <row r="29" spans="1:131" ht="26.25" customHeight="1" x14ac:dyDescent="0.2">
      <c r="A29" s="240">
        <v>2</v>
      </c>
      <c r="B29" s="1030" t="s">
        <v>405</v>
      </c>
      <c r="C29" s="1031"/>
      <c r="D29" s="1031"/>
      <c r="E29" s="1031"/>
      <c r="F29" s="1031"/>
      <c r="G29" s="1031"/>
      <c r="H29" s="1031"/>
      <c r="I29" s="1031"/>
      <c r="J29" s="1031"/>
      <c r="K29" s="1031"/>
      <c r="L29" s="1031"/>
      <c r="M29" s="1031"/>
      <c r="N29" s="1031"/>
      <c r="O29" s="1031"/>
      <c r="P29" s="1032"/>
      <c r="Q29" s="1038">
        <v>2509</v>
      </c>
      <c r="R29" s="1039"/>
      <c r="S29" s="1039"/>
      <c r="T29" s="1039"/>
      <c r="U29" s="1039"/>
      <c r="V29" s="1039">
        <v>2499</v>
      </c>
      <c r="W29" s="1039"/>
      <c r="X29" s="1039"/>
      <c r="Y29" s="1039"/>
      <c r="Z29" s="1039"/>
      <c r="AA29" s="1039">
        <v>10</v>
      </c>
      <c r="AB29" s="1039"/>
      <c r="AC29" s="1039"/>
      <c r="AD29" s="1039"/>
      <c r="AE29" s="1040"/>
      <c r="AF29" s="1035">
        <v>10</v>
      </c>
      <c r="AG29" s="1036"/>
      <c r="AH29" s="1036"/>
      <c r="AI29" s="1036"/>
      <c r="AJ29" s="1037"/>
      <c r="AK29" s="980">
        <v>414</v>
      </c>
      <c r="AL29" s="971"/>
      <c r="AM29" s="971"/>
      <c r="AN29" s="971"/>
      <c r="AO29" s="971"/>
      <c r="AP29" s="981" t="s">
        <v>574</v>
      </c>
      <c r="AQ29" s="979"/>
      <c r="AR29" s="979"/>
      <c r="AS29" s="979"/>
      <c r="AT29" s="980"/>
      <c r="AU29" s="981" t="s">
        <v>574</v>
      </c>
      <c r="AV29" s="979"/>
      <c r="AW29" s="979"/>
      <c r="AX29" s="979"/>
      <c r="AY29" s="980"/>
      <c r="AZ29" s="1041" t="s">
        <v>595</v>
      </c>
      <c r="BA29" s="1041"/>
      <c r="BB29" s="1041"/>
      <c r="BC29" s="1041"/>
      <c r="BD29" s="1041"/>
      <c r="BE29" s="972"/>
      <c r="BF29" s="972"/>
      <c r="BG29" s="972"/>
      <c r="BH29" s="972"/>
      <c r="BI29" s="973"/>
      <c r="BJ29" s="230"/>
      <c r="BK29" s="230"/>
      <c r="BL29" s="230"/>
      <c r="BM29" s="230"/>
      <c r="BN29" s="230"/>
      <c r="BO29" s="239"/>
      <c r="BP29" s="239"/>
      <c r="BQ29" s="236">
        <v>23</v>
      </c>
      <c r="BR29" s="237"/>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8"/>
    </row>
    <row r="30" spans="1:131" ht="26.25" customHeight="1" x14ac:dyDescent="0.2">
      <c r="A30" s="240">
        <v>3</v>
      </c>
      <c r="B30" s="1030" t="s">
        <v>406</v>
      </c>
      <c r="C30" s="1031"/>
      <c r="D30" s="1031"/>
      <c r="E30" s="1031"/>
      <c r="F30" s="1031"/>
      <c r="G30" s="1031"/>
      <c r="H30" s="1031"/>
      <c r="I30" s="1031"/>
      <c r="J30" s="1031"/>
      <c r="K30" s="1031"/>
      <c r="L30" s="1031"/>
      <c r="M30" s="1031"/>
      <c r="N30" s="1031"/>
      <c r="O30" s="1031"/>
      <c r="P30" s="1032"/>
      <c r="Q30" s="1038">
        <v>555</v>
      </c>
      <c r="R30" s="1039"/>
      <c r="S30" s="1039"/>
      <c r="T30" s="1039"/>
      <c r="U30" s="1039"/>
      <c r="V30" s="1039">
        <v>544</v>
      </c>
      <c r="W30" s="1039"/>
      <c r="X30" s="1039"/>
      <c r="Y30" s="1039"/>
      <c r="Z30" s="1039"/>
      <c r="AA30" s="1039">
        <v>11</v>
      </c>
      <c r="AB30" s="1039"/>
      <c r="AC30" s="1039"/>
      <c r="AD30" s="1039"/>
      <c r="AE30" s="1040"/>
      <c r="AF30" s="1035">
        <v>11</v>
      </c>
      <c r="AG30" s="1036"/>
      <c r="AH30" s="1036"/>
      <c r="AI30" s="1036"/>
      <c r="AJ30" s="1037"/>
      <c r="AK30" s="980">
        <v>97</v>
      </c>
      <c r="AL30" s="971"/>
      <c r="AM30" s="971"/>
      <c r="AN30" s="971"/>
      <c r="AO30" s="971"/>
      <c r="AP30" s="981" t="s">
        <v>574</v>
      </c>
      <c r="AQ30" s="979"/>
      <c r="AR30" s="979"/>
      <c r="AS30" s="979"/>
      <c r="AT30" s="980"/>
      <c r="AU30" s="981" t="s">
        <v>574</v>
      </c>
      <c r="AV30" s="979"/>
      <c r="AW30" s="979"/>
      <c r="AX30" s="979"/>
      <c r="AY30" s="980"/>
      <c r="AZ30" s="1041" t="s">
        <v>595</v>
      </c>
      <c r="BA30" s="1041"/>
      <c r="BB30" s="1041"/>
      <c r="BC30" s="1041"/>
      <c r="BD30" s="1041"/>
      <c r="BE30" s="972"/>
      <c r="BF30" s="972"/>
      <c r="BG30" s="972"/>
      <c r="BH30" s="972"/>
      <c r="BI30" s="973"/>
      <c r="BJ30" s="230"/>
      <c r="BK30" s="230"/>
      <c r="BL30" s="230"/>
      <c r="BM30" s="230"/>
      <c r="BN30" s="230"/>
      <c r="BO30" s="239"/>
      <c r="BP30" s="239"/>
      <c r="BQ30" s="236">
        <v>24</v>
      </c>
      <c r="BR30" s="237"/>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8"/>
    </row>
    <row r="31" spans="1:131" ht="26.25" customHeight="1" x14ac:dyDescent="0.2">
      <c r="A31" s="240">
        <v>4</v>
      </c>
      <c r="B31" s="1030" t="s">
        <v>407</v>
      </c>
      <c r="C31" s="1031"/>
      <c r="D31" s="1031"/>
      <c r="E31" s="1031"/>
      <c r="F31" s="1031"/>
      <c r="G31" s="1031"/>
      <c r="H31" s="1031"/>
      <c r="I31" s="1031"/>
      <c r="J31" s="1031"/>
      <c r="K31" s="1031"/>
      <c r="L31" s="1031"/>
      <c r="M31" s="1031"/>
      <c r="N31" s="1031"/>
      <c r="O31" s="1031"/>
      <c r="P31" s="1032"/>
      <c r="Q31" s="1038">
        <v>1095</v>
      </c>
      <c r="R31" s="1039"/>
      <c r="S31" s="1039"/>
      <c r="T31" s="1039"/>
      <c r="U31" s="1039"/>
      <c r="V31" s="1039">
        <v>1064</v>
      </c>
      <c r="W31" s="1039"/>
      <c r="X31" s="1039"/>
      <c r="Y31" s="1039"/>
      <c r="Z31" s="1039"/>
      <c r="AA31" s="1039">
        <v>31</v>
      </c>
      <c r="AB31" s="1039"/>
      <c r="AC31" s="1039"/>
      <c r="AD31" s="1039"/>
      <c r="AE31" s="1040"/>
      <c r="AF31" s="1035">
        <v>98</v>
      </c>
      <c r="AG31" s="1036"/>
      <c r="AH31" s="1036"/>
      <c r="AI31" s="1036"/>
      <c r="AJ31" s="1037"/>
      <c r="AK31" s="980">
        <v>268</v>
      </c>
      <c r="AL31" s="971"/>
      <c r="AM31" s="971"/>
      <c r="AN31" s="971"/>
      <c r="AO31" s="971"/>
      <c r="AP31" s="971">
        <v>2236</v>
      </c>
      <c r="AQ31" s="971"/>
      <c r="AR31" s="971"/>
      <c r="AS31" s="971"/>
      <c r="AT31" s="971"/>
      <c r="AU31" s="971">
        <v>1190</v>
      </c>
      <c r="AV31" s="971"/>
      <c r="AW31" s="971"/>
      <c r="AX31" s="971"/>
      <c r="AY31" s="971"/>
      <c r="AZ31" s="981" t="s">
        <v>596</v>
      </c>
      <c r="BA31" s="979"/>
      <c r="BB31" s="979"/>
      <c r="BC31" s="979"/>
      <c r="BD31" s="980"/>
      <c r="BE31" s="972" t="s">
        <v>408</v>
      </c>
      <c r="BF31" s="972"/>
      <c r="BG31" s="972"/>
      <c r="BH31" s="972"/>
      <c r="BI31" s="973"/>
      <c r="BJ31" s="230"/>
      <c r="BK31" s="230"/>
      <c r="BL31" s="230"/>
      <c r="BM31" s="230"/>
      <c r="BN31" s="230"/>
      <c r="BO31" s="239"/>
      <c r="BP31" s="239"/>
      <c r="BQ31" s="236">
        <v>25</v>
      </c>
      <c r="BR31" s="237"/>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8"/>
    </row>
    <row r="32" spans="1:131" ht="26.25" customHeight="1" x14ac:dyDescent="0.2">
      <c r="A32" s="240">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0"/>
      <c r="BK32" s="230"/>
      <c r="BL32" s="230"/>
      <c r="BM32" s="230"/>
      <c r="BN32" s="230"/>
      <c r="BO32" s="239"/>
      <c r="BP32" s="239"/>
      <c r="BQ32" s="236">
        <v>26</v>
      </c>
      <c r="BR32" s="237"/>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8"/>
    </row>
    <row r="33" spans="1:131" ht="26.25" customHeight="1" x14ac:dyDescent="0.2">
      <c r="A33" s="240">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0"/>
      <c r="BK33" s="230"/>
      <c r="BL33" s="230"/>
      <c r="BM33" s="230"/>
      <c r="BN33" s="230"/>
      <c r="BO33" s="239"/>
      <c r="BP33" s="239"/>
      <c r="BQ33" s="236">
        <v>27</v>
      </c>
      <c r="BR33" s="237"/>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8"/>
    </row>
    <row r="34" spans="1:131" ht="26.25" customHeight="1" x14ac:dyDescent="0.2">
      <c r="A34" s="240">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0"/>
      <c r="BK34" s="230"/>
      <c r="BL34" s="230"/>
      <c r="BM34" s="230"/>
      <c r="BN34" s="230"/>
      <c r="BO34" s="239"/>
      <c r="BP34" s="239"/>
      <c r="BQ34" s="236">
        <v>28</v>
      </c>
      <c r="BR34" s="237"/>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8"/>
    </row>
    <row r="35" spans="1:131" ht="26.25" customHeight="1" x14ac:dyDescent="0.2">
      <c r="A35" s="240">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0"/>
      <c r="BK35" s="230"/>
      <c r="BL35" s="230"/>
      <c r="BM35" s="230"/>
      <c r="BN35" s="230"/>
      <c r="BO35" s="239"/>
      <c r="BP35" s="239"/>
      <c r="BQ35" s="236">
        <v>29</v>
      </c>
      <c r="BR35" s="237"/>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8"/>
    </row>
    <row r="36" spans="1:131" ht="26.25" customHeight="1" x14ac:dyDescent="0.2">
      <c r="A36" s="240">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0"/>
      <c r="BK36" s="230"/>
      <c r="BL36" s="230"/>
      <c r="BM36" s="230"/>
      <c r="BN36" s="230"/>
      <c r="BO36" s="239"/>
      <c r="BP36" s="239"/>
      <c r="BQ36" s="236">
        <v>30</v>
      </c>
      <c r="BR36" s="237"/>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8"/>
    </row>
    <row r="37" spans="1:131" ht="26.25" customHeight="1" x14ac:dyDescent="0.2">
      <c r="A37" s="240">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0"/>
      <c r="BK37" s="230"/>
      <c r="BL37" s="230"/>
      <c r="BM37" s="230"/>
      <c r="BN37" s="230"/>
      <c r="BO37" s="239"/>
      <c r="BP37" s="239"/>
      <c r="BQ37" s="236">
        <v>31</v>
      </c>
      <c r="BR37" s="237"/>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8"/>
    </row>
    <row r="38" spans="1:131" ht="26.25" customHeight="1" x14ac:dyDescent="0.2">
      <c r="A38" s="240">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0"/>
      <c r="BK38" s="230"/>
      <c r="BL38" s="230"/>
      <c r="BM38" s="230"/>
      <c r="BN38" s="230"/>
      <c r="BO38" s="239"/>
      <c r="BP38" s="239"/>
      <c r="BQ38" s="236">
        <v>32</v>
      </c>
      <c r="BR38" s="237"/>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8"/>
    </row>
    <row r="39" spans="1:131" ht="26.25" customHeight="1" x14ac:dyDescent="0.2">
      <c r="A39" s="240">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0"/>
      <c r="BK39" s="230"/>
      <c r="BL39" s="230"/>
      <c r="BM39" s="230"/>
      <c r="BN39" s="230"/>
      <c r="BO39" s="239"/>
      <c r="BP39" s="239"/>
      <c r="BQ39" s="236">
        <v>33</v>
      </c>
      <c r="BR39" s="237"/>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8"/>
    </row>
    <row r="40" spans="1:131" ht="26.25" customHeight="1" x14ac:dyDescent="0.2">
      <c r="A40" s="236">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0"/>
      <c r="BK40" s="230"/>
      <c r="BL40" s="230"/>
      <c r="BM40" s="230"/>
      <c r="BN40" s="230"/>
      <c r="BO40" s="239"/>
      <c r="BP40" s="239"/>
      <c r="BQ40" s="236">
        <v>34</v>
      </c>
      <c r="BR40" s="237"/>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8"/>
    </row>
    <row r="41" spans="1:131" ht="26.25" customHeight="1" x14ac:dyDescent="0.2">
      <c r="A41" s="236">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0"/>
      <c r="BK41" s="230"/>
      <c r="BL41" s="230"/>
      <c r="BM41" s="230"/>
      <c r="BN41" s="230"/>
      <c r="BO41" s="239"/>
      <c r="BP41" s="239"/>
      <c r="BQ41" s="236">
        <v>35</v>
      </c>
      <c r="BR41" s="237"/>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8"/>
    </row>
    <row r="42" spans="1:131" ht="26.25" customHeight="1" x14ac:dyDescent="0.2">
      <c r="A42" s="236">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0"/>
      <c r="BK42" s="230"/>
      <c r="BL42" s="230"/>
      <c r="BM42" s="230"/>
      <c r="BN42" s="230"/>
      <c r="BO42" s="239"/>
      <c r="BP42" s="239"/>
      <c r="BQ42" s="236">
        <v>36</v>
      </c>
      <c r="BR42" s="237"/>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8"/>
    </row>
    <row r="43" spans="1:131" ht="26.25" customHeight="1" x14ac:dyDescent="0.2">
      <c r="A43" s="236">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0"/>
      <c r="BK43" s="230"/>
      <c r="BL43" s="230"/>
      <c r="BM43" s="230"/>
      <c r="BN43" s="230"/>
      <c r="BO43" s="239"/>
      <c r="BP43" s="239"/>
      <c r="BQ43" s="236">
        <v>37</v>
      </c>
      <c r="BR43" s="237"/>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8"/>
    </row>
    <row r="44" spans="1:131" ht="26.25" customHeight="1" x14ac:dyDescent="0.2">
      <c r="A44" s="236">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0"/>
      <c r="BK44" s="230"/>
      <c r="BL44" s="230"/>
      <c r="BM44" s="230"/>
      <c r="BN44" s="230"/>
      <c r="BO44" s="239"/>
      <c r="BP44" s="239"/>
      <c r="BQ44" s="236">
        <v>38</v>
      </c>
      <c r="BR44" s="237"/>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8"/>
    </row>
    <row r="45" spans="1:131" ht="26.25" customHeight="1" x14ac:dyDescent="0.2">
      <c r="A45" s="236">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0"/>
      <c r="BK45" s="230"/>
      <c r="BL45" s="230"/>
      <c r="BM45" s="230"/>
      <c r="BN45" s="230"/>
      <c r="BO45" s="239"/>
      <c r="BP45" s="239"/>
      <c r="BQ45" s="236">
        <v>39</v>
      </c>
      <c r="BR45" s="237"/>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8"/>
    </row>
    <row r="46" spans="1:131" ht="26.25" customHeight="1" x14ac:dyDescent="0.2">
      <c r="A46" s="236">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0"/>
      <c r="BK46" s="230"/>
      <c r="BL46" s="230"/>
      <c r="BM46" s="230"/>
      <c r="BN46" s="230"/>
      <c r="BO46" s="239"/>
      <c r="BP46" s="239"/>
      <c r="BQ46" s="236">
        <v>40</v>
      </c>
      <c r="BR46" s="237"/>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8"/>
    </row>
    <row r="47" spans="1:131" ht="26.25" customHeight="1" x14ac:dyDescent="0.2">
      <c r="A47" s="236">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0"/>
      <c r="BK47" s="230"/>
      <c r="BL47" s="230"/>
      <c r="BM47" s="230"/>
      <c r="BN47" s="230"/>
      <c r="BO47" s="239"/>
      <c r="BP47" s="239"/>
      <c r="BQ47" s="236">
        <v>41</v>
      </c>
      <c r="BR47" s="237"/>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8"/>
    </row>
    <row r="48" spans="1:131" ht="26.25" customHeight="1" x14ac:dyDescent="0.2">
      <c r="A48" s="236">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0"/>
      <c r="BK48" s="230"/>
      <c r="BL48" s="230"/>
      <c r="BM48" s="230"/>
      <c r="BN48" s="230"/>
      <c r="BO48" s="239"/>
      <c r="BP48" s="239"/>
      <c r="BQ48" s="236">
        <v>42</v>
      </c>
      <c r="BR48" s="237"/>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8"/>
    </row>
    <row r="49" spans="1:131" ht="26.25" customHeight="1" x14ac:dyDescent="0.2">
      <c r="A49" s="236">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0"/>
      <c r="BK49" s="230"/>
      <c r="BL49" s="230"/>
      <c r="BM49" s="230"/>
      <c r="BN49" s="230"/>
      <c r="BO49" s="239"/>
      <c r="BP49" s="239"/>
      <c r="BQ49" s="236">
        <v>43</v>
      </c>
      <c r="BR49" s="237"/>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8"/>
    </row>
    <row r="50" spans="1:131" ht="26.25" customHeight="1" x14ac:dyDescent="0.2">
      <c r="A50" s="236">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0"/>
      <c r="BK50" s="230"/>
      <c r="BL50" s="230"/>
      <c r="BM50" s="230"/>
      <c r="BN50" s="230"/>
      <c r="BO50" s="239"/>
      <c r="BP50" s="239"/>
      <c r="BQ50" s="236">
        <v>44</v>
      </c>
      <c r="BR50" s="237"/>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8"/>
    </row>
    <row r="51" spans="1:131" ht="26.25" customHeight="1" x14ac:dyDescent="0.2">
      <c r="A51" s="236">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0"/>
      <c r="BK51" s="230"/>
      <c r="BL51" s="230"/>
      <c r="BM51" s="230"/>
      <c r="BN51" s="230"/>
      <c r="BO51" s="239"/>
      <c r="BP51" s="239"/>
      <c r="BQ51" s="236">
        <v>45</v>
      </c>
      <c r="BR51" s="237"/>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8"/>
    </row>
    <row r="52" spans="1:131" ht="26.25" customHeight="1" x14ac:dyDescent="0.2">
      <c r="A52" s="236">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0"/>
      <c r="BK52" s="230"/>
      <c r="BL52" s="230"/>
      <c r="BM52" s="230"/>
      <c r="BN52" s="230"/>
      <c r="BO52" s="239"/>
      <c r="BP52" s="239"/>
      <c r="BQ52" s="236">
        <v>46</v>
      </c>
      <c r="BR52" s="237"/>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8"/>
    </row>
    <row r="53" spans="1:131" ht="26.25" customHeight="1" x14ac:dyDescent="0.2">
      <c r="A53" s="236">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0"/>
      <c r="BK53" s="230"/>
      <c r="BL53" s="230"/>
      <c r="BM53" s="230"/>
      <c r="BN53" s="230"/>
      <c r="BO53" s="239"/>
      <c r="BP53" s="239"/>
      <c r="BQ53" s="236">
        <v>47</v>
      </c>
      <c r="BR53" s="237"/>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8"/>
    </row>
    <row r="54" spans="1:131" ht="26.25" customHeight="1" x14ac:dyDescent="0.2">
      <c r="A54" s="236">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0"/>
      <c r="BK54" s="230"/>
      <c r="BL54" s="230"/>
      <c r="BM54" s="230"/>
      <c r="BN54" s="230"/>
      <c r="BO54" s="239"/>
      <c r="BP54" s="239"/>
      <c r="BQ54" s="236">
        <v>48</v>
      </c>
      <c r="BR54" s="237"/>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8"/>
    </row>
    <row r="55" spans="1:131" ht="26.25" customHeight="1" x14ac:dyDescent="0.2">
      <c r="A55" s="236">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0"/>
      <c r="BK55" s="230"/>
      <c r="BL55" s="230"/>
      <c r="BM55" s="230"/>
      <c r="BN55" s="230"/>
      <c r="BO55" s="239"/>
      <c r="BP55" s="239"/>
      <c r="BQ55" s="236">
        <v>49</v>
      </c>
      <c r="BR55" s="237"/>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8"/>
    </row>
    <row r="56" spans="1:131" ht="26.25" customHeight="1" x14ac:dyDescent="0.2">
      <c r="A56" s="236">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0"/>
      <c r="BK56" s="230"/>
      <c r="BL56" s="230"/>
      <c r="BM56" s="230"/>
      <c r="BN56" s="230"/>
      <c r="BO56" s="239"/>
      <c r="BP56" s="239"/>
      <c r="BQ56" s="236">
        <v>50</v>
      </c>
      <c r="BR56" s="237"/>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8"/>
    </row>
    <row r="57" spans="1:131" ht="26.25" customHeight="1" x14ac:dyDescent="0.2">
      <c r="A57" s="236">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0"/>
      <c r="BK57" s="230"/>
      <c r="BL57" s="230"/>
      <c r="BM57" s="230"/>
      <c r="BN57" s="230"/>
      <c r="BO57" s="239"/>
      <c r="BP57" s="239"/>
      <c r="BQ57" s="236">
        <v>51</v>
      </c>
      <c r="BR57" s="237"/>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8"/>
    </row>
    <row r="58" spans="1:131" ht="26.25" customHeight="1" x14ac:dyDescent="0.2">
      <c r="A58" s="236">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0"/>
      <c r="BK58" s="230"/>
      <c r="BL58" s="230"/>
      <c r="BM58" s="230"/>
      <c r="BN58" s="230"/>
      <c r="BO58" s="239"/>
      <c r="BP58" s="239"/>
      <c r="BQ58" s="236">
        <v>52</v>
      </c>
      <c r="BR58" s="237"/>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8"/>
    </row>
    <row r="59" spans="1:131" ht="26.25" customHeight="1" x14ac:dyDescent="0.2">
      <c r="A59" s="236">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0"/>
      <c r="BK59" s="230"/>
      <c r="BL59" s="230"/>
      <c r="BM59" s="230"/>
      <c r="BN59" s="230"/>
      <c r="BO59" s="239"/>
      <c r="BP59" s="239"/>
      <c r="BQ59" s="236">
        <v>53</v>
      </c>
      <c r="BR59" s="237"/>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8"/>
    </row>
    <row r="60" spans="1:131" ht="26.25" customHeight="1" x14ac:dyDescent="0.2">
      <c r="A60" s="236">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0"/>
      <c r="BK60" s="230"/>
      <c r="BL60" s="230"/>
      <c r="BM60" s="230"/>
      <c r="BN60" s="230"/>
      <c r="BO60" s="239"/>
      <c r="BP60" s="239"/>
      <c r="BQ60" s="236">
        <v>54</v>
      </c>
      <c r="BR60" s="237"/>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8"/>
    </row>
    <row r="61" spans="1:131" ht="26.25" customHeight="1" thickBot="1" x14ac:dyDescent="0.25">
      <c r="A61" s="236">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0"/>
      <c r="BK61" s="230"/>
      <c r="BL61" s="230"/>
      <c r="BM61" s="230"/>
      <c r="BN61" s="230"/>
      <c r="BO61" s="239"/>
      <c r="BP61" s="239"/>
      <c r="BQ61" s="236">
        <v>55</v>
      </c>
      <c r="BR61" s="237"/>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8"/>
    </row>
    <row r="62" spans="1:131" ht="26.25" customHeight="1" x14ac:dyDescent="0.2">
      <c r="A62" s="236">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409</v>
      </c>
      <c r="BK62" s="1028"/>
      <c r="BL62" s="1028"/>
      <c r="BM62" s="1028"/>
      <c r="BN62" s="1029"/>
      <c r="BO62" s="239"/>
      <c r="BP62" s="239"/>
      <c r="BQ62" s="236">
        <v>56</v>
      </c>
      <c r="BR62" s="237"/>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8"/>
    </row>
    <row r="63" spans="1:131" ht="26.25" customHeight="1" thickBot="1" x14ac:dyDescent="0.25">
      <c r="A63" s="238" t="s">
        <v>392</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267</v>
      </c>
      <c r="AG63" s="959"/>
      <c r="AH63" s="959"/>
      <c r="AI63" s="959"/>
      <c r="AJ63" s="1022"/>
      <c r="AK63" s="1023"/>
      <c r="AL63" s="963"/>
      <c r="AM63" s="963"/>
      <c r="AN63" s="963"/>
      <c r="AO63" s="963"/>
      <c r="AP63" s="959">
        <v>2236</v>
      </c>
      <c r="AQ63" s="959"/>
      <c r="AR63" s="959"/>
      <c r="AS63" s="959"/>
      <c r="AT63" s="959"/>
      <c r="AU63" s="959">
        <v>1190</v>
      </c>
      <c r="AV63" s="959"/>
      <c r="AW63" s="959"/>
      <c r="AX63" s="959"/>
      <c r="AY63" s="959"/>
      <c r="AZ63" s="1017"/>
      <c r="BA63" s="1017"/>
      <c r="BB63" s="1017"/>
      <c r="BC63" s="1017"/>
      <c r="BD63" s="1017"/>
      <c r="BE63" s="960"/>
      <c r="BF63" s="960"/>
      <c r="BG63" s="960"/>
      <c r="BH63" s="960"/>
      <c r="BI63" s="961"/>
      <c r="BJ63" s="1018" t="s">
        <v>147</v>
      </c>
      <c r="BK63" s="953"/>
      <c r="BL63" s="953"/>
      <c r="BM63" s="953"/>
      <c r="BN63" s="1019"/>
      <c r="BO63" s="239"/>
      <c r="BP63" s="239"/>
      <c r="BQ63" s="236">
        <v>57</v>
      </c>
      <c r="BR63" s="237"/>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8"/>
    </row>
    <row r="65" spans="1:131" ht="26.25" customHeight="1" thickBot="1" x14ac:dyDescent="0.25">
      <c r="A65" s="230" t="s">
        <v>411</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8"/>
    </row>
    <row r="66" spans="1:131" ht="26.25" customHeight="1" x14ac:dyDescent="0.2">
      <c r="A66" s="995" t="s">
        <v>412</v>
      </c>
      <c r="B66" s="996"/>
      <c r="C66" s="996"/>
      <c r="D66" s="996"/>
      <c r="E66" s="996"/>
      <c r="F66" s="996"/>
      <c r="G66" s="996"/>
      <c r="H66" s="996"/>
      <c r="I66" s="996"/>
      <c r="J66" s="996"/>
      <c r="K66" s="996"/>
      <c r="L66" s="996"/>
      <c r="M66" s="996"/>
      <c r="N66" s="996"/>
      <c r="O66" s="996"/>
      <c r="P66" s="997"/>
      <c r="Q66" s="1001" t="s">
        <v>396</v>
      </c>
      <c r="R66" s="1002"/>
      <c r="S66" s="1002"/>
      <c r="T66" s="1002"/>
      <c r="U66" s="1003"/>
      <c r="V66" s="1001" t="s">
        <v>413</v>
      </c>
      <c r="W66" s="1002"/>
      <c r="X66" s="1002"/>
      <c r="Y66" s="1002"/>
      <c r="Z66" s="1003"/>
      <c r="AA66" s="1001" t="s">
        <v>414</v>
      </c>
      <c r="AB66" s="1002"/>
      <c r="AC66" s="1002"/>
      <c r="AD66" s="1002"/>
      <c r="AE66" s="1003"/>
      <c r="AF66" s="1007" t="s">
        <v>399</v>
      </c>
      <c r="AG66" s="1008"/>
      <c r="AH66" s="1008"/>
      <c r="AI66" s="1008"/>
      <c r="AJ66" s="1009"/>
      <c r="AK66" s="1001" t="s">
        <v>400</v>
      </c>
      <c r="AL66" s="996"/>
      <c r="AM66" s="996"/>
      <c r="AN66" s="996"/>
      <c r="AO66" s="997"/>
      <c r="AP66" s="1001" t="s">
        <v>415</v>
      </c>
      <c r="AQ66" s="1002"/>
      <c r="AR66" s="1002"/>
      <c r="AS66" s="1002"/>
      <c r="AT66" s="1003"/>
      <c r="AU66" s="1001" t="s">
        <v>416</v>
      </c>
      <c r="AV66" s="1002"/>
      <c r="AW66" s="1002"/>
      <c r="AX66" s="1002"/>
      <c r="AY66" s="1003"/>
      <c r="AZ66" s="1001" t="s">
        <v>379</v>
      </c>
      <c r="BA66" s="1002"/>
      <c r="BB66" s="1002"/>
      <c r="BC66" s="1002"/>
      <c r="BD66" s="1015"/>
      <c r="BE66" s="239"/>
      <c r="BF66" s="239"/>
      <c r="BG66" s="239"/>
      <c r="BH66" s="239"/>
      <c r="BI66" s="239"/>
      <c r="BJ66" s="239"/>
      <c r="BK66" s="239"/>
      <c r="BL66" s="239"/>
      <c r="BM66" s="239"/>
      <c r="BN66" s="239"/>
      <c r="BO66" s="239"/>
      <c r="BP66" s="239"/>
      <c r="BQ66" s="236">
        <v>60</v>
      </c>
      <c r="BR66" s="241"/>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8"/>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9"/>
      <c r="BF67" s="239"/>
      <c r="BG67" s="239"/>
      <c r="BH67" s="239"/>
      <c r="BI67" s="239"/>
      <c r="BJ67" s="239"/>
      <c r="BK67" s="239"/>
      <c r="BL67" s="239"/>
      <c r="BM67" s="239"/>
      <c r="BN67" s="239"/>
      <c r="BO67" s="239"/>
      <c r="BP67" s="239"/>
      <c r="BQ67" s="236">
        <v>61</v>
      </c>
      <c r="BR67" s="241"/>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8"/>
    </row>
    <row r="68" spans="1:131" ht="26.25" customHeight="1" thickTop="1" x14ac:dyDescent="0.2">
      <c r="A68" s="234">
        <v>1</v>
      </c>
      <c r="B68" s="985" t="s">
        <v>575</v>
      </c>
      <c r="C68" s="986"/>
      <c r="D68" s="986"/>
      <c r="E68" s="986"/>
      <c r="F68" s="986"/>
      <c r="G68" s="986"/>
      <c r="H68" s="986"/>
      <c r="I68" s="986"/>
      <c r="J68" s="986"/>
      <c r="K68" s="986"/>
      <c r="L68" s="986"/>
      <c r="M68" s="986"/>
      <c r="N68" s="986"/>
      <c r="O68" s="986"/>
      <c r="P68" s="987"/>
      <c r="Q68" s="988">
        <v>10010</v>
      </c>
      <c r="R68" s="982"/>
      <c r="S68" s="982"/>
      <c r="T68" s="982"/>
      <c r="U68" s="982"/>
      <c r="V68" s="982">
        <v>9204</v>
      </c>
      <c r="W68" s="982"/>
      <c r="X68" s="982"/>
      <c r="Y68" s="982"/>
      <c r="Z68" s="982"/>
      <c r="AA68" s="982">
        <v>805</v>
      </c>
      <c r="AB68" s="982"/>
      <c r="AC68" s="982"/>
      <c r="AD68" s="982"/>
      <c r="AE68" s="982"/>
      <c r="AF68" s="982">
        <v>5340</v>
      </c>
      <c r="AG68" s="982"/>
      <c r="AH68" s="982"/>
      <c r="AI68" s="982"/>
      <c r="AJ68" s="982"/>
      <c r="AK68" s="982">
        <v>1096</v>
      </c>
      <c r="AL68" s="982"/>
      <c r="AM68" s="982"/>
      <c r="AN68" s="982"/>
      <c r="AO68" s="982"/>
      <c r="AP68" s="982">
        <v>8132</v>
      </c>
      <c r="AQ68" s="982"/>
      <c r="AR68" s="982"/>
      <c r="AS68" s="982"/>
      <c r="AT68" s="982"/>
      <c r="AU68" s="982">
        <v>838</v>
      </c>
      <c r="AV68" s="982"/>
      <c r="AW68" s="982"/>
      <c r="AX68" s="982"/>
      <c r="AY68" s="982"/>
      <c r="AZ68" s="983" t="s">
        <v>587</v>
      </c>
      <c r="BA68" s="983"/>
      <c r="BB68" s="983"/>
      <c r="BC68" s="983"/>
      <c r="BD68" s="984"/>
      <c r="BE68" s="239"/>
      <c r="BF68" s="239"/>
      <c r="BG68" s="239"/>
      <c r="BH68" s="239"/>
      <c r="BI68" s="239"/>
      <c r="BJ68" s="239"/>
      <c r="BK68" s="239"/>
      <c r="BL68" s="239"/>
      <c r="BM68" s="239"/>
      <c r="BN68" s="239"/>
      <c r="BO68" s="239"/>
      <c r="BP68" s="239"/>
      <c r="BQ68" s="236">
        <v>62</v>
      </c>
      <c r="BR68" s="241"/>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8"/>
    </row>
    <row r="69" spans="1:131" ht="26.25" customHeight="1" x14ac:dyDescent="0.2">
      <c r="A69" s="236">
        <v>2</v>
      </c>
      <c r="B69" s="974" t="s">
        <v>576</v>
      </c>
      <c r="C69" s="975"/>
      <c r="D69" s="975"/>
      <c r="E69" s="975"/>
      <c r="F69" s="975"/>
      <c r="G69" s="975"/>
      <c r="H69" s="975"/>
      <c r="I69" s="975"/>
      <c r="J69" s="975"/>
      <c r="K69" s="975"/>
      <c r="L69" s="975"/>
      <c r="M69" s="975"/>
      <c r="N69" s="975"/>
      <c r="O69" s="975"/>
      <c r="P69" s="976"/>
      <c r="Q69" s="978">
        <v>7352</v>
      </c>
      <c r="R69" s="979"/>
      <c r="S69" s="979"/>
      <c r="T69" s="979"/>
      <c r="U69" s="980"/>
      <c r="V69" s="981">
        <v>7276</v>
      </c>
      <c r="W69" s="979"/>
      <c r="X69" s="979"/>
      <c r="Y69" s="979"/>
      <c r="Z69" s="980"/>
      <c r="AA69" s="981">
        <v>76</v>
      </c>
      <c r="AB69" s="979"/>
      <c r="AC69" s="979"/>
      <c r="AD69" s="979"/>
      <c r="AE69" s="980"/>
      <c r="AF69" s="981">
        <v>76</v>
      </c>
      <c r="AG69" s="979"/>
      <c r="AH69" s="979"/>
      <c r="AI69" s="979"/>
      <c r="AJ69" s="980"/>
      <c r="AK69" s="981">
        <v>3086</v>
      </c>
      <c r="AL69" s="979"/>
      <c r="AM69" s="979"/>
      <c r="AN69" s="979"/>
      <c r="AO69" s="980"/>
      <c r="AP69" s="971" t="s">
        <v>586</v>
      </c>
      <c r="AQ69" s="971"/>
      <c r="AR69" s="971"/>
      <c r="AS69" s="971"/>
      <c r="AT69" s="971"/>
      <c r="AU69" s="971" t="s">
        <v>586</v>
      </c>
      <c r="AV69" s="971"/>
      <c r="AW69" s="971"/>
      <c r="AX69" s="971"/>
      <c r="AY69" s="971"/>
      <c r="AZ69" s="972"/>
      <c r="BA69" s="972"/>
      <c r="BB69" s="972"/>
      <c r="BC69" s="972"/>
      <c r="BD69" s="973"/>
      <c r="BE69" s="239"/>
      <c r="BF69" s="239"/>
      <c r="BG69" s="239"/>
      <c r="BH69" s="239"/>
      <c r="BI69" s="239"/>
      <c r="BJ69" s="239"/>
      <c r="BK69" s="239"/>
      <c r="BL69" s="239"/>
      <c r="BM69" s="239"/>
      <c r="BN69" s="239"/>
      <c r="BO69" s="239"/>
      <c r="BP69" s="239"/>
      <c r="BQ69" s="236">
        <v>63</v>
      </c>
      <c r="BR69" s="241"/>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8"/>
    </row>
    <row r="70" spans="1:131" ht="26.25" customHeight="1" x14ac:dyDescent="0.2">
      <c r="A70" s="236">
        <v>3</v>
      </c>
      <c r="B70" s="974" t="s">
        <v>577</v>
      </c>
      <c r="C70" s="975"/>
      <c r="D70" s="975"/>
      <c r="E70" s="975"/>
      <c r="F70" s="975"/>
      <c r="G70" s="975"/>
      <c r="H70" s="975"/>
      <c r="I70" s="975"/>
      <c r="J70" s="975"/>
      <c r="K70" s="975"/>
      <c r="L70" s="975"/>
      <c r="M70" s="975"/>
      <c r="N70" s="975"/>
      <c r="O70" s="975"/>
      <c r="P70" s="976"/>
      <c r="Q70" s="978">
        <v>1524702</v>
      </c>
      <c r="R70" s="979"/>
      <c r="S70" s="979"/>
      <c r="T70" s="979"/>
      <c r="U70" s="980"/>
      <c r="V70" s="981">
        <v>1496148</v>
      </c>
      <c r="W70" s="979"/>
      <c r="X70" s="979"/>
      <c r="Y70" s="979"/>
      <c r="Z70" s="980"/>
      <c r="AA70" s="981">
        <v>28554</v>
      </c>
      <c r="AB70" s="979"/>
      <c r="AC70" s="979"/>
      <c r="AD70" s="979"/>
      <c r="AE70" s="980"/>
      <c r="AF70" s="981">
        <v>28554</v>
      </c>
      <c r="AG70" s="979"/>
      <c r="AH70" s="979"/>
      <c r="AI70" s="979"/>
      <c r="AJ70" s="980"/>
      <c r="AK70" s="981">
        <v>15234</v>
      </c>
      <c r="AL70" s="979"/>
      <c r="AM70" s="979"/>
      <c r="AN70" s="979"/>
      <c r="AO70" s="980"/>
      <c r="AP70" s="971" t="s">
        <v>586</v>
      </c>
      <c r="AQ70" s="971"/>
      <c r="AR70" s="971"/>
      <c r="AS70" s="971"/>
      <c r="AT70" s="971"/>
      <c r="AU70" s="971" t="s">
        <v>586</v>
      </c>
      <c r="AV70" s="971"/>
      <c r="AW70" s="971"/>
      <c r="AX70" s="971"/>
      <c r="AY70" s="971"/>
      <c r="AZ70" s="972"/>
      <c r="BA70" s="972"/>
      <c r="BB70" s="972"/>
      <c r="BC70" s="972"/>
      <c r="BD70" s="973"/>
      <c r="BE70" s="239"/>
      <c r="BF70" s="239"/>
      <c r="BG70" s="239"/>
      <c r="BH70" s="239"/>
      <c r="BI70" s="239"/>
      <c r="BJ70" s="239"/>
      <c r="BK70" s="239"/>
      <c r="BL70" s="239"/>
      <c r="BM70" s="239"/>
      <c r="BN70" s="239"/>
      <c r="BO70" s="239"/>
      <c r="BP70" s="239"/>
      <c r="BQ70" s="236">
        <v>64</v>
      </c>
      <c r="BR70" s="241"/>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8"/>
    </row>
    <row r="71" spans="1:131" ht="26.25" customHeight="1" x14ac:dyDescent="0.2">
      <c r="A71" s="236">
        <v>4</v>
      </c>
      <c r="B71" s="974" t="s">
        <v>578</v>
      </c>
      <c r="C71" s="975"/>
      <c r="D71" s="975"/>
      <c r="E71" s="975"/>
      <c r="F71" s="975"/>
      <c r="G71" s="975"/>
      <c r="H71" s="975"/>
      <c r="I71" s="975"/>
      <c r="J71" s="975"/>
      <c r="K71" s="975"/>
      <c r="L71" s="975"/>
      <c r="M71" s="975"/>
      <c r="N71" s="975"/>
      <c r="O71" s="975"/>
      <c r="P71" s="976"/>
      <c r="Q71" s="977">
        <v>9647</v>
      </c>
      <c r="R71" s="971"/>
      <c r="S71" s="971"/>
      <c r="T71" s="971"/>
      <c r="U71" s="971"/>
      <c r="V71" s="971">
        <v>9534</v>
      </c>
      <c r="W71" s="971"/>
      <c r="X71" s="971"/>
      <c r="Y71" s="971"/>
      <c r="Z71" s="971"/>
      <c r="AA71" s="971">
        <v>113</v>
      </c>
      <c r="AB71" s="971"/>
      <c r="AC71" s="971"/>
      <c r="AD71" s="971"/>
      <c r="AE71" s="971"/>
      <c r="AF71" s="971">
        <v>113</v>
      </c>
      <c r="AG71" s="971"/>
      <c r="AH71" s="971"/>
      <c r="AI71" s="971"/>
      <c r="AJ71" s="971"/>
      <c r="AK71" s="971">
        <v>100</v>
      </c>
      <c r="AL71" s="971"/>
      <c r="AM71" s="971"/>
      <c r="AN71" s="971"/>
      <c r="AO71" s="971"/>
      <c r="AP71" s="971">
        <v>190</v>
      </c>
      <c r="AQ71" s="971"/>
      <c r="AR71" s="971"/>
      <c r="AS71" s="971"/>
      <c r="AT71" s="971"/>
      <c r="AU71" s="971">
        <v>2</v>
      </c>
      <c r="AV71" s="971"/>
      <c r="AW71" s="971"/>
      <c r="AX71" s="971"/>
      <c r="AY71" s="971"/>
      <c r="AZ71" s="972"/>
      <c r="BA71" s="972"/>
      <c r="BB71" s="972"/>
      <c r="BC71" s="972"/>
      <c r="BD71" s="973"/>
      <c r="BE71" s="239"/>
      <c r="BF71" s="239"/>
      <c r="BG71" s="239"/>
      <c r="BH71" s="239"/>
      <c r="BI71" s="239"/>
      <c r="BJ71" s="239"/>
      <c r="BK71" s="239"/>
      <c r="BL71" s="239"/>
      <c r="BM71" s="239"/>
      <c r="BN71" s="239"/>
      <c r="BO71" s="239"/>
      <c r="BP71" s="239"/>
      <c r="BQ71" s="236">
        <v>65</v>
      </c>
      <c r="BR71" s="241"/>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8"/>
    </row>
    <row r="72" spans="1:131" ht="26.25" customHeight="1" x14ac:dyDescent="0.2">
      <c r="A72" s="236">
        <v>5</v>
      </c>
      <c r="B72" s="974" t="s">
        <v>579</v>
      </c>
      <c r="C72" s="975"/>
      <c r="D72" s="975"/>
      <c r="E72" s="975"/>
      <c r="F72" s="975"/>
      <c r="G72" s="975"/>
      <c r="H72" s="975"/>
      <c r="I72" s="975"/>
      <c r="J72" s="975"/>
      <c r="K72" s="975"/>
      <c r="L72" s="975"/>
      <c r="M72" s="975"/>
      <c r="N72" s="975"/>
      <c r="O72" s="975"/>
      <c r="P72" s="976"/>
      <c r="Q72" s="977">
        <v>465</v>
      </c>
      <c r="R72" s="971"/>
      <c r="S72" s="971"/>
      <c r="T72" s="971"/>
      <c r="U72" s="971"/>
      <c r="V72" s="971">
        <v>429</v>
      </c>
      <c r="W72" s="971"/>
      <c r="X72" s="971"/>
      <c r="Y72" s="971"/>
      <c r="Z72" s="971"/>
      <c r="AA72" s="971">
        <v>36</v>
      </c>
      <c r="AB72" s="971"/>
      <c r="AC72" s="971"/>
      <c r="AD72" s="971"/>
      <c r="AE72" s="971"/>
      <c r="AF72" s="971">
        <v>36</v>
      </c>
      <c r="AG72" s="971"/>
      <c r="AH72" s="971"/>
      <c r="AI72" s="971"/>
      <c r="AJ72" s="971"/>
      <c r="AK72" s="971" t="s">
        <v>586</v>
      </c>
      <c r="AL72" s="971"/>
      <c r="AM72" s="971"/>
      <c r="AN72" s="971"/>
      <c r="AO72" s="971"/>
      <c r="AP72" s="971" t="s">
        <v>586</v>
      </c>
      <c r="AQ72" s="971"/>
      <c r="AR72" s="971"/>
      <c r="AS72" s="971"/>
      <c r="AT72" s="971"/>
      <c r="AU72" s="971" t="s">
        <v>586</v>
      </c>
      <c r="AV72" s="971"/>
      <c r="AW72" s="971"/>
      <c r="AX72" s="971"/>
      <c r="AY72" s="971"/>
      <c r="AZ72" s="972"/>
      <c r="BA72" s="972"/>
      <c r="BB72" s="972"/>
      <c r="BC72" s="972"/>
      <c r="BD72" s="973"/>
      <c r="BE72" s="239"/>
      <c r="BF72" s="239"/>
      <c r="BG72" s="239"/>
      <c r="BH72" s="239"/>
      <c r="BI72" s="239"/>
      <c r="BJ72" s="239"/>
      <c r="BK72" s="239"/>
      <c r="BL72" s="239"/>
      <c r="BM72" s="239"/>
      <c r="BN72" s="239"/>
      <c r="BO72" s="239"/>
      <c r="BP72" s="239"/>
      <c r="BQ72" s="236">
        <v>66</v>
      </c>
      <c r="BR72" s="241"/>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8"/>
    </row>
    <row r="73" spans="1:131" ht="26.25" customHeight="1" x14ac:dyDescent="0.2">
      <c r="A73" s="236">
        <v>6</v>
      </c>
      <c r="B73" s="974" t="s">
        <v>580</v>
      </c>
      <c r="C73" s="975"/>
      <c r="D73" s="975"/>
      <c r="E73" s="975"/>
      <c r="F73" s="975"/>
      <c r="G73" s="975"/>
      <c r="H73" s="975"/>
      <c r="I73" s="975"/>
      <c r="J73" s="975"/>
      <c r="K73" s="975"/>
      <c r="L73" s="975"/>
      <c r="M73" s="975"/>
      <c r="N73" s="975"/>
      <c r="O73" s="975"/>
      <c r="P73" s="976"/>
      <c r="Q73" s="977">
        <v>2166</v>
      </c>
      <c r="R73" s="971"/>
      <c r="S73" s="971"/>
      <c r="T73" s="971"/>
      <c r="U73" s="971"/>
      <c r="V73" s="971">
        <v>1989</v>
      </c>
      <c r="W73" s="971"/>
      <c r="X73" s="971"/>
      <c r="Y73" s="971"/>
      <c r="Z73" s="971"/>
      <c r="AA73" s="971">
        <v>177</v>
      </c>
      <c r="AB73" s="971"/>
      <c r="AC73" s="971"/>
      <c r="AD73" s="971"/>
      <c r="AE73" s="971"/>
      <c r="AF73" s="971">
        <v>177</v>
      </c>
      <c r="AG73" s="971"/>
      <c r="AH73" s="971"/>
      <c r="AI73" s="971"/>
      <c r="AJ73" s="971"/>
      <c r="AK73" s="971" t="s">
        <v>586</v>
      </c>
      <c r="AL73" s="971"/>
      <c r="AM73" s="971"/>
      <c r="AN73" s="971"/>
      <c r="AO73" s="971"/>
      <c r="AP73" s="971">
        <v>732</v>
      </c>
      <c r="AQ73" s="971"/>
      <c r="AR73" s="971"/>
      <c r="AS73" s="971"/>
      <c r="AT73" s="971"/>
      <c r="AU73" s="971">
        <v>86</v>
      </c>
      <c r="AV73" s="971"/>
      <c r="AW73" s="971"/>
      <c r="AX73" s="971"/>
      <c r="AY73" s="971"/>
      <c r="AZ73" s="972"/>
      <c r="BA73" s="972"/>
      <c r="BB73" s="972"/>
      <c r="BC73" s="972"/>
      <c r="BD73" s="973"/>
      <c r="BE73" s="239"/>
      <c r="BF73" s="239"/>
      <c r="BG73" s="239"/>
      <c r="BH73" s="239"/>
      <c r="BI73" s="239"/>
      <c r="BJ73" s="239"/>
      <c r="BK73" s="239"/>
      <c r="BL73" s="239"/>
      <c r="BM73" s="239"/>
      <c r="BN73" s="239"/>
      <c r="BO73" s="239"/>
      <c r="BP73" s="239"/>
      <c r="BQ73" s="236">
        <v>67</v>
      </c>
      <c r="BR73" s="241"/>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8"/>
    </row>
    <row r="74" spans="1:131" ht="26.25" customHeight="1" x14ac:dyDescent="0.2">
      <c r="A74" s="236">
        <v>7</v>
      </c>
      <c r="B74" s="974" t="s">
        <v>581</v>
      </c>
      <c r="C74" s="975"/>
      <c r="D74" s="975"/>
      <c r="E74" s="975"/>
      <c r="F74" s="975"/>
      <c r="G74" s="975"/>
      <c r="H74" s="975"/>
      <c r="I74" s="975"/>
      <c r="J74" s="975"/>
      <c r="K74" s="975"/>
      <c r="L74" s="975"/>
      <c r="M74" s="975"/>
      <c r="N74" s="975"/>
      <c r="O74" s="975"/>
      <c r="P74" s="976"/>
      <c r="Q74" s="977">
        <v>404</v>
      </c>
      <c r="R74" s="971"/>
      <c r="S74" s="971"/>
      <c r="T74" s="971"/>
      <c r="U74" s="971"/>
      <c r="V74" s="971">
        <v>380</v>
      </c>
      <c r="W74" s="971"/>
      <c r="X74" s="971"/>
      <c r="Y74" s="971"/>
      <c r="Z74" s="971"/>
      <c r="AA74" s="971">
        <v>24</v>
      </c>
      <c r="AB74" s="971"/>
      <c r="AC74" s="971"/>
      <c r="AD74" s="971"/>
      <c r="AE74" s="971"/>
      <c r="AF74" s="971">
        <v>24</v>
      </c>
      <c r="AG74" s="971"/>
      <c r="AH74" s="971"/>
      <c r="AI74" s="971"/>
      <c r="AJ74" s="971"/>
      <c r="AK74" s="971" t="s">
        <v>586</v>
      </c>
      <c r="AL74" s="971"/>
      <c r="AM74" s="971"/>
      <c r="AN74" s="971"/>
      <c r="AO74" s="971"/>
      <c r="AP74" s="971" t="s">
        <v>586</v>
      </c>
      <c r="AQ74" s="971"/>
      <c r="AR74" s="971"/>
      <c r="AS74" s="971"/>
      <c r="AT74" s="971"/>
      <c r="AU74" s="971" t="s">
        <v>586</v>
      </c>
      <c r="AV74" s="971"/>
      <c r="AW74" s="971"/>
      <c r="AX74" s="971"/>
      <c r="AY74" s="971"/>
      <c r="AZ74" s="972"/>
      <c r="BA74" s="972"/>
      <c r="BB74" s="972"/>
      <c r="BC74" s="972"/>
      <c r="BD74" s="973"/>
      <c r="BE74" s="239"/>
      <c r="BF74" s="239"/>
      <c r="BG74" s="239"/>
      <c r="BH74" s="239"/>
      <c r="BI74" s="239"/>
      <c r="BJ74" s="239"/>
      <c r="BK74" s="239"/>
      <c r="BL74" s="239"/>
      <c r="BM74" s="239"/>
      <c r="BN74" s="239"/>
      <c r="BO74" s="239"/>
      <c r="BP74" s="239"/>
      <c r="BQ74" s="236">
        <v>68</v>
      </c>
      <c r="BR74" s="241"/>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8"/>
    </row>
    <row r="75" spans="1:131" ht="26.25" customHeight="1" x14ac:dyDescent="0.2">
      <c r="A75" s="236">
        <v>8</v>
      </c>
      <c r="B75" s="974" t="s">
        <v>582</v>
      </c>
      <c r="C75" s="975"/>
      <c r="D75" s="975"/>
      <c r="E75" s="975"/>
      <c r="F75" s="975"/>
      <c r="G75" s="975"/>
      <c r="H75" s="975"/>
      <c r="I75" s="975"/>
      <c r="J75" s="975"/>
      <c r="K75" s="975"/>
      <c r="L75" s="975"/>
      <c r="M75" s="975"/>
      <c r="N75" s="975"/>
      <c r="O75" s="975"/>
      <c r="P75" s="976"/>
      <c r="Q75" s="978">
        <v>925</v>
      </c>
      <c r="R75" s="979"/>
      <c r="S75" s="979"/>
      <c r="T75" s="979"/>
      <c r="U75" s="980"/>
      <c r="V75" s="981">
        <v>905</v>
      </c>
      <c r="W75" s="979"/>
      <c r="X75" s="979"/>
      <c r="Y75" s="979"/>
      <c r="Z75" s="980"/>
      <c r="AA75" s="981">
        <v>20</v>
      </c>
      <c r="AB75" s="979"/>
      <c r="AC75" s="979"/>
      <c r="AD75" s="979"/>
      <c r="AE75" s="980"/>
      <c r="AF75" s="981">
        <v>20</v>
      </c>
      <c r="AG75" s="979"/>
      <c r="AH75" s="979"/>
      <c r="AI75" s="979"/>
      <c r="AJ75" s="980"/>
      <c r="AK75" s="981">
        <v>45</v>
      </c>
      <c r="AL75" s="979"/>
      <c r="AM75" s="979"/>
      <c r="AN75" s="979"/>
      <c r="AO75" s="980"/>
      <c r="AP75" s="971" t="s">
        <v>586</v>
      </c>
      <c r="AQ75" s="971"/>
      <c r="AR75" s="971"/>
      <c r="AS75" s="971"/>
      <c r="AT75" s="971"/>
      <c r="AU75" s="971" t="s">
        <v>586</v>
      </c>
      <c r="AV75" s="971"/>
      <c r="AW75" s="971"/>
      <c r="AX75" s="971"/>
      <c r="AY75" s="971"/>
      <c r="AZ75" s="972"/>
      <c r="BA75" s="972"/>
      <c r="BB75" s="972"/>
      <c r="BC75" s="972"/>
      <c r="BD75" s="973"/>
      <c r="BE75" s="239"/>
      <c r="BF75" s="239"/>
      <c r="BG75" s="239"/>
      <c r="BH75" s="239"/>
      <c r="BI75" s="239"/>
      <c r="BJ75" s="239"/>
      <c r="BK75" s="239"/>
      <c r="BL75" s="239"/>
      <c r="BM75" s="239"/>
      <c r="BN75" s="239"/>
      <c r="BO75" s="239"/>
      <c r="BP75" s="239"/>
      <c r="BQ75" s="236">
        <v>69</v>
      </c>
      <c r="BR75" s="241"/>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8"/>
    </row>
    <row r="76" spans="1:131" ht="26.25" customHeight="1" x14ac:dyDescent="0.2">
      <c r="A76" s="236">
        <v>9</v>
      </c>
      <c r="B76" s="974" t="s">
        <v>583</v>
      </c>
      <c r="C76" s="975"/>
      <c r="D76" s="975"/>
      <c r="E76" s="975"/>
      <c r="F76" s="975"/>
      <c r="G76" s="975"/>
      <c r="H76" s="975"/>
      <c r="I76" s="975"/>
      <c r="J76" s="975"/>
      <c r="K76" s="975"/>
      <c r="L76" s="975"/>
      <c r="M76" s="975"/>
      <c r="N76" s="975"/>
      <c r="O76" s="975"/>
      <c r="P76" s="976"/>
      <c r="Q76" s="978">
        <v>267</v>
      </c>
      <c r="R76" s="979"/>
      <c r="S76" s="979"/>
      <c r="T76" s="979"/>
      <c r="U76" s="980"/>
      <c r="V76" s="981">
        <v>178</v>
      </c>
      <c r="W76" s="979"/>
      <c r="X76" s="979"/>
      <c r="Y76" s="979"/>
      <c r="Z76" s="980"/>
      <c r="AA76" s="981">
        <v>89</v>
      </c>
      <c r="AB76" s="979"/>
      <c r="AC76" s="979"/>
      <c r="AD76" s="979"/>
      <c r="AE76" s="980"/>
      <c r="AF76" s="981">
        <v>89</v>
      </c>
      <c r="AG76" s="979"/>
      <c r="AH76" s="979"/>
      <c r="AI76" s="979"/>
      <c r="AJ76" s="980"/>
      <c r="AK76" s="981">
        <v>13</v>
      </c>
      <c r="AL76" s="979"/>
      <c r="AM76" s="979"/>
      <c r="AN76" s="979"/>
      <c r="AO76" s="980"/>
      <c r="AP76" s="971" t="s">
        <v>586</v>
      </c>
      <c r="AQ76" s="971"/>
      <c r="AR76" s="971"/>
      <c r="AS76" s="971"/>
      <c r="AT76" s="971"/>
      <c r="AU76" s="971" t="s">
        <v>586</v>
      </c>
      <c r="AV76" s="971"/>
      <c r="AW76" s="971"/>
      <c r="AX76" s="971"/>
      <c r="AY76" s="971"/>
      <c r="AZ76" s="972"/>
      <c r="BA76" s="972"/>
      <c r="BB76" s="972"/>
      <c r="BC76" s="972"/>
      <c r="BD76" s="973"/>
      <c r="BE76" s="239"/>
      <c r="BF76" s="239"/>
      <c r="BG76" s="239"/>
      <c r="BH76" s="239"/>
      <c r="BI76" s="239"/>
      <c r="BJ76" s="239"/>
      <c r="BK76" s="239"/>
      <c r="BL76" s="239"/>
      <c r="BM76" s="239"/>
      <c r="BN76" s="239"/>
      <c r="BO76" s="239"/>
      <c r="BP76" s="239"/>
      <c r="BQ76" s="236">
        <v>70</v>
      </c>
      <c r="BR76" s="241"/>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8"/>
    </row>
    <row r="77" spans="1:131" ht="26.25" customHeight="1" x14ac:dyDescent="0.2">
      <c r="A77" s="236">
        <v>10</v>
      </c>
      <c r="B77" s="974" t="s">
        <v>584</v>
      </c>
      <c r="C77" s="975"/>
      <c r="D77" s="975"/>
      <c r="E77" s="975"/>
      <c r="F77" s="975"/>
      <c r="G77" s="975"/>
      <c r="H77" s="975"/>
      <c r="I77" s="975"/>
      <c r="J77" s="975"/>
      <c r="K77" s="975"/>
      <c r="L77" s="975"/>
      <c r="M77" s="975"/>
      <c r="N77" s="975"/>
      <c r="O77" s="975"/>
      <c r="P77" s="976"/>
      <c r="Q77" s="978">
        <v>4</v>
      </c>
      <c r="R77" s="979"/>
      <c r="S77" s="979"/>
      <c r="T77" s="979"/>
      <c r="U77" s="980"/>
      <c r="V77" s="981">
        <v>3</v>
      </c>
      <c r="W77" s="979"/>
      <c r="X77" s="979"/>
      <c r="Y77" s="979"/>
      <c r="Z77" s="980"/>
      <c r="AA77" s="981">
        <v>1</v>
      </c>
      <c r="AB77" s="979"/>
      <c r="AC77" s="979"/>
      <c r="AD77" s="979"/>
      <c r="AE77" s="980"/>
      <c r="AF77" s="981">
        <v>1</v>
      </c>
      <c r="AG77" s="979"/>
      <c r="AH77" s="979"/>
      <c r="AI77" s="979"/>
      <c r="AJ77" s="980"/>
      <c r="AK77" s="971" t="s">
        <v>586</v>
      </c>
      <c r="AL77" s="971"/>
      <c r="AM77" s="971"/>
      <c r="AN77" s="971"/>
      <c r="AO77" s="971"/>
      <c r="AP77" s="971" t="s">
        <v>586</v>
      </c>
      <c r="AQ77" s="971"/>
      <c r="AR77" s="971"/>
      <c r="AS77" s="971"/>
      <c r="AT77" s="971"/>
      <c r="AU77" s="971" t="s">
        <v>586</v>
      </c>
      <c r="AV77" s="971"/>
      <c r="AW77" s="971"/>
      <c r="AX77" s="971"/>
      <c r="AY77" s="971"/>
      <c r="AZ77" s="972"/>
      <c r="BA77" s="972"/>
      <c r="BB77" s="972"/>
      <c r="BC77" s="972"/>
      <c r="BD77" s="973"/>
      <c r="BE77" s="239"/>
      <c r="BF77" s="239"/>
      <c r="BG77" s="239"/>
      <c r="BH77" s="239"/>
      <c r="BI77" s="239"/>
      <c r="BJ77" s="239"/>
      <c r="BK77" s="239"/>
      <c r="BL77" s="239"/>
      <c r="BM77" s="239"/>
      <c r="BN77" s="239"/>
      <c r="BO77" s="239"/>
      <c r="BP77" s="239"/>
      <c r="BQ77" s="236">
        <v>71</v>
      </c>
      <c r="BR77" s="241"/>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8"/>
    </row>
    <row r="78" spans="1:131" ht="26.25" customHeight="1" x14ac:dyDescent="0.2">
      <c r="A78" s="236">
        <v>11</v>
      </c>
      <c r="B78" s="974" t="s">
        <v>585</v>
      </c>
      <c r="C78" s="975"/>
      <c r="D78" s="975"/>
      <c r="E78" s="975"/>
      <c r="F78" s="975"/>
      <c r="G78" s="975"/>
      <c r="H78" s="975"/>
      <c r="I78" s="975"/>
      <c r="J78" s="975"/>
      <c r="K78" s="975"/>
      <c r="L78" s="975"/>
      <c r="M78" s="975"/>
      <c r="N78" s="975"/>
      <c r="O78" s="975"/>
      <c r="P78" s="976"/>
      <c r="Q78" s="977">
        <v>4818</v>
      </c>
      <c r="R78" s="971"/>
      <c r="S78" s="971"/>
      <c r="T78" s="971"/>
      <c r="U78" s="971"/>
      <c r="V78" s="971">
        <v>4560</v>
      </c>
      <c r="W78" s="971"/>
      <c r="X78" s="971"/>
      <c r="Y78" s="971"/>
      <c r="Z78" s="971"/>
      <c r="AA78" s="971">
        <v>258</v>
      </c>
      <c r="AB78" s="971"/>
      <c r="AC78" s="971"/>
      <c r="AD78" s="971"/>
      <c r="AE78" s="971"/>
      <c r="AF78" s="971">
        <v>258</v>
      </c>
      <c r="AG78" s="971"/>
      <c r="AH78" s="971"/>
      <c r="AI78" s="971"/>
      <c r="AJ78" s="971"/>
      <c r="AK78" s="971">
        <v>179</v>
      </c>
      <c r="AL78" s="971"/>
      <c r="AM78" s="971"/>
      <c r="AN78" s="971"/>
      <c r="AO78" s="971"/>
      <c r="AP78" s="971" t="s">
        <v>586</v>
      </c>
      <c r="AQ78" s="971"/>
      <c r="AR78" s="971"/>
      <c r="AS78" s="971"/>
      <c r="AT78" s="971"/>
      <c r="AU78" s="971" t="s">
        <v>586</v>
      </c>
      <c r="AV78" s="971"/>
      <c r="AW78" s="971"/>
      <c r="AX78" s="971"/>
      <c r="AY78" s="971"/>
      <c r="AZ78" s="972"/>
      <c r="BA78" s="972"/>
      <c r="BB78" s="972"/>
      <c r="BC78" s="972"/>
      <c r="BD78" s="973"/>
      <c r="BE78" s="239"/>
      <c r="BF78" s="239"/>
      <c r="BG78" s="239"/>
      <c r="BH78" s="239"/>
      <c r="BI78" s="239"/>
      <c r="BJ78" s="228"/>
      <c r="BK78" s="228"/>
      <c r="BL78" s="228"/>
      <c r="BM78" s="228"/>
      <c r="BN78" s="228"/>
      <c r="BO78" s="239"/>
      <c r="BP78" s="239"/>
      <c r="BQ78" s="236">
        <v>72</v>
      </c>
      <c r="BR78" s="241"/>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8"/>
    </row>
    <row r="79" spans="1:131" ht="26.25" customHeight="1" x14ac:dyDescent="0.2">
      <c r="A79" s="236">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9"/>
      <c r="BF79" s="239"/>
      <c r="BG79" s="239"/>
      <c r="BH79" s="239"/>
      <c r="BI79" s="239"/>
      <c r="BJ79" s="228"/>
      <c r="BK79" s="228"/>
      <c r="BL79" s="228"/>
      <c r="BM79" s="228"/>
      <c r="BN79" s="228"/>
      <c r="BO79" s="239"/>
      <c r="BP79" s="239"/>
      <c r="BQ79" s="236">
        <v>73</v>
      </c>
      <c r="BR79" s="241"/>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8"/>
    </row>
    <row r="80" spans="1:131" ht="26.25" customHeight="1" x14ac:dyDescent="0.2">
      <c r="A80" s="236">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9"/>
      <c r="BF80" s="239"/>
      <c r="BG80" s="239"/>
      <c r="BH80" s="239"/>
      <c r="BI80" s="239"/>
      <c r="BJ80" s="239"/>
      <c r="BK80" s="239"/>
      <c r="BL80" s="239"/>
      <c r="BM80" s="239"/>
      <c r="BN80" s="239"/>
      <c r="BO80" s="239"/>
      <c r="BP80" s="239"/>
      <c r="BQ80" s="236">
        <v>74</v>
      </c>
      <c r="BR80" s="241"/>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8"/>
    </row>
    <row r="81" spans="1:131" ht="26.25" customHeight="1" x14ac:dyDescent="0.2">
      <c r="A81" s="236">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9"/>
      <c r="BF81" s="239"/>
      <c r="BG81" s="239"/>
      <c r="BH81" s="239"/>
      <c r="BI81" s="239"/>
      <c r="BJ81" s="239"/>
      <c r="BK81" s="239"/>
      <c r="BL81" s="239"/>
      <c r="BM81" s="239"/>
      <c r="BN81" s="239"/>
      <c r="BO81" s="239"/>
      <c r="BP81" s="239"/>
      <c r="BQ81" s="236">
        <v>75</v>
      </c>
      <c r="BR81" s="241"/>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8"/>
    </row>
    <row r="82" spans="1:131" ht="26.25" customHeight="1" x14ac:dyDescent="0.2">
      <c r="A82" s="236">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9"/>
      <c r="BF82" s="239"/>
      <c r="BG82" s="239"/>
      <c r="BH82" s="239"/>
      <c r="BI82" s="239"/>
      <c r="BJ82" s="239"/>
      <c r="BK82" s="239"/>
      <c r="BL82" s="239"/>
      <c r="BM82" s="239"/>
      <c r="BN82" s="239"/>
      <c r="BO82" s="239"/>
      <c r="BP82" s="239"/>
      <c r="BQ82" s="236">
        <v>76</v>
      </c>
      <c r="BR82" s="241"/>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8"/>
    </row>
    <row r="83" spans="1:131" ht="26.25" customHeight="1" x14ac:dyDescent="0.2">
      <c r="A83" s="236">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9"/>
      <c r="BF83" s="239"/>
      <c r="BG83" s="239"/>
      <c r="BH83" s="239"/>
      <c r="BI83" s="239"/>
      <c r="BJ83" s="239"/>
      <c r="BK83" s="239"/>
      <c r="BL83" s="239"/>
      <c r="BM83" s="239"/>
      <c r="BN83" s="239"/>
      <c r="BO83" s="239"/>
      <c r="BP83" s="239"/>
      <c r="BQ83" s="236">
        <v>77</v>
      </c>
      <c r="BR83" s="241"/>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8"/>
    </row>
    <row r="84" spans="1:131" ht="26.25" customHeight="1" x14ac:dyDescent="0.2">
      <c r="A84" s="236">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9"/>
      <c r="BF84" s="239"/>
      <c r="BG84" s="239"/>
      <c r="BH84" s="239"/>
      <c r="BI84" s="239"/>
      <c r="BJ84" s="239"/>
      <c r="BK84" s="239"/>
      <c r="BL84" s="239"/>
      <c r="BM84" s="239"/>
      <c r="BN84" s="239"/>
      <c r="BO84" s="239"/>
      <c r="BP84" s="239"/>
      <c r="BQ84" s="236">
        <v>78</v>
      </c>
      <c r="BR84" s="241"/>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8"/>
    </row>
    <row r="85" spans="1:131" ht="26.25" customHeight="1" x14ac:dyDescent="0.2">
      <c r="A85" s="236">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9"/>
      <c r="BF85" s="239"/>
      <c r="BG85" s="239"/>
      <c r="BH85" s="239"/>
      <c r="BI85" s="239"/>
      <c r="BJ85" s="239"/>
      <c r="BK85" s="239"/>
      <c r="BL85" s="239"/>
      <c r="BM85" s="239"/>
      <c r="BN85" s="239"/>
      <c r="BO85" s="239"/>
      <c r="BP85" s="239"/>
      <c r="BQ85" s="236">
        <v>79</v>
      </c>
      <c r="BR85" s="241"/>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8"/>
    </row>
    <row r="86" spans="1:131" ht="26.25" customHeight="1" x14ac:dyDescent="0.2">
      <c r="A86" s="236">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9"/>
      <c r="BF86" s="239"/>
      <c r="BG86" s="239"/>
      <c r="BH86" s="239"/>
      <c r="BI86" s="239"/>
      <c r="BJ86" s="239"/>
      <c r="BK86" s="239"/>
      <c r="BL86" s="239"/>
      <c r="BM86" s="239"/>
      <c r="BN86" s="239"/>
      <c r="BO86" s="239"/>
      <c r="BP86" s="239"/>
      <c r="BQ86" s="236">
        <v>80</v>
      </c>
      <c r="BR86" s="241"/>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8"/>
    </row>
    <row r="87" spans="1:131" ht="26.25" customHeight="1" x14ac:dyDescent="0.2">
      <c r="A87" s="242">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9"/>
      <c r="BF87" s="239"/>
      <c r="BG87" s="239"/>
      <c r="BH87" s="239"/>
      <c r="BI87" s="239"/>
      <c r="BJ87" s="239"/>
      <c r="BK87" s="239"/>
      <c r="BL87" s="239"/>
      <c r="BM87" s="239"/>
      <c r="BN87" s="239"/>
      <c r="BO87" s="239"/>
      <c r="BP87" s="239"/>
      <c r="BQ87" s="236">
        <v>81</v>
      </c>
      <c r="BR87" s="241"/>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8"/>
    </row>
    <row r="88" spans="1:131" ht="26.25" customHeight="1" thickBot="1" x14ac:dyDescent="0.25">
      <c r="A88" s="238" t="s">
        <v>392</v>
      </c>
      <c r="B88" s="937" t="s">
        <v>417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34688</v>
      </c>
      <c r="AG88" s="959"/>
      <c r="AH88" s="959"/>
      <c r="AI88" s="959"/>
      <c r="AJ88" s="959"/>
      <c r="AK88" s="963"/>
      <c r="AL88" s="963"/>
      <c r="AM88" s="963"/>
      <c r="AN88" s="963"/>
      <c r="AO88" s="963"/>
      <c r="AP88" s="959">
        <v>9054</v>
      </c>
      <c r="AQ88" s="959"/>
      <c r="AR88" s="959"/>
      <c r="AS88" s="959"/>
      <c r="AT88" s="959"/>
      <c r="AU88" s="959">
        <v>926</v>
      </c>
      <c r="AV88" s="959"/>
      <c r="AW88" s="959"/>
      <c r="AX88" s="959"/>
      <c r="AY88" s="959"/>
      <c r="AZ88" s="960"/>
      <c r="BA88" s="960"/>
      <c r="BB88" s="960"/>
      <c r="BC88" s="960"/>
      <c r="BD88" s="961"/>
      <c r="BE88" s="239"/>
      <c r="BF88" s="239"/>
      <c r="BG88" s="239"/>
      <c r="BH88" s="239"/>
      <c r="BI88" s="239"/>
      <c r="BJ88" s="239"/>
      <c r="BK88" s="239"/>
      <c r="BL88" s="239"/>
      <c r="BM88" s="239"/>
      <c r="BN88" s="239"/>
      <c r="BO88" s="239"/>
      <c r="BP88" s="239"/>
      <c r="BQ88" s="236">
        <v>82</v>
      </c>
      <c r="BR88" s="241"/>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392</v>
      </c>
      <c r="BR102" s="937" t="s">
        <v>418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v>
      </c>
      <c r="CS102" s="953"/>
      <c r="CT102" s="953"/>
      <c r="CU102" s="953"/>
      <c r="CV102" s="954"/>
      <c r="CW102" s="952">
        <v>2</v>
      </c>
      <c r="CX102" s="953"/>
      <c r="CY102" s="953"/>
      <c r="CZ102" s="953"/>
      <c r="DA102" s="954"/>
      <c r="DB102" s="952" t="s">
        <v>595</v>
      </c>
      <c r="DC102" s="953"/>
      <c r="DD102" s="953"/>
      <c r="DE102" s="953"/>
      <c r="DF102" s="954"/>
      <c r="DG102" s="952">
        <v>788</v>
      </c>
      <c r="DH102" s="953"/>
      <c r="DI102" s="953"/>
      <c r="DJ102" s="953"/>
      <c r="DK102" s="954"/>
      <c r="DL102" s="952" t="s">
        <v>595</v>
      </c>
      <c r="DM102" s="953"/>
      <c r="DN102" s="953"/>
      <c r="DO102" s="953"/>
      <c r="DP102" s="954"/>
      <c r="DQ102" s="952" t="s">
        <v>595</v>
      </c>
      <c r="DR102" s="953"/>
      <c r="DS102" s="953"/>
      <c r="DT102" s="953"/>
      <c r="DU102" s="954"/>
      <c r="DV102" s="937"/>
      <c r="DW102" s="938"/>
      <c r="DX102" s="938"/>
      <c r="DY102" s="938"/>
      <c r="DZ102" s="939"/>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40" t="s">
        <v>419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41" t="s">
        <v>420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421</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422</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42" t="s">
        <v>423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8" customFormat="1" ht="26.25" customHeight="1" x14ac:dyDescent="0.2">
      <c r="A109" s="895" t="s">
        <v>425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426</v>
      </c>
      <c r="AB109" s="896"/>
      <c r="AC109" s="896"/>
      <c r="AD109" s="896"/>
      <c r="AE109" s="897"/>
      <c r="AF109" s="898" t="s">
        <v>427</v>
      </c>
      <c r="AG109" s="896"/>
      <c r="AH109" s="896"/>
      <c r="AI109" s="896"/>
      <c r="AJ109" s="897"/>
      <c r="AK109" s="898" t="s">
        <v>309</v>
      </c>
      <c r="AL109" s="896"/>
      <c r="AM109" s="896"/>
      <c r="AN109" s="896"/>
      <c r="AO109" s="897"/>
      <c r="AP109" s="898" t="s">
        <v>428</v>
      </c>
      <c r="AQ109" s="896"/>
      <c r="AR109" s="896"/>
      <c r="AS109" s="896"/>
      <c r="AT109" s="929"/>
      <c r="AU109" s="895" t="s">
        <v>425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426</v>
      </c>
      <c r="BR109" s="896"/>
      <c r="BS109" s="896"/>
      <c r="BT109" s="896"/>
      <c r="BU109" s="897"/>
      <c r="BV109" s="898" t="s">
        <v>427</v>
      </c>
      <c r="BW109" s="896"/>
      <c r="BX109" s="896"/>
      <c r="BY109" s="896"/>
      <c r="BZ109" s="897"/>
      <c r="CA109" s="898" t="s">
        <v>309</v>
      </c>
      <c r="CB109" s="896"/>
      <c r="CC109" s="896"/>
      <c r="CD109" s="896"/>
      <c r="CE109" s="897"/>
      <c r="CF109" s="936" t="s">
        <v>428</v>
      </c>
      <c r="CG109" s="936"/>
      <c r="CH109" s="936"/>
      <c r="CI109" s="936"/>
      <c r="CJ109" s="936"/>
      <c r="CK109" s="898" t="s">
        <v>429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426</v>
      </c>
      <c r="DH109" s="896"/>
      <c r="DI109" s="896"/>
      <c r="DJ109" s="896"/>
      <c r="DK109" s="897"/>
      <c r="DL109" s="898" t="s">
        <v>427</v>
      </c>
      <c r="DM109" s="896"/>
      <c r="DN109" s="896"/>
      <c r="DO109" s="896"/>
      <c r="DP109" s="897"/>
      <c r="DQ109" s="898" t="s">
        <v>309</v>
      </c>
      <c r="DR109" s="896"/>
      <c r="DS109" s="896"/>
      <c r="DT109" s="896"/>
      <c r="DU109" s="897"/>
      <c r="DV109" s="898" t="s">
        <v>428</v>
      </c>
      <c r="DW109" s="896"/>
      <c r="DX109" s="896"/>
      <c r="DY109" s="896"/>
      <c r="DZ109" s="929"/>
    </row>
    <row r="110" spans="1:131" s="228" customFormat="1" ht="26.25" customHeight="1" x14ac:dyDescent="0.2">
      <c r="A110" s="807" t="s">
        <v>430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516027</v>
      </c>
      <c r="AB110" s="889"/>
      <c r="AC110" s="889"/>
      <c r="AD110" s="889"/>
      <c r="AE110" s="890"/>
      <c r="AF110" s="891">
        <v>550239</v>
      </c>
      <c r="AG110" s="889"/>
      <c r="AH110" s="889"/>
      <c r="AI110" s="889"/>
      <c r="AJ110" s="890"/>
      <c r="AK110" s="891">
        <v>604924</v>
      </c>
      <c r="AL110" s="889"/>
      <c r="AM110" s="889"/>
      <c r="AN110" s="889"/>
      <c r="AO110" s="890"/>
      <c r="AP110" s="892">
        <v>8.8000000000000007</v>
      </c>
      <c r="AQ110" s="893"/>
      <c r="AR110" s="893"/>
      <c r="AS110" s="893"/>
      <c r="AT110" s="894"/>
      <c r="AU110" s="930" t="s">
        <v>74</v>
      </c>
      <c r="AV110" s="931"/>
      <c r="AW110" s="931"/>
      <c r="AX110" s="931"/>
      <c r="AY110" s="931"/>
      <c r="AZ110" s="860" t="s">
        <v>431</v>
      </c>
      <c r="BA110" s="808"/>
      <c r="BB110" s="808"/>
      <c r="BC110" s="808"/>
      <c r="BD110" s="808"/>
      <c r="BE110" s="808"/>
      <c r="BF110" s="808"/>
      <c r="BG110" s="808"/>
      <c r="BH110" s="808"/>
      <c r="BI110" s="808"/>
      <c r="BJ110" s="808"/>
      <c r="BK110" s="808"/>
      <c r="BL110" s="808"/>
      <c r="BM110" s="808"/>
      <c r="BN110" s="808"/>
      <c r="BO110" s="808"/>
      <c r="BP110" s="809"/>
      <c r="BQ110" s="861">
        <v>8171659</v>
      </c>
      <c r="BR110" s="842"/>
      <c r="BS110" s="842"/>
      <c r="BT110" s="842"/>
      <c r="BU110" s="842"/>
      <c r="BV110" s="842">
        <v>8205091</v>
      </c>
      <c r="BW110" s="842"/>
      <c r="BX110" s="842"/>
      <c r="BY110" s="842"/>
      <c r="BZ110" s="842"/>
      <c r="CA110" s="842">
        <v>7917798</v>
      </c>
      <c r="CB110" s="842"/>
      <c r="CC110" s="842"/>
      <c r="CD110" s="842"/>
      <c r="CE110" s="842"/>
      <c r="CF110" s="866">
        <v>115.3</v>
      </c>
      <c r="CG110" s="867"/>
      <c r="CH110" s="867"/>
      <c r="CI110" s="867"/>
      <c r="CJ110" s="867"/>
      <c r="CK110" s="926" t="s">
        <v>432</v>
      </c>
      <c r="CL110" s="819"/>
      <c r="CM110" s="860" t="s">
        <v>433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434</v>
      </c>
      <c r="DH110" s="842"/>
      <c r="DI110" s="842"/>
      <c r="DJ110" s="842"/>
      <c r="DK110" s="842"/>
      <c r="DL110" s="842" t="s">
        <v>435</v>
      </c>
      <c r="DM110" s="842"/>
      <c r="DN110" s="842"/>
      <c r="DO110" s="842"/>
      <c r="DP110" s="842"/>
      <c r="DQ110" s="842" t="s">
        <v>434</v>
      </c>
      <c r="DR110" s="842"/>
      <c r="DS110" s="842"/>
      <c r="DT110" s="842"/>
      <c r="DU110" s="842"/>
      <c r="DV110" s="843" t="s">
        <v>435</v>
      </c>
      <c r="DW110" s="843"/>
      <c r="DX110" s="843"/>
      <c r="DY110" s="843"/>
      <c r="DZ110" s="844"/>
    </row>
    <row r="111" spans="1:131" s="228" customFormat="1" ht="26.25" customHeight="1" x14ac:dyDescent="0.2">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147</v>
      </c>
      <c r="AB111" s="919"/>
      <c r="AC111" s="919"/>
      <c r="AD111" s="919"/>
      <c r="AE111" s="920"/>
      <c r="AF111" s="921" t="s">
        <v>437</v>
      </c>
      <c r="AG111" s="919"/>
      <c r="AH111" s="919"/>
      <c r="AI111" s="919"/>
      <c r="AJ111" s="920"/>
      <c r="AK111" s="921" t="s">
        <v>435</v>
      </c>
      <c r="AL111" s="919"/>
      <c r="AM111" s="919"/>
      <c r="AN111" s="919"/>
      <c r="AO111" s="920"/>
      <c r="AP111" s="922" t="s">
        <v>435</v>
      </c>
      <c r="AQ111" s="923"/>
      <c r="AR111" s="923"/>
      <c r="AS111" s="923"/>
      <c r="AT111" s="924"/>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v>707597</v>
      </c>
      <c r="BR111" s="817"/>
      <c r="BS111" s="817"/>
      <c r="BT111" s="817"/>
      <c r="BU111" s="817"/>
      <c r="BV111" s="817">
        <v>722292</v>
      </c>
      <c r="BW111" s="817"/>
      <c r="BX111" s="817"/>
      <c r="BY111" s="817"/>
      <c r="BZ111" s="817"/>
      <c r="CA111" s="817">
        <v>798594</v>
      </c>
      <c r="CB111" s="817"/>
      <c r="CC111" s="817"/>
      <c r="CD111" s="817"/>
      <c r="CE111" s="817"/>
      <c r="CF111" s="875">
        <v>11.6</v>
      </c>
      <c r="CG111" s="876"/>
      <c r="CH111" s="876"/>
      <c r="CI111" s="876"/>
      <c r="CJ111" s="876"/>
      <c r="CK111" s="927"/>
      <c r="CL111" s="821"/>
      <c r="CM111" s="815"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435</v>
      </c>
      <c r="DH111" s="817"/>
      <c r="DI111" s="817"/>
      <c r="DJ111" s="817"/>
      <c r="DK111" s="817"/>
      <c r="DL111" s="817" t="s">
        <v>435</v>
      </c>
      <c r="DM111" s="817"/>
      <c r="DN111" s="817"/>
      <c r="DO111" s="817"/>
      <c r="DP111" s="817"/>
      <c r="DQ111" s="817" t="s">
        <v>435</v>
      </c>
      <c r="DR111" s="817"/>
      <c r="DS111" s="817"/>
      <c r="DT111" s="817"/>
      <c r="DU111" s="817"/>
      <c r="DV111" s="794" t="s">
        <v>435</v>
      </c>
      <c r="DW111" s="794"/>
      <c r="DX111" s="794"/>
      <c r="DY111" s="794"/>
      <c r="DZ111" s="795"/>
    </row>
    <row r="112" spans="1:131" s="228" customFormat="1" ht="26.25" customHeight="1" x14ac:dyDescent="0.2">
      <c r="A112" s="912" t="s">
        <v>440</v>
      </c>
      <c r="B112" s="913"/>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434</v>
      </c>
      <c r="AB112" s="780"/>
      <c r="AC112" s="780"/>
      <c r="AD112" s="780"/>
      <c r="AE112" s="781"/>
      <c r="AF112" s="782" t="s">
        <v>437</v>
      </c>
      <c r="AG112" s="780"/>
      <c r="AH112" s="780"/>
      <c r="AI112" s="780"/>
      <c r="AJ112" s="781"/>
      <c r="AK112" s="782" t="s">
        <v>437</v>
      </c>
      <c r="AL112" s="780"/>
      <c r="AM112" s="780"/>
      <c r="AN112" s="780"/>
      <c r="AO112" s="781"/>
      <c r="AP112" s="824" t="s">
        <v>434</v>
      </c>
      <c r="AQ112" s="825"/>
      <c r="AR112" s="825"/>
      <c r="AS112" s="825"/>
      <c r="AT112" s="826"/>
      <c r="AU112" s="932"/>
      <c r="AV112" s="933"/>
      <c r="AW112" s="933"/>
      <c r="AX112" s="933"/>
      <c r="AY112" s="933"/>
      <c r="AZ112" s="815" t="s">
        <v>442</v>
      </c>
      <c r="BA112" s="752"/>
      <c r="BB112" s="752"/>
      <c r="BC112" s="752"/>
      <c r="BD112" s="752"/>
      <c r="BE112" s="752"/>
      <c r="BF112" s="752"/>
      <c r="BG112" s="752"/>
      <c r="BH112" s="752"/>
      <c r="BI112" s="752"/>
      <c r="BJ112" s="752"/>
      <c r="BK112" s="752"/>
      <c r="BL112" s="752"/>
      <c r="BM112" s="752"/>
      <c r="BN112" s="752"/>
      <c r="BO112" s="752"/>
      <c r="BP112" s="753"/>
      <c r="BQ112" s="816">
        <v>1664428</v>
      </c>
      <c r="BR112" s="817"/>
      <c r="BS112" s="817"/>
      <c r="BT112" s="817"/>
      <c r="BU112" s="817"/>
      <c r="BV112" s="817">
        <v>1444830</v>
      </c>
      <c r="BW112" s="817"/>
      <c r="BX112" s="817"/>
      <c r="BY112" s="817"/>
      <c r="BZ112" s="817"/>
      <c r="CA112" s="817">
        <v>1189522</v>
      </c>
      <c r="CB112" s="817"/>
      <c r="CC112" s="817"/>
      <c r="CD112" s="817"/>
      <c r="CE112" s="817"/>
      <c r="CF112" s="875">
        <v>17.3</v>
      </c>
      <c r="CG112" s="876"/>
      <c r="CH112" s="876"/>
      <c r="CI112" s="876"/>
      <c r="CJ112" s="876"/>
      <c r="CK112" s="927"/>
      <c r="CL112" s="821"/>
      <c r="CM112" s="815" t="s">
        <v>443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437</v>
      </c>
      <c r="DH112" s="817"/>
      <c r="DI112" s="817"/>
      <c r="DJ112" s="817"/>
      <c r="DK112" s="817"/>
      <c r="DL112" s="817" t="s">
        <v>437</v>
      </c>
      <c r="DM112" s="817"/>
      <c r="DN112" s="817"/>
      <c r="DO112" s="817"/>
      <c r="DP112" s="817"/>
      <c r="DQ112" s="817" t="s">
        <v>435</v>
      </c>
      <c r="DR112" s="817"/>
      <c r="DS112" s="817"/>
      <c r="DT112" s="817"/>
      <c r="DU112" s="817"/>
      <c r="DV112" s="794" t="s">
        <v>435</v>
      </c>
      <c r="DW112" s="794"/>
      <c r="DX112" s="794"/>
      <c r="DY112" s="794"/>
      <c r="DZ112" s="795"/>
    </row>
    <row r="113" spans="1:130" s="228" customFormat="1" ht="26.25" customHeight="1" x14ac:dyDescent="0.2">
      <c r="A113" s="914"/>
      <c r="B113" s="915"/>
      <c r="C113" s="752" t="s">
        <v>444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95350</v>
      </c>
      <c r="AB113" s="919"/>
      <c r="AC113" s="919"/>
      <c r="AD113" s="919"/>
      <c r="AE113" s="920"/>
      <c r="AF113" s="921">
        <v>98870</v>
      </c>
      <c r="AG113" s="919"/>
      <c r="AH113" s="919"/>
      <c r="AI113" s="919"/>
      <c r="AJ113" s="920"/>
      <c r="AK113" s="921">
        <v>90945</v>
      </c>
      <c r="AL113" s="919"/>
      <c r="AM113" s="919"/>
      <c r="AN113" s="919"/>
      <c r="AO113" s="920"/>
      <c r="AP113" s="922">
        <v>1.3</v>
      </c>
      <c r="AQ113" s="923"/>
      <c r="AR113" s="923"/>
      <c r="AS113" s="923"/>
      <c r="AT113" s="924"/>
      <c r="AU113" s="932"/>
      <c r="AV113" s="933"/>
      <c r="AW113" s="933"/>
      <c r="AX113" s="933"/>
      <c r="AY113" s="933"/>
      <c r="AZ113" s="815" t="s">
        <v>445</v>
      </c>
      <c r="BA113" s="752"/>
      <c r="BB113" s="752"/>
      <c r="BC113" s="752"/>
      <c r="BD113" s="752"/>
      <c r="BE113" s="752"/>
      <c r="BF113" s="752"/>
      <c r="BG113" s="752"/>
      <c r="BH113" s="752"/>
      <c r="BI113" s="752"/>
      <c r="BJ113" s="752"/>
      <c r="BK113" s="752"/>
      <c r="BL113" s="752"/>
      <c r="BM113" s="752"/>
      <c r="BN113" s="752"/>
      <c r="BO113" s="752"/>
      <c r="BP113" s="753"/>
      <c r="BQ113" s="816">
        <v>913742</v>
      </c>
      <c r="BR113" s="817"/>
      <c r="BS113" s="817"/>
      <c r="BT113" s="817"/>
      <c r="BU113" s="817"/>
      <c r="BV113" s="817">
        <v>847265</v>
      </c>
      <c r="BW113" s="817"/>
      <c r="BX113" s="817"/>
      <c r="BY113" s="817"/>
      <c r="BZ113" s="817"/>
      <c r="CA113" s="817">
        <v>926113</v>
      </c>
      <c r="CB113" s="817"/>
      <c r="CC113" s="817"/>
      <c r="CD113" s="817"/>
      <c r="CE113" s="817"/>
      <c r="CF113" s="875">
        <v>13.5</v>
      </c>
      <c r="CG113" s="876"/>
      <c r="CH113" s="876"/>
      <c r="CI113" s="876"/>
      <c r="CJ113" s="876"/>
      <c r="CK113" s="927"/>
      <c r="CL113" s="821"/>
      <c r="CM113" s="815" t="s">
        <v>446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435</v>
      </c>
      <c r="DH113" s="780"/>
      <c r="DI113" s="780"/>
      <c r="DJ113" s="780"/>
      <c r="DK113" s="781"/>
      <c r="DL113" s="782" t="s">
        <v>437</v>
      </c>
      <c r="DM113" s="780"/>
      <c r="DN113" s="780"/>
      <c r="DO113" s="780"/>
      <c r="DP113" s="781"/>
      <c r="DQ113" s="782" t="s">
        <v>434</v>
      </c>
      <c r="DR113" s="780"/>
      <c r="DS113" s="780"/>
      <c r="DT113" s="780"/>
      <c r="DU113" s="781"/>
      <c r="DV113" s="824" t="s">
        <v>437</v>
      </c>
      <c r="DW113" s="825"/>
      <c r="DX113" s="825"/>
      <c r="DY113" s="825"/>
      <c r="DZ113" s="826"/>
    </row>
    <row r="114" spans="1:130" s="228" customFormat="1" ht="26.25" customHeight="1" x14ac:dyDescent="0.2">
      <c r="A114" s="914"/>
      <c r="B114" s="915"/>
      <c r="C114" s="752" t="s">
        <v>447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138968</v>
      </c>
      <c r="AB114" s="780"/>
      <c r="AC114" s="780"/>
      <c r="AD114" s="780"/>
      <c r="AE114" s="781"/>
      <c r="AF114" s="782">
        <v>121015</v>
      </c>
      <c r="AG114" s="780"/>
      <c r="AH114" s="780"/>
      <c r="AI114" s="780"/>
      <c r="AJ114" s="781"/>
      <c r="AK114" s="782">
        <v>125304</v>
      </c>
      <c r="AL114" s="780"/>
      <c r="AM114" s="780"/>
      <c r="AN114" s="780"/>
      <c r="AO114" s="781"/>
      <c r="AP114" s="824">
        <v>1.8</v>
      </c>
      <c r="AQ114" s="825"/>
      <c r="AR114" s="825"/>
      <c r="AS114" s="825"/>
      <c r="AT114" s="826"/>
      <c r="AU114" s="932"/>
      <c r="AV114" s="933"/>
      <c r="AW114" s="933"/>
      <c r="AX114" s="933"/>
      <c r="AY114" s="933"/>
      <c r="AZ114" s="815" t="s">
        <v>448</v>
      </c>
      <c r="BA114" s="752"/>
      <c r="BB114" s="752"/>
      <c r="BC114" s="752"/>
      <c r="BD114" s="752"/>
      <c r="BE114" s="752"/>
      <c r="BF114" s="752"/>
      <c r="BG114" s="752"/>
      <c r="BH114" s="752"/>
      <c r="BI114" s="752"/>
      <c r="BJ114" s="752"/>
      <c r="BK114" s="752"/>
      <c r="BL114" s="752"/>
      <c r="BM114" s="752"/>
      <c r="BN114" s="752"/>
      <c r="BO114" s="752"/>
      <c r="BP114" s="753"/>
      <c r="BQ114" s="816">
        <v>1462933</v>
      </c>
      <c r="BR114" s="817"/>
      <c r="BS114" s="817"/>
      <c r="BT114" s="817"/>
      <c r="BU114" s="817"/>
      <c r="BV114" s="817">
        <v>1552382</v>
      </c>
      <c r="BW114" s="817"/>
      <c r="BX114" s="817"/>
      <c r="BY114" s="817"/>
      <c r="BZ114" s="817"/>
      <c r="CA114" s="817">
        <v>1397307</v>
      </c>
      <c r="CB114" s="817"/>
      <c r="CC114" s="817"/>
      <c r="CD114" s="817"/>
      <c r="CE114" s="817"/>
      <c r="CF114" s="875">
        <v>20.3</v>
      </c>
      <c r="CG114" s="876"/>
      <c r="CH114" s="876"/>
      <c r="CI114" s="876"/>
      <c r="CJ114" s="876"/>
      <c r="CK114" s="927"/>
      <c r="CL114" s="821"/>
      <c r="CM114" s="815" t="s">
        <v>449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435</v>
      </c>
      <c r="DH114" s="780"/>
      <c r="DI114" s="780"/>
      <c r="DJ114" s="780"/>
      <c r="DK114" s="781"/>
      <c r="DL114" s="782" t="s">
        <v>434</v>
      </c>
      <c r="DM114" s="780"/>
      <c r="DN114" s="780"/>
      <c r="DO114" s="780"/>
      <c r="DP114" s="781"/>
      <c r="DQ114" s="782" t="s">
        <v>147</v>
      </c>
      <c r="DR114" s="780"/>
      <c r="DS114" s="780"/>
      <c r="DT114" s="780"/>
      <c r="DU114" s="781"/>
      <c r="DV114" s="824" t="s">
        <v>435</v>
      </c>
      <c r="DW114" s="825"/>
      <c r="DX114" s="825"/>
      <c r="DY114" s="825"/>
      <c r="DZ114" s="826"/>
    </row>
    <row r="115" spans="1:130" s="228" customFormat="1" ht="26.25" customHeight="1" x14ac:dyDescent="0.2">
      <c r="A115" s="914"/>
      <c r="B115" s="915"/>
      <c r="C115" s="752" t="s">
        <v>450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717</v>
      </c>
      <c r="AB115" s="919"/>
      <c r="AC115" s="919"/>
      <c r="AD115" s="919"/>
      <c r="AE115" s="920"/>
      <c r="AF115" s="921">
        <v>1017</v>
      </c>
      <c r="AG115" s="919"/>
      <c r="AH115" s="919"/>
      <c r="AI115" s="919"/>
      <c r="AJ115" s="920"/>
      <c r="AK115" s="921">
        <v>1508</v>
      </c>
      <c r="AL115" s="919"/>
      <c r="AM115" s="919"/>
      <c r="AN115" s="919"/>
      <c r="AO115" s="920"/>
      <c r="AP115" s="922">
        <v>0</v>
      </c>
      <c r="AQ115" s="923"/>
      <c r="AR115" s="923"/>
      <c r="AS115" s="923"/>
      <c r="AT115" s="924"/>
      <c r="AU115" s="932"/>
      <c r="AV115" s="933"/>
      <c r="AW115" s="933"/>
      <c r="AX115" s="933"/>
      <c r="AY115" s="933"/>
      <c r="AZ115" s="815" t="s">
        <v>451</v>
      </c>
      <c r="BA115" s="752"/>
      <c r="BB115" s="752"/>
      <c r="BC115" s="752"/>
      <c r="BD115" s="752"/>
      <c r="BE115" s="752"/>
      <c r="BF115" s="752"/>
      <c r="BG115" s="752"/>
      <c r="BH115" s="752"/>
      <c r="BI115" s="752"/>
      <c r="BJ115" s="752"/>
      <c r="BK115" s="752"/>
      <c r="BL115" s="752"/>
      <c r="BM115" s="752"/>
      <c r="BN115" s="752"/>
      <c r="BO115" s="752"/>
      <c r="BP115" s="753"/>
      <c r="BQ115" s="816" t="s">
        <v>437</v>
      </c>
      <c r="BR115" s="817"/>
      <c r="BS115" s="817"/>
      <c r="BT115" s="817"/>
      <c r="BU115" s="817"/>
      <c r="BV115" s="817" t="s">
        <v>434</v>
      </c>
      <c r="BW115" s="817"/>
      <c r="BX115" s="817"/>
      <c r="BY115" s="817"/>
      <c r="BZ115" s="817"/>
      <c r="CA115" s="817" t="s">
        <v>434</v>
      </c>
      <c r="CB115" s="817"/>
      <c r="CC115" s="817"/>
      <c r="CD115" s="817"/>
      <c r="CE115" s="817"/>
      <c r="CF115" s="875" t="s">
        <v>437</v>
      </c>
      <c r="CG115" s="876"/>
      <c r="CH115" s="876"/>
      <c r="CI115" s="876"/>
      <c r="CJ115" s="876"/>
      <c r="CK115" s="927"/>
      <c r="CL115" s="821"/>
      <c r="CM115" s="815" t="s">
        <v>452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707597</v>
      </c>
      <c r="DH115" s="780"/>
      <c r="DI115" s="780"/>
      <c r="DJ115" s="780"/>
      <c r="DK115" s="781"/>
      <c r="DL115" s="782">
        <v>722292</v>
      </c>
      <c r="DM115" s="780"/>
      <c r="DN115" s="780"/>
      <c r="DO115" s="780"/>
      <c r="DP115" s="781"/>
      <c r="DQ115" s="782">
        <v>798594</v>
      </c>
      <c r="DR115" s="780"/>
      <c r="DS115" s="780"/>
      <c r="DT115" s="780"/>
      <c r="DU115" s="781"/>
      <c r="DV115" s="824">
        <v>11.6</v>
      </c>
      <c r="DW115" s="825"/>
      <c r="DX115" s="825"/>
      <c r="DY115" s="825"/>
      <c r="DZ115" s="826"/>
    </row>
    <row r="116" spans="1:130" s="228" customFormat="1" ht="26.25" customHeight="1" x14ac:dyDescent="0.2">
      <c r="A116" s="916"/>
      <c r="B116" s="917"/>
      <c r="C116" s="839" t="s">
        <v>453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435</v>
      </c>
      <c r="AB116" s="780"/>
      <c r="AC116" s="780"/>
      <c r="AD116" s="780"/>
      <c r="AE116" s="781"/>
      <c r="AF116" s="782" t="s">
        <v>435</v>
      </c>
      <c r="AG116" s="780"/>
      <c r="AH116" s="780"/>
      <c r="AI116" s="780"/>
      <c r="AJ116" s="781"/>
      <c r="AK116" s="782" t="s">
        <v>437</v>
      </c>
      <c r="AL116" s="780"/>
      <c r="AM116" s="780"/>
      <c r="AN116" s="780"/>
      <c r="AO116" s="781"/>
      <c r="AP116" s="824" t="s">
        <v>435</v>
      </c>
      <c r="AQ116" s="825"/>
      <c r="AR116" s="825"/>
      <c r="AS116" s="825"/>
      <c r="AT116" s="826"/>
      <c r="AU116" s="932"/>
      <c r="AV116" s="933"/>
      <c r="AW116" s="933"/>
      <c r="AX116" s="933"/>
      <c r="AY116" s="933"/>
      <c r="AZ116" s="909" t="s">
        <v>454</v>
      </c>
      <c r="BA116" s="910"/>
      <c r="BB116" s="910"/>
      <c r="BC116" s="910"/>
      <c r="BD116" s="910"/>
      <c r="BE116" s="910"/>
      <c r="BF116" s="910"/>
      <c r="BG116" s="910"/>
      <c r="BH116" s="910"/>
      <c r="BI116" s="910"/>
      <c r="BJ116" s="910"/>
      <c r="BK116" s="910"/>
      <c r="BL116" s="910"/>
      <c r="BM116" s="910"/>
      <c r="BN116" s="910"/>
      <c r="BO116" s="910"/>
      <c r="BP116" s="911"/>
      <c r="BQ116" s="816" t="s">
        <v>434</v>
      </c>
      <c r="BR116" s="817"/>
      <c r="BS116" s="817"/>
      <c r="BT116" s="817"/>
      <c r="BU116" s="817"/>
      <c r="BV116" s="817" t="s">
        <v>437</v>
      </c>
      <c r="BW116" s="817"/>
      <c r="BX116" s="817"/>
      <c r="BY116" s="817"/>
      <c r="BZ116" s="817"/>
      <c r="CA116" s="817" t="s">
        <v>435</v>
      </c>
      <c r="CB116" s="817"/>
      <c r="CC116" s="817"/>
      <c r="CD116" s="817"/>
      <c r="CE116" s="817"/>
      <c r="CF116" s="875" t="s">
        <v>435</v>
      </c>
      <c r="CG116" s="876"/>
      <c r="CH116" s="876"/>
      <c r="CI116" s="876"/>
      <c r="CJ116" s="876"/>
      <c r="CK116" s="927"/>
      <c r="CL116" s="821"/>
      <c r="CM116" s="815" t="s">
        <v>455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434</v>
      </c>
      <c r="DH116" s="780"/>
      <c r="DI116" s="780"/>
      <c r="DJ116" s="780"/>
      <c r="DK116" s="781"/>
      <c r="DL116" s="782" t="s">
        <v>435</v>
      </c>
      <c r="DM116" s="780"/>
      <c r="DN116" s="780"/>
      <c r="DO116" s="780"/>
      <c r="DP116" s="781"/>
      <c r="DQ116" s="782" t="s">
        <v>437</v>
      </c>
      <c r="DR116" s="780"/>
      <c r="DS116" s="780"/>
      <c r="DT116" s="780"/>
      <c r="DU116" s="781"/>
      <c r="DV116" s="824" t="s">
        <v>435</v>
      </c>
      <c r="DW116" s="825"/>
      <c r="DX116" s="825"/>
      <c r="DY116" s="825"/>
      <c r="DZ116" s="826"/>
    </row>
    <row r="117" spans="1:130" s="228"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456</v>
      </c>
      <c r="Z117" s="897"/>
      <c r="AA117" s="902">
        <v>751062</v>
      </c>
      <c r="AB117" s="903"/>
      <c r="AC117" s="903"/>
      <c r="AD117" s="903"/>
      <c r="AE117" s="904"/>
      <c r="AF117" s="905">
        <v>771141</v>
      </c>
      <c r="AG117" s="903"/>
      <c r="AH117" s="903"/>
      <c r="AI117" s="903"/>
      <c r="AJ117" s="904"/>
      <c r="AK117" s="905">
        <v>822681</v>
      </c>
      <c r="AL117" s="903"/>
      <c r="AM117" s="903"/>
      <c r="AN117" s="903"/>
      <c r="AO117" s="904"/>
      <c r="AP117" s="906"/>
      <c r="AQ117" s="907"/>
      <c r="AR117" s="907"/>
      <c r="AS117" s="907"/>
      <c r="AT117" s="908"/>
      <c r="AU117" s="932"/>
      <c r="AV117" s="933"/>
      <c r="AW117" s="933"/>
      <c r="AX117" s="933"/>
      <c r="AY117" s="933"/>
      <c r="AZ117" s="863" t="s">
        <v>457</v>
      </c>
      <c r="BA117" s="864"/>
      <c r="BB117" s="864"/>
      <c r="BC117" s="864"/>
      <c r="BD117" s="864"/>
      <c r="BE117" s="864"/>
      <c r="BF117" s="864"/>
      <c r="BG117" s="864"/>
      <c r="BH117" s="864"/>
      <c r="BI117" s="864"/>
      <c r="BJ117" s="864"/>
      <c r="BK117" s="864"/>
      <c r="BL117" s="864"/>
      <c r="BM117" s="864"/>
      <c r="BN117" s="864"/>
      <c r="BO117" s="864"/>
      <c r="BP117" s="865"/>
      <c r="BQ117" s="816" t="s">
        <v>437</v>
      </c>
      <c r="BR117" s="817"/>
      <c r="BS117" s="817"/>
      <c r="BT117" s="817"/>
      <c r="BU117" s="817"/>
      <c r="BV117" s="817" t="s">
        <v>437</v>
      </c>
      <c r="BW117" s="817"/>
      <c r="BX117" s="817"/>
      <c r="BY117" s="817"/>
      <c r="BZ117" s="817"/>
      <c r="CA117" s="817" t="s">
        <v>437</v>
      </c>
      <c r="CB117" s="817"/>
      <c r="CC117" s="817"/>
      <c r="CD117" s="817"/>
      <c r="CE117" s="817"/>
      <c r="CF117" s="875" t="s">
        <v>437</v>
      </c>
      <c r="CG117" s="876"/>
      <c r="CH117" s="876"/>
      <c r="CI117" s="876"/>
      <c r="CJ117" s="876"/>
      <c r="CK117" s="927"/>
      <c r="CL117" s="821"/>
      <c r="CM117" s="815" t="s">
        <v>458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437</v>
      </c>
      <c r="DH117" s="780"/>
      <c r="DI117" s="780"/>
      <c r="DJ117" s="780"/>
      <c r="DK117" s="781"/>
      <c r="DL117" s="782" t="s">
        <v>437</v>
      </c>
      <c r="DM117" s="780"/>
      <c r="DN117" s="780"/>
      <c r="DO117" s="780"/>
      <c r="DP117" s="781"/>
      <c r="DQ117" s="782" t="s">
        <v>437</v>
      </c>
      <c r="DR117" s="780"/>
      <c r="DS117" s="780"/>
      <c r="DT117" s="780"/>
      <c r="DU117" s="781"/>
      <c r="DV117" s="824" t="s">
        <v>437</v>
      </c>
      <c r="DW117" s="825"/>
      <c r="DX117" s="825"/>
      <c r="DY117" s="825"/>
      <c r="DZ117" s="826"/>
    </row>
    <row r="118" spans="1:130" s="228" customFormat="1" ht="26.25" customHeight="1" x14ac:dyDescent="0.2">
      <c r="A118" s="895" t="s">
        <v>429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426</v>
      </c>
      <c r="AB118" s="896"/>
      <c r="AC118" s="896"/>
      <c r="AD118" s="896"/>
      <c r="AE118" s="897"/>
      <c r="AF118" s="898" t="s">
        <v>427</v>
      </c>
      <c r="AG118" s="896"/>
      <c r="AH118" s="896"/>
      <c r="AI118" s="896"/>
      <c r="AJ118" s="897"/>
      <c r="AK118" s="898" t="s">
        <v>309</v>
      </c>
      <c r="AL118" s="896"/>
      <c r="AM118" s="896"/>
      <c r="AN118" s="896"/>
      <c r="AO118" s="897"/>
      <c r="AP118" s="899" t="s">
        <v>428</v>
      </c>
      <c r="AQ118" s="900"/>
      <c r="AR118" s="900"/>
      <c r="AS118" s="900"/>
      <c r="AT118" s="901"/>
      <c r="AU118" s="932"/>
      <c r="AV118" s="933"/>
      <c r="AW118" s="933"/>
      <c r="AX118" s="933"/>
      <c r="AY118" s="933"/>
      <c r="AZ118" s="838" t="s">
        <v>459</v>
      </c>
      <c r="BA118" s="839"/>
      <c r="BB118" s="839"/>
      <c r="BC118" s="839"/>
      <c r="BD118" s="839"/>
      <c r="BE118" s="839"/>
      <c r="BF118" s="839"/>
      <c r="BG118" s="839"/>
      <c r="BH118" s="839"/>
      <c r="BI118" s="839"/>
      <c r="BJ118" s="839"/>
      <c r="BK118" s="839"/>
      <c r="BL118" s="839"/>
      <c r="BM118" s="839"/>
      <c r="BN118" s="839"/>
      <c r="BO118" s="839"/>
      <c r="BP118" s="840"/>
      <c r="BQ118" s="879" t="s">
        <v>437</v>
      </c>
      <c r="BR118" s="845"/>
      <c r="BS118" s="845"/>
      <c r="BT118" s="845"/>
      <c r="BU118" s="845"/>
      <c r="BV118" s="845" t="s">
        <v>147</v>
      </c>
      <c r="BW118" s="845"/>
      <c r="BX118" s="845"/>
      <c r="BY118" s="845"/>
      <c r="BZ118" s="845"/>
      <c r="CA118" s="845" t="s">
        <v>437</v>
      </c>
      <c r="CB118" s="845"/>
      <c r="CC118" s="845"/>
      <c r="CD118" s="845"/>
      <c r="CE118" s="845"/>
      <c r="CF118" s="875" t="s">
        <v>437</v>
      </c>
      <c r="CG118" s="876"/>
      <c r="CH118" s="876"/>
      <c r="CI118" s="876"/>
      <c r="CJ118" s="876"/>
      <c r="CK118" s="927"/>
      <c r="CL118" s="821"/>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147</v>
      </c>
      <c r="DH118" s="780"/>
      <c r="DI118" s="780"/>
      <c r="DJ118" s="780"/>
      <c r="DK118" s="781"/>
      <c r="DL118" s="782" t="s">
        <v>461</v>
      </c>
      <c r="DM118" s="780"/>
      <c r="DN118" s="780"/>
      <c r="DO118" s="780"/>
      <c r="DP118" s="781"/>
      <c r="DQ118" s="782" t="s">
        <v>437</v>
      </c>
      <c r="DR118" s="780"/>
      <c r="DS118" s="780"/>
      <c r="DT118" s="780"/>
      <c r="DU118" s="781"/>
      <c r="DV118" s="824" t="s">
        <v>147</v>
      </c>
      <c r="DW118" s="825"/>
      <c r="DX118" s="825"/>
      <c r="DY118" s="825"/>
      <c r="DZ118" s="826"/>
    </row>
    <row r="119" spans="1:130" s="228" customFormat="1" ht="26.25" customHeight="1" x14ac:dyDescent="0.2">
      <c r="A119" s="818" t="s">
        <v>432</v>
      </c>
      <c r="B119" s="819"/>
      <c r="C119" s="860" t="s">
        <v>433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437</v>
      </c>
      <c r="AB119" s="889"/>
      <c r="AC119" s="889"/>
      <c r="AD119" s="889"/>
      <c r="AE119" s="890"/>
      <c r="AF119" s="891" t="s">
        <v>461</v>
      </c>
      <c r="AG119" s="889"/>
      <c r="AH119" s="889"/>
      <c r="AI119" s="889"/>
      <c r="AJ119" s="890"/>
      <c r="AK119" s="891" t="s">
        <v>437</v>
      </c>
      <c r="AL119" s="889"/>
      <c r="AM119" s="889"/>
      <c r="AN119" s="889"/>
      <c r="AO119" s="890"/>
      <c r="AP119" s="892" t="s">
        <v>437</v>
      </c>
      <c r="AQ119" s="893"/>
      <c r="AR119" s="893"/>
      <c r="AS119" s="893"/>
      <c r="AT119" s="894"/>
      <c r="AU119" s="934"/>
      <c r="AV119" s="935"/>
      <c r="AW119" s="935"/>
      <c r="AX119" s="935"/>
      <c r="AY119" s="935"/>
      <c r="AZ119" s="249" t="s">
        <v>190</v>
      </c>
      <c r="BA119" s="249"/>
      <c r="BB119" s="249"/>
      <c r="BC119" s="249"/>
      <c r="BD119" s="249"/>
      <c r="BE119" s="249"/>
      <c r="BF119" s="249"/>
      <c r="BG119" s="249"/>
      <c r="BH119" s="249"/>
      <c r="BI119" s="249"/>
      <c r="BJ119" s="249"/>
      <c r="BK119" s="249"/>
      <c r="BL119" s="249"/>
      <c r="BM119" s="249"/>
      <c r="BN119" s="249"/>
      <c r="BO119" s="877" t="s">
        <v>462</v>
      </c>
      <c r="BP119" s="878"/>
      <c r="BQ119" s="879">
        <v>12920359</v>
      </c>
      <c r="BR119" s="845"/>
      <c r="BS119" s="845"/>
      <c r="BT119" s="845"/>
      <c r="BU119" s="845"/>
      <c r="BV119" s="845">
        <v>12771860</v>
      </c>
      <c r="BW119" s="845"/>
      <c r="BX119" s="845"/>
      <c r="BY119" s="845"/>
      <c r="BZ119" s="845"/>
      <c r="CA119" s="845">
        <v>12229334</v>
      </c>
      <c r="CB119" s="845"/>
      <c r="CC119" s="845"/>
      <c r="CD119" s="845"/>
      <c r="CE119" s="845"/>
      <c r="CF119" s="748"/>
      <c r="CG119" s="749"/>
      <c r="CH119" s="749"/>
      <c r="CI119" s="749"/>
      <c r="CJ119" s="834"/>
      <c r="CK119" s="928"/>
      <c r="CL119" s="823"/>
      <c r="CM119" s="838" t="s">
        <v>463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147</v>
      </c>
      <c r="DH119" s="764"/>
      <c r="DI119" s="764"/>
      <c r="DJ119" s="764"/>
      <c r="DK119" s="765"/>
      <c r="DL119" s="766" t="s">
        <v>147</v>
      </c>
      <c r="DM119" s="764"/>
      <c r="DN119" s="764"/>
      <c r="DO119" s="764"/>
      <c r="DP119" s="765"/>
      <c r="DQ119" s="766" t="s">
        <v>147</v>
      </c>
      <c r="DR119" s="764"/>
      <c r="DS119" s="764"/>
      <c r="DT119" s="764"/>
      <c r="DU119" s="765"/>
      <c r="DV119" s="848" t="s">
        <v>147</v>
      </c>
      <c r="DW119" s="849"/>
      <c r="DX119" s="849"/>
      <c r="DY119" s="849"/>
      <c r="DZ119" s="850"/>
    </row>
    <row r="120" spans="1:130" s="228" customFormat="1" ht="26.25" customHeight="1" x14ac:dyDescent="0.2">
      <c r="A120" s="820"/>
      <c r="B120" s="821"/>
      <c r="C120" s="815"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437</v>
      </c>
      <c r="AB120" s="780"/>
      <c r="AC120" s="780"/>
      <c r="AD120" s="780"/>
      <c r="AE120" s="781"/>
      <c r="AF120" s="782" t="s">
        <v>147</v>
      </c>
      <c r="AG120" s="780"/>
      <c r="AH120" s="780"/>
      <c r="AI120" s="780"/>
      <c r="AJ120" s="781"/>
      <c r="AK120" s="782" t="s">
        <v>147</v>
      </c>
      <c r="AL120" s="780"/>
      <c r="AM120" s="780"/>
      <c r="AN120" s="780"/>
      <c r="AO120" s="781"/>
      <c r="AP120" s="824" t="s">
        <v>437</v>
      </c>
      <c r="AQ120" s="825"/>
      <c r="AR120" s="825"/>
      <c r="AS120" s="825"/>
      <c r="AT120" s="826"/>
      <c r="AU120" s="880" t="s">
        <v>464</v>
      </c>
      <c r="AV120" s="881"/>
      <c r="AW120" s="881"/>
      <c r="AX120" s="881"/>
      <c r="AY120" s="882"/>
      <c r="AZ120" s="860" t="s">
        <v>465</v>
      </c>
      <c r="BA120" s="808"/>
      <c r="BB120" s="808"/>
      <c r="BC120" s="808"/>
      <c r="BD120" s="808"/>
      <c r="BE120" s="808"/>
      <c r="BF120" s="808"/>
      <c r="BG120" s="808"/>
      <c r="BH120" s="808"/>
      <c r="BI120" s="808"/>
      <c r="BJ120" s="808"/>
      <c r="BK120" s="808"/>
      <c r="BL120" s="808"/>
      <c r="BM120" s="808"/>
      <c r="BN120" s="808"/>
      <c r="BO120" s="808"/>
      <c r="BP120" s="809"/>
      <c r="BQ120" s="861">
        <v>5018458</v>
      </c>
      <c r="BR120" s="842"/>
      <c r="BS120" s="842"/>
      <c r="BT120" s="842"/>
      <c r="BU120" s="842"/>
      <c r="BV120" s="842">
        <v>5789793</v>
      </c>
      <c r="BW120" s="842"/>
      <c r="BX120" s="842"/>
      <c r="BY120" s="842"/>
      <c r="BZ120" s="842"/>
      <c r="CA120" s="842">
        <v>6215467</v>
      </c>
      <c r="CB120" s="842"/>
      <c r="CC120" s="842"/>
      <c r="CD120" s="842"/>
      <c r="CE120" s="842"/>
      <c r="CF120" s="866">
        <v>90.5</v>
      </c>
      <c r="CG120" s="867"/>
      <c r="CH120" s="867"/>
      <c r="CI120" s="867"/>
      <c r="CJ120" s="867"/>
      <c r="CK120" s="868" t="s">
        <v>466</v>
      </c>
      <c r="CL120" s="852"/>
      <c r="CM120" s="852"/>
      <c r="CN120" s="852"/>
      <c r="CO120" s="853"/>
      <c r="CP120" s="872" t="s">
        <v>407</v>
      </c>
      <c r="CQ120" s="873"/>
      <c r="CR120" s="873"/>
      <c r="CS120" s="873"/>
      <c r="CT120" s="873"/>
      <c r="CU120" s="873"/>
      <c r="CV120" s="873"/>
      <c r="CW120" s="873"/>
      <c r="CX120" s="873"/>
      <c r="CY120" s="873"/>
      <c r="CZ120" s="873"/>
      <c r="DA120" s="873"/>
      <c r="DB120" s="873"/>
      <c r="DC120" s="873"/>
      <c r="DD120" s="873"/>
      <c r="DE120" s="873"/>
      <c r="DF120" s="874"/>
      <c r="DG120" s="861">
        <v>1664428</v>
      </c>
      <c r="DH120" s="842"/>
      <c r="DI120" s="842"/>
      <c r="DJ120" s="842"/>
      <c r="DK120" s="842"/>
      <c r="DL120" s="842">
        <v>1444830</v>
      </c>
      <c r="DM120" s="842"/>
      <c r="DN120" s="842"/>
      <c r="DO120" s="842"/>
      <c r="DP120" s="842"/>
      <c r="DQ120" s="842">
        <v>1189522</v>
      </c>
      <c r="DR120" s="842"/>
      <c r="DS120" s="842"/>
      <c r="DT120" s="842"/>
      <c r="DU120" s="842"/>
      <c r="DV120" s="843">
        <v>17.3</v>
      </c>
      <c r="DW120" s="843"/>
      <c r="DX120" s="843"/>
      <c r="DY120" s="843"/>
      <c r="DZ120" s="844"/>
    </row>
    <row r="121" spans="1:130" s="228" customFormat="1" ht="26.25" customHeight="1" x14ac:dyDescent="0.2">
      <c r="A121" s="820"/>
      <c r="B121" s="821"/>
      <c r="C121" s="863" t="s">
        <v>467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147</v>
      </c>
      <c r="AB121" s="780"/>
      <c r="AC121" s="780"/>
      <c r="AD121" s="780"/>
      <c r="AE121" s="781"/>
      <c r="AF121" s="782" t="s">
        <v>147</v>
      </c>
      <c r="AG121" s="780"/>
      <c r="AH121" s="780"/>
      <c r="AI121" s="780"/>
      <c r="AJ121" s="781"/>
      <c r="AK121" s="782" t="s">
        <v>147</v>
      </c>
      <c r="AL121" s="780"/>
      <c r="AM121" s="780"/>
      <c r="AN121" s="780"/>
      <c r="AO121" s="781"/>
      <c r="AP121" s="824" t="s">
        <v>147</v>
      </c>
      <c r="AQ121" s="825"/>
      <c r="AR121" s="825"/>
      <c r="AS121" s="825"/>
      <c r="AT121" s="826"/>
      <c r="AU121" s="883"/>
      <c r="AV121" s="884"/>
      <c r="AW121" s="884"/>
      <c r="AX121" s="884"/>
      <c r="AY121" s="885"/>
      <c r="AZ121" s="815" t="s">
        <v>468</v>
      </c>
      <c r="BA121" s="752"/>
      <c r="BB121" s="752"/>
      <c r="BC121" s="752"/>
      <c r="BD121" s="752"/>
      <c r="BE121" s="752"/>
      <c r="BF121" s="752"/>
      <c r="BG121" s="752"/>
      <c r="BH121" s="752"/>
      <c r="BI121" s="752"/>
      <c r="BJ121" s="752"/>
      <c r="BK121" s="752"/>
      <c r="BL121" s="752"/>
      <c r="BM121" s="752"/>
      <c r="BN121" s="752"/>
      <c r="BO121" s="752"/>
      <c r="BP121" s="753"/>
      <c r="BQ121" s="816">
        <v>3955512</v>
      </c>
      <c r="BR121" s="817"/>
      <c r="BS121" s="817"/>
      <c r="BT121" s="817"/>
      <c r="BU121" s="817"/>
      <c r="BV121" s="817">
        <v>4322269</v>
      </c>
      <c r="BW121" s="817"/>
      <c r="BX121" s="817"/>
      <c r="BY121" s="817"/>
      <c r="BZ121" s="817"/>
      <c r="CA121" s="817">
        <v>4344381</v>
      </c>
      <c r="CB121" s="817"/>
      <c r="CC121" s="817"/>
      <c r="CD121" s="817"/>
      <c r="CE121" s="817"/>
      <c r="CF121" s="875">
        <v>63.3</v>
      </c>
      <c r="CG121" s="876"/>
      <c r="CH121" s="876"/>
      <c r="CI121" s="876"/>
      <c r="CJ121" s="876"/>
      <c r="CK121" s="869"/>
      <c r="CL121" s="855"/>
      <c r="CM121" s="855"/>
      <c r="CN121" s="855"/>
      <c r="CO121" s="856"/>
      <c r="CP121" s="835" t="s">
        <v>469</v>
      </c>
      <c r="CQ121" s="836"/>
      <c r="CR121" s="836"/>
      <c r="CS121" s="836"/>
      <c r="CT121" s="836"/>
      <c r="CU121" s="836"/>
      <c r="CV121" s="836"/>
      <c r="CW121" s="836"/>
      <c r="CX121" s="836"/>
      <c r="CY121" s="836"/>
      <c r="CZ121" s="836"/>
      <c r="DA121" s="836"/>
      <c r="DB121" s="836"/>
      <c r="DC121" s="836"/>
      <c r="DD121" s="836"/>
      <c r="DE121" s="836"/>
      <c r="DF121" s="837"/>
      <c r="DG121" s="816" t="s">
        <v>147</v>
      </c>
      <c r="DH121" s="817"/>
      <c r="DI121" s="817"/>
      <c r="DJ121" s="817"/>
      <c r="DK121" s="817"/>
      <c r="DL121" s="817" t="s">
        <v>437</v>
      </c>
      <c r="DM121" s="817"/>
      <c r="DN121" s="817"/>
      <c r="DO121" s="817"/>
      <c r="DP121" s="817"/>
      <c r="DQ121" s="817" t="s">
        <v>147</v>
      </c>
      <c r="DR121" s="817"/>
      <c r="DS121" s="817"/>
      <c r="DT121" s="817"/>
      <c r="DU121" s="817"/>
      <c r="DV121" s="794" t="s">
        <v>437</v>
      </c>
      <c r="DW121" s="794"/>
      <c r="DX121" s="794"/>
      <c r="DY121" s="794"/>
      <c r="DZ121" s="795"/>
    </row>
    <row r="122" spans="1:130" s="228" customFormat="1" ht="26.25" customHeight="1" x14ac:dyDescent="0.2">
      <c r="A122" s="820"/>
      <c r="B122" s="821"/>
      <c r="C122" s="815" t="s">
        <v>449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461</v>
      </c>
      <c r="AB122" s="780"/>
      <c r="AC122" s="780"/>
      <c r="AD122" s="780"/>
      <c r="AE122" s="781"/>
      <c r="AF122" s="782" t="s">
        <v>147</v>
      </c>
      <c r="AG122" s="780"/>
      <c r="AH122" s="780"/>
      <c r="AI122" s="780"/>
      <c r="AJ122" s="781"/>
      <c r="AK122" s="782" t="s">
        <v>147</v>
      </c>
      <c r="AL122" s="780"/>
      <c r="AM122" s="780"/>
      <c r="AN122" s="780"/>
      <c r="AO122" s="781"/>
      <c r="AP122" s="824" t="s">
        <v>147</v>
      </c>
      <c r="AQ122" s="825"/>
      <c r="AR122" s="825"/>
      <c r="AS122" s="825"/>
      <c r="AT122" s="826"/>
      <c r="AU122" s="883"/>
      <c r="AV122" s="884"/>
      <c r="AW122" s="884"/>
      <c r="AX122" s="884"/>
      <c r="AY122" s="885"/>
      <c r="AZ122" s="838" t="s">
        <v>470</v>
      </c>
      <c r="BA122" s="839"/>
      <c r="BB122" s="839"/>
      <c r="BC122" s="839"/>
      <c r="BD122" s="839"/>
      <c r="BE122" s="839"/>
      <c r="BF122" s="839"/>
      <c r="BG122" s="839"/>
      <c r="BH122" s="839"/>
      <c r="BI122" s="839"/>
      <c r="BJ122" s="839"/>
      <c r="BK122" s="839"/>
      <c r="BL122" s="839"/>
      <c r="BM122" s="839"/>
      <c r="BN122" s="839"/>
      <c r="BO122" s="839"/>
      <c r="BP122" s="840"/>
      <c r="BQ122" s="879">
        <v>3542776</v>
      </c>
      <c r="BR122" s="845"/>
      <c r="BS122" s="845"/>
      <c r="BT122" s="845"/>
      <c r="BU122" s="845"/>
      <c r="BV122" s="845">
        <v>3333288</v>
      </c>
      <c r="BW122" s="845"/>
      <c r="BX122" s="845"/>
      <c r="BY122" s="845"/>
      <c r="BZ122" s="845"/>
      <c r="CA122" s="845">
        <v>2991721</v>
      </c>
      <c r="CB122" s="845"/>
      <c r="CC122" s="845"/>
      <c r="CD122" s="845"/>
      <c r="CE122" s="845"/>
      <c r="CF122" s="846">
        <v>43.6</v>
      </c>
      <c r="CG122" s="847"/>
      <c r="CH122" s="847"/>
      <c r="CI122" s="847"/>
      <c r="CJ122" s="847"/>
      <c r="CK122" s="869"/>
      <c r="CL122" s="855"/>
      <c r="CM122" s="855"/>
      <c r="CN122" s="855"/>
      <c r="CO122" s="856"/>
      <c r="CP122" s="835" t="s">
        <v>471</v>
      </c>
      <c r="CQ122" s="836"/>
      <c r="CR122" s="836"/>
      <c r="CS122" s="836"/>
      <c r="CT122" s="836"/>
      <c r="CU122" s="836"/>
      <c r="CV122" s="836"/>
      <c r="CW122" s="836"/>
      <c r="CX122" s="836"/>
      <c r="CY122" s="836"/>
      <c r="CZ122" s="836"/>
      <c r="DA122" s="836"/>
      <c r="DB122" s="836"/>
      <c r="DC122" s="836"/>
      <c r="DD122" s="836"/>
      <c r="DE122" s="836"/>
      <c r="DF122" s="837"/>
      <c r="DG122" s="816" t="s">
        <v>147</v>
      </c>
      <c r="DH122" s="817"/>
      <c r="DI122" s="817"/>
      <c r="DJ122" s="817"/>
      <c r="DK122" s="817"/>
      <c r="DL122" s="817" t="s">
        <v>437</v>
      </c>
      <c r="DM122" s="817"/>
      <c r="DN122" s="817"/>
      <c r="DO122" s="817"/>
      <c r="DP122" s="817"/>
      <c r="DQ122" s="817" t="s">
        <v>461</v>
      </c>
      <c r="DR122" s="817"/>
      <c r="DS122" s="817"/>
      <c r="DT122" s="817"/>
      <c r="DU122" s="817"/>
      <c r="DV122" s="794" t="s">
        <v>437</v>
      </c>
      <c r="DW122" s="794"/>
      <c r="DX122" s="794"/>
      <c r="DY122" s="794"/>
      <c r="DZ122" s="795"/>
    </row>
    <row r="123" spans="1:130" s="228" customFormat="1" ht="26.25" customHeight="1" x14ac:dyDescent="0.2">
      <c r="A123" s="820"/>
      <c r="B123" s="821"/>
      <c r="C123" s="815" t="s">
        <v>455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147</v>
      </c>
      <c r="AB123" s="780"/>
      <c r="AC123" s="780"/>
      <c r="AD123" s="780"/>
      <c r="AE123" s="781"/>
      <c r="AF123" s="782" t="s">
        <v>147</v>
      </c>
      <c r="AG123" s="780"/>
      <c r="AH123" s="780"/>
      <c r="AI123" s="780"/>
      <c r="AJ123" s="781"/>
      <c r="AK123" s="782" t="s">
        <v>437</v>
      </c>
      <c r="AL123" s="780"/>
      <c r="AM123" s="780"/>
      <c r="AN123" s="780"/>
      <c r="AO123" s="781"/>
      <c r="AP123" s="824" t="s">
        <v>147</v>
      </c>
      <c r="AQ123" s="825"/>
      <c r="AR123" s="825"/>
      <c r="AS123" s="825"/>
      <c r="AT123" s="826"/>
      <c r="AU123" s="886"/>
      <c r="AV123" s="887"/>
      <c r="AW123" s="887"/>
      <c r="AX123" s="887"/>
      <c r="AY123" s="887"/>
      <c r="AZ123" s="249" t="s">
        <v>190</v>
      </c>
      <c r="BA123" s="249"/>
      <c r="BB123" s="249"/>
      <c r="BC123" s="249"/>
      <c r="BD123" s="249"/>
      <c r="BE123" s="249"/>
      <c r="BF123" s="249"/>
      <c r="BG123" s="249"/>
      <c r="BH123" s="249"/>
      <c r="BI123" s="249"/>
      <c r="BJ123" s="249"/>
      <c r="BK123" s="249"/>
      <c r="BL123" s="249"/>
      <c r="BM123" s="249"/>
      <c r="BN123" s="249"/>
      <c r="BO123" s="877" t="s">
        <v>472</v>
      </c>
      <c r="BP123" s="878"/>
      <c r="BQ123" s="832">
        <v>12516746</v>
      </c>
      <c r="BR123" s="833"/>
      <c r="BS123" s="833"/>
      <c r="BT123" s="833"/>
      <c r="BU123" s="833"/>
      <c r="BV123" s="833">
        <v>13445350</v>
      </c>
      <c r="BW123" s="833"/>
      <c r="BX123" s="833"/>
      <c r="BY123" s="833"/>
      <c r="BZ123" s="833"/>
      <c r="CA123" s="833">
        <v>13551569</v>
      </c>
      <c r="CB123" s="833"/>
      <c r="CC123" s="833"/>
      <c r="CD123" s="833"/>
      <c r="CE123" s="833"/>
      <c r="CF123" s="748"/>
      <c r="CG123" s="749"/>
      <c r="CH123" s="749"/>
      <c r="CI123" s="749"/>
      <c r="CJ123" s="834"/>
      <c r="CK123" s="869"/>
      <c r="CL123" s="855"/>
      <c r="CM123" s="855"/>
      <c r="CN123" s="855"/>
      <c r="CO123" s="856"/>
      <c r="CP123" s="835" t="s">
        <v>473</v>
      </c>
      <c r="CQ123" s="836"/>
      <c r="CR123" s="836"/>
      <c r="CS123" s="836"/>
      <c r="CT123" s="836"/>
      <c r="CU123" s="836"/>
      <c r="CV123" s="836"/>
      <c r="CW123" s="836"/>
      <c r="CX123" s="836"/>
      <c r="CY123" s="836"/>
      <c r="CZ123" s="836"/>
      <c r="DA123" s="836"/>
      <c r="DB123" s="836"/>
      <c r="DC123" s="836"/>
      <c r="DD123" s="836"/>
      <c r="DE123" s="836"/>
      <c r="DF123" s="837"/>
      <c r="DG123" s="779" t="s">
        <v>437</v>
      </c>
      <c r="DH123" s="780"/>
      <c r="DI123" s="780"/>
      <c r="DJ123" s="780"/>
      <c r="DK123" s="781"/>
      <c r="DL123" s="782" t="s">
        <v>147</v>
      </c>
      <c r="DM123" s="780"/>
      <c r="DN123" s="780"/>
      <c r="DO123" s="780"/>
      <c r="DP123" s="781"/>
      <c r="DQ123" s="782" t="s">
        <v>437</v>
      </c>
      <c r="DR123" s="780"/>
      <c r="DS123" s="780"/>
      <c r="DT123" s="780"/>
      <c r="DU123" s="781"/>
      <c r="DV123" s="824" t="s">
        <v>461</v>
      </c>
      <c r="DW123" s="825"/>
      <c r="DX123" s="825"/>
      <c r="DY123" s="825"/>
      <c r="DZ123" s="826"/>
    </row>
    <row r="124" spans="1:130" s="228" customFormat="1" ht="26.25" customHeight="1" thickBot="1" x14ac:dyDescent="0.25">
      <c r="A124" s="820"/>
      <c r="B124" s="821"/>
      <c r="C124" s="815" t="s">
        <v>458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461</v>
      </c>
      <c r="AB124" s="780"/>
      <c r="AC124" s="780"/>
      <c r="AD124" s="780"/>
      <c r="AE124" s="781"/>
      <c r="AF124" s="782" t="s">
        <v>437</v>
      </c>
      <c r="AG124" s="780"/>
      <c r="AH124" s="780"/>
      <c r="AI124" s="780"/>
      <c r="AJ124" s="781"/>
      <c r="AK124" s="782" t="s">
        <v>437</v>
      </c>
      <c r="AL124" s="780"/>
      <c r="AM124" s="780"/>
      <c r="AN124" s="780"/>
      <c r="AO124" s="781"/>
      <c r="AP124" s="824" t="s">
        <v>147</v>
      </c>
      <c r="AQ124" s="825"/>
      <c r="AR124" s="825"/>
      <c r="AS124" s="825"/>
      <c r="AT124" s="826"/>
      <c r="AU124" s="827" t="s">
        <v>474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v>
      </c>
      <c r="BR124" s="831"/>
      <c r="BS124" s="831"/>
      <c r="BT124" s="831"/>
      <c r="BU124" s="831"/>
      <c r="BV124" s="831" t="s">
        <v>437</v>
      </c>
      <c r="BW124" s="831"/>
      <c r="BX124" s="831"/>
      <c r="BY124" s="831"/>
      <c r="BZ124" s="831"/>
      <c r="CA124" s="831" t="s">
        <v>437</v>
      </c>
      <c r="CB124" s="831"/>
      <c r="CC124" s="831"/>
      <c r="CD124" s="831"/>
      <c r="CE124" s="831"/>
      <c r="CF124" s="726"/>
      <c r="CG124" s="727"/>
      <c r="CH124" s="727"/>
      <c r="CI124" s="727"/>
      <c r="CJ124" s="862"/>
      <c r="CK124" s="870"/>
      <c r="CL124" s="870"/>
      <c r="CM124" s="870"/>
      <c r="CN124" s="870"/>
      <c r="CO124" s="871"/>
      <c r="CP124" s="835" t="s">
        <v>475</v>
      </c>
      <c r="CQ124" s="836"/>
      <c r="CR124" s="836"/>
      <c r="CS124" s="836"/>
      <c r="CT124" s="836"/>
      <c r="CU124" s="836"/>
      <c r="CV124" s="836"/>
      <c r="CW124" s="836"/>
      <c r="CX124" s="836"/>
      <c r="CY124" s="836"/>
      <c r="CZ124" s="836"/>
      <c r="DA124" s="836"/>
      <c r="DB124" s="836"/>
      <c r="DC124" s="836"/>
      <c r="DD124" s="836"/>
      <c r="DE124" s="836"/>
      <c r="DF124" s="837"/>
      <c r="DG124" s="763" t="s">
        <v>147</v>
      </c>
      <c r="DH124" s="764"/>
      <c r="DI124" s="764"/>
      <c r="DJ124" s="764"/>
      <c r="DK124" s="765"/>
      <c r="DL124" s="766" t="s">
        <v>437</v>
      </c>
      <c r="DM124" s="764"/>
      <c r="DN124" s="764"/>
      <c r="DO124" s="764"/>
      <c r="DP124" s="765"/>
      <c r="DQ124" s="766" t="s">
        <v>437</v>
      </c>
      <c r="DR124" s="764"/>
      <c r="DS124" s="764"/>
      <c r="DT124" s="764"/>
      <c r="DU124" s="765"/>
      <c r="DV124" s="848" t="s">
        <v>437</v>
      </c>
      <c r="DW124" s="849"/>
      <c r="DX124" s="849"/>
      <c r="DY124" s="849"/>
      <c r="DZ124" s="850"/>
    </row>
    <row r="125" spans="1:130" s="228" customFormat="1" ht="26.25" customHeight="1" x14ac:dyDescent="0.2">
      <c r="A125" s="820"/>
      <c r="B125" s="821"/>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437</v>
      </c>
      <c r="AB125" s="780"/>
      <c r="AC125" s="780"/>
      <c r="AD125" s="780"/>
      <c r="AE125" s="781"/>
      <c r="AF125" s="782" t="s">
        <v>147</v>
      </c>
      <c r="AG125" s="780"/>
      <c r="AH125" s="780"/>
      <c r="AI125" s="780"/>
      <c r="AJ125" s="781"/>
      <c r="AK125" s="782" t="s">
        <v>461</v>
      </c>
      <c r="AL125" s="780"/>
      <c r="AM125" s="780"/>
      <c r="AN125" s="780"/>
      <c r="AO125" s="781"/>
      <c r="AP125" s="824" t="s">
        <v>147</v>
      </c>
      <c r="AQ125" s="825"/>
      <c r="AR125" s="825"/>
      <c r="AS125" s="825"/>
      <c r="AT125" s="826"/>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51" t="s">
        <v>476</v>
      </c>
      <c r="CL125" s="852"/>
      <c r="CM125" s="852"/>
      <c r="CN125" s="852"/>
      <c r="CO125" s="853"/>
      <c r="CP125" s="860" t="s">
        <v>477</v>
      </c>
      <c r="CQ125" s="808"/>
      <c r="CR125" s="808"/>
      <c r="CS125" s="808"/>
      <c r="CT125" s="808"/>
      <c r="CU125" s="808"/>
      <c r="CV125" s="808"/>
      <c r="CW125" s="808"/>
      <c r="CX125" s="808"/>
      <c r="CY125" s="808"/>
      <c r="CZ125" s="808"/>
      <c r="DA125" s="808"/>
      <c r="DB125" s="808"/>
      <c r="DC125" s="808"/>
      <c r="DD125" s="808"/>
      <c r="DE125" s="808"/>
      <c r="DF125" s="809"/>
      <c r="DG125" s="861" t="s">
        <v>147</v>
      </c>
      <c r="DH125" s="842"/>
      <c r="DI125" s="842"/>
      <c r="DJ125" s="842"/>
      <c r="DK125" s="842"/>
      <c r="DL125" s="842" t="s">
        <v>437</v>
      </c>
      <c r="DM125" s="842"/>
      <c r="DN125" s="842"/>
      <c r="DO125" s="842"/>
      <c r="DP125" s="842"/>
      <c r="DQ125" s="842" t="s">
        <v>147</v>
      </c>
      <c r="DR125" s="842"/>
      <c r="DS125" s="842"/>
      <c r="DT125" s="842"/>
      <c r="DU125" s="842"/>
      <c r="DV125" s="843" t="s">
        <v>147</v>
      </c>
      <c r="DW125" s="843"/>
      <c r="DX125" s="843"/>
      <c r="DY125" s="843"/>
      <c r="DZ125" s="844"/>
    </row>
    <row r="126" spans="1:130" s="228" customFormat="1" ht="26.25" customHeight="1" thickBot="1" x14ac:dyDescent="0.25">
      <c r="A126" s="820"/>
      <c r="B126" s="821"/>
      <c r="C126" s="815" t="s">
        <v>463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147</v>
      </c>
      <c r="AB126" s="780"/>
      <c r="AC126" s="780"/>
      <c r="AD126" s="780"/>
      <c r="AE126" s="781"/>
      <c r="AF126" s="782" t="s">
        <v>437</v>
      </c>
      <c r="AG126" s="780"/>
      <c r="AH126" s="780"/>
      <c r="AI126" s="780"/>
      <c r="AJ126" s="781"/>
      <c r="AK126" s="782" t="s">
        <v>437</v>
      </c>
      <c r="AL126" s="780"/>
      <c r="AM126" s="780"/>
      <c r="AN126" s="780"/>
      <c r="AO126" s="781"/>
      <c r="AP126" s="824" t="s">
        <v>147</v>
      </c>
      <c r="AQ126" s="825"/>
      <c r="AR126" s="825"/>
      <c r="AS126" s="825"/>
      <c r="AT126" s="826"/>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54"/>
      <c r="CL126" s="855"/>
      <c r="CM126" s="855"/>
      <c r="CN126" s="855"/>
      <c r="CO126" s="856"/>
      <c r="CP126" s="815" t="s">
        <v>478</v>
      </c>
      <c r="CQ126" s="752"/>
      <c r="CR126" s="752"/>
      <c r="CS126" s="752"/>
      <c r="CT126" s="752"/>
      <c r="CU126" s="752"/>
      <c r="CV126" s="752"/>
      <c r="CW126" s="752"/>
      <c r="CX126" s="752"/>
      <c r="CY126" s="752"/>
      <c r="CZ126" s="752"/>
      <c r="DA126" s="752"/>
      <c r="DB126" s="752"/>
      <c r="DC126" s="752"/>
      <c r="DD126" s="752"/>
      <c r="DE126" s="752"/>
      <c r="DF126" s="753"/>
      <c r="DG126" s="816" t="s">
        <v>437</v>
      </c>
      <c r="DH126" s="817"/>
      <c r="DI126" s="817"/>
      <c r="DJ126" s="817"/>
      <c r="DK126" s="817"/>
      <c r="DL126" s="817" t="s">
        <v>461</v>
      </c>
      <c r="DM126" s="817"/>
      <c r="DN126" s="817"/>
      <c r="DO126" s="817"/>
      <c r="DP126" s="817"/>
      <c r="DQ126" s="817" t="s">
        <v>147</v>
      </c>
      <c r="DR126" s="817"/>
      <c r="DS126" s="817"/>
      <c r="DT126" s="817"/>
      <c r="DU126" s="817"/>
      <c r="DV126" s="794" t="s">
        <v>437</v>
      </c>
      <c r="DW126" s="794"/>
      <c r="DX126" s="794"/>
      <c r="DY126" s="794"/>
      <c r="DZ126" s="795"/>
    </row>
    <row r="127" spans="1:130" s="228" customFormat="1" ht="26.25" customHeight="1" x14ac:dyDescent="0.2">
      <c r="A127" s="822"/>
      <c r="B127" s="823"/>
      <c r="C127" s="838" t="s">
        <v>479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717</v>
      </c>
      <c r="AB127" s="780"/>
      <c r="AC127" s="780"/>
      <c r="AD127" s="780"/>
      <c r="AE127" s="781"/>
      <c r="AF127" s="782">
        <v>1017</v>
      </c>
      <c r="AG127" s="780"/>
      <c r="AH127" s="780"/>
      <c r="AI127" s="780"/>
      <c r="AJ127" s="781"/>
      <c r="AK127" s="782">
        <v>1508</v>
      </c>
      <c r="AL127" s="780"/>
      <c r="AM127" s="780"/>
      <c r="AN127" s="780"/>
      <c r="AO127" s="781"/>
      <c r="AP127" s="824">
        <v>0</v>
      </c>
      <c r="AQ127" s="825"/>
      <c r="AR127" s="825"/>
      <c r="AS127" s="825"/>
      <c r="AT127" s="826"/>
      <c r="AU127" s="230"/>
      <c r="AV127" s="230"/>
      <c r="AW127" s="230"/>
      <c r="AX127" s="841" t="s">
        <v>480</v>
      </c>
      <c r="AY127" s="812"/>
      <c r="AZ127" s="812"/>
      <c r="BA127" s="812"/>
      <c r="BB127" s="812"/>
      <c r="BC127" s="812"/>
      <c r="BD127" s="812"/>
      <c r="BE127" s="813"/>
      <c r="BF127" s="811" t="s">
        <v>481</v>
      </c>
      <c r="BG127" s="812"/>
      <c r="BH127" s="812"/>
      <c r="BI127" s="812"/>
      <c r="BJ127" s="812"/>
      <c r="BK127" s="812"/>
      <c r="BL127" s="813"/>
      <c r="BM127" s="811" t="s">
        <v>482</v>
      </c>
      <c r="BN127" s="812"/>
      <c r="BO127" s="812"/>
      <c r="BP127" s="812"/>
      <c r="BQ127" s="812"/>
      <c r="BR127" s="812"/>
      <c r="BS127" s="813"/>
      <c r="BT127" s="811" t="s">
        <v>483</v>
      </c>
      <c r="BU127" s="812"/>
      <c r="BV127" s="812"/>
      <c r="BW127" s="812"/>
      <c r="BX127" s="812"/>
      <c r="BY127" s="812"/>
      <c r="BZ127" s="814"/>
      <c r="CA127" s="230"/>
      <c r="CB127" s="230"/>
      <c r="CC127" s="230"/>
      <c r="CD127" s="253"/>
      <c r="CE127" s="253"/>
      <c r="CF127" s="253"/>
      <c r="CG127" s="230"/>
      <c r="CH127" s="230"/>
      <c r="CI127" s="230"/>
      <c r="CJ127" s="252"/>
      <c r="CK127" s="854"/>
      <c r="CL127" s="855"/>
      <c r="CM127" s="855"/>
      <c r="CN127" s="855"/>
      <c r="CO127" s="856"/>
      <c r="CP127" s="815" t="s">
        <v>484</v>
      </c>
      <c r="CQ127" s="752"/>
      <c r="CR127" s="752"/>
      <c r="CS127" s="752"/>
      <c r="CT127" s="752"/>
      <c r="CU127" s="752"/>
      <c r="CV127" s="752"/>
      <c r="CW127" s="752"/>
      <c r="CX127" s="752"/>
      <c r="CY127" s="752"/>
      <c r="CZ127" s="752"/>
      <c r="DA127" s="752"/>
      <c r="DB127" s="752"/>
      <c r="DC127" s="752"/>
      <c r="DD127" s="752"/>
      <c r="DE127" s="752"/>
      <c r="DF127" s="753"/>
      <c r="DG127" s="816" t="s">
        <v>437</v>
      </c>
      <c r="DH127" s="817"/>
      <c r="DI127" s="817"/>
      <c r="DJ127" s="817"/>
      <c r="DK127" s="817"/>
      <c r="DL127" s="817" t="s">
        <v>147</v>
      </c>
      <c r="DM127" s="817"/>
      <c r="DN127" s="817"/>
      <c r="DO127" s="817"/>
      <c r="DP127" s="817"/>
      <c r="DQ127" s="817" t="s">
        <v>437</v>
      </c>
      <c r="DR127" s="817"/>
      <c r="DS127" s="817"/>
      <c r="DT127" s="817"/>
      <c r="DU127" s="817"/>
      <c r="DV127" s="794" t="s">
        <v>147</v>
      </c>
      <c r="DW127" s="794"/>
      <c r="DX127" s="794"/>
      <c r="DY127" s="794"/>
      <c r="DZ127" s="795"/>
    </row>
    <row r="128" spans="1:130" s="228" customFormat="1" ht="26.25" customHeight="1" thickBot="1" x14ac:dyDescent="0.25">
      <c r="A128" s="796" t="s">
        <v>485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486</v>
      </c>
      <c r="X128" s="798"/>
      <c r="Y128" s="798"/>
      <c r="Z128" s="799"/>
      <c r="AA128" s="800">
        <v>215238</v>
      </c>
      <c r="AB128" s="801"/>
      <c r="AC128" s="801"/>
      <c r="AD128" s="801"/>
      <c r="AE128" s="802"/>
      <c r="AF128" s="803">
        <v>253120</v>
      </c>
      <c r="AG128" s="801"/>
      <c r="AH128" s="801"/>
      <c r="AI128" s="801"/>
      <c r="AJ128" s="802"/>
      <c r="AK128" s="803">
        <v>360806</v>
      </c>
      <c r="AL128" s="801"/>
      <c r="AM128" s="801"/>
      <c r="AN128" s="801"/>
      <c r="AO128" s="802"/>
      <c r="AP128" s="804"/>
      <c r="AQ128" s="805"/>
      <c r="AR128" s="805"/>
      <c r="AS128" s="805"/>
      <c r="AT128" s="806"/>
      <c r="AU128" s="230"/>
      <c r="AV128" s="230"/>
      <c r="AW128" s="230"/>
      <c r="AX128" s="807" t="s">
        <v>487</v>
      </c>
      <c r="AY128" s="808"/>
      <c r="AZ128" s="808"/>
      <c r="BA128" s="808"/>
      <c r="BB128" s="808"/>
      <c r="BC128" s="808"/>
      <c r="BD128" s="808"/>
      <c r="BE128" s="809"/>
      <c r="BF128" s="786" t="s">
        <v>147</v>
      </c>
      <c r="BG128" s="787"/>
      <c r="BH128" s="787"/>
      <c r="BI128" s="787"/>
      <c r="BJ128" s="787"/>
      <c r="BK128" s="787"/>
      <c r="BL128" s="810"/>
      <c r="BM128" s="786">
        <v>13.95</v>
      </c>
      <c r="BN128" s="787"/>
      <c r="BO128" s="787"/>
      <c r="BP128" s="787"/>
      <c r="BQ128" s="787"/>
      <c r="BR128" s="787"/>
      <c r="BS128" s="810"/>
      <c r="BT128" s="786">
        <v>20</v>
      </c>
      <c r="BU128" s="787"/>
      <c r="BV128" s="787"/>
      <c r="BW128" s="787"/>
      <c r="BX128" s="787"/>
      <c r="BY128" s="787"/>
      <c r="BZ128" s="788"/>
      <c r="CA128" s="253"/>
      <c r="CB128" s="253"/>
      <c r="CC128" s="253"/>
      <c r="CD128" s="253"/>
      <c r="CE128" s="253"/>
      <c r="CF128" s="253"/>
      <c r="CG128" s="230"/>
      <c r="CH128" s="230"/>
      <c r="CI128" s="230"/>
      <c r="CJ128" s="252"/>
      <c r="CK128" s="857"/>
      <c r="CL128" s="858"/>
      <c r="CM128" s="858"/>
      <c r="CN128" s="858"/>
      <c r="CO128" s="859"/>
      <c r="CP128" s="789" t="s">
        <v>488</v>
      </c>
      <c r="CQ128" s="730"/>
      <c r="CR128" s="730"/>
      <c r="CS128" s="730"/>
      <c r="CT128" s="730"/>
      <c r="CU128" s="730"/>
      <c r="CV128" s="730"/>
      <c r="CW128" s="730"/>
      <c r="CX128" s="730"/>
      <c r="CY128" s="730"/>
      <c r="CZ128" s="730"/>
      <c r="DA128" s="730"/>
      <c r="DB128" s="730"/>
      <c r="DC128" s="730"/>
      <c r="DD128" s="730"/>
      <c r="DE128" s="730"/>
      <c r="DF128" s="731"/>
      <c r="DG128" s="790" t="s">
        <v>147</v>
      </c>
      <c r="DH128" s="791"/>
      <c r="DI128" s="791"/>
      <c r="DJ128" s="791"/>
      <c r="DK128" s="791"/>
      <c r="DL128" s="791" t="s">
        <v>147</v>
      </c>
      <c r="DM128" s="791"/>
      <c r="DN128" s="791"/>
      <c r="DO128" s="791"/>
      <c r="DP128" s="791"/>
      <c r="DQ128" s="791" t="s">
        <v>147</v>
      </c>
      <c r="DR128" s="791"/>
      <c r="DS128" s="791"/>
      <c r="DT128" s="791"/>
      <c r="DU128" s="791"/>
      <c r="DV128" s="792" t="s">
        <v>437</v>
      </c>
      <c r="DW128" s="792"/>
      <c r="DX128" s="792"/>
      <c r="DY128" s="792"/>
      <c r="DZ128" s="793"/>
    </row>
    <row r="129" spans="1:131" s="228"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489</v>
      </c>
      <c r="X129" s="777"/>
      <c r="Y129" s="777"/>
      <c r="Z129" s="778"/>
      <c r="AA129" s="779">
        <v>7129431</v>
      </c>
      <c r="AB129" s="780"/>
      <c r="AC129" s="780"/>
      <c r="AD129" s="780"/>
      <c r="AE129" s="781"/>
      <c r="AF129" s="782">
        <v>7369678</v>
      </c>
      <c r="AG129" s="780"/>
      <c r="AH129" s="780"/>
      <c r="AI129" s="780"/>
      <c r="AJ129" s="781"/>
      <c r="AK129" s="782">
        <v>7291640</v>
      </c>
      <c r="AL129" s="780"/>
      <c r="AM129" s="780"/>
      <c r="AN129" s="780"/>
      <c r="AO129" s="781"/>
      <c r="AP129" s="783"/>
      <c r="AQ129" s="784"/>
      <c r="AR129" s="784"/>
      <c r="AS129" s="784"/>
      <c r="AT129" s="785"/>
      <c r="AU129" s="231"/>
      <c r="AV129" s="231"/>
      <c r="AW129" s="231"/>
      <c r="AX129" s="751" t="s">
        <v>490</v>
      </c>
      <c r="AY129" s="752"/>
      <c r="AZ129" s="752"/>
      <c r="BA129" s="752"/>
      <c r="BB129" s="752"/>
      <c r="BC129" s="752"/>
      <c r="BD129" s="752"/>
      <c r="BE129" s="753"/>
      <c r="BF129" s="770" t="s">
        <v>437</v>
      </c>
      <c r="BG129" s="771"/>
      <c r="BH129" s="771"/>
      <c r="BI129" s="771"/>
      <c r="BJ129" s="771"/>
      <c r="BK129" s="771"/>
      <c r="BL129" s="772"/>
      <c r="BM129" s="770">
        <v>18.95</v>
      </c>
      <c r="BN129" s="771"/>
      <c r="BO129" s="771"/>
      <c r="BP129" s="771"/>
      <c r="BQ129" s="771"/>
      <c r="BR129" s="771"/>
      <c r="BS129" s="772"/>
      <c r="BT129" s="770">
        <v>30</v>
      </c>
      <c r="BU129" s="771"/>
      <c r="BV129" s="771"/>
      <c r="BW129" s="771"/>
      <c r="BX129" s="771"/>
      <c r="BY129" s="771"/>
      <c r="BZ129" s="773"/>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774" t="s">
        <v>491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492</v>
      </c>
      <c r="X130" s="777"/>
      <c r="Y130" s="777"/>
      <c r="Z130" s="778"/>
      <c r="AA130" s="779">
        <v>471860</v>
      </c>
      <c r="AB130" s="780"/>
      <c r="AC130" s="780"/>
      <c r="AD130" s="780"/>
      <c r="AE130" s="781"/>
      <c r="AF130" s="782">
        <v>451482</v>
      </c>
      <c r="AG130" s="780"/>
      <c r="AH130" s="780"/>
      <c r="AI130" s="780"/>
      <c r="AJ130" s="781"/>
      <c r="AK130" s="782">
        <v>424788</v>
      </c>
      <c r="AL130" s="780"/>
      <c r="AM130" s="780"/>
      <c r="AN130" s="780"/>
      <c r="AO130" s="781"/>
      <c r="AP130" s="783"/>
      <c r="AQ130" s="784"/>
      <c r="AR130" s="784"/>
      <c r="AS130" s="784"/>
      <c r="AT130" s="785"/>
      <c r="AU130" s="231"/>
      <c r="AV130" s="231"/>
      <c r="AW130" s="231"/>
      <c r="AX130" s="751" t="s">
        <v>493</v>
      </c>
      <c r="AY130" s="752"/>
      <c r="AZ130" s="752"/>
      <c r="BA130" s="752"/>
      <c r="BB130" s="752"/>
      <c r="BC130" s="752"/>
      <c r="BD130" s="752"/>
      <c r="BE130" s="753"/>
      <c r="BF130" s="754">
        <v>0.8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494</v>
      </c>
      <c r="X131" s="761"/>
      <c r="Y131" s="761"/>
      <c r="Z131" s="762"/>
      <c r="AA131" s="763">
        <v>6657571</v>
      </c>
      <c r="AB131" s="764"/>
      <c r="AC131" s="764"/>
      <c r="AD131" s="764"/>
      <c r="AE131" s="765"/>
      <c r="AF131" s="766">
        <v>6918196</v>
      </c>
      <c r="AG131" s="764"/>
      <c r="AH131" s="764"/>
      <c r="AI131" s="764"/>
      <c r="AJ131" s="765"/>
      <c r="AK131" s="766">
        <v>6866852</v>
      </c>
      <c r="AL131" s="764"/>
      <c r="AM131" s="764"/>
      <c r="AN131" s="764"/>
      <c r="AO131" s="765"/>
      <c r="AP131" s="767"/>
      <c r="AQ131" s="768"/>
      <c r="AR131" s="768"/>
      <c r="AS131" s="768"/>
      <c r="AT131" s="769"/>
      <c r="AU131" s="231"/>
      <c r="AV131" s="231"/>
      <c r="AW131" s="231"/>
      <c r="AX131" s="729" t="s">
        <v>495</v>
      </c>
      <c r="AY131" s="730"/>
      <c r="AZ131" s="730"/>
      <c r="BA131" s="730"/>
      <c r="BB131" s="730"/>
      <c r="BC131" s="730"/>
      <c r="BD131" s="730"/>
      <c r="BE131" s="731"/>
      <c r="BF131" s="732" t="s">
        <v>437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738" t="s">
        <v>496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497</v>
      </c>
      <c r="W132" s="742"/>
      <c r="X132" s="742"/>
      <c r="Y132" s="742"/>
      <c r="Z132" s="743"/>
      <c r="AA132" s="744">
        <v>0.96077082800000002</v>
      </c>
      <c r="AB132" s="745"/>
      <c r="AC132" s="745"/>
      <c r="AD132" s="745"/>
      <c r="AE132" s="746"/>
      <c r="AF132" s="747">
        <v>0.961796977</v>
      </c>
      <c r="AG132" s="745"/>
      <c r="AH132" s="745"/>
      <c r="AI132" s="745"/>
      <c r="AJ132" s="746"/>
      <c r="AK132" s="747">
        <v>0.54008736499999999</v>
      </c>
      <c r="AL132" s="745"/>
      <c r="AM132" s="745"/>
      <c r="AN132" s="745"/>
      <c r="AO132" s="746"/>
      <c r="AP132" s="748"/>
      <c r="AQ132" s="749"/>
      <c r="AR132" s="749"/>
      <c r="AS132" s="749"/>
      <c r="AT132" s="75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498</v>
      </c>
      <c r="W133" s="721"/>
      <c r="X133" s="721"/>
      <c r="Y133" s="721"/>
      <c r="Z133" s="722"/>
      <c r="AA133" s="723">
        <v>0.6</v>
      </c>
      <c r="AB133" s="724"/>
      <c r="AC133" s="724"/>
      <c r="AD133" s="724"/>
      <c r="AE133" s="725"/>
      <c r="AF133" s="723">
        <v>0.6</v>
      </c>
      <c r="AG133" s="724"/>
      <c r="AH133" s="724"/>
      <c r="AI133" s="724"/>
      <c r="AJ133" s="725"/>
      <c r="AK133" s="723">
        <v>0.8</v>
      </c>
      <c r="AL133" s="724"/>
      <c r="AM133" s="724"/>
      <c r="AN133" s="724"/>
      <c r="AO133" s="725"/>
      <c r="AP133" s="726"/>
      <c r="AQ133" s="727"/>
      <c r="AR133" s="727"/>
      <c r="AS133" s="727"/>
      <c r="AT133" s="728"/>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y8I6rGytvuf02pZ8jUhzrbyBFtLHN0vWGZAfY6hfrj1y3Pcjv3RxAyvA8rN6z+nnz0BzfZb58do5zio2Qz/TNg==" saltValue="ODrjOHOGAdySE3PkIpbqf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100" workbookViewId="0"/>
  </sheetViews>
  <sheetFormatPr defaultColWidth="0" defaultRowHeight="13.5" customHeight="1" zeroHeight="1" x14ac:dyDescent="0.2"/>
  <cols>
    <col min="1" max="120" width="2.77734375" style="258" customWidth="1"/>
    <col min="121" max="121" width="0" style="257" hidden="1" customWidth="1"/>
    <col min="122" max="16384" width="9" style="257" hidden="1"/>
  </cols>
  <sheetData>
    <row r="1" spans="1:120" ht="13.2"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7"/>
    </row>
    <row r="17" spans="119:120" ht="13.2" x14ac:dyDescent="0.2">
      <c r="DP17" s="257"/>
    </row>
    <row r="18" spans="119:120" ht="13.2" x14ac:dyDescent="0.2"/>
    <row r="19" spans="119:120" ht="13.2" x14ac:dyDescent="0.2"/>
    <row r="20" spans="119:120" ht="13.2" x14ac:dyDescent="0.2">
      <c r="DO20" s="257"/>
      <c r="DP20" s="257"/>
    </row>
    <row r="21" spans="119:120" ht="13.2" x14ac:dyDescent="0.2">
      <c r="DP21" s="257"/>
    </row>
    <row r="22" spans="119:120" ht="13.2" x14ac:dyDescent="0.2"/>
    <row r="23" spans="119:120" ht="13.2" x14ac:dyDescent="0.2">
      <c r="DO23" s="257"/>
      <c r="DP23" s="257"/>
    </row>
    <row r="24" spans="119:120" ht="13.2" x14ac:dyDescent="0.2">
      <c r="DP24" s="257"/>
    </row>
    <row r="25" spans="119:120" ht="13.2" x14ac:dyDescent="0.2">
      <c r="DP25" s="257"/>
    </row>
    <row r="26" spans="119:120" ht="13.2" x14ac:dyDescent="0.2">
      <c r="DO26" s="257"/>
      <c r="DP26" s="257"/>
    </row>
    <row r="27" spans="119:120" ht="13.2" x14ac:dyDescent="0.2"/>
    <row r="28" spans="119:120" ht="13.2" x14ac:dyDescent="0.2">
      <c r="DO28" s="257"/>
      <c r="DP28" s="257"/>
    </row>
    <row r="29" spans="119:120" ht="13.2" x14ac:dyDescent="0.2">
      <c r="DP29" s="257"/>
    </row>
    <row r="30" spans="119:120" ht="13.2" x14ac:dyDescent="0.2"/>
    <row r="31" spans="119:120" ht="13.2" x14ac:dyDescent="0.2">
      <c r="DO31" s="257"/>
      <c r="DP31" s="257"/>
    </row>
    <row r="32" spans="119:120" ht="13.2" x14ac:dyDescent="0.2"/>
    <row r="33" spans="98:120" ht="13.2" x14ac:dyDescent="0.2">
      <c r="DO33" s="257"/>
      <c r="DP33" s="257"/>
    </row>
    <row r="34" spans="98:120" ht="13.2" x14ac:dyDescent="0.2">
      <c r="DM34" s="257"/>
    </row>
    <row r="35" spans="98:120" ht="13.2" x14ac:dyDescent="0.2">
      <c r="CT35" s="257"/>
      <c r="CU35" s="257"/>
      <c r="CV35" s="257"/>
      <c r="CY35" s="257"/>
      <c r="CZ35" s="257"/>
      <c r="DA35" s="257"/>
      <c r="DD35" s="257"/>
      <c r="DE35" s="257"/>
      <c r="DF35" s="257"/>
      <c r="DI35" s="257"/>
      <c r="DJ35" s="257"/>
      <c r="DK35" s="257"/>
      <c r="DM35" s="257"/>
      <c r="DN35" s="257"/>
      <c r="DO35" s="257"/>
      <c r="DP35" s="257"/>
    </row>
    <row r="36" spans="98:120" ht="13.2" x14ac:dyDescent="0.2"/>
    <row r="37" spans="98:120" ht="13.2" x14ac:dyDescent="0.2">
      <c r="CW37" s="257"/>
      <c r="DB37" s="257"/>
      <c r="DG37" s="257"/>
      <c r="DL37" s="257"/>
      <c r="DP37" s="257"/>
    </row>
    <row r="38" spans="98:120" ht="13.2" x14ac:dyDescent="0.2">
      <c r="CT38" s="257"/>
      <c r="CU38" s="257"/>
      <c r="CV38" s="257"/>
      <c r="CW38" s="257"/>
      <c r="CY38" s="257"/>
      <c r="CZ38" s="257"/>
      <c r="DA38" s="257"/>
      <c r="DB38" s="257"/>
      <c r="DD38" s="257"/>
      <c r="DE38" s="257"/>
      <c r="DF38" s="257"/>
      <c r="DG38" s="257"/>
      <c r="DI38" s="257"/>
      <c r="DJ38" s="257"/>
      <c r="DK38" s="257"/>
      <c r="DL38" s="257"/>
      <c r="DN38" s="257"/>
      <c r="DO38" s="257"/>
      <c r="DP38" s="257"/>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7"/>
      <c r="DO49" s="257"/>
      <c r="DP49" s="257"/>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7"/>
      <c r="CS63" s="257"/>
      <c r="CX63" s="257"/>
      <c r="DC63" s="257"/>
      <c r="DH63" s="257"/>
    </row>
    <row r="64" spans="22:120" ht="13.2" x14ac:dyDescent="0.2">
      <c r="V64" s="257"/>
    </row>
    <row r="65" spans="15:120" ht="13.2" x14ac:dyDescent="0.2">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ht="13.2" x14ac:dyDescent="0.2">
      <c r="Q66" s="257"/>
      <c r="S66" s="257"/>
      <c r="U66" s="257"/>
      <c r="DM66" s="257"/>
    </row>
    <row r="67" spans="15:120" ht="13.2" x14ac:dyDescent="0.2">
      <c r="O67" s="257"/>
      <c r="P67" s="257"/>
      <c r="R67" s="257"/>
      <c r="T67" s="257"/>
      <c r="Y67" s="257"/>
      <c r="CT67" s="257"/>
      <c r="CV67" s="257"/>
      <c r="CW67" s="257"/>
      <c r="CY67" s="257"/>
      <c r="DA67" s="257"/>
      <c r="DB67" s="257"/>
      <c r="DD67" s="257"/>
      <c r="DF67" s="257"/>
      <c r="DG67" s="257"/>
      <c r="DI67" s="257"/>
      <c r="DK67" s="257"/>
      <c r="DL67" s="257"/>
      <c r="DN67" s="257"/>
      <c r="DO67" s="257"/>
      <c r="DP67" s="257"/>
    </row>
    <row r="68" spans="15:120" ht="13.2" x14ac:dyDescent="0.2"/>
    <row r="69" spans="15:120" ht="13.2" x14ac:dyDescent="0.2"/>
    <row r="70" spans="15:120" ht="13.2" x14ac:dyDescent="0.2"/>
    <row r="71" spans="15:120" ht="13.2" x14ac:dyDescent="0.2"/>
    <row r="72" spans="15:120" ht="13.2" x14ac:dyDescent="0.2">
      <c r="DP72" s="257"/>
    </row>
    <row r="73" spans="15:120" ht="13.2" x14ac:dyDescent="0.2">
      <c r="DP73" s="257"/>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7"/>
      <c r="CX96" s="257"/>
      <c r="DC96" s="257"/>
      <c r="DH96" s="257"/>
    </row>
    <row r="97" spans="24:120" ht="13.2" x14ac:dyDescent="0.2">
      <c r="CS97" s="257"/>
      <c r="CX97" s="257"/>
      <c r="DC97" s="257"/>
      <c r="DH97" s="257"/>
      <c r="DP97" s="258" t="s">
        <v>499</v>
      </c>
    </row>
    <row r="98" spans="24:120" ht="13.2" hidden="1" x14ac:dyDescent="0.2">
      <c r="CS98" s="257"/>
      <c r="CX98" s="257"/>
      <c r="DC98" s="257"/>
      <c r="DH98" s="257"/>
    </row>
    <row r="99" spans="24:120" ht="13.2" hidden="1" x14ac:dyDescent="0.2">
      <c r="CS99" s="257"/>
      <c r="CX99" s="257"/>
      <c r="DC99" s="257"/>
      <c r="DH99" s="257"/>
    </row>
    <row r="101" spans="24:120" ht="12" hidden="1" customHeight="1" x14ac:dyDescent="0.2">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2">
      <c r="CU102" s="257"/>
      <c r="CZ102" s="257"/>
      <c r="DE102" s="257"/>
      <c r="DJ102" s="257"/>
      <c r="DM102" s="257"/>
    </row>
    <row r="103" spans="24:120" ht="13.2" hidden="1" x14ac:dyDescent="0.2">
      <c r="CT103" s="257"/>
      <c r="CV103" s="257"/>
      <c r="CW103" s="257"/>
      <c r="CY103" s="257"/>
      <c r="DA103" s="257"/>
      <c r="DB103" s="257"/>
      <c r="DD103" s="257"/>
      <c r="DF103" s="257"/>
      <c r="DG103" s="257"/>
      <c r="DI103" s="257"/>
      <c r="DK103" s="257"/>
      <c r="DL103" s="257"/>
      <c r="DM103" s="257"/>
      <c r="DN103" s="257"/>
      <c r="DO103" s="257"/>
      <c r="DP103" s="257"/>
    </row>
    <row r="104" spans="24:120" ht="13.2" hidden="1" x14ac:dyDescent="0.2">
      <c r="CV104" s="257"/>
      <c r="CW104" s="257"/>
      <c r="DA104" s="257"/>
      <c r="DB104" s="257"/>
      <c r="DF104" s="257"/>
      <c r="DG104" s="257"/>
      <c r="DK104" s="257"/>
      <c r="DL104" s="257"/>
      <c r="DN104" s="257"/>
      <c r="DO104" s="257"/>
      <c r="DP104" s="257"/>
    </row>
    <row r="105" spans="24:120" ht="12.75" hidden="1" customHeight="1" x14ac:dyDescent="0.2"/>
  </sheetData>
  <sheetProtection algorithmName="SHA-512" hashValue="+zR4JspYBRvMaFUFoLnlfmD43jCyug6dxRLGQ3usVrNWfyW5gEibc/bDGbvfJCQq9+98dUm/GhEsbQJ0YWptsg==" saltValue="sODkq2bHG4hL/rj6WiNV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8" customWidth="1"/>
    <col min="117" max="16384" width="9" style="257" hidden="1"/>
  </cols>
  <sheetData>
    <row r="1" spans="2:116" ht="13.2"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2" x14ac:dyDescent="0.2"/>
    <row r="3" spans="2:116" ht="13.2" x14ac:dyDescent="0.2"/>
    <row r="4" spans="2:116" ht="13.2" x14ac:dyDescent="0.2">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ht="13.2" x14ac:dyDescent="0.2">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ht="13.2" x14ac:dyDescent="0.2"/>
    <row r="20" spans="9:116" ht="13.2" x14ac:dyDescent="0.2"/>
    <row r="21" spans="9:116" ht="13.2" x14ac:dyDescent="0.2">
      <c r="DL21" s="257"/>
    </row>
    <row r="22" spans="9:116" ht="13.2" x14ac:dyDescent="0.2">
      <c r="DI22" s="257"/>
      <c r="DJ22" s="257"/>
      <c r="DK22" s="257"/>
      <c r="DL22" s="257"/>
    </row>
    <row r="23" spans="9:116" ht="13.2" x14ac:dyDescent="0.2">
      <c r="CY23" s="257"/>
      <c r="CZ23" s="257"/>
      <c r="DA23" s="257"/>
      <c r="DB23" s="257"/>
      <c r="DC23" s="257"/>
      <c r="DD23" s="257"/>
      <c r="DE23" s="257"/>
      <c r="DF23" s="257"/>
      <c r="DG23" s="257"/>
      <c r="DH23" s="257"/>
      <c r="DI23" s="257"/>
      <c r="DJ23" s="257"/>
      <c r="DK23" s="257"/>
      <c r="DL23" s="257"/>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7"/>
      <c r="DA35" s="257"/>
      <c r="DB35" s="257"/>
      <c r="DC35" s="257"/>
      <c r="DD35" s="257"/>
      <c r="DE35" s="257"/>
      <c r="DF35" s="257"/>
      <c r="DG35" s="257"/>
      <c r="DH35" s="257"/>
      <c r="DI35" s="257"/>
      <c r="DJ35" s="257"/>
      <c r="DK35" s="257"/>
      <c r="DL35" s="257"/>
    </row>
    <row r="36" spans="15:116" ht="13.2" x14ac:dyDescent="0.2"/>
    <row r="37" spans="15:116" ht="13.2" x14ac:dyDescent="0.2">
      <c r="DL37" s="257"/>
    </row>
    <row r="38" spans="15:116" ht="13.2" x14ac:dyDescent="0.2">
      <c r="DI38" s="257"/>
      <c r="DJ38" s="257"/>
      <c r="DK38" s="257"/>
      <c r="DL38" s="257"/>
    </row>
    <row r="39" spans="15:116" ht="13.2" x14ac:dyDescent="0.2"/>
    <row r="40" spans="15:116" ht="13.2" x14ac:dyDescent="0.2"/>
    <row r="41" spans="15:116" ht="13.2" x14ac:dyDescent="0.2"/>
    <row r="42" spans="15:116" ht="13.2" x14ac:dyDescent="0.2"/>
    <row r="43" spans="15:116" ht="13.2" x14ac:dyDescent="0.2">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ht="13.2" x14ac:dyDescent="0.2">
      <c r="DL44" s="257"/>
    </row>
    <row r="45" spans="15:116" ht="13.2" x14ac:dyDescent="0.2"/>
    <row r="46" spans="15:116" ht="13.2" x14ac:dyDescent="0.2">
      <c r="DA46" s="257"/>
      <c r="DB46" s="257"/>
      <c r="DC46" s="257"/>
      <c r="DD46" s="257"/>
      <c r="DE46" s="257"/>
      <c r="DF46" s="257"/>
      <c r="DG46" s="257"/>
      <c r="DH46" s="257"/>
      <c r="DI46" s="257"/>
      <c r="DJ46" s="257"/>
      <c r="DK46" s="257"/>
      <c r="DL46" s="257"/>
    </row>
    <row r="47" spans="15:116" ht="13.2" x14ac:dyDescent="0.2"/>
    <row r="48" spans="15:116" ht="13.2" x14ac:dyDescent="0.2"/>
    <row r="49" spans="104:116" ht="13.2" x14ac:dyDescent="0.2"/>
    <row r="50" spans="104:116" ht="13.2" x14ac:dyDescent="0.2">
      <c r="CZ50" s="257"/>
      <c r="DA50" s="257"/>
      <c r="DB50" s="257"/>
      <c r="DC50" s="257"/>
      <c r="DD50" s="257"/>
      <c r="DE50" s="257"/>
      <c r="DF50" s="257"/>
      <c r="DG50" s="257"/>
      <c r="DH50" s="257"/>
      <c r="DI50" s="257"/>
      <c r="DJ50" s="257"/>
      <c r="DK50" s="257"/>
      <c r="DL50" s="257"/>
    </row>
    <row r="51" spans="104:116" ht="13.2" x14ac:dyDescent="0.2"/>
    <row r="52" spans="104:116" ht="13.2" x14ac:dyDescent="0.2"/>
    <row r="53" spans="104:116" ht="13.2" x14ac:dyDescent="0.2">
      <c r="DL53" s="257"/>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7"/>
      <c r="DD67" s="257"/>
      <c r="DE67" s="257"/>
      <c r="DF67" s="257"/>
      <c r="DG67" s="257"/>
      <c r="DH67" s="257"/>
      <c r="DI67" s="257"/>
      <c r="DJ67" s="257"/>
      <c r="DK67" s="257"/>
      <c r="DL67" s="257"/>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3gNPf0a0ebSPn23UwXhhIleyXAYLMcTYW8kh9HQRnXYvUGSRDfP/+E+0qmUh1bIJm2kqMOPKiACPkB1IeLX1A==" saltValue="LNAsi6bAKmQk6txtCanZh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100" workbookViewId="0"/>
  </sheetViews>
  <sheetFormatPr defaultColWidth="0" defaultRowHeight="13.5" customHeight="1" zeroHeight="1" x14ac:dyDescent="0.2"/>
  <cols>
    <col min="1" max="36" width="2.44140625" style="259" customWidth="1"/>
    <col min="37" max="44" width="17" style="259" customWidth="1"/>
    <col min="45" max="45" width="6.109375" style="266" customWidth="1"/>
    <col min="46" max="46" width="3" style="264" customWidth="1"/>
    <col min="47" max="47" width="19.109375" style="259" hidden="1" customWidth="1"/>
    <col min="48" max="52" width="12.6640625" style="259" hidden="1" customWidth="1"/>
    <col min="53" max="16384" width="8.6640625" style="259" hidden="1"/>
  </cols>
  <sheetData>
    <row r="1" spans="1:46" ht="13.2" x14ac:dyDescent="0.2">
      <c r="AS1" s="260"/>
      <c r="AT1" s="260"/>
    </row>
    <row r="2" spans="1:46" ht="13.2" x14ac:dyDescent="0.2">
      <c r="AS2" s="260"/>
      <c r="AT2" s="260"/>
    </row>
    <row r="3" spans="1:46" ht="13.2" x14ac:dyDescent="0.2">
      <c r="AS3" s="260"/>
      <c r="AT3" s="260"/>
    </row>
    <row r="4" spans="1:46" ht="13.2" x14ac:dyDescent="0.2">
      <c r="AS4" s="260"/>
      <c r="AT4" s="260"/>
    </row>
    <row r="5" spans="1:46" ht="16.2" x14ac:dyDescent="0.2">
      <c r="A5" s="261" t="s">
        <v>500</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2"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501</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8" t="s">
        <v>502</v>
      </c>
      <c r="AP7" s="270"/>
      <c r="AQ7" s="271" t="s">
        <v>503</v>
      </c>
      <c r="AR7" s="272"/>
    </row>
    <row r="8" spans="1:46" ht="13.2"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9"/>
      <c r="AP8" s="276" t="s">
        <v>504</v>
      </c>
      <c r="AQ8" s="277" t="s">
        <v>505</v>
      </c>
      <c r="AR8" s="278" t="s">
        <v>506</v>
      </c>
    </row>
    <row r="9" spans="1:46" ht="13.2"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30" t="s">
        <v>507</v>
      </c>
      <c r="AL9" s="1131"/>
      <c r="AM9" s="1131"/>
      <c r="AN9" s="1132"/>
      <c r="AO9" s="279">
        <v>2348595</v>
      </c>
      <c r="AP9" s="279">
        <v>73026</v>
      </c>
      <c r="AQ9" s="280">
        <v>65553</v>
      </c>
      <c r="AR9" s="281">
        <v>11.4</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30" t="s">
        <v>508</v>
      </c>
      <c r="AL10" s="1131"/>
      <c r="AM10" s="1131"/>
      <c r="AN10" s="1132"/>
      <c r="AO10" s="282">
        <v>112684</v>
      </c>
      <c r="AP10" s="282">
        <v>3504</v>
      </c>
      <c r="AQ10" s="283">
        <v>8503</v>
      </c>
      <c r="AR10" s="284">
        <v>-58.8</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30" t="s">
        <v>509</v>
      </c>
      <c r="AL11" s="1131"/>
      <c r="AM11" s="1131"/>
      <c r="AN11" s="1132"/>
      <c r="AO11" s="282">
        <v>100392</v>
      </c>
      <c r="AP11" s="282">
        <v>3122</v>
      </c>
      <c r="AQ11" s="283">
        <v>289</v>
      </c>
      <c r="AR11" s="284">
        <v>980.3</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30" t="s">
        <v>510</v>
      </c>
      <c r="AL12" s="1131"/>
      <c r="AM12" s="1131"/>
      <c r="AN12" s="1132"/>
      <c r="AO12" s="282" t="s">
        <v>511</v>
      </c>
      <c r="AP12" s="282" t="s">
        <v>511</v>
      </c>
      <c r="AQ12" s="283">
        <v>23</v>
      </c>
      <c r="AR12" s="284" t="s">
        <v>511</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30" t="s">
        <v>512</v>
      </c>
      <c r="AL13" s="1131"/>
      <c r="AM13" s="1131"/>
      <c r="AN13" s="1132"/>
      <c r="AO13" s="282">
        <v>113327</v>
      </c>
      <c r="AP13" s="282">
        <v>3524</v>
      </c>
      <c r="AQ13" s="283">
        <v>2667</v>
      </c>
      <c r="AR13" s="284">
        <v>32.1</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30" t="s">
        <v>513</v>
      </c>
      <c r="AL14" s="1131"/>
      <c r="AM14" s="1131"/>
      <c r="AN14" s="1132"/>
      <c r="AO14" s="282">
        <v>17150</v>
      </c>
      <c r="AP14" s="282">
        <v>533</v>
      </c>
      <c r="AQ14" s="283">
        <v>1163</v>
      </c>
      <c r="AR14" s="284">
        <v>-54.2</v>
      </c>
    </row>
    <row r="15" spans="1:46" ht="13.5" customHeight="1"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33" t="s">
        <v>514</v>
      </c>
      <c r="AL15" s="1134"/>
      <c r="AM15" s="1134"/>
      <c r="AN15" s="1135"/>
      <c r="AO15" s="282">
        <v>-148305</v>
      </c>
      <c r="AP15" s="282">
        <v>-4611</v>
      </c>
      <c r="AQ15" s="283">
        <v>-4250</v>
      </c>
      <c r="AR15" s="284">
        <v>8.5</v>
      </c>
    </row>
    <row r="16" spans="1:46" ht="13.2"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33" t="s">
        <v>190</v>
      </c>
      <c r="AL16" s="1134"/>
      <c r="AM16" s="1134"/>
      <c r="AN16" s="1135"/>
      <c r="AO16" s="282">
        <v>2543843</v>
      </c>
      <c r="AP16" s="282">
        <v>79097</v>
      </c>
      <c r="AQ16" s="283">
        <v>73949</v>
      </c>
      <c r="AR16" s="284">
        <v>7</v>
      </c>
    </row>
    <row r="17" spans="1:46" ht="13.2"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ht="13.2"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ht="13.2"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515</v>
      </c>
      <c r="AL19" s="260"/>
      <c r="AM19" s="260"/>
      <c r="AN19" s="260"/>
      <c r="AO19" s="260"/>
      <c r="AP19" s="260"/>
      <c r="AQ19" s="260"/>
      <c r="AR19" s="260"/>
    </row>
    <row r="20" spans="1:46" ht="13.2"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516</v>
      </c>
      <c r="AP20" s="291" t="s">
        <v>517</v>
      </c>
      <c r="AQ20" s="292" t="s">
        <v>518</v>
      </c>
      <c r="AR20" s="293"/>
    </row>
    <row r="21" spans="1:46" s="299" customFormat="1" ht="13.2" x14ac:dyDescent="0.2">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36" t="s">
        <v>519</v>
      </c>
      <c r="AL21" s="1137"/>
      <c r="AM21" s="1137"/>
      <c r="AN21" s="1138"/>
      <c r="AO21" s="295">
        <v>6.31</v>
      </c>
      <c r="AP21" s="296">
        <v>6.65</v>
      </c>
      <c r="AQ21" s="297">
        <v>-0.34</v>
      </c>
      <c r="AR21" s="265"/>
      <c r="AS21" s="298"/>
      <c r="AT21" s="294"/>
    </row>
    <row r="22" spans="1:46" s="299" customFormat="1" ht="13.2" x14ac:dyDescent="0.2">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36" t="s">
        <v>520</v>
      </c>
      <c r="AL22" s="1137"/>
      <c r="AM22" s="1137"/>
      <c r="AN22" s="1138"/>
      <c r="AO22" s="300">
        <v>100.5</v>
      </c>
      <c r="AP22" s="301">
        <v>97</v>
      </c>
      <c r="AQ22" s="302">
        <v>3.5</v>
      </c>
      <c r="AR22" s="286"/>
      <c r="AS22" s="298"/>
      <c r="AT22" s="294"/>
    </row>
    <row r="23" spans="1:46" s="299" customFormat="1" ht="13.2" x14ac:dyDescent="0.2">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ht="13.2" x14ac:dyDescent="0.2">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ht="13.2" x14ac:dyDescent="0.2">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ht="13.2" x14ac:dyDescent="0.2">
      <c r="A26" s="1129" t="s">
        <v>521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5"/>
    </row>
    <row r="27" spans="1:46" ht="13.2" x14ac:dyDescent="0.2">
      <c r="A27" s="307"/>
      <c r="AO27" s="260"/>
      <c r="AP27" s="260"/>
      <c r="AQ27" s="260"/>
      <c r="AR27" s="260"/>
      <c r="AS27" s="260"/>
      <c r="AT27" s="260"/>
    </row>
    <row r="28" spans="1:46" ht="16.2" x14ac:dyDescent="0.2">
      <c r="A28" s="261" t="s">
        <v>522</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ht="13.2"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523</v>
      </c>
      <c r="AL29" s="265"/>
      <c r="AM29" s="265"/>
      <c r="AN29" s="265"/>
      <c r="AO29" s="260"/>
      <c r="AP29" s="260"/>
      <c r="AQ29" s="260"/>
      <c r="AR29" s="260"/>
      <c r="AS29" s="309"/>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8" t="s">
        <v>502</v>
      </c>
      <c r="AP30" s="270"/>
      <c r="AQ30" s="271" t="s">
        <v>503</v>
      </c>
      <c r="AR30" s="272"/>
    </row>
    <row r="31" spans="1:46" ht="13.2"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9"/>
      <c r="AP31" s="276" t="s">
        <v>504</v>
      </c>
      <c r="AQ31" s="277" t="s">
        <v>505</v>
      </c>
      <c r="AR31" s="278" t="s">
        <v>506</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20" t="s">
        <v>524</v>
      </c>
      <c r="AL32" s="1121"/>
      <c r="AM32" s="1121"/>
      <c r="AN32" s="1122"/>
      <c r="AO32" s="310">
        <v>604924</v>
      </c>
      <c r="AP32" s="310">
        <v>18809</v>
      </c>
      <c r="AQ32" s="311">
        <v>33124</v>
      </c>
      <c r="AR32" s="312">
        <v>-43.2</v>
      </c>
    </row>
    <row r="33" spans="1:46"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20" t="s">
        <v>525</v>
      </c>
      <c r="AL33" s="1121"/>
      <c r="AM33" s="1121"/>
      <c r="AN33" s="1122"/>
      <c r="AO33" s="310" t="s">
        <v>511</v>
      </c>
      <c r="AP33" s="310" t="s">
        <v>511</v>
      </c>
      <c r="AQ33" s="311" t="s">
        <v>511</v>
      </c>
      <c r="AR33" s="312" t="s">
        <v>511</v>
      </c>
    </row>
    <row r="34" spans="1:46"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20" t="s">
        <v>526</v>
      </c>
      <c r="AL34" s="1121"/>
      <c r="AM34" s="1121"/>
      <c r="AN34" s="1122"/>
      <c r="AO34" s="310" t="s">
        <v>511</v>
      </c>
      <c r="AP34" s="310" t="s">
        <v>511</v>
      </c>
      <c r="AQ34" s="311" t="s">
        <v>511</v>
      </c>
      <c r="AR34" s="312" t="s">
        <v>511</v>
      </c>
    </row>
    <row r="35" spans="1:46"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20" t="s">
        <v>527</v>
      </c>
      <c r="AL35" s="1121"/>
      <c r="AM35" s="1121"/>
      <c r="AN35" s="1122"/>
      <c r="AO35" s="310">
        <v>90945</v>
      </c>
      <c r="AP35" s="310">
        <v>2828</v>
      </c>
      <c r="AQ35" s="311">
        <v>9022</v>
      </c>
      <c r="AR35" s="312">
        <v>-68.7</v>
      </c>
    </row>
    <row r="36" spans="1:46"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20" t="s">
        <v>528</v>
      </c>
      <c r="AL36" s="1121"/>
      <c r="AM36" s="1121"/>
      <c r="AN36" s="1122"/>
      <c r="AO36" s="310">
        <v>125304</v>
      </c>
      <c r="AP36" s="310">
        <v>3896</v>
      </c>
      <c r="AQ36" s="311">
        <v>1987</v>
      </c>
      <c r="AR36" s="312">
        <v>96.1</v>
      </c>
    </row>
    <row r="37" spans="1:46"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20" t="s">
        <v>529</v>
      </c>
      <c r="AL37" s="1121"/>
      <c r="AM37" s="1121"/>
      <c r="AN37" s="1122"/>
      <c r="AO37" s="310">
        <v>1508</v>
      </c>
      <c r="AP37" s="310">
        <v>47</v>
      </c>
      <c r="AQ37" s="311">
        <v>678</v>
      </c>
      <c r="AR37" s="312">
        <v>-93.1</v>
      </c>
    </row>
    <row r="38" spans="1:46"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23" t="s">
        <v>530</v>
      </c>
      <c r="AL38" s="1124"/>
      <c r="AM38" s="1124"/>
      <c r="AN38" s="1125"/>
      <c r="AO38" s="313" t="s">
        <v>511</v>
      </c>
      <c r="AP38" s="313" t="s">
        <v>511</v>
      </c>
      <c r="AQ38" s="314">
        <v>0</v>
      </c>
      <c r="AR38" s="302" t="s">
        <v>511</v>
      </c>
      <c r="AS38" s="309"/>
    </row>
    <row r="39" spans="1:46" ht="13.2"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23" t="s">
        <v>531</v>
      </c>
      <c r="AL39" s="1124"/>
      <c r="AM39" s="1124"/>
      <c r="AN39" s="1125"/>
      <c r="AO39" s="310">
        <v>-360806</v>
      </c>
      <c r="AP39" s="310">
        <v>-11219</v>
      </c>
      <c r="AQ39" s="311">
        <v>-3119</v>
      </c>
      <c r="AR39" s="312">
        <v>259.7</v>
      </c>
      <c r="AS39" s="309"/>
    </row>
    <row r="40" spans="1:46"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20" t="s">
        <v>532</v>
      </c>
      <c r="AL40" s="1121"/>
      <c r="AM40" s="1121"/>
      <c r="AN40" s="1122"/>
      <c r="AO40" s="310">
        <v>-424788</v>
      </c>
      <c r="AP40" s="310">
        <v>-13208</v>
      </c>
      <c r="AQ40" s="311">
        <v>-27108</v>
      </c>
      <c r="AR40" s="312">
        <v>-51.3</v>
      </c>
      <c r="AS40" s="309"/>
    </row>
    <row r="41" spans="1:46" ht="13.2"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26" t="s">
        <v>302</v>
      </c>
      <c r="AL41" s="1127"/>
      <c r="AM41" s="1127"/>
      <c r="AN41" s="1128"/>
      <c r="AO41" s="310">
        <v>37087</v>
      </c>
      <c r="AP41" s="310">
        <v>1153</v>
      </c>
      <c r="AQ41" s="311">
        <v>14583</v>
      </c>
      <c r="AR41" s="312">
        <v>-92.1</v>
      </c>
      <c r="AS41" s="309"/>
    </row>
    <row r="42" spans="1:46" ht="13.2"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533</v>
      </c>
      <c r="AL42" s="260"/>
      <c r="AM42" s="260"/>
      <c r="AN42" s="260"/>
      <c r="AO42" s="260"/>
      <c r="AP42" s="260"/>
      <c r="AQ42" s="286"/>
      <c r="AR42" s="286"/>
      <c r="AS42" s="309"/>
    </row>
    <row r="43" spans="1:46" ht="13.2" x14ac:dyDescent="0.2">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ht="13.2" x14ac:dyDescent="0.2">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ht="13.2" x14ac:dyDescent="0.2">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ht="13.2" x14ac:dyDescent="0.2">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2">
      <c r="A47" s="319" t="s">
        <v>534</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ht="13.2"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535</v>
      </c>
      <c r="AL48" s="320"/>
      <c r="AM48" s="320"/>
      <c r="AN48" s="320"/>
      <c r="AO48" s="320"/>
      <c r="AP48" s="320"/>
      <c r="AQ48" s="321"/>
      <c r="AR48" s="320"/>
    </row>
    <row r="49" spans="1:4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13" t="s">
        <v>502</v>
      </c>
      <c r="AN49" s="1115" t="s">
        <v>536</v>
      </c>
      <c r="AO49" s="1116"/>
      <c r="AP49" s="1116"/>
      <c r="AQ49" s="1116"/>
      <c r="AR49" s="1117"/>
    </row>
    <row r="50" spans="1:44" ht="13.2"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14"/>
      <c r="AN50" s="326" t="s">
        <v>537</v>
      </c>
      <c r="AO50" s="327" t="s">
        <v>538</v>
      </c>
      <c r="AP50" s="328" t="s">
        <v>539</v>
      </c>
      <c r="AQ50" s="329" t="s">
        <v>540</v>
      </c>
      <c r="AR50" s="330" t="s">
        <v>541</v>
      </c>
    </row>
    <row r="51" spans="1:44" ht="13.2"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542</v>
      </c>
      <c r="AL51" s="323"/>
      <c r="AM51" s="331">
        <v>3198169</v>
      </c>
      <c r="AN51" s="332">
        <v>96293</v>
      </c>
      <c r="AO51" s="333">
        <v>25</v>
      </c>
      <c r="AP51" s="334">
        <v>47387</v>
      </c>
      <c r="AQ51" s="335">
        <v>-9.1999999999999993</v>
      </c>
      <c r="AR51" s="336">
        <v>34.200000000000003</v>
      </c>
    </row>
    <row r="52" spans="1:44" ht="13.2"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543</v>
      </c>
      <c r="AM52" s="339">
        <v>2249217</v>
      </c>
      <c r="AN52" s="340">
        <v>67721</v>
      </c>
      <c r="AO52" s="341">
        <v>8.1999999999999993</v>
      </c>
      <c r="AP52" s="342">
        <v>24928</v>
      </c>
      <c r="AQ52" s="343">
        <v>0.3</v>
      </c>
      <c r="AR52" s="344">
        <v>7.9</v>
      </c>
    </row>
    <row r="53" spans="1:44" ht="13.2"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544</v>
      </c>
      <c r="AL53" s="323"/>
      <c r="AM53" s="331">
        <v>3971166</v>
      </c>
      <c r="AN53" s="332">
        <v>120984</v>
      </c>
      <c r="AO53" s="333">
        <v>25.6</v>
      </c>
      <c r="AP53" s="334">
        <v>51264</v>
      </c>
      <c r="AQ53" s="335">
        <v>8.1999999999999993</v>
      </c>
      <c r="AR53" s="336">
        <v>17.399999999999999</v>
      </c>
    </row>
    <row r="54" spans="1:44" ht="13.2"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543</v>
      </c>
      <c r="AM54" s="339">
        <v>1521985</v>
      </c>
      <c r="AN54" s="340">
        <v>46368</v>
      </c>
      <c r="AO54" s="341">
        <v>-31.5</v>
      </c>
      <c r="AP54" s="342">
        <v>26040</v>
      </c>
      <c r="AQ54" s="343">
        <v>4.5</v>
      </c>
      <c r="AR54" s="344">
        <v>-36</v>
      </c>
    </row>
    <row r="55" spans="1:44" ht="13.2"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545</v>
      </c>
      <c r="AL55" s="323"/>
      <c r="AM55" s="331">
        <v>2401695</v>
      </c>
      <c r="AN55" s="332">
        <v>73744</v>
      </c>
      <c r="AO55" s="333">
        <v>-39</v>
      </c>
      <c r="AP55" s="334">
        <v>52068</v>
      </c>
      <c r="AQ55" s="335">
        <v>1.6</v>
      </c>
      <c r="AR55" s="336">
        <v>-40.6</v>
      </c>
    </row>
    <row r="56" spans="1:44" ht="13.2"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543</v>
      </c>
      <c r="AM56" s="339">
        <v>1583655</v>
      </c>
      <c r="AN56" s="340">
        <v>48626</v>
      </c>
      <c r="AO56" s="341">
        <v>4.9000000000000004</v>
      </c>
      <c r="AP56" s="342">
        <v>26936</v>
      </c>
      <c r="AQ56" s="343">
        <v>3.4</v>
      </c>
      <c r="AR56" s="344">
        <v>1.5</v>
      </c>
    </row>
    <row r="57" spans="1:44" ht="13.2"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546</v>
      </c>
      <c r="AL57" s="323"/>
      <c r="AM57" s="331">
        <v>2123227</v>
      </c>
      <c r="AN57" s="332">
        <v>65678</v>
      </c>
      <c r="AO57" s="333">
        <v>-10.9</v>
      </c>
      <c r="AP57" s="334">
        <v>47161</v>
      </c>
      <c r="AQ57" s="335">
        <v>-9.4</v>
      </c>
      <c r="AR57" s="336">
        <v>-1.5</v>
      </c>
    </row>
    <row r="58" spans="1:44" ht="13.2"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543</v>
      </c>
      <c r="AM58" s="339">
        <v>1322825</v>
      </c>
      <c r="AN58" s="340">
        <v>40919</v>
      </c>
      <c r="AO58" s="341">
        <v>-15.8</v>
      </c>
      <c r="AP58" s="342">
        <v>24595</v>
      </c>
      <c r="AQ58" s="343">
        <v>-8.6999999999999993</v>
      </c>
      <c r="AR58" s="344">
        <v>-7.1</v>
      </c>
    </row>
    <row r="59" spans="1:44" ht="13.2"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547</v>
      </c>
      <c r="AL59" s="323"/>
      <c r="AM59" s="331">
        <v>1543824</v>
      </c>
      <c r="AN59" s="332">
        <v>48003</v>
      </c>
      <c r="AO59" s="333">
        <v>-26.9</v>
      </c>
      <c r="AP59" s="334">
        <v>43423</v>
      </c>
      <c r="AQ59" s="335">
        <v>-7.9</v>
      </c>
      <c r="AR59" s="336">
        <v>-19</v>
      </c>
    </row>
    <row r="60" spans="1:44" ht="13.2"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543</v>
      </c>
      <c r="AM60" s="339">
        <v>1087361</v>
      </c>
      <c r="AN60" s="340">
        <v>33810</v>
      </c>
      <c r="AO60" s="341">
        <v>-17.399999999999999</v>
      </c>
      <c r="AP60" s="342">
        <v>22207</v>
      </c>
      <c r="AQ60" s="343">
        <v>-9.6999999999999993</v>
      </c>
      <c r="AR60" s="344">
        <v>-7.7</v>
      </c>
    </row>
    <row r="61" spans="1:44" ht="13.2"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548</v>
      </c>
      <c r="AL61" s="345"/>
      <c r="AM61" s="346">
        <v>2647616</v>
      </c>
      <c r="AN61" s="347">
        <v>80940</v>
      </c>
      <c r="AO61" s="348">
        <v>-5.2</v>
      </c>
      <c r="AP61" s="349">
        <v>48261</v>
      </c>
      <c r="AQ61" s="350">
        <v>-3.3</v>
      </c>
      <c r="AR61" s="336">
        <v>-1.9</v>
      </c>
    </row>
    <row r="62" spans="1:44" ht="13.2"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543</v>
      </c>
      <c r="AM62" s="339">
        <v>1553009</v>
      </c>
      <c r="AN62" s="340">
        <v>47489</v>
      </c>
      <c r="AO62" s="341">
        <v>-10.3</v>
      </c>
      <c r="AP62" s="342">
        <v>24941</v>
      </c>
      <c r="AQ62" s="343">
        <v>-2</v>
      </c>
      <c r="AR62" s="344">
        <v>-8.3000000000000007</v>
      </c>
    </row>
    <row r="63" spans="1:44" ht="13.2"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ht="13.2"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2"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2" x14ac:dyDescent="0.2">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2" hidden="1" x14ac:dyDescent="0.2">
      <c r="AK70" s="260"/>
      <c r="AL70" s="260"/>
      <c r="AM70" s="260"/>
      <c r="AN70" s="260"/>
      <c r="AO70" s="260"/>
      <c r="AP70" s="260"/>
      <c r="AQ70" s="260"/>
      <c r="AR70" s="260"/>
    </row>
    <row r="71" spans="1:46" ht="13.2" hidden="1" x14ac:dyDescent="0.2">
      <c r="AK71" s="260"/>
      <c r="AL71" s="260"/>
      <c r="AM71" s="260"/>
      <c r="AN71" s="260"/>
      <c r="AO71" s="260"/>
      <c r="AP71" s="260"/>
      <c r="AQ71" s="260"/>
      <c r="AR71" s="260"/>
    </row>
    <row r="72" spans="1:46" ht="13.2" hidden="1" x14ac:dyDescent="0.2">
      <c r="AK72" s="260"/>
      <c r="AL72" s="260"/>
      <c r="AM72" s="260"/>
      <c r="AN72" s="260"/>
      <c r="AO72" s="260"/>
      <c r="AP72" s="260"/>
      <c r="AQ72" s="260"/>
      <c r="AR72" s="260"/>
    </row>
    <row r="73" spans="1:46" ht="13.2" hidden="1" x14ac:dyDescent="0.2">
      <c r="AK73" s="260"/>
      <c r="AL73" s="260"/>
      <c r="AM73" s="260"/>
      <c r="AN73" s="260"/>
      <c r="AO73" s="260"/>
      <c r="AP73" s="260"/>
      <c r="AQ73" s="260"/>
      <c r="AR73" s="260"/>
    </row>
  </sheetData>
  <sheetProtection algorithmName="SHA-512" hashValue="zU+n0yGuq2OX8amFDeQYnDUx/bxabf39Y8BeXc81zNqvXKOFWyW85239qEjNj36/2nAdx56MJ7GQwdKsftQxpw==" saltValue="yWgXK752laNfepwDN4lz4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8" customWidth="1"/>
    <col min="126" max="16384" width="9" style="257" hidden="1"/>
  </cols>
  <sheetData>
    <row r="1" spans="2:125" ht="13.5" customHeight="1"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ht="13.2" x14ac:dyDescent="0.2">
      <c r="B2" s="257"/>
      <c r="DG2" s="257"/>
    </row>
    <row r="3" spans="2:125" ht="13.2"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ht="13.2" x14ac:dyDescent="0.2"/>
    <row r="5" spans="2:125" ht="13.2" x14ac:dyDescent="0.2"/>
    <row r="6" spans="2:125" ht="13.2" x14ac:dyDescent="0.2"/>
    <row r="7" spans="2:125" ht="13.2" x14ac:dyDescent="0.2"/>
    <row r="8" spans="2:125" ht="13.2" x14ac:dyDescent="0.2"/>
    <row r="9" spans="2:125" ht="13.2" x14ac:dyDescent="0.2">
      <c r="DU9" s="257"/>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7"/>
    </row>
    <row r="18" spans="125:125" ht="13.2" x14ac:dyDescent="0.2"/>
    <row r="19" spans="125:125" ht="13.2" x14ac:dyDescent="0.2"/>
    <row r="20" spans="125:125" ht="13.2" x14ac:dyDescent="0.2">
      <c r="DU20" s="257"/>
    </row>
    <row r="21" spans="125:125" ht="13.2" x14ac:dyDescent="0.2">
      <c r="DU21" s="257"/>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7"/>
    </row>
    <row r="29" spans="125:125" ht="13.2" x14ac:dyDescent="0.2"/>
    <row r="30" spans="125:125" ht="13.2" x14ac:dyDescent="0.2"/>
    <row r="31" spans="125:125" ht="13.2" x14ac:dyDescent="0.2"/>
    <row r="32" spans="125:125" ht="13.2" x14ac:dyDescent="0.2"/>
    <row r="33" spans="2:125" ht="13.2" x14ac:dyDescent="0.2">
      <c r="B33" s="257"/>
      <c r="G33" s="257"/>
      <c r="I33" s="257"/>
    </row>
    <row r="34" spans="2:125" ht="13.2" x14ac:dyDescent="0.2">
      <c r="C34" s="257"/>
      <c r="P34" s="257"/>
      <c r="DE34" s="257"/>
      <c r="DH34" s="257"/>
    </row>
    <row r="35" spans="2:125" ht="13.2" x14ac:dyDescent="0.2">
      <c r="D35" s="257"/>
      <c r="E35" s="257"/>
      <c r="DG35" s="257"/>
      <c r="DJ35" s="257"/>
      <c r="DP35" s="257"/>
      <c r="DQ35" s="257"/>
      <c r="DR35" s="257"/>
      <c r="DS35" s="257"/>
      <c r="DT35" s="257"/>
      <c r="DU35" s="257"/>
    </row>
    <row r="36" spans="2:125" ht="13.2" x14ac:dyDescent="0.2">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ht="13.2" x14ac:dyDescent="0.2">
      <c r="DU37" s="257"/>
    </row>
    <row r="38" spans="2:125" ht="13.2" x14ac:dyDescent="0.2">
      <c r="DT38" s="257"/>
      <c r="DU38" s="257"/>
    </row>
    <row r="39" spans="2:125" ht="13.2" x14ac:dyDescent="0.2"/>
    <row r="40" spans="2:125" ht="13.2" x14ac:dyDescent="0.2">
      <c r="DH40" s="257"/>
    </row>
    <row r="41" spans="2:125" ht="13.2" x14ac:dyDescent="0.2">
      <c r="DE41" s="257"/>
    </row>
    <row r="42" spans="2:125" ht="13.2" x14ac:dyDescent="0.2">
      <c r="DG42" s="257"/>
      <c r="DJ42" s="257"/>
    </row>
    <row r="43" spans="2:125" ht="13.2" x14ac:dyDescent="0.2">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ht="13.2" x14ac:dyDescent="0.2">
      <c r="DU44" s="257"/>
    </row>
    <row r="45" spans="2:125" ht="13.2" x14ac:dyDescent="0.2"/>
    <row r="46" spans="2:125" ht="13.2" x14ac:dyDescent="0.2"/>
    <row r="47" spans="2:125" ht="13.2" x14ac:dyDescent="0.2"/>
    <row r="48" spans="2:125" ht="13.2" x14ac:dyDescent="0.2">
      <c r="DT48" s="257"/>
      <c r="DU48" s="257"/>
    </row>
    <row r="49" spans="120:125" ht="13.2" x14ac:dyDescent="0.2">
      <c r="DU49" s="257"/>
    </row>
    <row r="50" spans="120:125" ht="13.2" x14ac:dyDescent="0.2">
      <c r="DU50" s="257"/>
    </row>
    <row r="51" spans="120:125" ht="13.2" x14ac:dyDescent="0.2">
      <c r="DP51" s="257"/>
      <c r="DQ51" s="257"/>
      <c r="DR51" s="257"/>
      <c r="DS51" s="257"/>
      <c r="DT51" s="257"/>
      <c r="DU51" s="257"/>
    </row>
    <row r="52" spans="120:125" ht="13.2" x14ac:dyDescent="0.2"/>
    <row r="53" spans="120:125" ht="13.2" x14ac:dyDescent="0.2"/>
    <row r="54" spans="120:125" ht="13.2" x14ac:dyDescent="0.2">
      <c r="DU54" s="257"/>
    </row>
    <row r="55" spans="120:125" ht="13.2" x14ac:dyDescent="0.2"/>
    <row r="56" spans="120:125" ht="13.2" x14ac:dyDescent="0.2"/>
    <row r="57" spans="120:125" ht="13.2" x14ac:dyDescent="0.2"/>
    <row r="58" spans="120:125" ht="13.2" x14ac:dyDescent="0.2">
      <c r="DU58" s="257"/>
    </row>
    <row r="59" spans="120:125" ht="13.2" x14ac:dyDescent="0.2"/>
    <row r="60" spans="120:125" ht="13.2" x14ac:dyDescent="0.2"/>
    <row r="61" spans="120:125" ht="13.2" x14ac:dyDescent="0.2"/>
    <row r="62" spans="120:125" ht="13.2" x14ac:dyDescent="0.2"/>
    <row r="63" spans="120:125" ht="13.2" x14ac:dyDescent="0.2">
      <c r="DU63" s="257"/>
    </row>
    <row r="64" spans="120:125" ht="13.2" x14ac:dyDescent="0.2">
      <c r="DT64" s="257"/>
      <c r="DU64" s="257"/>
    </row>
    <row r="65" spans="123:125" ht="13.2" x14ac:dyDescent="0.2"/>
    <row r="66" spans="123:125" ht="13.2" x14ac:dyDescent="0.2"/>
    <row r="67" spans="123:125" ht="13.2" x14ac:dyDescent="0.2"/>
    <row r="68" spans="123:125" ht="13.2" x14ac:dyDescent="0.2"/>
    <row r="69" spans="123:125" ht="13.2" x14ac:dyDescent="0.2">
      <c r="DS69" s="257"/>
      <c r="DT69" s="257"/>
      <c r="DU69" s="257"/>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7"/>
    </row>
    <row r="83" spans="116:125" ht="13.2" x14ac:dyDescent="0.2">
      <c r="DM83" s="257"/>
      <c r="DN83" s="257"/>
      <c r="DO83" s="257"/>
      <c r="DP83" s="257"/>
      <c r="DQ83" s="257"/>
      <c r="DR83" s="257"/>
      <c r="DS83" s="257"/>
      <c r="DT83" s="257"/>
      <c r="DU83" s="257"/>
    </row>
    <row r="84" spans="116:125" ht="13.2" x14ac:dyDescent="0.2"/>
    <row r="85" spans="116:125" ht="13.2" x14ac:dyDescent="0.2"/>
    <row r="86" spans="116:125" ht="13.2" x14ac:dyDescent="0.2"/>
    <row r="87" spans="116:125" ht="13.2" x14ac:dyDescent="0.2"/>
    <row r="88" spans="116:125" ht="13.2" x14ac:dyDescent="0.2">
      <c r="DU88" s="257"/>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7"/>
      <c r="DT94" s="257"/>
      <c r="DU94" s="257"/>
    </row>
    <row r="95" spans="116:125" ht="13.5" customHeight="1" x14ac:dyDescent="0.2">
      <c r="DU95" s="257"/>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550</v>
      </c>
    </row>
    <row r="121" spans="125:125" ht="13.5" hidden="1" customHeight="1" x14ac:dyDescent="0.2">
      <c r="DU121" s="257"/>
    </row>
  </sheetData>
  <sheetProtection algorithmName="SHA-512" hashValue="lse/AFmXrqBj/YstpcipA3RzLsMHdztCIdZZZd1413iq9v+Y/6TtJAHuFO7jFbds8lujIJf10tEWrfKqBmmINg==" saltValue="pN2GSQ6uVE49S4OcsXHtB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8" customWidth="1"/>
    <col min="126" max="142" width="0" style="257" hidden="1" customWidth="1"/>
    <col min="143"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2" x14ac:dyDescent="0.2">
      <c r="B2" s="257"/>
      <c r="T2" s="257"/>
    </row>
    <row r="3" spans="1:125" ht="13.2"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7"/>
      <c r="G33" s="257"/>
      <c r="I33" s="257"/>
    </row>
    <row r="34" spans="2:125" ht="13.2" x14ac:dyDescent="0.2">
      <c r="C34" s="257"/>
      <c r="P34" s="257"/>
      <c r="R34" s="257"/>
      <c r="U34" s="257"/>
    </row>
    <row r="35" spans="2:125" ht="13.2" x14ac:dyDescent="0.2">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ht="13.2" x14ac:dyDescent="0.2">
      <c r="F36" s="257"/>
      <c r="H36" s="257"/>
      <c r="J36" s="257"/>
      <c r="K36" s="257"/>
      <c r="L36" s="257"/>
      <c r="M36" s="257"/>
      <c r="N36" s="257"/>
      <c r="O36" s="257"/>
      <c r="Q36" s="257"/>
      <c r="S36" s="257"/>
      <c r="V36" s="257"/>
    </row>
    <row r="37" spans="2:125" ht="13.2" x14ac:dyDescent="0.2"/>
    <row r="38" spans="2:125" ht="13.2" x14ac:dyDescent="0.2"/>
    <row r="39" spans="2:125" ht="13.2" x14ac:dyDescent="0.2"/>
    <row r="40" spans="2:125" ht="13.2" x14ac:dyDescent="0.2">
      <c r="U40" s="257"/>
    </row>
    <row r="41" spans="2:125" ht="13.2" x14ac:dyDescent="0.2">
      <c r="R41" s="257"/>
    </row>
    <row r="42" spans="2:125" ht="13.2" x14ac:dyDescent="0.2">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ht="13.2" x14ac:dyDescent="0.2">
      <c r="Q43" s="257"/>
      <c r="S43" s="257"/>
      <c r="V43" s="257"/>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551</v>
      </c>
    </row>
  </sheetData>
  <sheetProtection algorithmName="SHA-512" hashValue="QAKOYuFyhf/0QHGp+IBs9ZiZJIDprh3mAx55bdMlL9HpxPb4Mi5AAAuIIreLZiMW0FQzei3iUUENW/gddmzlNQ==" saltValue="n0xPQIurwRHXMrSuzhYO6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139" t="s">
        <v>3</v>
      </c>
      <c r="D47" s="1139"/>
      <c r="E47" s="1140"/>
      <c r="F47" s="11">
        <v>28.9</v>
      </c>
      <c r="G47" s="12">
        <v>21.02</v>
      </c>
      <c r="H47" s="12">
        <v>14.37</v>
      </c>
      <c r="I47" s="12">
        <v>23.62</v>
      </c>
      <c r="J47" s="13">
        <v>28.49</v>
      </c>
    </row>
    <row r="48" spans="2:10" ht="57.75" customHeight="1" x14ac:dyDescent="0.2">
      <c r="B48" s="14"/>
      <c r="C48" s="1141" t="s">
        <v>4</v>
      </c>
      <c r="D48" s="1141"/>
      <c r="E48" s="1142"/>
      <c r="F48" s="15">
        <v>2.72</v>
      </c>
      <c r="G48" s="16">
        <v>3.78</v>
      </c>
      <c r="H48" s="16">
        <v>5.45</v>
      </c>
      <c r="I48" s="16">
        <v>9.25</v>
      </c>
      <c r="J48" s="17">
        <v>6.37</v>
      </c>
    </row>
    <row r="49" spans="2:10" ht="57.75" customHeight="1" thickBot="1" x14ac:dyDescent="0.25">
      <c r="B49" s="18"/>
      <c r="C49" s="1143" t="s">
        <v>5</v>
      </c>
      <c r="D49" s="1143"/>
      <c r="E49" s="1144"/>
      <c r="F49" s="19" t="s">
        <v>557</v>
      </c>
      <c r="G49" s="20" t="s">
        <v>558</v>
      </c>
      <c r="H49" s="20" t="s">
        <v>559</v>
      </c>
      <c r="I49" s="20">
        <v>13.69</v>
      </c>
      <c r="J49" s="21">
        <v>1.64</v>
      </c>
    </row>
    <row r="50" spans="2:10" ht="13.2" x14ac:dyDescent="0.2"/>
  </sheetData>
  <sheetProtection algorithmName="SHA-512" hashValue="YZLxlaz0+7+ieqxkvcaYgoU54JyMIi9eRok7izIjJzTq3wly5A6YfJSgrPb3JYEVPsJeUxTIoqBBFAe8ncLbxg==" saltValue="/VJGT+il8FWcPRRlv0Ef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2024-03-15T06:54:47Z</cp:lastPrinted>
  <dcterms:created xsi:type="dcterms:W3CDTF">2024-02-05T00:57:12Z</dcterms:created>
  <dcterms:modified xsi:type="dcterms:W3CDTF">2024-03-21T06:28:49Z</dcterms:modified>
  <cp:category/>
</cp:coreProperties>
</file>