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<sst xmlns="http://schemas.openxmlformats.org/spreadsheetml/2006/main" count="250" uniqueCount="125">
  <si>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</si>
  <si>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</si>
  <si>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</si>
  <si>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</si>
  <si>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</si>
  <si>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</si>
  <si>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</si>
  <si>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</si>
  <si>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</si>
  <si>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</si>
  <si>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</si>
  <si>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</si>
  <si>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</si>
  <si>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</si>
  <si>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</si>
  <si>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</si>
  <si>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</si>
  <si>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</si>
  <si>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</si>
  <si>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</si>
  <si>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</si>
  <si>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</si>
  <si>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</si>
  <si>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</si>
  <si>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</si>
  <si>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</si>
  <si>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</si>
  <si>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</si>
  <si>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</si>
  <si>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</si>
  <si>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</si>
  <si>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</si>
  <si>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</si>
  <si>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</si>
  <si>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</si>
  <si>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</si>
  <si>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</si>
  <si>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</si>
  <si>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</si>
  <si>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</si>
  <si>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</si>
  <si>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</si>
  <si>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</si>
  <si>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</si>
  <si>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</si>
  <si>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</si>
  <si>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</si>
  <si>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</si>
  <si>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</si>
  <si>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</si>
  <si>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</si>
  <si>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</si>
  <si>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</si>
  <si>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</si>
  <si>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</si>
  <si>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</si>
  <si>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</si>
  <si>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</si>
  <si>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</si>
  <si>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</si>
  <si>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</si>
  <si>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</si>
  <si>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</si>
  <si>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</si>
  <si>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</si>
  <si>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</si>
  <si>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</si>
  <si>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</si>
  <si>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</si>
  <si>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</si>
  <si>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</si>
  <si>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</si>
  <si>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</si>
  <si>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</si>
  <si>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</si>
  <si>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</si>
  <si>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</si>
  <si>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</si>
  <si>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</si>
  <si>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</si>
  <si>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</si>
  <si>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</si>
  <si>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</si>
  <si>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</si>
  <si>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</si>
  <si>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</si>
  <si>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</si>
  <si>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</si>
  <si>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</si>
  <si>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</si>
  <si>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</si>
  <si>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</si>
  <si>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</si>
  <si>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</si>
  <si>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</si>
  <si>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</si>
  <si>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</si>
  <si>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</si>
  <si>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</si>
  <si>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</si>
  <si>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</si>
  <si>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</si>
  <si>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</si>
  <si>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</si>
  <si>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</si>
  <si>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</si>
  <si>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</si>
  <si>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</si>
  <si>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</si>
  <si>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東京都　狛江市</t>
  </si>
  <si>
    <t>法非適用</t>
  </si>
  <si>
    <t>下水道事業</t>
  </si>
  <si>
    <t>公共下水道</t>
  </si>
  <si>
    <t>Ba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</si>
  <si>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</si>
  <si>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</si>
  <si>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</si>
  <si>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</si>
  <si>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</si>
  <si>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</si>
  <si>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</si>
  <si>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①収益的収支比率とは、料金収入や一般会計からの繰入金等の総収益から、総費用をどの程度賄えているかを表しています。狛江市は過去５年間黒字となっており、健全な状態であると言えます。　　　　　　　　　　　　④企業債残高対事業規模比率とは、使用料収入に対する下水道事業の市債残高の割合であり、市債残高の規模を表す指標です。狛江市は類似団体と比べて低くなっており、問題のない状況であると言えます。しかしながら、今後下水道施設の長寿命化や耐震化事業の増加が見込まれているため、平成26年３月に改訂した「狛江市下水道総合計画」に基づき、計画的に事業を行います。　　　　　　　　　　　　　　　　　　　　　　　⑤経費回収率とは、下水道使用料で回収すべき経費を、どの程度下水道使用料で賄えているかを表した指標です。狛江市は過去５年間100%を上回っており、料金水準についても現状は適切であると言えます。　　　　　　　　　　　　　　　　　　　　　　　　　　　　　　　　　　⑥汚水処理原価とは、有収水量１㎥あたりの汚水の処理に要した費用についての指標です。狛江市は、経費と収益のバランスがよく、適切な処理ができています。　　　　　　　　　　　　　　　　　　　　　　　⑧水洗化率とは、現在の処理区域内人口のうち、実際に水洗便所を設置して汚水処理をしている人口の割合を表した指標です。狛江市の水洗化率については、100%となっています。</t>
    <phoneticPr fontId="4"/>
  </si>
  <si>
    <t>③管渠改善率については、当該年度に更新した管渠の延長の割合を表しています。狛江市は昭和40年代に集中的に管渠整備に取り組んだため、更新時期を迎えています。下水道の機能を継続して果たすことができるよう計画的に補修・修繕・改築を行っています。</t>
    <rPh sb="77" eb="80">
      <t>ゲスイドウ</t>
    </rPh>
    <rPh sb="81" eb="83">
      <t>キノウ</t>
    </rPh>
    <rPh sb="84" eb="86">
      <t>ケイゾク</t>
    </rPh>
    <rPh sb="88" eb="89">
      <t>ハ</t>
    </rPh>
    <phoneticPr fontId="4"/>
  </si>
  <si>
    <t>過去５年間の数値からは、狛江市の公共下水道事業の経営状況は健全であると言えます。引き続き、健全で効率的な事業運営に努めます。しかしながら、狛江市は下水道施設の整備時期が昭和40年代と比較的早かったため、今後更新等の建設改良費が増加する見込みとなっています。このため、平成26年３月に改訂した「狛江市下水道総合計画」を基に、計画的な事業の推進に努めています。また、平成29年度からは経営基盤の強化を図るため、地方公営企業法の適用に向けた移行準備に取り組んでいます。　　　　　　</t>
    <rPh sb="91" eb="94">
      <t>ヒカクテキ</t>
    </rPh>
    <rPh sb="190" eb="192">
      <t>ケイエイ</t>
    </rPh>
    <rPh sb="192" eb="194">
      <t>キバン</t>
    </rPh>
    <rPh sb="195" eb="197">
      <t>キョウカ</t>
    </rPh>
    <rPh sb="198" eb="199">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</si>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</sst>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0.05</c:v>
                </c:pt>
                <c:pt idx="3" formatCode="#,##0.00;&quot;△&quot;#,##0.00;&quot;-&quot;">
                  <c:v>0.04</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3B32-4E05-8CF9-F52175BBF8D3}"/>
            </c:ext>
          </c:extLst>
        </c:ser>
        <c:dLbls>
          <c:showLegendKey val="0"/>
          <c:showVal val="0"/>
          <c:showCatName val="0"/>
          <c:showSerName val="0"/>
          <c:showPercent val="0"/>
          <c:showBubbleSize val="0"/>
        </c:dLbls>
        <c:gapWidth val="150"/>
        <c:axId val="77565312"/>
        <c:axId val="775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0.08</c:v>
                </c:pt>
                <c:pt idx="1">
                  <c:v>0</c:v>
                </c:pt>
                <c:pt idx="2" formatCode="#,##0.00;&quot;△&quot;#,##0.00;&quot;-&quot;">
                  <c:v>0.01</c:v>
                </c:pt>
                <c:pt idx="3" formatCode="#,##0.00;&quot;△&quot;#,##0.00;&quot;-&quot;">
                  <c:v>0.02</c:v>
                </c:pt>
                <c:pt idx="4" formatCode="#,##0.00;&quot;△&quot;#,##0.00;&quot;-&quot;">
                  <c:v>0.04</c:v>
                </c:pt>
              </c:numCache>
            </c:numRef>
          </c:val>
          <c:smooth val="0"/>
          <c:extLst xmlns:c16r2="http://schemas.microsoft.com/office/drawing/2015/06/chart">
            <c:ext xmlns:c16="http://schemas.microsoft.com/office/drawing/2014/chart" uri="{C3380CC4-5D6E-409C-BE32-E72D297353CC}">
              <c16:uniqueId val="{00000001-3B32-4E05-8CF9-F52175BBF8D3}"/>
            </c:ext>
          </c:extLst>
        </c:ser>
        <c:dLbls>
          <c:showLegendKey val="0"/>
          <c:showVal val="0"/>
          <c:showCatName val="0"/>
          <c:showSerName val="0"/>
          <c:showPercent val="0"/>
          <c:showBubbleSize val="0"/>
        </c:dLbls>
        <c:marker val="1"/>
        <c:smooth val="0"/>
        <c:axId val="77565312"/>
        <c:axId val="77575680"/>
      </c:lineChart>
      <c:dateAx>
        <c:axId val="77565312"/>
        <c:scaling>
          <c:orientation val="minMax"/>
        </c:scaling>
        <c:delete val="1"/>
        <c:axPos val="b"/>
        <c:numFmt formatCode="ge" sourceLinked="1"/>
        <c:majorTickMark val="none"/>
        <c:minorTickMark val="none"/>
        <c:tickLblPos val="none"/>
        <c:crossAx val="77575680"/>
        <c:crosses val="autoZero"/>
        <c:auto val="1"/>
        <c:lblOffset val="100"/>
        <c:baseTimeUnit val="years"/>
      </c:dateAx>
      <c:valAx>
        <c:axId val="775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8-4A42-99CF-E0437E9402E0}"/>
            </c:ext>
          </c:extLst>
        </c:ser>
        <c:dLbls>
          <c:showLegendKey val="0"/>
          <c:showVal val="0"/>
          <c:showCatName val="0"/>
          <c:showSerName val="0"/>
          <c:showPercent val="0"/>
          <c:showBubbleSize val="0"/>
        </c:dLbls>
        <c:gapWidth val="150"/>
        <c:axId val="79424512"/>
        <c:axId val="794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058-4A42-99CF-E0437E9402E0}"/>
            </c:ext>
          </c:extLst>
        </c:ser>
        <c:dLbls>
          <c:showLegendKey val="0"/>
          <c:showVal val="0"/>
          <c:showCatName val="0"/>
          <c:showSerName val="0"/>
          <c:showPercent val="0"/>
          <c:showBubbleSize val="0"/>
        </c:dLbls>
        <c:marker val="1"/>
        <c:smooth val="0"/>
        <c:axId val="79424512"/>
        <c:axId val="79430784"/>
      </c:lineChart>
      <c:dateAx>
        <c:axId val="79424512"/>
        <c:scaling>
          <c:orientation val="minMax"/>
        </c:scaling>
        <c:delete val="1"/>
        <c:axPos val="b"/>
        <c:numFmt formatCode="ge" sourceLinked="1"/>
        <c:majorTickMark val="none"/>
        <c:minorTickMark val="none"/>
        <c:tickLblPos val="none"/>
        <c:crossAx val="79430784"/>
        <c:crosses val="autoZero"/>
        <c:auto val="1"/>
        <c:lblOffset val="100"/>
        <c:baseTimeUnit val="years"/>
      </c:dateAx>
      <c:valAx>
        <c:axId val="794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0A7-4C93-A68C-0E3E585653F0}"/>
            </c:ext>
          </c:extLst>
        </c:ser>
        <c:dLbls>
          <c:showLegendKey val="0"/>
          <c:showVal val="0"/>
          <c:showCatName val="0"/>
          <c:showSerName val="0"/>
          <c:showPercent val="0"/>
          <c:showBubbleSize val="0"/>
        </c:dLbls>
        <c:gapWidth val="150"/>
        <c:axId val="79465856"/>
        <c:axId val="794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95.64</c:v>
                </c:pt>
                <c:pt idx="1">
                  <c:v>97.2</c:v>
                </c:pt>
                <c:pt idx="2">
                  <c:v>97.31</c:v>
                </c:pt>
                <c:pt idx="3">
                  <c:v>97.41</c:v>
                </c:pt>
                <c:pt idx="4">
                  <c:v>96.99</c:v>
                </c:pt>
              </c:numCache>
            </c:numRef>
          </c:val>
          <c:smooth val="0"/>
          <c:extLst xmlns:c16r2="http://schemas.microsoft.com/office/drawing/2015/06/chart">
            <c:ext xmlns:c16="http://schemas.microsoft.com/office/drawing/2014/chart" uri="{C3380CC4-5D6E-409C-BE32-E72D297353CC}">
              <c16:uniqueId val="{00000001-80A7-4C93-A68C-0E3E585653F0}"/>
            </c:ext>
          </c:extLst>
        </c:ser>
        <c:dLbls>
          <c:showLegendKey val="0"/>
          <c:showVal val="0"/>
          <c:showCatName val="0"/>
          <c:showSerName val="0"/>
          <c:showPercent val="0"/>
          <c:showBubbleSize val="0"/>
        </c:dLbls>
        <c:marker val="1"/>
        <c:smooth val="0"/>
        <c:axId val="79465856"/>
        <c:axId val="79468032"/>
      </c:lineChart>
      <c:dateAx>
        <c:axId val="79465856"/>
        <c:scaling>
          <c:orientation val="minMax"/>
        </c:scaling>
        <c:delete val="1"/>
        <c:axPos val="b"/>
        <c:numFmt formatCode="ge" sourceLinked="1"/>
        <c:majorTickMark val="none"/>
        <c:minorTickMark val="none"/>
        <c:tickLblPos val="none"/>
        <c:crossAx val="79468032"/>
        <c:crosses val="autoZero"/>
        <c:auto val="1"/>
        <c:lblOffset val="100"/>
        <c:baseTimeUnit val="years"/>
      </c:dateAx>
      <c:valAx>
        <c:axId val="79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104.29</c:v>
                </c:pt>
                <c:pt idx="1">
                  <c:v>106.31</c:v>
                </c:pt>
                <c:pt idx="2">
                  <c:v>114.12</c:v>
                </c:pt>
                <c:pt idx="3">
                  <c:v>120.35</c:v>
                </c:pt>
                <c:pt idx="4">
                  <c:v>115.43</c:v>
                </c:pt>
              </c:numCache>
            </c:numRef>
          </c:val>
          <c:extLst xmlns:c16r2="http://schemas.microsoft.com/office/drawing/2015/06/chart">
            <c:ext xmlns:c16="http://schemas.microsoft.com/office/drawing/2014/chart" uri="{C3380CC4-5D6E-409C-BE32-E72D297353CC}">
              <c16:uniqueId val="{00000000-73FD-4F62-BA33-328BC2A00381}"/>
            </c:ext>
          </c:extLst>
        </c:ser>
        <c:dLbls>
          <c:showLegendKey val="0"/>
          <c:showVal val="0"/>
          <c:showCatName val="0"/>
          <c:showSerName val="0"/>
          <c:showPercent val="0"/>
          <c:showBubbleSize val="0"/>
        </c:dLbls>
        <c:gapWidth val="150"/>
        <c:axId val="78794752"/>
        <c:axId val="78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FD-4F62-BA33-328BC2A00381}"/>
            </c:ext>
          </c:extLst>
        </c:ser>
        <c:dLbls>
          <c:showLegendKey val="0"/>
          <c:showVal val="0"/>
          <c:showCatName val="0"/>
          <c:showSerName val="0"/>
          <c:showPercent val="0"/>
          <c:showBubbleSize val="0"/>
        </c:dLbls>
        <c:marker val="1"/>
        <c:smooth val="0"/>
        <c:axId val="78794752"/>
        <c:axId val="78796672"/>
      </c:lineChart>
      <c:dateAx>
        <c:axId val="78794752"/>
        <c:scaling>
          <c:orientation val="minMax"/>
        </c:scaling>
        <c:delete val="1"/>
        <c:axPos val="b"/>
        <c:numFmt formatCode="ge" sourceLinked="1"/>
        <c:majorTickMark val="none"/>
        <c:minorTickMark val="none"/>
        <c:tickLblPos val="none"/>
        <c:crossAx val="78796672"/>
        <c:crosses val="autoZero"/>
        <c:auto val="1"/>
        <c:lblOffset val="100"/>
        <c:baseTimeUnit val="years"/>
      </c:dateAx>
      <c:valAx>
        <c:axId val="78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F8-4A18-9876-547CC2F0D299}"/>
            </c:ext>
          </c:extLst>
        </c:ser>
        <c:dLbls>
          <c:showLegendKey val="0"/>
          <c:showVal val="0"/>
          <c:showCatName val="0"/>
          <c:showSerName val="0"/>
          <c:showPercent val="0"/>
          <c:showBubbleSize val="0"/>
        </c:dLbls>
        <c:gapWidth val="150"/>
        <c:axId val="78823808"/>
        <c:axId val="788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F8-4A18-9876-547CC2F0D299}"/>
            </c:ext>
          </c:extLst>
        </c:ser>
        <c:dLbls>
          <c:showLegendKey val="0"/>
          <c:showVal val="0"/>
          <c:showCatName val="0"/>
          <c:showSerName val="0"/>
          <c:showPercent val="0"/>
          <c:showBubbleSize val="0"/>
        </c:dLbls>
        <c:marker val="1"/>
        <c:smooth val="0"/>
        <c:axId val="78823808"/>
        <c:axId val="78825728"/>
      </c:lineChart>
      <c:dateAx>
        <c:axId val="78823808"/>
        <c:scaling>
          <c:orientation val="minMax"/>
        </c:scaling>
        <c:delete val="1"/>
        <c:axPos val="b"/>
        <c:numFmt formatCode="ge" sourceLinked="1"/>
        <c:majorTickMark val="none"/>
        <c:minorTickMark val="none"/>
        <c:tickLblPos val="none"/>
        <c:crossAx val="78825728"/>
        <c:crosses val="autoZero"/>
        <c:auto val="1"/>
        <c:lblOffset val="100"/>
        <c:baseTimeUnit val="years"/>
      </c:dateAx>
      <c:valAx>
        <c:axId val="788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F5-4F52-995A-A2BBF0C4367D}"/>
            </c:ext>
          </c:extLst>
        </c:ser>
        <c:dLbls>
          <c:showLegendKey val="0"/>
          <c:showVal val="0"/>
          <c:showCatName val="0"/>
          <c:showSerName val="0"/>
          <c:showPercent val="0"/>
          <c:showBubbleSize val="0"/>
        </c:dLbls>
        <c:gapWidth val="150"/>
        <c:axId val="78865152"/>
        <c:axId val="78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F5-4F52-995A-A2BBF0C4367D}"/>
            </c:ext>
          </c:extLst>
        </c:ser>
        <c:dLbls>
          <c:showLegendKey val="0"/>
          <c:showVal val="0"/>
          <c:showCatName val="0"/>
          <c:showSerName val="0"/>
          <c:showPercent val="0"/>
          <c:showBubbleSize val="0"/>
        </c:dLbls>
        <c:marker val="1"/>
        <c:smooth val="0"/>
        <c:axId val="78865152"/>
        <c:axId val="78867072"/>
      </c:lineChart>
      <c:dateAx>
        <c:axId val="78865152"/>
        <c:scaling>
          <c:orientation val="minMax"/>
        </c:scaling>
        <c:delete val="1"/>
        <c:axPos val="b"/>
        <c:numFmt formatCode="ge" sourceLinked="1"/>
        <c:majorTickMark val="none"/>
        <c:minorTickMark val="none"/>
        <c:tickLblPos val="none"/>
        <c:crossAx val="78867072"/>
        <c:crosses val="autoZero"/>
        <c:auto val="1"/>
        <c:lblOffset val="100"/>
        <c:baseTimeUnit val="years"/>
      </c:dateAx>
      <c:valAx>
        <c:axId val="78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3-4380-946D-E1327BB604AE}"/>
            </c:ext>
          </c:extLst>
        </c:ser>
        <c:dLbls>
          <c:showLegendKey val="0"/>
          <c:showVal val="0"/>
          <c:showCatName val="0"/>
          <c:showSerName val="0"/>
          <c:showPercent val="0"/>
          <c:showBubbleSize val="0"/>
        </c:dLbls>
        <c:gapWidth val="150"/>
        <c:axId val="78986624"/>
        <c:axId val="789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3-4380-946D-E1327BB604AE}"/>
            </c:ext>
          </c:extLst>
        </c:ser>
        <c:dLbls>
          <c:showLegendKey val="0"/>
          <c:showVal val="0"/>
          <c:showCatName val="0"/>
          <c:showSerName val="0"/>
          <c:showPercent val="0"/>
          <c:showBubbleSize val="0"/>
        </c:dLbls>
        <c:marker val="1"/>
        <c:smooth val="0"/>
        <c:axId val="78986624"/>
        <c:axId val="78988800"/>
      </c:lineChart>
      <c:dateAx>
        <c:axId val="78986624"/>
        <c:scaling>
          <c:orientation val="minMax"/>
        </c:scaling>
        <c:delete val="1"/>
        <c:axPos val="b"/>
        <c:numFmt formatCode="ge" sourceLinked="1"/>
        <c:majorTickMark val="none"/>
        <c:minorTickMark val="none"/>
        <c:tickLblPos val="none"/>
        <c:crossAx val="78988800"/>
        <c:crosses val="autoZero"/>
        <c:auto val="1"/>
        <c:lblOffset val="100"/>
        <c:baseTimeUnit val="years"/>
      </c:dateAx>
      <c:valAx>
        <c:axId val="789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89-4C51-8F7A-18FFF80B4856}"/>
            </c:ext>
          </c:extLst>
        </c:ser>
        <c:dLbls>
          <c:showLegendKey val="0"/>
          <c:showVal val="0"/>
          <c:showCatName val="0"/>
          <c:showSerName val="0"/>
          <c:showPercent val="0"/>
          <c:showBubbleSize val="0"/>
        </c:dLbls>
        <c:gapWidth val="150"/>
        <c:axId val="79298560"/>
        <c:axId val="793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89-4C51-8F7A-18FFF80B4856}"/>
            </c:ext>
          </c:extLst>
        </c:ser>
        <c:dLbls>
          <c:showLegendKey val="0"/>
          <c:showVal val="0"/>
          <c:showCatName val="0"/>
          <c:showSerName val="0"/>
          <c:showPercent val="0"/>
          <c:showBubbleSize val="0"/>
        </c:dLbls>
        <c:marker val="1"/>
        <c:smooth val="0"/>
        <c:axId val="79298560"/>
        <c:axId val="79300480"/>
      </c:lineChart>
      <c:dateAx>
        <c:axId val="79298560"/>
        <c:scaling>
          <c:orientation val="minMax"/>
        </c:scaling>
        <c:delete val="1"/>
        <c:axPos val="b"/>
        <c:numFmt formatCode="ge" sourceLinked="1"/>
        <c:majorTickMark val="none"/>
        <c:minorTickMark val="none"/>
        <c:tickLblPos val="none"/>
        <c:crossAx val="79300480"/>
        <c:crosses val="autoZero"/>
        <c:auto val="1"/>
        <c:lblOffset val="100"/>
        <c:baseTimeUnit val="years"/>
      </c:dateAx>
      <c:valAx>
        <c:axId val="793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75.900000000000006</c:v>
                </c:pt>
                <c:pt idx="1">
                  <c:v>79.19</c:v>
                </c:pt>
                <c:pt idx="2">
                  <c:v>78.040000000000006</c:v>
                </c:pt>
                <c:pt idx="3">
                  <c:v>77.61</c:v>
                </c:pt>
                <c:pt idx="4">
                  <c:v>83.96</c:v>
                </c:pt>
              </c:numCache>
            </c:numRef>
          </c:val>
          <c:extLst xmlns:c16r2="http://schemas.microsoft.com/office/drawing/2015/06/chart">
            <c:ext xmlns:c16="http://schemas.microsoft.com/office/drawing/2014/chart" uri="{C3380CC4-5D6E-409C-BE32-E72D297353CC}">
              <c16:uniqueId val="{00000000-2ED5-4842-A6A8-61D433E118E3}"/>
            </c:ext>
          </c:extLst>
        </c:ser>
        <c:dLbls>
          <c:showLegendKey val="0"/>
          <c:showVal val="0"/>
          <c:showCatName val="0"/>
          <c:showSerName val="0"/>
          <c:showPercent val="0"/>
          <c:showBubbleSize val="0"/>
        </c:dLbls>
        <c:gapWidth val="150"/>
        <c:axId val="79323520"/>
        <c:axId val="793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738.56</c:v>
                </c:pt>
                <c:pt idx="1">
                  <c:v>405.86</c:v>
                </c:pt>
                <c:pt idx="2">
                  <c:v>683.89</c:v>
                </c:pt>
                <c:pt idx="3">
                  <c:v>664.11</c:v>
                </c:pt>
                <c:pt idx="4">
                  <c:v>710.4</c:v>
                </c:pt>
              </c:numCache>
            </c:numRef>
          </c:val>
          <c:smooth val="0"/>
          <c:extLst xmlns:c16r2="http://schemas.microsoft.com/office/drawing/2015/06/chart">
            <c:ext xmlns:c16="http://schemas.microsoft.com/office/drawing/2014/chart" uri="{C3380CC4-5D6E-409C-BE32-E72D297353CC}">
              <c16:uniqueId val="{00000001-2ED5-4842-A6A8-61D433E118E3}"/>
            </c:ext>
          </c:extLst>
        </c:ser>
        <c:dLbls>
          <c:showLegendKey val="0"/>
          <c:showVal val="0"/>
          <c:showCatName val="0"/>
          <c:showSerName val="0"/>
          <c:showPercent val="0"/>
          <c:showBubbleSize val="0"/>
        </c:dLbls>
        <c:marker val="1"/>
        <c:smooth val="0"/>
        <c:axId val="79323520"/>
        <c:axId val="79325440"/>
      </c:lineChart>
      <c:dateAx>
        <c:axId val="79323520"/>
        <c:scaling>
          <c:orientation val="minMax"/>
        </c:scaling>
        <c:delete val="1"/>
        <c:axPos val="b"/>
        <c:numFmt formatCode="ge" sourceLinked="1"/>
        <c:majorTickMark val="none"/>
        <c:minorTickMark val="none"/>
        <c:tickLblPos val="none"/>
        <c:crossAx val="79325440"/>
        <c:crosses val="autoZero"/>
        <c:auto val="1"/>
        <c:lblOffset val="100"/>
        <c:baseTimeUnit val="years"/>
      </c:dateAx>
      <c:valAx>
        <c:axId val="793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105.27</c:v>
                </c:pt>
                <c:pt idx="1">
                  <c:v>101.83</c:v>
                </c:pt>
                <c:pt idx="2">
                  <c:v>122.28</c:v>
                </c:pt>
                <c:pt idx="3">
                  <c:v>135.56</c:v>
                </c:pt>
                <c:pt idx="4">
                  <c:v>125.04</c:v>
                </c:pt>
              </c:numCache>
            </c:numRef>
          </c:val>
          <c:extLst xmlns:c16r2="http://schemas.microsoft.com/office/drawing/2015/06/chart">
            <c:ext xmlns:c16="http://schemas.microsoft.com/office/drawing/2014/chart" uri="{C3380CC4-5D6E-409C-BE32-E72D297353CC}">
              <c16:uniqueId val="{00000000-0AD5-463C-AB1F-2293E6BA857D}"/>
            </c:ext>
          </c:extLst>
        </c:ser>
        <c:dLbls>
          <c:showLegendKey val="0"/>
          <c:showVal val="0"/>
          <c:showCatName val="0"/>
          <c:showSerName val="0"/>
          <c:showPercent val="0"/>
          <c:showBubbleSize val="0"/>
        </c:dLbls>
        <c:gapWidth val="150"/>
        <c:axId val="79368960"/>
        <c:axId val="793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83.21</c:v>
                </c:pt>
                <c:pt idx="1">
                  <c:v>85.57</c:v>
                </c:pt>
                <c:pt idx="2">
                  <c:v>95.34</c:v>
                </c:pt>
                <c:pt idx="3">
                  <c:v>100.01</c:v>
                </c:pt>
                <c:pt idx="4">
                  <c:v>97.39</c:v>
                </c:pt>
              </c:numCache>
            </c:numRef>
          </c:val>
          <c:smooth val="0"/>
          <c:extLst xmlns:c16r2="http://schemas.microsoft.com/office/drawing/2015/06/chart">
            <c:ext xmlns:c16="http://schemas.microsoft.com/office/drawing/2014/chart" uri="{C3380CC4-5D6E-409C-BE32-E72D297353CC}">
              <c16:uniqueId val="{00000001-0AD5-463C-AB1F-2293E6BA857D}"/>
            </c:ext>
          </c:extLst>
        </c:ser>
        <c:dLbls>
          <c:showLegendKey val="0"/>
          <c:showVal val="0"/>
          <c:showCatName val="0"/>
          <c:showSerName val="0"/>
          <c:showPercent val="0"/>
          <c:showBubbleSize val="0"/>
        </c:dLbls>
        <c:marker val="1"/>
        <c:smooth val="0"/>
        <c:axId val="79368960"/>
        <c:axId val="79370880"/>
      </c:lineChart>
      <c:dateAx>
        <c:axId val="79368960"/>
        <c:scaling>
          <c:orientation val="minMax"/>
        </c:scaling>
        <c:delete val="1"/>
        <c:axPos val="b"/>
        <c:numFmt formatCode="ge" sourceLinked="1"/>
        <c:majorTickMark val="none"/>
        <c:minorTickMark val="none"/>
        <c:tickLblPos val="none"/>
        <c:crossAx val="79370880"/>
        <c:crosses val="autoZero"/>
        <c:auto val="1"/>
        <c:lblOffset val="100"/>
        <c:baseTimeUnit val="years"/>
      </c:dateAx>
      <c:valAx>
        <c:axId val="793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98.5</c:v>
                </c:pt>
                <c:pt idx="1">
                  <c:v>101.68</c:v>
                </c:pt>
                <c:pt idx="2">
                  <c:v>87.1</c:v>
                </c:pt>
                <c:pt idx="3">
                  <c:v>79.45</c:v>
                </c:pt>
                <c:pt idx="4">
                  <c:v>83.77</c:v>
                </c:pt>
              </c:numCache>
            </c:numRef>
          </c:val>
          <c:extLst xmlns:c16r2="http://schemas.microsoft.com/office/drawing/2015/06/chart">
            <c:ext xmlns:c16="http://schemas.microsoft.com/office/drawing/2014/chart" uri="{C3380CC4-5D6E-409C-BE32-E72D297353CC}">
              <c16:uniqueId val="{00000000-72BA-474D-94EC-5CA258F3DE42}"/>
            </c:ext>
          </c:extLst>
        </c:ser>
        <c:dLbls>
          <c:showLegendKey val="0"/>
          <c:showVal val="0"/>
          <c:showCatName val="0"/>
          <c:showSerName val="0"/>
          <c:showPercent val="0"/>
          <c:showBubbleSize val="0"/>
        </c:dLbls>
        <c:gapWidth val="150"/>
        <c:axId val="79383552"/>
        <c:axId val="793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120.92</c:v>
                </c:pt>
                <c:pt idx="1">
                  <c:v>115.02</c:v>
                </c:pt>
                <c:pt idx="2">
                  <c:v>111.25</c:v>
                </c:pt>
                <c:pt idx="3">
                  <c:v>109.45</c:v>
                </c:pt>
                <c:pt idx="4">
                  <c:v>114.85</c:v>
                </c:pt>
              </c:numCache>
            </c:numRef>
          </c:val>
          <c:smooth val="0"/>
          <c:extLst xmlns:c16r2="http://schemas.microsoft.com/office/drawing/2015/06/chart">
            <c:ext xmlns:c16="http://schemas.microsoft.com/office/drawing/2014/chart" uri="{C3380CC4-5D6E-409C-BE32-E72D297353CC}">
              <c16:uniqueId val="{00000001-72BA-474D-94EC-5CA258F3DE42}"/>
            </c:ext>
          </c:extLst>
        </c:ser>
        <c:dLbls>
          <c:showLegendKey val="0"/>
          <c:showVal val="0"/>
          <c:showCatName val="0"/>
          <c:showSerName val="0"/>
          <c:showPercent val="0"/>
          <c:showBubbleSize val="0"/>
        </c:dLbls>
        <c:marker val="1"/>
        <c:smooth val="0"/>
        <c:axId val="79383552"/>
        <c:axId val="79398016"/>
      </c:lineChart>
      <c:dateAx>
        <c:axId val="79383552"/>
        <c:scaling>
          <c:orientation val="minMax"/>
        </c:scaling>
        <c:delete val="1"/>
        <c:axPos val="b"/>
        <c:numFmt formatCode="ge" sourceLinked="1"/>
        <c:majorTickMark val="none"/>
        <c:minorTickMark val="none"/>
        <c:tickLblPos val="none"/>
        <c:crossAx val="79398016"/>
        <c:crosses val="autoZero"/>
        <c:auto val="1"/>
        <c:lblOffset val="100"/>
        <c:baseTimeUnit val="years"/>
      </c:dateAx>
      <c:valAx>
        <c:axId val="793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
データ!H6</f>
        <v>
東京都　狛江市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
1</v>
      </c>
      <c r="C7" s="63"/>
      <c r="D7" s="63"/>
      <c r="E7" s="63"/>
      <c r="F7" s="63"/>
      <c r="G7" s="63"/>
      <c r="H7" s="63"/>
      <c r="I7" s="63" t="s">
        <v>
2</v>
      </c>
      <c r="J7" s="63"/>
      <c r="K7" s="63"/>
      <c r="L7" s="63"/>
      <c r="M7" s="63"/>
      <c r="N7" s="63"/>
      <c r="O7" s="63"/>
      <c r="P7" s="63" t="s">
        <v>
3</v>
      </c>
      <c r="Q7" s="63"/>
      <c r="R7" s="63"/>
      <c r="S7" s="63"/>
      <c r="T7" s="63"/>
      <c r="U7" s="63"/>
      <c r="V7" s="63"/>
      <c r="W7" s="63" t="s">
        <v>
4</v>
      </c>
      <c r="X7" s="63"/>
      <c r="Y7" s="63"/>
      <c r="Z7" s="63"/>
      <c r="AA7" s="63"/>
      <c r="AB7" s="63"/>
      <c r="AC7" s="63"/>
      <c r="AD7" s="63" t="s">
        <v>
5</v>
      </c>
      <c r="AE7" s="63"/>
      <c r="AF7" s="63"/>
      <c r="AG7" s="63"/>
      <c r="AH7" s="63"/>
      <c r="AI7" s="63"/>
      <c r="AJ7" s="63"/>
      <c r="AK7" s="4"/>
      <c r="AL7" s="63" t="s">
        <v>
6</v>
      </c>
      <c r="AM7" s="63"/>
      <c r="AN7" s="63"/>
      <c r="AO7" s="63"/>
      <c r="AP7" s="63"/>
      <c r="AQ7" s="63"/>
      <c r="AR7" s="63"/>
      <c r="AS7" s="63"/>
      <c r="AT7" s="63" t="s">
        <v>
7</v>
      </c>
      <c r="AU7" s="63"/>
      <c r="AV7" s="63"/>
      <c r="AW7" s="63"/>
      <c r="AX7" s="63"/>
      <c r="AY7" s="63"/>
      <c r="AZ7" s="63"/>
      <c r="BA7" s="63"/>
      <c r="BB7" s="63" t="s">
        <v>
8</v>
      </c>
      <c r="BC7" s="63"/>
      <c r="BD7" s="63"/>
      <c r="BE7" s="63"/>
      <c r="BF7" s="63"/>
      <c r="BG7" s="63"/>
      <c r="BH7" s="63"/>
      <c r="BI7" s="63"/>
      <c r="BJ7" s="4"/>
      <c r="BK7" s="4"/>
      <c r="BL7" s="5" t="s">
        <v>
9</v>
      </c>
      <c r="BM7" s="6"/>
      <c r="BN7" s="6"/>
      <c r="BO7" s="6"/>
      <c r="BP7" s="6"/>
      <c r="BQ7" s="6"/>
      <c r="BR7" s="6"/>
      <c r="BS7" s="6"/>
      <c r="BT7" s="6"/>
      <c r="BU7" s="6"/>
      <c r="BV7" s="6"/>
      <c r="BW7" s="6"/>
      <c r="BX7" s="6"/>
      <c r="BY7" s="7"/>
    </row>
    <row r="8" spans="1:78" ht="18.75" customHeight="1">
      <c r="A8" s="2"/>
      <c r="B8" s="72" t="str">
        <f>
データ!I6</f>
        <v>
法非適用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Ba</v>
      </c>
      <c r="X8" s="72"/>
      <c r="Y8" s="72"/>
      <c r="Z8" s="72"/>
      <c r="AA8" s="72"/>
      <c r="AB8" s="72"/>
      <c r="AC8" s="72"/>
      <c r="AD8" s="73" t="s">
        <v>
124</v>
      </c>
      <c r="AE8" s="73"/>
      <c r="AF8" s="73"/>
      <c r="AG8" s="73"/>
      <c r="AH8" s="73"/>
      <c r="AI8" s="73"/>
      <c r="AJ8" s="73"/>
      <c r="AK8" s="4"/>
      <c r="AL8" s="67">
        <f>
データ!S6</f>
        <v>
80807</v>
      </c>
      <c r="AM8" s="67"/>
      <c r="AN8" s="67"/>
      <c r="AO8" s="67"/>
      <c r="AP8" s="67"/>
      <c r="AQ8" s="67"/>
      <c r="AR8" s="67"/>
      <c r="AS8" s="67"/>
      <c r="AT8" s="66">
        <f>
データ!T6</f>
        <v>
6.39</v>
      </c>
      <c r="AU8" s="66"/>
      <c r="AV8" s="66"/>
      <c r="AW8" s="66"/>
      <c r="AX8" s="66"/>
      <c r="AY8" s="66"/>
      <c r="AZ8" s="66"/>
      <c r="BA8" s="66"/>
      <c r="BB8" s="66">
        <f>
データ!U6</f>
        <v>
12645.85</v>
      </c>
      <c r="BC8" s="66"/>
      <c r="BD8" s="66"/>
      <c r="BE8" s="66"/>
      <c r="BF8" s="66"/>
      <c r="BG8" s="66"/>
      <c r="BH8" s="66"/>
      <c r="BI8" s="66"/>
      <c r="BJ8" s="4"/>
      <c r="BK8" s="4"/>
      <c r="BL8" s="70" t="s">
        <v>
10</v>
      </c>
      <c r="BM8" s="71"/>
      <c r="BN8" s="8" t="s">
        <v>
11</v>
      </c>
      <c r="BO8" s="9"/>
      <c r="BP8" s="9"/>
      <c r="BQ8" s="9"/>
      <c r="BR8" s="9"/>
      <c r="BS8" s="9"/>
      <c r="BT8" s="9"/>
      <c r="BU8" s="9"/>
      <c r="BV8" s="9"/>
      <c r="BW8" s="9"/>
      <c r="BX8" s="9"/>
      <c r="BY8" s="10"/>
    </row>
    <row r="9" spans="1:78" ht="18.75" customHeight="1">
      <c r="A9" s="2"/>
      <c r="B9" s="63" t="s">
        <v>
12</v>
      </c>
      <c r="C9" s="63"/>
      <c r="D9" s="63"/>
      <c r="E9" s="63"/>
      <c r="F9" s="63"/>
      <c r="G9" s="63"/>
      <c r="H9" s="63"/>
      <c r="I9" s="63" t="s">
        <v>
13</v>
      </c>
      <c r="J9" s="63"/>
      <c r="K9" s="63"/>
      <c r="L9" s="63"/>
      <c r="M9" s="63"/>
      <c r="N9" s="63"/>
      <c r="O9" s="63"/>
      <c r="P9" s="63" t="s">
        <v>
14</v>
      </c>
      <c r="Q9" s="63"/>
      <c r="R9" s="63"/>
      <c r="S9" s="63"/>
      <c r="T9" s="63"/>
      <c r="U9" s="63"/>
      <c r="V9" s="63"/>
      <c r="W9" s="63" t="s">
        <v>
15</v>
      </c>
      <c r="X9" s="63"/>
      <c r="Y9" s="63"/>
      <c r="Z9" s="63"/>
      <c r="AA9" s="63"/>
      <c r="AB9" s="63"/>
      <c r="AC9" s="63"/>
      <c r="AD9" s="63" t="s">
        <v>
16</v>
      </c>
      <c r="AE9" s="63"/>
      <c r="AF9" s="63"/>
      <c r="AG9" s="63"/>
      <c r="AH9" s="63"/>
      <c r="AI9" s="63"/>
      <c r="AJ9" s="63"/>
      <c r="AK9" s="4"/>
      <c r="AL9" s="63" t="s">
        <v>
17</v>
      </c>
      <c r="AM9" s="63"/>
      <c r="AN9" s="63"/>
      <c r="AO9" s="63"/>
      <c r="AP9" s="63"/>
      <c r="AQ9" s="63"/>
      <c r="AR9" s="63"/>
      <c r="AS9" s="63"/>
      <c r="AT9" s="63" t="s">
        <v>
18</v>
      </c>
      <c r="AU9" s="63"/>
      <c r="AV9" s="63"/>
      <c r="AW9" s="63"/>
      <c r="AX9" s="63"/>
      <c r="AY9" s="63"/>
      <c r="AZ9" s="63"/>
      <c r="BA9" s="63"/>
      <c r="BB9" s="63" t="s">
        <v>
19</v>
      </c>
      <c r="BC9" s="63"/>
      <c r="BD9" s="63"/>
      <c r="BE9" s="63"/>
      <c r="BF9" s="63"/>
      <c r="BG9" s="63"/>
      <c r="BH9" s="63"/>
      <c r="BI9" s="63"/>
      <c r="BJ9" s="4"/>
      <c r="BK9" s="4"/>
      <c r="BL9" s="64" t="s">
        <v>
20</v>
      </c>
      <c r="BM9" s="65"/>
      <c r="BN9" s="11" t="s">
        <v>
21</v>
      </c>
      <c r="BO9" s="12"/>
      <c r="BP9" s="12"/>
      <c r="BQ9" s="12"/>
      <c r="BR9" s="12"/>
      <c r="BS9" s="12"/>
      <c r="BT9" s="12"/>
      <c r="BU9" s="12"/>
      <c r="BV9" s="12"/>
      <c r="BW9" s="12"/>
      <c r="BX9" s="12"/>
      <c r="BY9" s="13"/>
    </row>
    <row r="10" spans="1:78" ht="18.75" customHeight="1">
      <c r="A10" s="2"/>
      <c r="B10" s="66" t="str">
        <f>
データ!N6</f>
        <v>
-</v>
      </c>
      <c r="C10" s="66"/>
      <c r="D10" s="66"/>
      <c r="E10" s="66"/>
      <c r="F10" s="66"/>
      <c r="G10" s="66"/>
      <c r="H10" s="66"/>
      <c r="I10" s="66" t="str">
        <f>
データ!O6</f>
        <v>
該当数値なし</v>
      </c>
      <c r="J10" s="66"/>
      <c r="K10" s="66"/>
      <c r="L10" s="66"/>
      <c r="M10" s="66"/>
      <c r="N10" s="66"/>
      <c r="O10" s="66"/>
      <c r="P10" s="66">
        <f>
データ!P6</f>
        <v>
100</v>
      </c>
      <c r="Q10" s="66"/>
      <c r="R10" s="66"/>
      <c r="S10" s="66"/>
      <c r="T10" s="66"/>
      <c r="U10" s="66"/>
      <c r="V10" s="66"/>
      <c r="W10" s="66">
        <f>
データ!Q6</f>
        <v>
78.02</v>
      </c>
      <c r="X10" s="66"/>
      <c r="Y10" s="66"/>
      <c r="Z10" s="66"/>
      <c r="AA10" s="66"/>
      <c r="AB10" s="66"/>
      <c r="AC10" s="66"/>
      <c r="AD10" s="67">
        <f>
データ!R6</f>
        <v>
1509</v>
      </c>
      <c r="AE10" s="67"/>
      <c r="AF10" s="67"/>
      <c r="AG10" s="67"/>
      <c r="AH10" s="67"/>
      <c r="AI10" s="67"/>
      <c r="AJ10" s="67"/>
      <c r="AK10" s="2"/>
      <c r="AL10" s="67">
        <f>
データ!V6</f>
        <v>
81326</v>
      </c>
      <c r="AM10" s="67"/>
      <c r="AN10" s="67"/>
      <c r="AO10" s="67"/>
      <c r="AP10" s="67"/>
      <c r="AQ10" s="67"/>
      <c r="AR10" s="67"/>
      <c r="AS10" s="67"/>
      <c r="AT10" s="66">
        <f>
データ!W6</f>
        <v>
5.82</v>
      </c>
      <c r="AU10" s="66"/>
      <c r="AV10" s="66"/>
      <c r="AW10" s="66"/>
      <c r="AX10" s="66"/>
      <c r="AY10" s="66"/>
      <c r="AZ10" s="66"/>
      <c r="BA10" s="66"/>
      <c r="BB10" s="66">
        <f>
データ!X6</f>
        <v>
13973.54</v>
      </c>
      <c r="BC10" s="66"/>
      <c r="BD10" s="66"/>
      <c r="BE10" s="66"/>
      <c r="BF10" s="66"/>
      <c r="BG10" s="66"/>
      <c r="BH10" s="66"/>
      <c r="BI10" s="66"/>
      <c r="BJ10" s="2"/>
      <c r="BK10" s="2"/>
      <c r="BL10" s="68" t="s">
        <v>
22</v>
      </c>
      <c r="BM10" s="69"/>
      <c r="BN10" s="14" t="s">
        <v>
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
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
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
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
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
27</v>
      </c>
      <c r="D34" s="54"/>
      <c r="E34" s="54"/>
      <c r="F34" s="54"/>
      <c r="G34" s="54"/>
      <c r="H34" s="54"/>
      <c r="I34" s="54"/>
      <c r="J34" s="54"/>
      <c r="K34" s="54"/>
      <c r="L34" s="54"/>
      <c r="M34" s="54"/>
      <c r="N34" s="54"/>
      <c r="O34" s="54"/>
      <c r="P34" s="54"/>
      <c r="Q34" s="20"/>
      <c r="R34" s="54" t="s">
        <v>
28</v>
      </c>
      <c r="S34" s="54"/>
      <c r="T34" s="54"/>
      <c r="U34" s="54"/>
      <c r="V34" s="54"/>
      <c r="W34" s="54"/>
      <c r="X34" s="54"/>
      <c r="Y34" s="54"/>
      <c r="Z34" s="54"/>
      <c r="AA34" s="54"/>
      <c r="AB34" s="54"/>
      <c r="AC34" s="54"/>
      <c r="AD34" s="54"/>
      <c r="AE34" s="54"/>
      <c r="AF34" s="20"/>
      <c r="AG34" s="54" t="s">
        <v>
29</v>
      </c>
      <c r="AH34" s="54"/>
      <c r="AI34" s="54"/>
      <c r="AJ34" s="54"/>
      <c r="AK34" s="54"/>
      <c r="AL34" s="54"/>
      <c r="AM34" s="54"/>
      <c r="AN34" s="54"/>
      <c r="AO34" s="54"/>
      <c r="AP34" s="54"/>
      <c r="AQ34" s="54"/>
      <c r="AR34" s="54"/>
      <c r="AS34" s="54"/>
      <c r="AT34" s="54"/>
      <c r="AU34" s="20"/>
      <c r="AV34" s="54" t="s">
        <v>
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
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
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
32</v>
      </c>
      <c r="D56" s="54"/>
      <c r="E56" s="54"/>
      <c r="F56" s="54"/>
      <c r="G56" s="54"/>
      <c r="H56" s="54"/>
      <c r="I56" s="54"/>
      <c r="J56" s="54"/>
      <c r="K56" s="54"/>
      <c r="L56" s="54"/>
      <c r="M56" s="54"/>
      <c r="N56" s="54"/>
      <c r="O56" s="54"/>
      <c r="P56" s="54"/>
      <c r="Q56" s="20"/>
      <c r="R56" s="54" t="s">
        <v>
33</v>
      </c>
      <c r="S56" s="54"/>
      <c r="T56" s="54"/>
      <c r="U56" s="54"/>
      <c r="V56" s="54"/>
      <c r="W56" s="54"/>
      <c r="X56" s="54"/>
      <c r="Y56" s="54"/>
      <c r="Z56" s="54"/>
      <c r="AA56" s="54"/>
      <c r="AB56" s="54"/>
      <c r="AC56" s="54"/>
      <c r="AD56" s="54"/>
      <c r="AE56" s="54"/>
      <c r="AF56" s="20"/>
      <c r="AG56" s="54" t="s">
        <v>
34</v>
      </c>
      <c r="AH56" s="54"/>
      <c r="AI56" s="54"/>
      <c r="AJ56" s="54"/>
      <c r="AK56" s="54"/>
      <c r="AL56" s="54"/>
      <c r="AM56" s="54"/>
      <c r="AN56" s="54"/>
      <c r="AO56" s="54"/>
      <c r="AP56" s="54"/>
      <c r="AQ56" s="54"/>
      <c r="AR56" s="54"/>
      <c r="AS56" s="54"/>
      <c r="AT56" s="54"/>
      <c r="AU56" s="20"/>
      <c r="AV56" s="54" t="s">
        <v>
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
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
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
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
38</v>
      </c>
      <c r="D79" s="54"/>
      <c r="E79" s="54"/>
      <c r="F79" s="54"/>
      <c r="G79" s="54"/>
      <c r="H79" s="54"/>
      <c r="I79" s="54"/>
      <c r="J79" s="54"/>
      <c r="K79" s="54"/>
      <c r="L79" s="54"/>
      <c r="M79" s="54"/>
      <c r="N79" s="54"/>
      <c r="O79" s="54"/>
      <c r="P79" s="54"/>
      <c r="Q79" s="54"/>
      <c r="R79" s="54"/>
      <c r="S79" s="54"/>
      <c r="T79" s="54"/>
      <c r="U79" s="20"/>
      <c r="V79" s="20"/>
      <c r="W79" s="54" t="s">
        <v>
39</v>
      </c>
      <c r="X79" s="54"/>
      <c r="Y79" s="54"/>
      <c r="Z79" s="54"/>
      <c r="AA79" s="54"/>
      <c r="AB79" s="54"/>
      <c r="AC79" s="54"/>
      <c r="AD79" s="54"/>
      <c r="AE79" s="54"/>
      <c r="AF79" s="54"/>
      <c r="AG79" s="54"/>
      <c r="AH79" s="54"/>
      <c r="AI79" s="54"/>
      <c r="AJ79" s="54"/>
      <c r="AK79" s="54"/>
      <c r="AL79" s="54"/>
      <c r="AM79" s="54"/>
      <c r="AN79" s="54"/>
      <c r="AO79" s="20"/>
      <c r="AP79" s="20"/>
      <c r="AQ79" s="54" t="s">
        <v>
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
41</v>
      </c>
    </row>
    <row r="84" spans="1:78">
      <c r="C84" s="2" t="s">
        <v>
42</v>
      </c>
    </row>
    <row r="85" spans="1:78" hidden="1">
      <c r="B85" s="26" t="s">
        <v>
43</v>
      </c>
      <c r="C85" s="26"/>
      <c r="D85" s="26"/>
      <c r="E85" s="26" t="s">
        <v>
44</v>
      </c>
      <c r="F85" s="26" t="s">
        <v>
45</v>
      </c>
      <c r="G85" s="26" t="s">
        <v>
46</v>
      </c>
      <c r="H85" s="26" t="s">
        <v>
47</v>
      </c>
      <c r="I85" s="26" t="s">
        <v>
48</v>
      </c>
      <c r="J85" s="26" t="s">
        <v>
49</v>
      </c>
      <c r="K85" s="26" t="s">
        <v>
50</v>
      </c>
      <c r="L85" s="26" t="s">
        <v>
51</v>
      </c>
      <c r="M85" s="26" t="s">
        <v>
52</v>
      </c>
      <c r="N85" s="26" t="s">
        <v>
53</v>
      </c>
      <c r="O85" s="26" t="s">
        <v>
54</v>
      </c>
    </row>
    <row r="86" spans="1:78" hidden="1">
      <c r="B86" s="26"/>
      <c r="C86" s="26"/>
      <c r="D86" s="26"/>
      <c r="E86" s="26" t="str">
        <f>
データ!AI6</f>
        <v/>
      </c>
      <c r="F86" s="26" t="s">
        <v>
55</v>
      </c>
      <c r="G86" s="26" t="s">
        <v>
55</v>
      </c>
      <c r="H86" s="26" t="str">
        <f>
データ!BP6</f>
        <v>
【728.30】</v>
      </c>
      <c r="I86" s="26" t="str">
        <f>
データ!CA6</f>
        <v>
【100.04】</v>
      </c>
      <c r="J86" s="26" t="str">
        <f>
データ!CL6</f>
        <v>
【137.82】</v>
      </c>
      <c r="K86" s="26" t="str">
        <f>
データ!CW6</f>
        <v>
【60.09】</v>
      </c>
      <c r="L86" s="26" t="str">
        <f>
データ!DH6</f>
        <v>
【94.90】</v>
      </c>
      <c r="M86" s="26" t="s">
        <v>
55</v>
      </c>
      <c r="N86" s="26" t="s">
        <v>
55</v>
      </c>
      <c r="O86" s="26" t="str">
        <f>
データ!EO6</f>
        <v>
【0.27】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
56</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c r="A2" s="28" t="s">
        <v>
57</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c r="A3" s="28" t="s">
        <v>
58</v>
      </c>
      <c r="B3" s="29" t="s">
        <v>
59</v>
      </c>
      <c r="C3" s="29" t="s">
        <v>
60</v>
      </c>
      <c r="D3" s="29" t="s">
        <v>
61</v>
      </c>
      <c r="E3" s="29" t="s">
        <v>
62</v>
      </c>
      <c r="F3" s="29" t="s">
        <v>
63</v>
      </c>
      <c r="G3" s="29" t="s">
        <v>
64</v>
      </c>
      <c r="H3" s="77" t="s">
        <v>
65</v>
      </c>
      <c r="I3" s="78"/>
      <c r="J3" s="78"/>
      <c r="K3" s="78"/>
      <c r="L3" s="78"/>
      <c r="M3" s="78"/>
      <c r="N3" s="78"/>
      <c r="O3" s="78"/>
      <c r="P3" s="78"/>
      <c r="Q3" s="78"/>
      <c r="R3" s="78"/>
      <c r="S3" s="78"/>
      <c r="T3" s="78"/>
      <c r="U3" s="78"/>
      <c r="V3" s="78"/>
      <c r="W3" s="78"/>
      <c r="X3" s="79"/>
      <c r="Y3" s="83" t="s">
        <v>
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
68</v>
      </c>
      <c r="B4" s="30"/>
      <c r="C4" s="30"/>
      <c r="D4" s="30"/>
      <c r="E4" s="30"/>
      <c r="F4" s="30"/>
      <c r="G4" s="30"/>
      <c r="H4" s="80"/>
      <c r="I4" s="81"/>
      <c r="J4" s="81"/>
      <c r="K4" s="81"/>
      <c r="L4" s="81"/>
      <c r="M4" s="81"/>
      <c r="N4" s="81"/>
      <c r="O4" s="81"/>
      <c r="P4" s="81"/>
      <c r="Q4" s="81"/>
      <c r="R4" s="81"/>
      <c r="S4" s="81"/>
      <c r="T4" s="81"/>
      <c r="U4" s="81"/>
      <c r="V4" s="81"/>
      <c r="W4" s="81"/>
      <c r="X4" s="82"/>
      <c r="Y4" s="76" t="s">
        <v>
69</v>
      </c>
      <c r="Z4" s="76"/>
      <c r="AA4" s="76"/>
      <c r="AB4" s="76"/>
      <c r="AC4" s="76"/>
      <c r="AD4" s="76"/>
      <c r="AE4" s="76"/>
      <c r="AF4" s="76"/>
      <c r="AG4" s="76"/>
      <c r="AH4" s="76"/>
      <c r="AI4" s="76"/>
      <c r="AJ4" s="76" t="s">
        <v>
70</v>
      </c>
      <c r="AK4" s="76"/>
      <c r="AL4" s="76"/>
      <c r="AM4" s="76"/>
      <c r="AN4" s="76"/>
      <c r="AO4" s="76"/>
      <c r="AP4" s="76"/>
      <c r="AQ4" s="76"/>
      <c r="AR4" s="76"/>
      <c r="AS4" s="76"/>
      <c r="AT4" s="76"/>
      <c r="AU4" s="76" t="s">
        <v>
71</v>
      </c>
      <c r="AV4" s="76"/>
      <c r="AW4" s="76"/>
      <c r="AX4" s="76"/>
      <c r="AY4" s="76"/>
      <c r="AZ4" s="76"/>
      <c r="BA4" s="76"/>
      <c r="BB4" s="76"/>
      <c r="BC4" s="76"/>
      <c r="BD4" s="76"/>
      <c r="BE4" s="76"/>
      <c r="BF4" s="76" t="s">
        <v>
72</v>
      </c>
      <c r="BG4" s="76"/>
      <c r="BH4" s="76"/>
      <c r="BI4" s="76"/>
      <c r="BJ4" s="76"/>
      <c r="BK4" s="76"/>
      <c r="BL4" s="76"/>
      <c r="BM4" s="76"/>
      <c r="BN4" s="76"/>
      <c r="BO4" s="76"/>
      <c r="BP4" s="76"/>
      <c r="BQ4" s="76" t="s">
        <v>
73</v>
      </c>
      <c r="BR4" s="76"/>
      <c r="BS4" s="76"/>
      <c r="BT4" s="76"/>
      <c r="BU4" s="76"/>
      <c r="BV4" s="76"/>
      <c r="BW4" s="76"/>
      <c r="BX4" s="76"/>
      <c r="BY4" s="76"/>
      <c r="BZ4" s="76"/>
      <c r="CA4" s="76"/>
      <c r="CB4" s="76" t="s">
        <v>
74</v>
      </c>
      <c r="CC4" s="76"/>
      <c r="CD4" s="76"/>
      <c r="CE4" s="76"/>
      <c r="CF4" s="76"/>
      <c r="CG4" s="76"/>
      <c r="CH4" s="76"/>
      <c r="CI4" s="76"/>
      <c r="CJ4" s="76"/>
      <c r="CK4" s="76"/>
      <c r="CL4" s="76"/>
      <c r="CM4" s="76" t="s">
        <v>
75</v>
      </c>
      <c r="CN4" s="76"/>
      <c r="CO4" s="76"/>
      <c r="CP4" s="76"/>
      <c r="CQ4" s="76"/>
      <c r="CR4" s="76"/>
      <c r="CS4" s="76"/>
      <c r="CT4" s="76"/>
      <c r="CU4" s="76"/>
      <c r="CV4" s="76"/>
      <c r="CW4" s="76"/>
      <c r="CX4" s="76" t="s">
        <v>
76</v>
      </c>
      <c r="CY4" s="76"/>
      <c r="CZ4" s="76"/>
      <c r="DA4" s="76"/>
      <c r="DB4" s="76"/>
      <c r="DC4" s="76"/>
      <c r="DD4" s="76"/>
      <c r="DE4" s="76"/>
      <c r="DF4" s="76"/>
      <c r="DG4" s="76"/>
      <c r="DH4" s="76"/>
      <c r="DI4" s="76" t="s">
        <v>
77</v>
      </c>
      <c r="DJ4" s="76"/>
      <c r="DK4" s="76"/>
      <c r="DL4" s="76"/>
      <c r="DM4" s="76"/>
      <c r="DN4" s="76"/>
      <c r="DO4" s="76"/>
      <c r="DP4" s="76"/>
      <c r="DQ4" s="76"/>
      <c r="DR4" s="76"/>
      <c r="DS4" s="76"/>
      <c r="DT4" s="76" t="s">
        <v>
78</v>
      </c>
      <c r="DU4" s="76"/>
      <c r="DV4" s="76"/>
      <c r="DW4" s="76"/>
      <c r="DX4" s="76"/>
      <c r="DY4" s="76"/>
      <c r="DZ4" s="76"/>
      <c r="EA4" s="76"/>
      <c r="EB4" s="76"/>
      <c r="EC4" s="76"/>
      <c r="ED4" s="76"/>
      <c r="EE4" s="76" t="s">
        <v>
79</v>
      </c>
      <c r="EF4" s="76"/>
      <c r="EG4" s="76"/>
      <c r="EH4" s="76"/>
      <c r="EI4" s="76"/>
      <c r="EJ4" s="76"/>
      <c r="EK4" s="76"/>
      <c r="EL4" s="76"/>
      <c r="EM4" s="76"/>
      <c r="EN4" s="76"/>
      <c r="EO4" s="76"/>
    </row>
    <row r="5" spans="1:145">
      <c r="A5" s="28" t="s">
        <v>
80</v>
      </c>
      <c r="B5" s="31"/>
      <c r="C5" s="31"/>
      <c r="D5" s="31"/>
      <c r="E5" s="31"/>
      <c r="F5" s="31"/>
      <c r="G5" s="31"/>
      <c r="H5" s="32" t="s">
        <v>
81</v>
      </c>
      <c r="I5" s="32" t="s">
        <v>
82</v>
      </c>
      <c r="J5" s="32" t="s">
        <v>
83</v>
      </c>
      <c r="K5" s="32" t="s">
        <v>
84</v>
      </c>
      <c r="L5" s="32" t="s">
        <v>
85</v>
      </c>
      <c r="M5" s="32" t="s">
        <v>
5</v>
      </c>
      <c r="N5" s="32" t="s">
        <v>
86</v>
      </c>
      <c r="O5" s="32" t="s">
        <v>
87</v>
      </c>
      <c r="P5" s="32" t="s">
        <v>
88</v>
      </c>
      <c r="Q5" s="32" t="s">
        <v>
89</v>
      </c>
      <c r="R5" s="32" t="s">
        <v>
90</v>
      </c>
      <c r="S5" s="32" t="s">
        <v>
91</v>
      </c>
      <c r="T5" s="32" t="s">
        <v>
92</v>
      </c>
      <c r="U5" s="32" t="s">
        <v>
93</v>
      </c>
      <c r="V5" s="32" t="s">
        <v>
94</v>
      </c>
      <c r="W5" s="32" t="s">
        <v>
95</v>
      </c>
      <c r="X5" s="32" t="s">
        <v>
96</v>
      </c>
      <c r="Y5" s="32" t="s">
        <v>
97</v>
      </c>
      <c r="Z5" s="32" t="s">
        <v>
98</v>
      </c>
      <c r="AA5" s="32" t="s">
        <v>
99</v>
      </c>
      <c r="AB5" s="32" t="s">
        <v>
100</v>
      </c>
      <c r="AC5" s="32" t="s">
        <v>
101</v>
      </c>
      <c r="AD5" s="32" t="s">
        <v>
102</v>
      </c>
      <c r="AE5" s="32" t="s">
        <v>
103</v>
      </c>
      <c r="AF5" s="32" t="s">
        <v>
104</v>
      </c>
      <c r="AG5" s="32" t="s">
        <v>
105</v>
      </c>
      <c r="AH5" s="32" t="s">
        <v>
106</v>
      </c>
      <c r="AI5" s="32" t="s">
        <v>
43</v>
      </c>
      <c r="AJ5" s="32" t="s">
        <v>
97</v>
      </c>
      <c r="AK5" s="32" t="s">
        <v>
98</v>
      </c>
      <c r="AL5" s="32" t="s">
        <v>
99</v>
      </c>
      <c r="AM5" s="32" t="s">
        <v>
100</v>
      </c>
      <c r="AN5" s="32" t="s">
        <v>
101</v>
      </c>
      <c r="AO5" s="32" t="s">
        <v>
102</v>
      </c>
      <c r="AP5" s="32" t="s">
        <v>
103</v>
      </c>
      <c r="AQ5" s="32" t="s">
        <v>
104</v>
      </c>
      <c r="AR5" s="32" t="s">
        <v>
105</v>
      </c>
      <c r="AS5" s="32" t="s">
        <v>
106</v>
      </c>
      <c r="AT5" s="32" t="s">
        <v>
107</v>
      </c>
      <c r="AU5" s="32" t="s">
        <v>
97</v>
      </c>
      <c r="AV5" s="32" t="s">
        <v>
98</v>
      </c>
      <c r="AW5" s="32" t="s">
        <v>
99</v>
      </c>
      <c r="AX5" s="32" t="s">
        <v>
100</v>
      </c>
      <c r="AY5" s="32" t="s">
        <v>
101</v>
      </c>
      <c r="AZ5" s="32" t="s">
        <v>
102</v>
      </c>
      <c r="BA5" s="32" t="s">
        <v>
103</v>
      </c>
      <c r="BB5" s="32" t="s">
        <v>
104</v>
      </c>
      <c r="BC5" s="32" t="s">
        <v>
105</v>
      </c>
      <c r="BD5" s="32" t="s">
        <v>
106</v>
      </c>
      <c r="BE5" s="32" t="s">
        <v>
107</v>
      </c>
      <c r="BF5" s="32" t="s">
        <v>
97</v>
      </c>
      <c r="BG5" s="32" t="s">
        <v>
98</v>
      </c>
      <c r="BH5" s="32" t="s">
        <v>
99</v>
      </c>
      <c r="BI5" s="32" t="s">
        <v>
100</v>
      </c>
      <c r="BJ5" s="32" t="s">
        <v>
101</v>
      </c>
      <c r="BK5" s="32" t="s">
        <v>
102</v>
      </c>
      <c r="BL5" s="32" t="s">
        <v>
103</v>
      </c>
      <c r="BM5" s="32" t="s">
        <v>
104</v>
      </c>
      <c r="BN5" s="32" t="s">
        <v>
105</v>
      </c>
      <c r="BO5" s="32" t="s">
        <v>
106</v>
      </c>
      <c r="BP5" s="32" t="s">
        <v>
107</v>
      </c>
      <c r="BQ5" s="32" t="s">
        <v>
97</v>
      </c>
      <c r="BR5" s="32" t="s">
        <v>
98</v>
      </c>
      <c r="BS5" s="32" t="s">
        <v>
99</v>
      </c>
      <c r="BT5" s="32" t="s">
        <v>
100</v>
      </c>
      <c r="BU5" s="32" t="s">
        <v>
101</v>
      </c>
      <c r="BV5" s="32" t="s">
        <v>
102</v>
      </c>
      <c r="BW5" s="32" t="s">
        <v>
103</v>
      </c>
      <c r="BX5" s="32" t="s">
        <v>
104</v>
      </c>
      <c r="BY5" s="32" t="s">
        <v>
105</v>
      </c>
      <c r="BZ5" s="32" t="s">
        <v>
106</v>
      </c>
      <c r="CA5" s="32" t="s">
        <v>
107</v>
      </c>
      <c r="CB5" s="32" t="s">
        <v>
97</v>
      </c>
      <c r="CC5" s="32" t="s">
        <v>
98</v>
      </c>
      <c r="CD5" s="32" t="s">
        <v>
99</v>
      </c>
      <c r="CE5" s="32" t="s">
        <v>
100</v>
      </c>
      <c r="CF5" s="32" t="s">
        <v>
101</v>
      </c>
      <c r="CG5" s="32" t="s">
        <v>
102</v>
      </c>
      <c r="CH5" s="32" t="s">
        <v>
103</v>
      </c>
      <c r="CI5" s="32" t="s">
        <v>
104</v>
      </c>
      <c r="CJ5" s="32" t="s">
        <v>
105</v>
      </c>
      <c r="CK5" s="32" t="s">
        <v>
106</v>
      </c>
      <c r="CL5" s="32" t="s">
        <v>
107</v>
      </c>
      <c r="CM5" s="32" t="s">
        <v>
97</v>
      </c>
      <c r="CN5" s="32" t="s">
        <v>
98</v>
      </c>
      <c r="CO5" s="32" t="s">
        <v>
99</v>
      </c>
      <c r="CP5" s="32" t="s">
        <v>
100</v>
      </c>
      <c r="CQ5" s="32" t="s">
        <v>
101</v>
      </c>
      <c r="CR5" s="32" t="s">
        <v>
102</v>
      </c>
      <c r="CS5" s="32" t="s">
        <v>
103</v>
      </c>
      <c r="CT5" s="32" t="s">
        <v>
104</v>
      </c>
      <c r="CU5" s="32" t="s">
        <v>
105</v>
      </c>
      <c r="CV5" s="32" t="s">
        <v>
106</v>
      </c>
      <c r="CW5" s="32" t="s">
        <v>
107</v>
      </c>
      <c r="CX5" s="32" t="s">
        <v>
97</v>
      </c>
      <c r="CY5" s="32" t="s">
        <v>
98</v>
      </c>
      <c r="CZ5" s="32" t="s">
        <v>
99</v>
      </c>
      <c r="DA5" s="32" t="s">
        <v>
100</v>
      </c>
      <c r="DB5" s="32" t="s">
        <v>
101</v>
      </c>
      <c r="DC5" s="32" t="s">
        <v>
102</v>
      </c>
      <c r="DD5" s="32" t="s">
        <v>
103</v>
      </c>
      <c r="DE5" s="32" t="s">
        <v>
104</v>
      </c>
      <c r="DF5" s="32" t="s">
        <v>
105</v>
      </c>
      <c r="DG5" s="32" t="s">
        <v>
106</v>
      </c>
      <c r="DH5" s="32" t="s">
        <v>
107</v>
      </c>
      <c r="DI5" s="32" t="s">
        <v>
97</v>
      </c>
      <c r="DJ5" s="32" t="s">
        <v>
98</v>
      </c>
      <c r="DK5" s="32" t="s">
        <v>
99</v>
      </c>
      <c r="DL5" s="32" t="s">
        <v>
100</v>
      </c>
      <c r="DM5" s="32" t="s">
        <v>
101</v>
      </c>
      <c r="DN5" s="32" t="s">
        <v>
102</v>
      </c>
      <c r="DO5" s="32" t="s">
        <v>
103</v>
      </c>
      <c r="DP5" s="32" t="s">
        <v>
104</v>
      </c>
      <c r="DQ5" s="32" t="s">
        <v>
105</v>
      </c>
      <c r="DR5" s="32" t="s">
        <v>
106</v>
      </c>
      <c r="DS5" s="32" t="s">
        <v>
107</v>
      </c>
      <c r="DT5" s="32" t="s">
        <v>
97</v>
      </c>
      <c r="DU5" s="32" t="s">
        <v>
98</v>
      </c>
      <c r="DV5" s="32" t="s">
        <v>
99</v>
      </c>
      <c r="DW5" s="32" t="s">
        <v>
100</v>
      </c>
      <c r="DX5" s="32" t="s">
        <v>
101</v>
      </c>
      <c r="DY5" s="32" t="s">
        <v>
102</v>
      </c>
      <c r="DZ5" s="32" t="s">
        <v>
103</v>
      </c>
      <c r="EA5" s="32" t="s">
        <v>
104</v>
      </c>
      <c r="EB5" s="32" t="s">
        <v>
105</v>
      </c>
      <c r="EC5" s="32" t="s">
        <v>
106</v>
      </c>
      <c r="ED5" s="32" t="s">
        <v>
107</v>
      </c>
      <c r="EE5" s="32" t="s">
        <v>
97</v>
      </c>
      <c r="EF5" s="32" t="s">
        <v>
98</v>
      </c>
      <c r="EG5" s="32" t="s">
        <v>
99</v>
      </c>
      <c r="EH5" s="32" t="s">
        <v>
100</v>
      </c>
      <c r="EI5" s="32" t="s">
        <v>
101</v>
      </c>
      <c r="EJ5" s="32" t="s">
        <v>
102</v>
      </c>
      <c r="EK5" s="32" t="s">
        <v>
103</v>
      </c>
      <c r="EL5" s="32" t="s">
        <v>
104</v>
      </c>
      <c r="EM5" s="32" t="s">
        <v>
105</v>
      </c>
      <c r="EN5" s="32" t="s">
        <v>
106</v>
      </c>
      <c r="EO5" s="32" t="s">
        <v>
107</v>
      </c>
    </row>
    <row r="6" spans="1:145" s="36" customFormat="1">
      <c r="A6" s="28" t="s">
        <v>
108</v>
      </c>
      <c r="B6" s="33">
        <f>
B7</f>
        <v>
2016</v>
      </c>
      <c r="C6" s="33">
        <f t="shared" ref="C6:X6" si="3">
C7</f>
        <v>
132195</v>
      </c>
      <c r="D6" s="33">
        <f t="shared" si="3"/>
        <v>
47</v>
      </c>
      <c r="E6" s="33">
        <f t="shared" si="3"/>
        <v>
17</v>
      </c>
      <c r="F6" s="33">
        <f t="shared" si="3"/>
        <v>
1</v>
      </c>
      <c r="G6" s="33">
        <f t="shared" si="3"/>
        <v>
0</v>
      </c>
      <c r="H6" s="33" t="str">
        <f t="shared" si="3"/>
        <v>
東京都　狛江市</v>
      </c>
      <c r="I6" s="33" t="str">
        <f t="shared" si="3"/>
        <v>
法非適用</v>
      </c>
      <c r="J6" s="33" t="str">
        <f t="shared" si="3"/>
        <v>
下水道事業</v>
      </c>
      <c r="K6" s="33" t="str">
        <f t="shared" si="3"/>
        <v>
公共下水道</v>
      </c>
      <c r="L6" s="33" t="str">
        <f t="shared" si="3"/>
        <v>
Ba</v>
      </c>
      <c r="M6" s="33">
        <f t="shared" si="3"/>
        <v>
0</v>
      </c>
      <c r="N6" s="34" t="str">
        <f t="shared" si="3"/>
        <v>
-</v>
      </c>
      <c r="O6" s="34" t="str">
        <f t="shared" si="3"/>
        <v>
該当数値なし</v>
      </c>
      <c r="P6" s="34">
        <f t="shared" si="3"/>
        <v>
100</v>
      </c>
      <c r="Q6" s="34">
        <f t="shared" si="3"/>
        <v>
78.02</v>
      </c>
      <c r="R6" s="34">
        <f t="shared" si="3"/>
        <v>
1509</v>
      </c>
      <c r="S6" s="34">
        <f t="shared" si="3"/>
        <v>
80807</v>
      </c>
      <c r="T6" s="34">
        <f t="shared" si="3"/>
        <v>
6.39</v>
      </c>
      <c r="U6" s="34">
        <f t="shared" si="3"/>
        <v>
12645.85</v>
      </c>
      <c r="V6" s="34">
        <f t="shared" si="3"/>
        <v>
81326</v>
      </c>
      <c r="W6" s="34">
        <f t="shared" si="3"/>
        <v>
5.82</v>
      </c>
      <c r="X6" s="34">
        <f t="shared" si="3"/>
        <v>
13973.54</v>
      </c>
      <c r="Y6" s="35">
        <f>
IF(Y7="",NA(),Y7)</f>
        <v>
104.29</v>
      </c>
      <c r="Z6" s="35">
        <f t="shared" ref="Z6:AH6" si="4">
IF(Z7="",NA(),Z7)</f>
        <v>
106.31</v>
      </c>
      <c r="AA6" s="35">
        <f t="shared" si="4"/>
        <v>
114.12</v>
      </c>
      <c r="AB6" s="35">
        <f t="shared" si="4"/>
        <v>
120.35</v>
      </c>
      <c r="AC6" s="35">
        <f t="shared" si="4"/>
        <v>
115.43</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75.900000000000006</v>
      </c>
      <c r="BG6" s="35">
        <f t="shared" ref="BG6:BO6" si="7">
IF(BG7="",NA(),BG7)</f>
        <v>
79.19</v>
      </c>
      <c r="BH6" s="35">
        <f t="shared" si="7"/>
        <v>
78.040000000000006</v>
      </c>
      <c r="BI6" s="35">
        <f t="shared" si="7"/>
        <v>
77.61</v>
      </c>
      <c r="BJ6" s="35">
        <f t="shared" si="7"/>
        <v>
83.96</v>
      </c>
      <c r="BK6" s="35">
        <f t="shared" si="7"/>
        <v>
738.56</v>
      </c>
      <c r="BL6" s="35">
        <f t="shared" si="7"/>
        <v>
405.86</v>
      </c>
      <c r="BM6" s="35">
        <f t="shared" si="7"/>
        <v>
683.89</v>
      </c>
      <c r="BN6" s="35">
        <f t="shared" si="7"/>
        <v>
664.11</v>
      </c>
      <c r="BO6" s="35">
        <f t="shared" si="7"/>
        <v>
710.4</v>
      </c>
      <c r="BP6" s="34" t="str">
        <f>
IF(BP7="","",IF(BP7="-","【-】","【"&amp;SUBSTITUTE(TEXT(BP7,"#,##0.00"),"-","△")&amp;"】"))</f>
        <v>
【728.30】</v>
      </c>
      <c r="BQ6" s="35">
        <f>
IF(BQ7="",NA(),BQ7)</f>
        <v>
105.27</v>
      </c>
      <c r="BR6" s="35">
        <f t="shared" ref="BR6:BZ6" si="8">
IF(BR7="",NA(),BR7)</f>
        <v>
101.83</v>
      </c>
      <c r="BS6" s="35">
        <f t="shared" si="8"/>
        <v>
122.28</v>
      </c>
      <c r="BT6" s="35">
        <f t="shared" si="8"/>
        <v>
135.56</v>
      </c>
      <c r="BU6" s="35">
        <f t="shared" si="8"/>
        <v>
125.04</v>
      </c>
      <c r="BV6" s="35">
        <f t="shared" si="8"/>
        <v>
83.21</v>
      </c>
      <c r="BW6" s="35">
        <f t="shared" si="8"/>
        <v>
85.57</v>
      </c>
      <c r="BX6" s="35">
        <f t="shared" si="8"/>
        <v>
95.34</v>
      </c>
      <c r="BY6" s="35">
        <f t="shared" si="8"/>
        <v>
100.01</v>
      </c>
      <c r="BZ6" s="35">
        <f t="shared" si="8"/>
        <v>
97.39</v>
      </c>
      <c r="CA6" s="34" t="str">
        <f>
IF(CA7="","",IF(CA7="-","【-】","【"&amp;SUBSTITUTE(TEXT(CA7,"#,##0.00"),"-","△")&amp;"】"))</f>
        <v>
【100.04】</v>
      </c>
      <c r="CB6" s="35">
        <f>
IF(CB7="",NA(),CB7)</f>
        <v>
98.5</v>
      </c>
      <c r="CC6" s="35">
        <f t="shared" ref="CC6:CK6" si="9">
IF(CC7="",NA(),CC7)</f>
        <v>
101.68</v>
      </c>
      <c r="CD6" s="35">
        <f t="shared" si="9"/>
        <v>
87.1</v>
      </c>
      <c r="CE6" s="35">
        <f t="shared" si="9"/>
        <v>
79.45</v>
      </c>
      <c r="CF6" s="35">
        <f t="shared" si="9"/>
        <v>
83.77</v>
      </c>
      <c r="CG6" s="35">
        <f t="shared" si="9"/>
        <v>
120.92</v>
      </c>
      <c r="CH6" s="35">
        <f t="shared" si="9"/>
        <v>
115.02</v>
      </c>
      <c r="CI6" s="35">
        <f t="shared" si="9"/>
        <v>
111.25</v>
      </c>
      <c r="CJ6" s="35">
        <f t="shared" si="9"/>
        <v>
109.45</v>
      </c>
      <c r="CK6" s="35">
        <f t="shared" si="9"/>
        <v>
114.85</v>
      </c>
      <c r="CL6" s="34" t="str">
        <f>
IF(CL7="","",IF(CL7="-","【-】","【"&amp;SUBSTITUTE(TEXT(CL7,"#,##0.00"),"-","△")&amp;"】"))</f>
        <v>
【137.82】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t="str">
        <f t="shared" si="10"/>
        <v>
-</v>
      </c>
      <c r="CW6" s="34" t="str">
        <f>
IF(CW7="","",IF(CW7="-","【-】","【"&amp;SUBSTITUTE(TEXT(CW7,"#,##0.00"),"-","△")&amp;"】"))</f>
        <v>
【60.09】</v>
      </c>
      <c r="CX6" s="35">
        <f>
IF(CX7="",NA(),CX7)</f>
        <v>
100</v>
      </c>
      <c r="CY6" s="35">
        <f t="shared" ref="CY6:DG6" si="11">
IF(CY7="",NA(),CY7)</f>
        <v>
100</v>
      </c>
      <c r="CZ6" s="35">
        <f t="shared" si="11"/>
        <v>
100</v>
      </c>
      <c r="DA6" s="35">
        <f t="shared" si="11"/>
        <v>
100</v>
      </c>
      <c r="DB6" s="35">
        <f t="shared" si="11"/>
        <v>
100</v>
      </c>
      <c r="DC6" s="35">
        <f t="shared" si="11"/>
        <v>
95.64</v>
      </c>
      <c r="DD6" s="35">
        <f t="shared" si="11"/>
        <v>
97.2</v>
      </c>
      <c r="DE6" s="35">
        <f t="shared" si="11"/>
        <v>
97.31</v>
      </c>
      <c r="DF6" s="35">
        <f t="shared" si="11"/>
        <v>
97.41</v>
      </c>
      <c r="DG6" s="35">
        <f t="shared" si="11"/>
        <v>
96.99</v>
      </c>
      <c r="DH6" s="34" t="str">
        <f>
IF(DH7="","",IF(DH7="-","【-】","【"&amp;SUBSTITUTE(TEXT(DH7,"#,##0.00"),"-","△")&amp;"】"))</f>
        <v>
【94.90】</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5">
        <f t="shared" si="14"/>
        <v>
0.05</v>
      </c>
      <c r="EH6" s="35">
        <f t="shared" si="14"/>
        <v>
0.04</v>
      </c>
      <c r="EI6" s="35">
        <f t="shared" si="14"/>
        <v>
7.0000000000000007E-2</v>
      </c>
      <c r="EJ6" s="35">
        <f t="shared" si="14"/>
        <v>
0.08</v>
      </c>
      <c r="EK6" s="34">
        <f t="shared" si="14"/>
        <v>
0</v>
      </c>
      <c r="EL6" s="35">
        <f t="shared" si="14"/>
        <v>
0.01</v>
      </c>
      <c r="EM6" s="35">
        <f t="shared" si="14"/>
        <v>
0.02</v>
      </c>
      <c r="EN6" s="35">
        <f t="shared" si="14"/>
        <v>
0.04</v>
      </c>
      <c r="EO6" s="34" t="str">
        <f>
IF(EO7="","",IF(EO7="-","【-】","【"&amp;SUBSTITUTE(TEXT(EO7,"#,##0.00"),"-","△")&amp;"】"))</f>
        <v>
【0.27】</v>
      </c>
    </row>
    <row r="7" spans="1:145" s="36" customFormat="1">
      <c r="A7" s="28"/>
      <c r="B7" s="37">
        <v>
2016</v>
      </c>
      <c r="C7" s="37">
        <v>
132195</v>
      </c>
      <c r="D7" s="37">
        <v>
47</v>
      </c>
      <c r="E7" s="37">
        <v>
17</v>
      </c>
      <c r="F7" s="37">
        <v>
1</v>
      </c>
      <c r="G7" s="37">
        <v>
0</v>
      </c>
      <c r="H7" s="37" t="s">
        <v>
109</v>
      </c>
      <c r="I7" s="37" t="s">
        <v>
110</v>
      </c>
      <c r="J7" s="37" t="s">
        <v>
111</v>
      </c>
      <c r="K7" s="37" t="s">
        <v>
112</v>
      </c>
      <c r="L7" s="37" t="s">
        <v>
113</v>
      </c>
      <c r="M7" s="37"/>
      <c r="N7" s="38" t="s">
        <v>
114</v>
      </c>
      <c r="O7" s="38" t="s">
        <v>
115</v>
      </c>
      <c r="P7" s="38">
        <v>
100</v>
      </c>
      <c r="Q7" s="38">
        <v>
78.02</v>
      </c>
      <c r="R7" s="38">
        <v>
1509</v>
      </c>
      <c r="S7" s="38">
        <v>
80807</v>
      </c>
      <c r="T7" s="38">
        <v>
6.39</v>
      </c>
      <c r="U7" s="38">
        <v>
12645.85</v>
      </c>
      <c r="V7" s="38">
        <v>
81326</v>
      </c>
      <c r="W7" s="38">
        <v>
5.82</v>
      </c>
      <c r="X7" s="38">
        <v>
13973.54</v>
      </c>
      <c r="Y7" s="38">
        <v>
104.29</v>
      </c>
      <c r="Z7" s="38">
        <v>
106.31</v>
      </c>
      <c r="AA7" s="38">
        <v>
114.12</v>
      </c>
      <c r="AB7" s="38">
        <v>
120.35</v>
      </c>
      <c r="AC7" s="38">
        <v>
115.43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75.900000000000006</v>
      </c>
      <c r="BG7" s="38">
        <v>
79.19</v>
      </c>
      <c r="BH7" s="38">
        <v>
78.040000000000006</v>
      </c>
      <c r="BI7" s="38">
        <v>
77.61</v>
      </c>
      <c r="BJ7" s="38">
        <v>
83.96</v>
      </c>
      <c r="BK7" s="38">
        <v>
738.56</v>
      </c>
      <c r="BL7" s="38">
        <v>
405.86</v>
      </c>
      <c r="BM7" s="38">
        <v>
683.89</v>
      </c>
      <c r="BN7" s="38">
        <v>
664.11</v>
      </c>
      <c r="BO7" s="38">
        <v>
710.4</v>
      </c>
      <c r="BP7" s="38">
        <v>
728.3</v>
      </c>
      <c r="BQ7" s="38">
        <v>
105.27</v>
      </c>
      <c r="BR7" s="38">
        <v>
101.83</v>
      </c>
      <c r="BS7" s="38">
        <v>
122.28</v>
      </c>
      <c r="BT7" s="38">
        <v>
135.56</v>
      </c>
      <c r="BU7" s="38">
        <v>
125.04</v>
      </c>
      <c r="BV7" s="38">
        <v>
83.21</v>
      </c>
      <c r="BW7" s="38">
        <v>
85.57</v>
      </c>
      <c r="BX7" s="38">
        <v>
95.34</v>
      </c>
      <c r="BY7" s="38">
        <v>
100.01</v>
      </c>
      <c r="BZ7" s="38">
        <v>
97.39</v>
      </c>
      <c r="CA7" s="38">
        <v>
100.04</v>
      </c>
      <c r="CB7" s="38">
        <v>
98.5</v>
      </c>
      <c r="CC7" s="38">
        <v>
101.68</v>
      </c>
      <c r="CD7" s="38">
        <v>
87.1</v>
      </c>
      <c r="CE7" s="38">
        <v>
79.45</v>
      </c>
      <c r="CF7" s="38">
        <v>
83.77</v>
      </c>
      <c r="CG7" s="38">
        <v>
120.92</v>
      </c>
      <c r="CH7" s="38">
        <v>
115.02</v>
      </c>
      <c r="CI7" s="38">
        <v>
111.25</v>
      </c>
      <c r="CJ7" s="38">
        <v>
109.45</v>
      </c>
      <c r="CK7" s="38">
        <v>
114.85</v>
      </c>
      <c r="CL7" s="38">
        <v>
137.82</v>
      </c>
      <c r="CM7" s="38" t="s">
        <v>
114</v>
      </c>
      <c r="CN7" s="38" t="s">
        <v>
114</v>
      </c>
      <c r="CO7" s="38" t="s">
        <v>
114</v>
      </c>
      <c r="CP7" s="38" t="s">
        <v>
114</v>
      </c>
      <c r="CQ7" s="38" t="s">
        <v>
114</v>
      </c>
      <c r="CR7" s="38" t="s">
        <v>
114</v>
      </c>
      <c r="CS7" s="38" t="s">
        <v>
114</v>
      </c>
      <c r="CT7" s="38" t="s">
        <v>
114</v>
      </c>
      <c r="CU7" s="38" t="s">
        <v>
114</v>
      </c>
      <c r="CV7" s="38" t="s">
        <v>
114</v>
      </c>
      <c r="CW7" s="38">
        <v>
60.09</v>
      </c>
      <c r="CX7" s="38">
        <v>
100</v>
      </c>
      <c r="CY7" s="38">
        <v>
100</v>
      </c>
      <c r="CZ7" s="38">
        <v>
100</v>
      </c>
      <c r="DA7" s="38">
        <v>
100</v>
      </c>
      <c r="DB7" s="38">
        <v>
100</v>
      </c>
      <c r="DC7" s="38">
        <v>
95.64</v>
      </c>
      <c r="DD7" s="38">
        <v>
97.2</v>
      </c>
      <c r="DE7" s="38">
        <v>
97.31</v>
      </c>
      <c r="DF7" s="38">
        <v>
97.41</v>
      </c>
      <c r="DG7" s="38">
        <v>
96.99</v>
      </c>
      <c r="DH7" s="38">
        <v>
94.9</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0.05</v>
      </c>
      <c r="EH7" s="38">
        <v>
0.04</v>
      </c>
      <c r="EI7" s="38">
        <v>
7.0000000000000007E-2</v>
      </c>
      <c r="EJ7" s="38">
        <v>
0.08</v>
      </c>
      <c r="EK7" s="38">
        <v>
0</v>
      </c>
      <c r="EL7" s="38">
        <v>
0.01</v>
      </c>
      <c r="EM7" s="38">
        <v>
0.02</v>
      </c>
      <c r="EN7" s="38">
        <v>
0.04</v>
      </c>
      <c r="EO7" s="38">
        <v>
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
116</v>
      </c>
      <c r="C9" s="40" t="s">
        <v>
117</v>
      </c>
      <c r="D9" s="40" t="s">
        <v>
118</v>
      </c>
      <c r="E9" s="40" t="s">
        <v>
119</v>
      </c>
      <c r="F9" s="40" t="s">
        <v>
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
59</v>
      </c>
      <c r="B10" s="41">
        <f>
DATEVALUE($B$6-4&amp;"年1月1日")</f>
        <v>
40909</v>
      </c>
      <c r="C10" s="41">
        <f>
DATEVALUE($B$6-3&amp;"年1月1日")</f>
        <v>
41275</v>
      </c>
      <c r="D10" s="41">
        <f>
DATEVALUE($B$6-2&amp;"年1月1日")</f>
        <v>
41640</v>
      </c>
      <c r="E10" s="41">
        <f>
DATEVALUE($B$6-1&amp;"年1月1日")</f>
        <v>
42005</v>
      </c>
      <c r="F10" s="41">
        <f>
DATEVALUE($B$6&amp;"年1月1日")</f>
        <v>
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2018-01-26T04:15:47Z</cp:lastPrinted>
  <dcterms:created xsi:type="dcterms:W3CDTF">2017-12-25T02:06:25Z</dcterms:created>
  <dcterms:modified xsi:type="dcterms:W3CDTF">2018-02-26T09:06:04Z</dcterms:modified>
  <cp:category/>
</cp:coreProperties>
</file>